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3060" windowWidth="11970" windowHeight="3120" tabRatio="755" firstSheet="38" activeTab="48"/>
  </bookViews>
  <sheets>
    <sheet name="6.1" sheetId="1" r:id="rId1"/>
    <sheet name="6.2 (04)" sheetId="2" r:id="rId2"/>
    <sheet name="6.2 (05)" sheetId="3" r:id="rId3"/>
    <sheet name="6.3 (04)" sheetId="4" r:id="rId4"/>
    <sheet name="6.3 (05)" sheetId="5" r:id="rId5"/>
    <sheet name="6.4" sheetId="6" r:id="rId6"/>
    <sheet name="6.5" sheetId="7" r:id="rId7"/>
    <sheet name="6.6" sheetId="8" r:id="rId8"/>
    <sheet name="6.7" sheetId="9" r:id="rId9"/>
    <sheet name="6.8 (04)" sheetId="10" r:id="rId10"/>
    <sheet name="6.8 (05)" sheetId="11" r:id="rId11"/>
    <sheet name="6.9 (04)" sheetId="12" r:id="rId12"/>
    <sheet name="6.9 (05)" sheetId="13" r:id="rId13"/>
    <sheet name="6.10" sheetId="14" r:id="rId14"/>
    <sheet name="6.11" sheetId="15" r:id="rId15"/>
    <sheet name="6.12" sheetId="16" r:id="rId16"/>
    <sheet name="6.13" sheetId="17" r:id="rId17"/>
    <sheet name="6.14" sheetId="18" r:id="rId18"/>
    <sheet name="6.15 (04)" sheetId="19" r:id="rId19"/>
    <sheet name="6.15 (05)" sheetId="20" r:id="rId20"/>
    <sheet name="6.16 (04)" sheetId="21" r:id="rId21"/>
    <sheet name="6.16 (05)" sheetId="22" r:id="rId22"/>
    <sheet name="6.17" sheetId="23" r:id="rId23"/>
    <sheet name="6.18" sheetId="24" r:id="rId24"/>
    <sheet name="6.19 (04)" sheetId="25" r:id="rId25"/>
    <sheet name="6.19 (05)" sheetId="26" r:id="rId26"/>
    <sheet name="6.20" sheetId="27" r:id="rId27"/>
    <sheet name="6.21 (04)" sheetId="28" r:id="rId28"/>
    <sheet name="6.21 (05)" sheetId="29" r:id="rId29"/>
    <sheet name="6.22" sheetId="30" r:id="rId30"/>
    <sheet name="6.23 (04)" sheetId="31" r:id="rId31"/>
    <sheet name="6.23 (05)" sheetId="32" r:id="rId32"/>
    <sheet name="6.24" sheetId="33" r:id="rId33"/>
    <sheet name="6.25 (04)" sheetId="34" r:id="rId34"/>
    <sheet name="6.25 (05)" sheetId="35" r:id="rId35"/>
    <sheet name="6.26 (04)" sheetId="36" r:id="rId36"/>
    <sheet name="6.26 (05)" sheetId="37" r:id="rId37"/>
    <sheet name="6.27" sheetId="38" r:id="rId38"/>
    <sheet name="6.28" sheetId="39" r:id="rId39"/>
    <sheet name="6.29" sheetId="40" r:id="rId40"/>
    <sheet name="6.30" sheetId="41" r:id="rId41"/>
    <sheet name="6.31" sheetId="42" r:id="rId42"/>
    <sheet name="6.32 (04)" sheetId="43" r:id="rId43"/>
    <sheet name="6.32 (05)" sheetId="44" r:id="rId44"/>
    <sheet name="6.33 (04)" sheetId="45" r:id="rId45"/>
    <sheet name="6.33 (05)" sheetId="46" r:id="rId46"/>
    <sheet name="6.34" sheetId="47" r:id="rId47"/>
    <sheet name="6.35" sheetId="48" r:id="rId48"/>
    <sheet name="6.36 (04)" sheetId="49" r:id="rId49"/>
    <sheet name="6.36 (05)" sheetId="50" r:id="rId50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\A" localSheetId="33">#REF!</definedName>
    <definedName name="\A" localSheetId="34">#REF!</definedName>
    <definedName name="\A" localSheetId="35">#REF!</definedName>
    <definedName name="\A" localSheetId="36">#REF!</definedName>
    <definedName name="\A" localSheetId="5">#REF!</definedName>
    <definedName name="\A" localSheetId="6">#REF!</definedName>
    <definedName name="\A">#REF!</definedName>
    <definedName name="\B" localSheetId="33">#REF!</definedName>
    <definedName name="\B" localSheetId="34">#REF!</definedName>
    <definedName name="\B" localSheetId="35">#REF!</definedName>
    <definedName name="\B" localSheetId="36">#REF!</definedName>
    <definedName name="\B" localSheetId="5">#REF!</definedName>
    <definedName name="\B">#REF!</definedName>
    <definedName name="\C" localSheetId="33">#REF!</definedName>
    <definedName name="\C" localSheetId="34">#REF!</definedName>
    <definedName name="\C" localSheetId="35">#REF!</definedName>
    <definedName name="\C" localSheetId="36">#REF!</definedName>
    <definedName name="\C" localSheetId="5">#REF!</definedName>
    <definedName name="\C" localSheetId="6">#REF!</definedName>
    <definedName name="\C">#REF!</definedName>
    <definedName name="\D" localSheetId="33">'[23]19.11-12'!$B$51</definedName>
    <definedName name="\D" localSheetId="34">'[23]19.11-12'!$B$51</definedName>
    <definedName name="\D" localSheetId="35">'[23]19.11-12'!$B$51</definedName>
    <definedName name="\D" localSheetId="36">'[23]19.11-12'!$B$51</definedName>
    <definedName name="\D" localSheetId="5">'[13]19.11-12'!$B$51</definedName>
    <definedName name="\D">'[4]19.11-12'!$B$51</definedName>
    <definedName name="\G" localSheetId="33">#REF!</definedName>
    <definedName name="\G" localSheetId="34">#REF!</definedName>
    <definedName name="\G" localSheetId="35">#REF!</definedName>
    <definedName name="\G" localSheetId="36">#REF!</definedName>
    <definedName name="\G" localSheetId="5">#REF!</definedName>
    <definedName name="\G" localSheetId="6">#REF!</definedName>
    <definedName name="\G">#REF!</definedName>
    <definedName name="\I" localSheetId="33">#REF!</definedName>
    <definedName name="\I" localSheetId="34">#REF!</definedName>
    <definedName name="\I" localSheetId="35">#REF!</definedName>
    <definedName name="\I" localSheetId="36">#REF!</definedName>
    <definedName name="\I" localSheetId="5">#REF!</definedName>
    <definedName name="\I">#REF!</definedName>
    <definedName name="\L" localSheetId="33">'[23]19.11-12'!$B$53</definedName>
    <definedName name="\L" localSheetId="34">'[23]19.11-12'!$B$53</definedName>
    <definedName name="\L" localSheetId="35">'[23]19.11-12'!$B$53</definedName>
    <definedName name="\L" localSheetId="36">'[23]19.11-12'!$B$53</definedName>
    <definedName name="\L" localSheetId="5">'[13]19.11-12'!$B$53</definedName>
    <definedName name="\L">'[4]19.11-12'!$B$53</definedName>
    <definedName name="\N" localSheetId="33">#REF!</definedName>
    <definedName name="\N" localSheetId="34">#REF!</definedName>
    <definedName name="\N" localSheetId="35">#REF!</definedName>
    <definedName name="\N" localSheetId="36">#REF!</definedName>
    <definedName name="\N" localSheetId="5">#REF!</definedName>
    <definedName name="\N">#REF!</definedName>
    <definedName name="\T" localSheetId="33">'[22]GANADE10'!$B$90</definedName>
    <definedName name="\T" localSheetId="34">'[22]GANADE10'!$B$90</definedName>
    <definedName name="\T" localSheetId="35">'[22]GANADE10'!$B$90</definedName>
    <definedName name="\T" localSheetId="36">'[22]GANADE10'!$B$90</definedName>
    <definedName name="\T" localSheetId="5">'[12]GANADE10'!$B$90</definedName>
    <definedName name="\T">'[3]GANADE10'!$B$90</definedName>
    <definedName name="\x">'[19]Arlleg01'!$IR$8190</definedName>
    <definedName name="\z">'[19]Arlleg01'!$IR$8190</definedName>
    <definedName name="__123Graph_A" localSheetId="33" hidden="1">'[23]19.14-15'!$B$34:$B$37</definedName>
    <definedName name="__123Graph_A" localSheetId="34" hidden="1">'[23]19.14-15'!$B$34:$B$37</definedName>
    <definedName name="__123Graph_A" localSheetId="35" hidden="1">'[23]19.14-15'!$B$34:$B$37</definedName>
    <definedName name="__123Graph_A" localSheetId="36" hidden="1">'[23]19.14-15'!$B$34:$B$37</definedName>
    <definedName name="__123Graph_A" localSheetId="5" hidden="1">'[13]19.14-15'!$B$34:$B$37</definedName>
    <definedName name="__123Graph_A" hidden="1">'[4]19.14-15'!$B$34:$B$37</definedName>
    <definedName name="__123Graph_ACurrent" localSheetId="33" hidden="1">'[23]19.14-15'!$B$34:$B$37</definedName>
    <definedName name="__123Graph_ACurrent" localSheetId="34" hidden="1">'[23]19.14-15'!$B$34:$B$37</definedName>
    <definedName name="__123Graph_ACurrent" localSheetId="35" hidden="1">'[23]19.14-15'!$B$34:$B$37</definedName>
    <definedName name="__123Graph_ACurrent" localSheetId="36" hidden="1">'[23]19.14-15'!$B$34:$B$37</definedName>
    <definedName name="__123Graph_ACurrent" localSheetId="5" hidden="1">'[13]19.14-15'!$B$34:$B$37</definedName>
    <definedName name="__123Graph_ACurrent" hidden="1">'[4]19.14-15'!$B$34:$B$37</definedName>
    <definedName name="__123Graph_AGrßfico1" localSheetId="33" hidden="1">'[23]19.14-15'!$B$34:$B$37</definedName>
    <definedName name="__123Graph_AGrßfico1" localSheetId="34" hidden="1">'[23]19.14-15'!$B$34:$B$37</definedName>
    <definedName name="__123Graph_AGrßfico1" localSheetId="35" hidden="1">'[23]19.14-15'!$B$34:$B$37</definedName>
    <definedName name="__123Graph_AGrßfico1" localSheetId="36" hidden="1">'[23]19.14-15'!$B$34:$B$37</definedName>
    <definedName name="__123Graph_AGrßfico1" localSheetId="5" hidden="1">'[13]19.14-15'!$B$34:$B$37</definedName>
    <definedName name="__123Graph_AGrßfico1" hidden="1">'[4]19.14-15'!$B$34:$B$37</definedName>
    <definedName name="__123Graph_B" localSheetId="33" hidden="1">'[20]p122'!#REF!</definedName>
    <definedName name="__123Graph_B" localSheetId="34" hidden="1">'[20]p122'!#REF!</definedName>
    <definedName name="__123Graph_B" localSheetId="35" hidden="1">'[20]p122'!#REF!</definedName>
    <definedName name="__123Graph_B" localSheetId="36" hidden="1">'[20]p122'!#REF!</definedName>
    <definedName name="__123Graph_B" localSheetId="5" hidden="1">'[10]p122'!#REF!</definedName>
    <definedName name="__123Graph_B" hidden="1">'[1]p122'!#REF!</definedName>
    <definedName name="__123Graph_BCurrent" localSheetId="33" hidden="1">'[23]19.14-15'!#REF!</definedName>
    <definedName name="__123Graph_BCurrent" localSheetId="34" hidden="1">'[23]19.14-15'!#REF!</definedName>
    <definedName name="__123Graph_BCurrent" localSheetId="35" hidden="1">'[23]19.14-15'!#REF!</definedName>
    <definedName name="__123Graph_BCurrent" localSheetId="36" hidden="1">'[23]19.14-15'!#REF!</definedName>
    <definedName name="__123Graph_BCurrent" localSheetId="5" hidden="1">'[13]19.14-15'!#REF!</definedName>
    <definedName name="__123Graph_BCurrent" hidden="1">'[4]19.14-15'!#REF!</definedName>
    <definedName name="__123Graph_BGrßfico1" localSheetId="33" hidden="1">'[23]19.14-15'!#REF!</definedName>
    <definedName name="__123Graph_BGrßfico1" localSheetId="34" hidden="1">'[23]19.14-15'!#REF!</definedName>
    <definedName name="__123Graph_BGrßfico1" localSheetId="35" hidden="1">'[23]19.14-15'!#REF!</definedName>
    <definedName name="__123Graph_BGrßfico1" localSheetId="36" hidden="1">'[23]19.14-15'!#REF!</definedName>
    <definedName name="__123Graph_BGrßfico1" localSheetId="5" hidden="1">'[13]19.14-15'!#REF!</definedName>
    <definedName name="__123Graph_BGrßfico1" hidden="1">'[4]19.14-15'!#REF!</definedName>
    <definedName name="__123Graph_C" localSheetId="33" hidden="1">'[23]19.14-15'!$C$34:$C$37</definedName>
    <definedName name="__123Graph_C" localSheetId="34" hidden="1">'[23]19.14-15'!$C$34:$C$37</definedName>
    <definedName name="__123Graph_C" localSheetId="35" hidden="1">'[23]19.14-15'!$C$34:$C$37</definedName>
    <definedName name="__123Graph_C" localSheetId="36" hidden="1">'[23]19.14-15'!$C$34:$C$37</definedName>
    <definedName name="__123Graph_C" localSheetId="5" hidden="1">'[13]19.14-15'!$C$34:$C$37</definedName>
    <definedName name="__123Graph_C" hidden="1">'[4]19.14-15'!$C$34:$C$37</definedName>
    <definedName name="__123Graph_CCurrent" localSheetId="33" hidden="1">'[23]19.14-15'!$C$34:$C$37</definedName>
    <definedName name="__123Graph_CCurrent" localSheetId="34" hidden="1">'[23]19.14-15'!$C$34:$C$37</definedName>
    <definedName name="__123Graph_CCurrent" localSheetId="35" hidden="1">'[23]19.14-15'!$C$34:$C$37</definedName>
    <definedName name="__123Graph_CCurrent" localSheetId="36" hidden="1">'[23]19.14-15'!$C$34:$C$37</definedName>
    <definedName name="__123Graph_CCurrent" localSheetId="5" hidden="1">'[13]19.14-15'!$C$34:$C$37</definedName>
    <definedName name="__123Graph_CCurrent" hidden="1">'[4]19.14-15'!$C$34:$C$37</definedName>
    <definedName name="__123Graph_CGrßfico1" localSheetId="33" hidden="1">'[23]19.14-15'!$C$34:$C$37</definedName>
    <definedName name="__123Graph_CGrßfico1" localSheetId="34" hidden="1">'[23]19.14-15'!$C$34:$C$37</definedName>
    <definedName name="__123Graph_CGrßfico1" localSheetId="35" hidden="1">'[23]19.14-15'!$C$34:$C$37</definedName>
    <definedName name="__123Graph_CGrßfico1" localSheetId="36" hidden="1">'[23]19.14-15'!$C$34:$C$37</definedName>
    <definedName name="__123Graph_CGrßfico1" localSheetId="5" hidden="1">'[13]19.14-15'!$C$34:$C$37</definedName>
    <definedName name="__123Graph_CGrßfico1" hidden="1">'[4]19.14-15'!$C$34:$C$37</definedName>
    <definedName name="__123Graph_D" localSheetId="33" hidden="1">'[20]p122'!#REF!</definedName>
    <definedName name="__123Graph_D" localSheetId="34" hidden="1">'[20]p122'!#REF!</definedName>
    <definedName name="__123Graph_D" localSheetId="35" hidden="1">'[20]p122'!#REF!</definedName>
    <definedName name="__123Graph_D" localSheetId="36" hidden="1">'[20]p122'!#REF!</definedName>
    <definedName name="__123Graph_D" localSheetId="5" hidden="1">'[10]p122'!#REF!</definedName>
    <definedName name="__123Graph_D" hidden="1">'[1]p122'!#REF!</definedName>
    <definedName name="__123Graph_DCurrent" localSheetId="33" hidden="1">'[23]19.14-15'!#REF!</definedName>
    <definedName name="__123Graph_DCurrent" localSheetId="34" hidden="1">'[23]19.14-15'!#REF!</definedName>
    <definedName name="__123Graph_DCurrent" localSheetId="35" hidden="1">'[23]19.14-15'!#REF!</definedName>
    <definedName name="__123Graph_DCurrent" localSheetId="36" hidden="1">'[23]19.14-15'!#REF!</definedName>
    <definedName name="__123Graph_DCurrent" localSheetId="5" hidden="1">'[13]19.14-15'!#REF!</definedName>
    <definedName name="__123Graph_DCurrent" hidden="1">'[4]19.14-15'!#REF!</definedName>
    <definedName name="__123Graph_DGrßfico1" localSheetId="33" hidden="1">'[23]19.14-15'!#REF!</definedName>
    <definedName name="__123Graph_DGrßfico1" localSheetId="34" hidden="1">'[23]19.14-15'!#REF!</definedName>
    <definedName name="__123Graph_DGrßfico1" localSheetId="35" hidden="1">'[23]19.14-15'!#REF!</definedName>
    <definedName name="__123Graph_DGrßfico1" localSheetId="36" hidden="1">'[23]19.14-15'!#REF!</definedName>
    <definedName name="__123Graph_DGrßfico1" localSheetId="5" hidden="1">'[13]19.14-15'!#REF!</definedName>
    <definedName name="__123Graph_DGrßfico1" hidden="1">'[4]19.14-15'!#REF!</definedName>
    <definedName name="__123Graph_E" localSheetId="33" hidden="1">'[23]19.14-15'!$D$34:$D$37</definedName>
    <definedName name="__123Graph_E" localSheetId="34" hidden="1">'[23]19.14-15'!$D$34:$D$37</definedName>
    <definedName name="__123Graph_E" localSheetId="35" hidden="1">'[23]19.14-15'!$D$34:$D$37</definedName>
    <definedName name="__123Graph_E" localSheetId="36" hidden="1">'[23]19.14-15'!$D$34:$D$37</definedName>
    <definedName name="__123Graph_E" localSheetId="5" hidden="1">'[13]19.14-15'!$D$34:$D$37</definedName>
    <definedName name="__123Graph_E" hidden="1">'[4]19.14-15'!$D$34:$D$37</definedName>
    <definedName name="__123Graph_ECurrent" localSheetId="33" hidden="1">'[23]19.14-15'!$D$34:$D$37</definedName>
    <definedName name="__123Graph_ECurrent" localSheetId="34" hidden="1">'[23]19.14-15'!$D$34:$D$37</definedName>
    <definedName name="__123Graph_ECurrent" localSheetId="35" hidden="1">'[23]19.14-15'!$D$34:$D$37</definedName>
    <definedName name="__123Graph_ECurrent" localSheetId="36" hidden="1">'[23]19.14-15'!$D$34:$D$37</definedName>
    <definedName name="__123Graph_ECurrent" localSheetId="5" hidden="1">'[13]19.14-15'!$D$34:$D$37</definedName>
    <definedName name="__123Graph_ECurrent" hidden="1">'[4]19.14-15'!$D$34:$D$37</definedName>
    <definedName name="__123Graph_EGrßfico1" localSheetId="33" hidden="1">'[23]19.14-15'!$D$34:$D$37</definedName>
    <definedName name="__123Graph_EGrßfico1" localSheetId="34" hidden="1">'[23]19.14-15'!$D$34:$D$37</definedName>
    <definedName name="__123Graph_EGrßfico1" localSheetId="35" hidden="1">'[23]19.14-15'!$D$34:$D$37</definedName>
    <definedName name="__123Graph_EGrßfico1" localSheetId="36" hidden="1">'[23]19.14-15'!$D$34:$D$37</definedName>
    <definedName name="__123Graph_EGrßfico1" localSheetId="5" hidden="1">'[13]19.14-15'!$D$34:$D$37</definedName>
    <definedName name="__123Graph_EGrßfico1" hidden="1">'[4]19.14-15'!$D$34:$D$37</definedName>
    <definedName name="__123Graph_F" localSheetId="33" hidden="1">'[20]p122'!#REF!</definedName>
    <definedName name="__123Graph_F" localSheetId="34" hidden="1">'[20]p122'!#REF!</definedName>
    <definedName name="__123Graph_F" localSheetId="35" hidden="1">'[20]p122'!#REF!</definedName>
    <definedName name="__123Graph_F" localSheetId="36" hidden="1">'[20]p122'!#REF!</definedName>
    <definedName name="__123Graph_F" localSheetId="5" hidden="1">'[10]p122'!#REF!</definedName>
    <definedName name="__123Graph_F" hidden="1">'[1]p122'!#REF!</definedName>
    <definedName name="__123Graph_FCurrent" localSheetId="33" hidden="1">'[23]19.14-15'!#REF!</definedName>
    <definedName name="__123Graph_FCurrent" localSheetId="34" hidden="1">'[23]19.14-15'!#REF!</definedName>
    <definedName name="__123Graph_FCurrent" localSheetId="35" hidden="1">'[23]19.14-15'!#REF!</definedName>
    <definedName name="__123Graph_FCurrent" localSheetId="36" hidden="1">'[23]19.14-15'!#REF!</definedName>
    <definedName name="__123Graph_FCurrent" localSheetId="5" hidden="1">'[13]19.14-15'!#REF!</definedName>
    <definedName name="__123Graph_FCurrent" hidden="1">'[4]19.14-15'!#REF!</definedName>
    <definedName name="__123Graph_FGrßfico1" localSheetId="33" hidden="1">'[23]19.14-15'!#REF!</definedName>
    <definedName name="__123Graph_FGrßfico1" localSheetId="34" hidden="1">'[23]19.14-15'!#REF!</definedName>
    <definedName name="__123Graph_FGrßfico1" localSheetId="35" hidden="1">'[23]19.14-15'!#REF!</definedName>
    <definedName name="__123Graph_FGrßfico1" localSheetId="36" hidden="1">'[23]19.14-15'!#REF!</definedName>
    <definedName name="__123Graph_FGrßfico1" localSheetId="5" hidden="1">'[13]19.14-15'!#REF!</definedName>
    <definedName name="__123Graph_FGrßfico1" hidden="1">'[4]19.14-15'!#REF!</definedName>
    <definedName name="__123Graph_X" localSheetId="33" hidden="1">'[20]p122'!#REF!</definedName>
    <definedName name="__123Graph_X" localSheetId="34" hidden="1">'[20]p122'!#REF!</definedName>
    <definedName name="__123Graph_X" localSheetId="35" hidden="1">'[20]p122'!#REF!</definedName>
    <definedName name="__123Graph_X" localSheetId="36" hidden="1">'[20]p122'!#REF!</definedName>
    <definedName name="__123Graph_X" localSheetId="5" hidden="1">'[10]p122'!#REF!</definedName>
    <definedName name="__123Graph_X" hidden="1">'[1]p122'!#REF!</definedName>
    <definedName name="__123Graph_XCurrent" localSheetId="33" hidden="1">'[23]19.14-15'!#REF!</definedName>
    <definedName name="__123Graph_XCurrent" localSheetId="34" hidden="1">'[23]19.14-15'!#REF!</definedName>
    <definedName name="__123Graph_XCurrent" localSheetId="35" hidden="1">'[23]19.14-15'!#REF!</definedName>
    <definedName name="__123Graph_XCurrent" localSheetId="36" hidden="1">'[23]19.14-15'!#REF!</definedName>
    <definedName name="__123Graph_XCurrent" localSheetId="5" hidden="1">'[13]19.14-15'!#REF!</definedName>
    <definedName name="__123Graph_XCurrent" hidden="1">'[4]19.14-15'!#REF!</definedName>
    <definedName name="__123Graph_XGrßfico1" localSheetId="33" hidden="1">'[23]19.14-15'!#REF!</definedName>
    <definedName name="__123Graph_XGrßfico1" localSheetId="34" hidden="1">'[23]19.14-15'!#REF!</definedName>
    <definedName name="__123Graph_XGrßfico1" localSheetId="35" hidden="1">'[23]19.14-15'!#REF!</definedName>
    <definedName name="__123Graph_XGrßfico1" localSheetId="36" hidden="1">'[23]19.14-15'!#REF!</definedName>
    <definedName name="__123Graph_XGrßfico1" localSheetId="5" hidden="1">'[13]19.14-15'!#REF!</definedName>
    <definedName name="__123Graph_XGrßfico1" hidden="1">'[4]19.14-15'!#REF!</definedName>
    <definedName name="A_impresión_IM" localSheetId="33">#REF!</definedName>
    <definedName name="A_impresión_IM" localSheetId="34">#REF!</definedName>
    <definedName name="A_impresión_IM" localSheetId="35">#REF!</definedName>
    <definedName name="A_impresión_IM" localSheetId="36">#REF!</definedName>
    <definedName name="A_impresión_IM" localSheetId="5">#REF!</definedName>
    <definedName name="A_impresión_IM">#REF!</definedName>
    <definedName name="alk" localSheetId="33">'[23]19.11-12'!$B$53</definedName>
    <definedName name="alk" localSheetId="34">'[23]19.11-12'!$B$53</definedName>
    <definedName name="alk" localSheetId="35">'[23]19.11-12'!$B$53</definedName>
    <definedName name="alk" localSheetId="36">'[23]19.11-12'!$B$53</definedName>
    <definedName name="alk" localSheetId="5">'[13]19.11-12'!$B$53</definedName>
    <definedName name="alk">'[4]19.11-12'!$B$53</definedName>
    <definedName name="_xlnm.Print_Area" localSheetId="0">'6.1'!$A$1:$D$22</definedName>
    <definedName name="_xlnm.Print_Area" localSheetId="13">'6.10'!$A$1:$E$52</definedName>
    <definedName name="_xlnm.Print_Area" localSheetId="14">'6.11'!$A$1:$E$53</definedName>
    <definedName name="_xlnm.Print_Area" localSheetId="15">'6.12'!$A$1:$E$50</definedName>
    <definedName name="_xlnm.Print_Area" localSheetId="16">'6.13'!$A$1:$H$28</definedName>
    <definedName name="_xlnm.Print_Area" localSheetId="17">'6.14'!$A$1:$F$25</definedName>
    <definedName name="_xlnm.Print_Area" localSheetId="18">'6.15 (04)'!$A$1:$H$86</definedName>
    <definedName name="_xlnm.Print_Area" localSheetId="19">'6.15 (05)'!$A$1:$H$86</definedName>
    <definedName name="_xlnm.Print_Area" localSheetId="20">'6.16 (04)'!$A$1:$E$86</definedName>
    <definedName name="_xlnm.Print_Area" localSheetId="21">'6.16 (05)'!$A$1:$E$86</definedName>
    <definedName name="_xlnm.Print_Area" localSheetId="22">'6.17'!$A$1:$E$47</definedName>
    <definedName name="_xlnm.Print_Area" localSheetId="23">'6.18'!$A$1:$H$27</definedName>
    <definedName name="_xlnm.Print_Area" localSheetId="24">'6.19 (04)'!$A$1:$H$86</definedName>
    <definedName name="_xlnm.Print_Area" localSheetId="25">'6.19 (05)'!$A$1:$H$86</definedName>
    <definedName name="_xlnm.Print_Area" localSheetId="26">'6.20'!$A$1:$H$27</definedName>
    <definedName name="_xlnm.Print_Area" localSheetId="27">'6.21 (04)'!$A$1:$H$86</definedName>
    <definedName name="_xlnm.Print_Area" localSheetId="28">'6.21 (05)'!$A$1:$H$86</definedName>
    <definedName name="_xlnm.Print_Area" localSheetId="29">'6.22'!$A$1:$H$28</definedName>
    <definedName name="_xlnm.Print_Area" localSheetId="30">'6.23 (04)'!$A$1:$H$70</definedName>
    <definedName name="_xlnm.Print_Area" localSheetId="31">'6.23 (05)'!$A$1:$H$68</definedName>
    <definedName name="_xlnm.Print_Area" localSheetId="33">'6.25 (04)'!$A$1:$G$39</definedName>
    <definedName name="_xlnm.Print_Area" localSheetId="34">'6.25 (05)'!$A$1:$G$39</definedName>
    <definedName name="_xlnm.Print_Area" localSheetId="35">'6.26 (04)'!$A$1:$J$40</definedName>
    <definedName name="_xlnm.Print_Area" localSheetId="36">'6.26 (05)'!$A$1:$J$40</definedName>
    <definedName name="_xlnm.Print_Area" localSheetId="37">'6.27'!$A$1:$E$50</definedName>
    <definedName name="_xlnm.Print_Area" localSheetId="38">'6.28'!$A$1:$E$52</definedName>
    <definedName name="_xlnm.Print_Area" localSheetId="39">'6.29'!$A$1:$E$52</definedName>
    <definedName name="_xlnm.Print_Area" localSheetId="3">'6.3 (04)'!$A$1:$I$28</definedName>
    <definedName name="_xlnm.Print_Area" localSheetId="4">'6.3 (05)'!$A$1:$I$29</definedName>
    <definedName name="_xlnm.Print_Area" localSheetId="40">'6.30'!$A$1:$H$27</definedName>
    <definedName name="_xlnm.Print_Area" localSheetId="41">'6.31'!$A$1:$F$23</definedName>
    <definedName name="_xlnm.Print_Area" localSheetId="42">'6.32 (04)'!$A$1:$G$86</definedName>
    <definedName name="_xlnm.Print_Area" localSheetId="43">'6.32 (05)'!$A$1:$G$86</definedName>
    <definedName name="_xlnm.Print_Area" localSheetId="44">'6.33 (04)'!$A$1:$E$86</definedName>
    <definedName name="_xlnm.Print_Area" localSheetId="45">'6.33 (05)'!$A$1:$E$86</definedName>
    <definedName name="_xlnm.Print_Area" localSheetId="46">'6.34'!$A$1:$E$52</definedName>
    <definedName name="_xlnm.Print_Area" localSheetId="47">'6.35'!$A$1:$H$27</definedName>
    <definedName name="_xlnm.Print_Area" localSheetId="48">'6.36 (04)'!$A$1:$G$56</definedName>
    <definedName name="_xlnm.Print_Area" localSheetId="49">'6.36 (05)'!$A$1:$G$54</definedName>
    <definedName name="_xlnm.Print_Area" localSheetId="5">'6.4'!$A$1:$K$32</definedName>
    <definedName name="_xlnm.Print_Area" localSheetId="6">'6.5'!$A$1:$B$16</definedName>
    <definedName name="_xlnm.Print_Area" localSheetId="7">'6.6'!$A$1:$H$29</definedName>
    <definedName name="_xlnm.Print_Area" localSheetId="8">'6.7'!$A$1:$F$26</definedName>
    <definedName name="_xlnm.Print_Area" localSheetId="9">'6.8 (04)'!$A$1:$H$86</definedName>
    <definedName name="_xlnm.Print_Area" localSheetId="10">'6.8 (05)'!$A$1:$H$86</definedName>
    <definedName name="_xlnm.Print_Area" localSheetId="11">'6.9 (04)'!$A$1:$E$86</definedName>
    <definedName name="_xlnm.Print_Area" localSheetId="12">'6.9 (05)'!$A$1:$E$86</definedName>
    <definedName name="balan.xls" localSheetId="5" hidden="1">'[18]7.24'!$D$6:$D$27</definedName>
    <definedName name="balan.xls" hidden="1">'[9]7.24'!$D$6:$D$27</definedName>
    <definedName name="DatosExternos_1" localSheetId="18">'6.15 (04)'!$B$8:$H$85</definedName>
    <definedName name="DatosExternos_1" localSheetId="20">'6.16 (04)'!$B$8:$E$85</definedName>
    <definedName name="DatosExternos_1" localSheetId="24">'6.19 (04)'!$B$8:$H$85</definedName>
    <definedName name="DatosExternos_1" localSheetId="2">'6.2 (05)'!$D$10:$J$50</definedName>
    <definedName name="DatosExternos_1" localSheetId="27">'6.21 (04)'!$B$8:$H$85</definedName>
    <definedName name="DatosExternos_1" localSheetId="30">'6.23 (04)'!$B$8:$H$69</definedName>
    <definedName name="DatosExternos_1" localSheetId="42">'6.32 (04)'!$B$8:$H$85</definedName>
    <definedName name="DatosExternos_1" localSheetId="44">'6.33 (04)'!$B$8:$E$85</definedName>
    <definedName name="DatosExternos_1" localSheetId="48">'6.36 (04)'!$B$8:$H$55</definedName>
    <definedName name="DatosExternos_1" localSheetId="9">'6.8 (04)'!$B$8:$H$85</definedName>
    <definedName name="DatosExternos_1" localSheetId="11">'6.9 (04)'!$B$8:$E$85</definedName>
    <definedName name="DatosExternos_2" localSheetId="19">'6.15 (05)'!$B$8:$H$85</definedName>
    <definedName name="DatosExternos_2" localSheetId="21">'6.16 (05)'!$B$8:$E$85</definedName>
    <definedName name="DatosExternos_2" localSheetId="25">'6.19 (05)'!$B$8:$H$85</definedName>
    <definedName name="DatosExternos_2" localSheetId="1">'6.2 (04)'!$D$10:$J$48</definedName>
    <definedName name="DatosExternos_2" localSheetId="28">'6.21 (05)'!$B$8:$H$85</definedName>
    <definedName name="DatosExternos_2" localSheetId="31">'6.23 (05)'!$B$8:$H$67</definedName>
    <definedName name="DatosExternos_2" localSheetId="4">'6.3 (05)'!$D$10:$I$29</definedName>
    <definedName name="DatosExternos_2" localSheetId="43">'6.32 (05)'!$B$8:$H$85</definedName>
    <definedName name="DatosExternos_2" localSheetId="45">'6.33 (05)'!$B$8:$E$85</definedName>
    <definedName name="DatosExternos_2" localSheetId="49">'6.36 (05)'!$B$8:$H$53</definedName>
    <definedName name="DatosExternos_2" localSheetId="10">'6.8 (05)'!$B$8:$H$85</definedName>
    <definedName name="DatosExternos_2" localSheetId="12">'6.9 (05)'!$B$8:$E$85</definedName>
    <definedName name="DatosExternos_4" localSheetId="3">'6.3 (04)'!$D$10:$I$28</definedName>
    <definedName name="DatosExternos3" localSheetId="20">'6.16 (04)'!$B$8:$E$85</definedName>
    <definedName name="DatosExternos3" localSheetId="21">'6.16 (05)'!$B$8:$E$85</definedName>
    <definedName name="DatosExternos3_1" localSheetId="21">'6.16 (05)'!$B$8:$E$85</definedName>
    <definedName name="GUION" localSheetId="33">#REF!</definedName>
    <definedName name="GUION" localSheetId="34">#REF!</definedName>
    <definedName name="GUION" localSheetId="35">#REF!</definedName>
    <definedName name="GUION" localSheetId="36">#REF!</definedName>
    <definedName name="GUION" localSheetId="5">#REF!</definedName>
    <definedName name="GUION">#REF!</definedName>
    <definedName name="Imprimir_área_IM" localSheetId="33">#REF!</definedName>
    <definedName name="Imprimir_área_IM" localSheetId="34">#REF!</definedName>
    <definedName name="Imprimir_área_IM" localSheetId="35">#REF!</definedName>
    <definedName name="Imprimir_área_IM" localSheetId="36">#REF!</definedName>
    <definedName name="Imprimir_área_IM" localSheetId="5">#REF!</definedName>
    <definedName name="Imprimir_área_IM">#REF!</definedName>
    <definedName name="kk" hidden="1">'[30]19.14-15'!#REF!</definedName>
    <definedName name="kkjkj">#REF!</definedName>
    <definedName name="p421" localSheetId="33">'[24]CARNE1'!$B$44</definedName>
    <definedName name="p421" localSheetId="34">'[24]CARNE1'!$B$44</definedName>
    <definedName name="p421" localSheetId="35">'[24]CARNE1'!$B$44</definedName>
    <definedName name="p421" localSheetId="36">'[24]CARNE1'!$B$44</definedName>
    <definedName name="p421" localSheetId="5">'[14]CARNE1'!$B$44</definedName>
    <definedName name="p421">'[5]CARNE1'!$B$44</definedName>
    <definedName name="p431" localSheetId="33" hidden="1">'[24]CARNE7'!$G$11:$G$93</definedName>
    <definedName name="p431" localSheetId="34" hidden="1">'[24]CARNE7'!$G$11:$G$93</definedName>
    <definedName name="p431" localSheetId="35" hidden="1">'[24]CARNE7'!$G$11:$G$93</definedName>
    <definedName name="p431" localSheetId="36" hidden="1">'[24]CARNE7'!$G$11:$G$93</definedName>
    <definedName name="p431" localSheetId="5" hidden="1">'[14]CARNE7'!$G$11:$G$93</definedName>
    <definedName name="p431" hidden="1">'[5]CARNE7'!$G$11:$G$93</definedName>
    <definedName name="p7" hidden="1">'[30]19.14-15'!#REF!</definedName>
    <definedName name="PEP" localSheetId="33">'[25]GANADE1'!$B$79</definedName>
    <definedName name="PEP" localSheetId="34">'[25]GANADE1'!$B$79</definedName>
    <definedName name="PEP" localSheetId="35">'[25]GANADE1'!$B$79</definedName>
    <definedName name="PEP" localSheetId="36">'[25]GANADE1'!$B$79</definedName>
    <definedName name="PEP" localSheetId="5">'[15]GANADE1'!$B$79</definedName>
    <definedName name="PEP">'[6]GANADE1'!$B$79</definedName>
    <definedName name="PEP1" localSheetId="33">'[26]19.11-12'!$B$51</definedName>
    <definedName name="PEP1" localSheetId="34">'[26]19.11-12'!$B$51</definedName>
    <definedName name="PEP1" localSheetId="35">'[26]19.11-12'!$B$51</definedName>
    <definedName name="PEP1" localSheetId="36">'[26]19.11-12'!$B$51</definedName>
    <definedName name="PEP1" localSheetId="5">'[16]19.11-12'!$B$51</definedName>
    <definedName name="PEP1">'[7]19.11-12'!$B$51</definedName>
    <definedName name="PEP2" localSheetId="33">'[25]GANADE1'!$B$75</definedName>
    <definedName name="PEP2" localSheetId="34">'[25]GANADE1'!$B$75</definedName>
    <definedName name="PEP2" localSheetId="35">'[25]GANADE1'!$B$75</definedName>
    <definedName name="PEP2" localSheetId="36">'[25]GANADE1'!$B$75</definedName>
    <definedName name="PEP2" localSheetId="5">'[15]GANADE1'!$B$75</definedName>
    <definedName name="PEP2">'[6]GANADE1'!$B$75</definedName>
    <definedName name="PEP3" localSheetId="33">'[26]19.11-12'!$B$53</definedName>
    <definedName name="PEP3" localSheetId="34">'[26]19.11-12'!$B$53</definedName>
    <definedName name="PEP3" localSheetId="35">'[26]19.11-12'!$B$53</definedName>
    <definedName name="PEP3" localSheetId="36">'[26]19.11-12'!$B$53</definedName>
    <definedName name="PEP3" localSheetId="5">'[16]19.11-12'!$B$53</definedName>
    <definedName name="PEP3">'[7]19.11-12'!$B$53</definedName>
    <definedName name="PEP4" localSheetId="33" hidden="1">'[26]19.14-15'!$B$34:$B$37</definedName>
    <definedName name="PEP4" localSheetId="34" hidden="1">'[26]19.14-15'!$B$34:$B$37</definedName>
    <definedName name="PEP4" localSheetId="35" hidden="1">'[26]19.14-15'!$B$34:$B$37</definedName>
    <definedName name="PEP4" localSheetId="36" hidden="1">'[26]19.14-15'!$B$34:$B$37</definedName>
    <definedName name="PEP4" localSheetId="5" hidden="1">'[16]19.14-15'!$B$34:$B$37</definedName>
    <definedName name="PEP4" hidden="1">'[7]19.14-15'!$B$34:$B$37</definedName>
    <definedName name="PP1" localSheetId="33">'[25]GANADE1'!$B$77</definedName>
    <definedName name="PP1" localSheetId="34">'[25]GANADE1'!$B$77</definedName>
    <definedName name="PP1" localSheetId="35">'[25]GANADE1'!$B$77</definedName>
    <definedName name="PP1" localSheetId="36">'[25]GANADE1'!$B$77</definedName>
    <definedName name="PP1" localSheetId="5">'[15]GANADE1'!$B$77</definedName>
    <definedName name="PP1">'[6]GANADE1'!$B$77</definedName>
    <definedName name="PP10" localSheetId="33" hidden="1">'[26]19.14-15'!$C$34:$C$37</definedName>
    <definedName name="PP10" localSheetId="34" hidden="1">'[26]19.14-15'!$C$34:$C$37</definedName>
    <definedName name="PP10" localSheetId="35" hidden="1">'[26]19.14-15'!$C$34:$C$37</definedName>
    <definedName name="PP10" localSheetId="36" hidden="1">'[26]19.14-15'!$C$34:$C$37</definedName>
    <definedName name="PP10" localSheetId="5" hidden="1">'[16]19.14-15'!$C$34:$C$37</definedName>
    <definedName name="PP10" hidden="1">'[7]19.14-15'!$C$34:$C$37</definedName>
    <definedName name="PP11" localSheetId="33" hidden="1">'[26]19.14-15'!$C$34:$C$37</definedName>
    <definedName name="PP11" localSheetId="34" hidden="1">'[26]19.14-15'!$C$34:$C$37</definedName>
    <definedName name="PP11" localSheetId="35" hidden="1">'[26]19.14-15'!$C$34:$C$37</definedName>
    <definedName name="PP11" localSheetId="36" hidden="1">'[26]19.14-15'!$C$34:$C$37</definedName>
    <definedName name="PP11" localSheetId="5" hidden="1">'[16]19.14-15'!$C$34:$C$37</definedName>
    <definedName name="PP11" hidden="1">'[7]19.14-15'!$C$34:$C$37</definedName>
    <definedName name="PP12" localSheetId="33" hidden="1">'[26]19.14-15'!$C$34:$C$37</definedName>
    <definedName name="PP12" localSheetId="34" hidden="1">'[26]19.14-15'!$C$34:$C$37</definedName>
    <definedName name="PP12" localSheetId="35" hidden="1">'[26]19.14-15'!$C$34:$C$37</definedName>
    <definedName name="PP12" localSheetId="36" hidden="1">'[26]19.14-15'!$C$34:$C$37</definedName>
    <definedName name="PP12" localSheetId="5" hidden="1">'[16]19.14-15'!$C$34:$C$37</definedName>
    <definedName name="PP12" hidden="1">'[7]19.14-15'!$C$34:$C$37</definedName>
    <definedName name="PP13" localSheetId="33" hidden="1">'[26]19.14-15'!#REF!</definedName>
    <definedName name="PP13" localSheetId="34" hidden="1">'[26]19.14-15'!#REF!</definedName>
    <definedName name="PP13" localSheetId="35" hidden="1">'[26]19.14-15'!#REF!</definedName>
    <definedName name="PP13" localSheetId="36" hidden="1">'[26]19.14-15'!#REF!</definedName>
    <definedName name="PP13" localSheetId="5" hidden="1">'[16]19.14-15'!#REF!</definedName>
    <definedName name="PP13" hidden="1">'[7]19.14-15'!#REF!</definedName>
    <definedName name="PP14" localSheetId="33" hidden="1">'[26]19.14-15'!#REF!</definedName>
    <definedName name="PP14" localSheetId="34" hidden="1">'[26]19.14-15'!#REF!</definedName>
    <definedName name="PP14" localSheetId="35" hidden="1">'[26]19.14-15'!#REF!</definedName>
    <definedName name="PP14" localSheetId="36" hidden="1">'[26]19.14-15'!#REF!</definedName>
    <definedName name="PP14" localSheetId="5" hidden="1">'[16]19.14-15'!#REF!</definedName>
    <definedName name="PP14" hidden="1">'[7]19.14-15'!#REF!</definedName>
    <definedName name="PP15" localSheetId="33" hidden="1">'[26]19.14-15'!#REF!</definedName>
    <definedName name="PP15" localSheetId="34" hidden="1">'[26]19.14-15'!#REF!</definedName>
    <definedName name="PP15" localSheetId="35" hidden="1">'[26]19.14-15'!#REF!</definedName>
    <definedName name="PP15" localSheetId="36" hidden="1">'[26]19.14-15'!#REF!</definedName>
    <definedName name="PP15" localSheetId="5" hidden="1">'[16]19.14-15'!#REF!</definedName>
    <definedName name="PP15" hidden="1">'[7]19.14-15'!#REF!</definedName>
    <definedName name="PP16" localSheetId="33" hidden="1">'[26]19.14-15'!$D$34:$D$37</definedName>
    <definedName name="PP16" localSheetId="34" hidden="1">'[26]19.14-15'!$D$34:$D$37</definedName>
    <definedName name="PP16" localSheetId="35" hidden="1">'[26]19.14-15'!$D$34:$D$37</definedName>
    <definedName name="PP16" localSheetId="36" hidden="1">'[26]19.14-15'!$D$34:$D$37</definedName>
    <definedName name="PP16" localSheetId="5" hidden="1">'[16]19.14-15'!$D$34:$D$37</definedName>
    <definedName name="PP16" hidden="1">'[7]19.14-15'!$D$34:$D$37</definedName>
    <definedName name="PP17" localSheetId="33" hidden="1">'[26]19.14-15'!$D$34:$D$37</definedName>
    <definedName name="PP17" localSheetId="34" hidden="1">'[26]19.14-15'!$D$34:$D$37</definedName>
    <definedName name="PP17" localSheetId="35" hidden="1">'[26]19.14-15'!$D$34:$D$37</definedName>
    <definedName name="PP17" localSheetId="36" hidden="1">'[26]19.14-15'!$D$34:$D$37</definedName>
    <definedName name="PP17" localSheetId="5" hidden="1">'[16]19.14-15'!$D$34:$D$37</definedName>
    <definedName name="PP17" hidden="1">'[7]19.14-15'!$D$34:$D$37</definedName>
    <definedName name="pp18" localSheetId="33" hidden="1">'[26]19.14-15'!$D$34:$D$37</definedName>
    <definedName name="pp18" localSheetId="34" hidden="1">'[26]19.14-15'!$D$34:$D$37</definedName>
    <definedName name="pp18" localSheetId="35" hidden="1">'[26]19.14-15'!$D$34:$D$37</definedName>
    <definedName name="pp18" localSheetId="36" hidden="1">'[26]19.14-15'!$D$34:$D$37</definedName>
    <definedName name="pp18" localSheetId="5" hidden="1">'[16]19.14-15'!$D$34:$D$37</definedName>
    <definedName name="pp18" hidden="1">'[7]19.14-15'!$D$34:$D$37</definedName>
    <definedName name="pp19" localSheetId="33" hidden="1">'[26]19.14-15'!#REF!</definedName>
    <definedName name="pp19" localSheetId="34" hidden="1">'[26]19.14-15'!#REF!</definedName>
    <definedName name="pp19" localSheetId="35" hidden="1">'[26]19.14-15'!#REF!</definedName>
    <definedName name="pp19" localSheetId="36" hidden="1">'[26]19.14-15'!#REF!</definedName>
    <definedName name="pp19" localSheetId="5" hidden="1">'[16]19.14-15'!#REF!</definedName>
    <definedName name="pp19" hidden="1">'[7]19.14-15'!#REF!</definedName>
    <definedName name="PP2" localSheetId="33">'[26]19.22'!#REF!</definedName>
    <definedName name="PP2" localSheetId="34">'[26]19.22'!#REF!</definedName>
    <definedName name="PP2" localSheetId="35">'[26]19.22'!#REF!</definedName>
    <definedName name="PP2" localSheetId="36">'[26]19.22'!#REF!</definedName>
    <definedName name="PP2" localSheetId="5">'[16]19.22'!#REF!</definedName>
    <definedName name="PP2">'[7]19.22'!#REF!</definedName>
    <definedName name="PP20" localSheetId="33" hidden="1">'[26]19.14-15'!#REF!</definedName>
    <definedName name="PP20" localSheetId="34" hidden="1">'[26]19.14-15'!#REF!</definedName>
    <definedName name="PP20" localSheetId="35" hidden="1">'[26]19.14-15'!#REF!</definedName>
    <definedName name="PP20" localSheetId="36" hidden="1">'[26]19.14-15'!#REF!</definedName>
    <definedName name="PP20" localSheetId="5" hidden="1">'[16]19.14-15'!#REF!</definedName>
    <definedName name="PP20" hidden="1">'[7]19.14-15'!#REF!</definedName>
    <definedName name="PP21" localSheetId="33" hidden="1">'[26]19.14-15'!#REF!</definedName>
    <definedName name="PP21" localSheetId="34" hidden="1">'[26]19.14-15'!#REF!</definedName>
    <definedName name="PP21" localSheetId="35" hidden="1">'[26]19.14-15'!#REF!</definedName>
    <definedName name="PP21" localSheetId="36" hidden="1">'[26]19.14-15'!#REF!</definedName>
    <definedName name="PP21" localSheetId="5" hidden="1">'[16]19.14-15'!#REF!</definedName>
    <definedName name="PP21" hidden="1">'[7]19.14-15'!#REF!</definedName>
    <definedName name="PP22" localSheetId="33" hidden="1">'[26]19.14-15'!#REF!</definedName>
    <definedName name="PP22" localSheetId="34" hidden="1">'[26]19.14-15'!#REF!</definedName>
    <definedName name="PP22" localSheetId="35" hidden="1">'[26]19.14-15'!#REF!</definedName>
    <definedName name="PP22" localSheetId="36" hidden="1">'[26]19.14-15'!#REF!</definedName>
    <definedName name="PP22" localSheetId="5" hidden="1">'[16]19.14-15'!#REF!</definedName>
    <definedName name="PP22" hidden="1">'[7]19.14-15'!#REF!</definedName>
    <definedName name="pp23" localSheetId="33" hidden="1">'[26]19.14-15'!#REF!</definedName>
    <definedName name="pp23" localSheetId="34" hidden="1">'[26]19.14-15'!#REF!</definedName>
    <definedName name="pp23" localSheetId="35" hidden="1">'[26]19.14-15'!#REF!</definedName>
    <definedName name="pp23" localSheetId="36" hidden="1">'[26]19.14-15'!#REF!</definedName>
    <definedName name="pp23" localSheetId="5" hidden="1">'[16]19.14-15'!#REF!</definedName>
    <definedName name="pp23" hidden="1">'[7]19.14-15'!#REF!</definedName>
    <definedName name="pp24" localSheetId="33" hidden="1">'[26]19.14-15'!#REF!</definedName>
    <definedName name="pp24" localSheetId="34" hidden="1">'[26]19.14-15'!#REF!</definedName>
    <definedName name="pp24" localSheetId="35" hidden="1">'[26]19.14-15'!#REF!</definedName>
    <definedName name="pp24" localSheetId="36" hidden="1">'[26]19.14-15'!#REF!</definedName>
    <definedName name="pp24" localSheetId="5" hidden="1">'[16]19.14-15'!#REF!</definedName>
    <definedName name="pp24" hidden="1">'[7]19.14-15'!#REF!</definedName>
    <definedName name="pp25" localSheetId="33" hidden="1">'[26]19.14-15'!#REF!</definedName>
    <definedName name="pp25" localSheetId="34" hidden="1">'[26]19.14-15'!#REF!</definedName>
    <definedName name="pp25" localSheetId="35" hidden="1">'[26]19.14-15'!#REF!</definedName>
    <definedName name="pp25" localSheetId="36" hidden="1">'[26]19.14-15'!#REF!</definedName>
    <definedName name="pp25" localSheetId="5" hidden="1">'[16]19.14-15'!#REF!</definedName>
    <definedName name="pp25" hidden="1">'[7]19.14-15'!#REF!</definedName>
    <definedName name="pp26" localSheetId="33" hidden="1">'[26]19.14-15'!#REF!</definedName>
    <definedName name="pp26" localSheetId="34" hidden="1">'[26]19.14-15'!#REF!</definedName>
    <definedName name="pp26" localSheetId="35" hidden="1">'[26]19.14-15'!#REF!</definedName>
    <definedName name="pp26" localSheetId="36" hidden="1">'[26]19.14-15'!#REF!</definedName>
    <definedName name="pp26" localSheetId="5" hidden="1">'[16]19.14-15'!#REF!</definedName>
    <definedName name="pp26" hidden="1">'[7]19.14-15'!#REF!</definedName>
    <definedName name="pp27" localSheetId="33" hidden="1">'[26]19.14-15'!#REF!</definedName>
    <definedName name="pp27" localSheetId="34" hidden="1">'[26]19.14-15'!#REF!</definedName>
    <definedName name="pp27" localSheetId="35" hidden="1">'[26]19.14-15'!#REF!</definedName>
    <definedName name="pp27" localSheetId="36" hidden="1">'[26]19.14-15'!#REF!</definedName>
    <definedName name="pp27" localSheetId="5" hidden="1">'[16]19.14-15'!#REF!</definedName>
    <definedName name="pp27" hidden="1">'[7]19.14-15'!#REF!</definedName>
    <definedName name="PP3" localSheetId="33">'[25]GANADE1'!$B$79</definedName>
    <definedName name="PP3" localSheetId="34">'[25]GANADE1'!$B$79</definedName>
    <definedName name="PP3" localSheetId="35">'[25]GANADE1'!$B$79</definedName>
    <definedName name="PP3" localSheetId="36">'[25]GANADE1'!$B$79</definedName>
    <definedName name="PP3" localSheetId="5">'[15]GANADE1'!$B$79</definedName>
    <definedName name="PP3">'[6]GANADE1'!$B$79</definedName>
    <definedName name="PP4" localSheetId="33">'[26]19.11-12'!$B$51</definedName>
    <definedName name="PP4" localSheetId="34">'[26]19.11-12'!$B$51</definedName>
    <definedName name="PP4" localSheetId="35">'[26]19.11-12'!$B$51</definedName>
    <definedName name="PP4" localSheetId="36">'[26]19.11-12'!$B$51</definedName>
    <definedName name="PP4" localSheetId="5">'[16]19.11-12'!$B$51</definedName>
    <definedName name="PP4">'[7]19.11-12'!$B$51</definedName>
    <definedName name="PP5" localSheetId="33" hidden="1">'[26]19.14-15'!$B$34:$B$37</definedName>
    <definedName name="PP5" localSheetId="34" hidden="1">'[26]19.14-15'!$B$34:$B$37</definedName>
    <definedName name="PP5" localSheetId="35" hidden="1">'[26]19.14-15'!$B$34:$B$37</definedName>
    <definedName name="PP5" localSheetId="36" hidden="1">'[26]19.14-15'!$B$34:$B$37</definedName>
    <definedName name="PP5" localSheetId="5" hidden="1">'[16]19.14-15'!$B$34:$B$37</definedName>
    <definedName name="PP5" hidden="1">'[7]19.14-15'!$B$34:$B$37</definedName>
    <definedName name="PP6" localSheetId="33" hidden="1">'[26]19.14-15'!$B$34:$B$37</definedName>
    <definedName name="PP6" localSheetId="34" hidden="1">'[26]19.14-15'!$B$34:$B$37</definedName>
    <definedName name="PP6" localSheetId="35" hidden="1">'[26]19.14-15'!$B$34:$B$37</definedName>
    <definedName name="PP6" localSheetId="36" hidden="1">'[26]19.14-15'!$B$34:$B$37</definedName>
    <definedName name="PP6" localSheetId="5" hidden="1">'[16]19.14-15'!$B$34:$B$37</definedName>
    <definedName name="PP6" hidden="1">'[7]19.14-15'!$B$34:$B$37</definedName>
    <definedName name="PP7" localSheetId="33" hidden="1">'[26]19.14-15'!#REF!</definedName>
    <definedName name="PP7" localSheetId="34" hidden="1">'[26]19.14-15'!#REF!</definedName>
    <definedName name="PP7" localSheetId="35" hidden="1">'[26]19.14-15'!#REF!</definedName>
    <definedName name="PP7" localSheetId="36" hidden="1">'[26]19.14-15'!#REF!</definedName>
    <definedName name="PP7" localSheetId="5" hidden="1">'[16]19.14-15'!#REF!</definedName>
    <definedName name="PP7" hidden="1">'[7]19.14-15'!#REF!</definedName>
    <definedName name="PP8" localSheetId="33" hidden="1">'[26]19.14-15'!#REF!</definedName>
    <definedName name="PP8" localSheetId="34" hidden="1">'[26]19.14-15'!#REF!</definedName>
    <definedName name="PP8" localSheetId="35" hidden="1">'[26]19.14-15'!#REF!</definedName>
    <definedName name="PP8" localSheetId="36" hidden="1">'[26]19.14-15'!#REF!</definedName>
    <definedName name="PP8" localSheetId="5" hidden="1">'[16]19.14-15'!#REF!</definedName>
    <definedName name="PP8" hidden="1">'[7]19.14-15'!#REF!</definedName>
    <definedName name="PP9" localSheetId="33" hidden="1">'[26]19.14-15'!#REF!</definedName>
    <definedName name="PP9" localSheetId="34" hidden="1">'[26]19.14-15'!#REF!</definedName>
    <definedName name="PP9" localSheetId="35" hidden="1">'[26]19.14-15'!#REF!</definedName>
    <definedName name="PP9" localSheetId="36" hidden="1">'[26]19.14-15'!#REF!</definedName>
    <definedName name="PP9" localSheetId="5" hidden="1">'[16]19.14-15'!#REF!</definedName>
    <definedName name="PP9" hidden="1">'[7]19.14-15'!#REF!</definedName>
    <definedName name="RUTINA" localSheetId="33">#REF!</definedName>
    <definedName name="RUTINA" localSheetId="34">#REF!</definedName>
    <definedName name="RUTINA" localSheetId="35">#REF!</definedName>
    <definedName name="RUTINA" localSheetId="36">#REF!</definedName>
    <definedName name="RUTINA" localSheetId="5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<sst xmlns="http://schemas.openxmlformats.org/spreadsheetml/2006/main" count="4909" uniqueCount="349">
  <si>
    <t>CEREALES GRANO</t>
  </si>
  <si>
    <t xml:space="preserve"> </t>
  </si>
  <si>
    <t>Superficie</t>
  </si>
  <si>
    <t>Producción</t>
  </si>
  <si>
    <t>Valor</t>
  </si>
  <si>
    <t>Años</t>
  </si>
  <si>
    <t>(miles de hectáreas)</t>
  </si>
  <si>
    <t>(miles de toneladas)</t>
  </si>
  <si>
    <t>(miles de euros)</t>
  </si>
  <si>
    <t>Precio medio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</si>
  <si>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</si>
  <si>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</si>
  <si>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</si>
  <si>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</si>
  <si>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</si>
  <si>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</si>
  <si>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</si>
  <si>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</si>
  <si>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 xml:space="preserve">(P) Provisional.   </t>
  </si>
  <si>
    <t>Trigo duro</t>
  </si>
  <si>
    <t>Comercio exterior</t>
  </si>
  <si>
    <t>De 6 carreras</t>
  </si>
  <si>
    <t>De 2 carreras</t>
  </si>
  <si>
    <t>(euros/100 kg)</t>
  </si>
  <si>
    <t>–</t>
  </si>
  <si>
    <t>(P) Provisional.</t>
  </si>
  <si>
    <t>Maíz híbrido</t>
  </si>
  <si>
    <t>Otros maíces</t>
  </si>
  <si>
    <t>MUNDO</t>
  </si>
  <si>
    <t xml:space="preserve"> Unión Europea</t>
  </si>
  <si>
    <t/>
  </si>
  <si>
    <t xml:space="preserve"> Países con Solicitud de Adhesión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</si>
  <si>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</si>
  <si>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</si>
  <si>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</si>
  <si>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</si>
  <si>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Méjico</t>
  </si>
  <si>
    <t xml:space="preserve"> Suiza</t>
  </si>
  <si>
    <t xml:space="preserve"> Noruega</t>
  </si>
  <si>
    <t xml:space="preserve"> Brasil</t>
  </si>
  <si>
    <t xml:space="preserve"> Japón</t>
  </si>
  <si>
    <t xml:space="preserve"> Nueva Zelanda</t>
  </si>
  <si>
    <t>Producción (toneladas)</t>
  </si>
  <si>
    <t>Cultivos</t>
  </si>
  <si>
    <t>(hectáreas)</t>
  </si>
  <si>
    <t>(kg/ha)</t>
  </si>
  <si>
    <t>Paja</t>
  </si>
  <si>
    <t>Secano</t>
  </si>
  <si>
    <t>Regadío</t>
  </si>
  <si>
    <t>Total</t>
  </si>
  <si>
    <t>Grano</t>
  </si>
  <si>
    <t>cosechada</t>
  </si>
  <si>
    <t>CEREALES DE INVIERNO</t>
  </si>
  <si>
    <t xml:space="preserve">  (mezcla de trigo y centeno)</t>
  </si>
  <si>
    <t>CEREALES DE PRIMAVERA</t>
  </si>
  <si>
    <t>OTROS CEREALES</t>
  </si>
  <si>
    <t>TOTAL CEREALES</t>
  </si>
  <si>
    <t xml:space="preserve">  TRIGO TOTAL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</si>
  <si>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</si>
  <si>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</si>
  <si>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</si>
  <si>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</si>
  <si>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</si>
  <si>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OTRAS MEZCLAS DE CEREALES</t>
  </si>
  <si>
    <t xml:space="preserve">  DE INVIERNO</t>
  </si>
  <si>
    <t xml:space="preserve">  SORGO</t>
  </si>
  <si>
    <t xml:space="preserve">  MIJO</t>
  </si>
  <si>
    <t xml:space="preserve">  ALPISTE</t>
  </si>
  <si>
    <t>Destino de la producción en explotaciones productoras</t>
  </si>
  <si>
    <t>Reserva para consumo propio</t>
  </si>
  <si>
    <t>Ventas</t>
  </si>
  <si>
    <t>Alimentación</t>
  </si>
  <si>
    <t>fuera de la</t>
  </si>
  <si>
    <t>semilla</t>
  </si>
  <si>
    <t>Semilla</t>
  </si>
  <si>
    <t>Pienso</t>
  </si>
  <si>
    <t>humana</t>
  </si>
  <si>
    <t>explotación</t>
  </si>
  <si>
    <t>utilizada</t>
  </si>
  <si>
    <t xml:space="preserve">  Trigo total</t>
  </si>
  <si>
    <t xml:space="preserve">  Cebada total</t>
  </si>
  <si>
    <t xml:space="preserve">  Avena</t>
  </si>
  <si>
    <t xml:space="preserve">  Centeno</t>
  </si>
  <si>
    <t xml:space="preserve">  Escaña</t>
  </si>
  <si>
    <t xml:space="preserve">  Triticale</t>
  </si>
  <si>
    <t xml:space="preserve">  Tranquillón</t>
  </si>
  <si>
    <t xml:space="preserve">  Arroz (cáscara)</t>
  </si>
  <si>
    <t xml:space="preserve">  Sorgo</t>
  </si>
  <si>
    <t xml:space="preserve">  Mijo</t>
  </si>
  <si>
    <t xml:space="preserve">  Alpiste</t>
  </si>
  <si>
    <t>Trigo</t>
  </si>
  <si>
    <t>Otros</t>
  </si>
  <si>
    <t xml:space="preserve">Total </t>
  </si>
  <si>
    <t>Conceptos</t>
  </si>
  <si>
    <t>duro</t>
  </si>
  <si>
    <t>Centeno</t>
  </si>
  <si>
    <t>Cebada</t>
  </si>
  <si>
    <t>Maíz</t>
  </si>
  <si>
    <t>Triticale</t>
  </si>
  <si>
    <t>Sorgo</t>
  </si>
  <si>
    <t>cereales</t>
  </si>
  <si>
    <t>PRODUCCION UTILIZABLE</t>
  </si>
  <si>
    <t>IMPORTACIONES</t>
  </si>
  <si>
    <t xml:space="preserve"> De la U.E.</t>
  </si>
  <si>
    <t>EXPORTACIONES</t>
  </si>
  <si>
    <t xml:space="preserve"> A la U.E.</t>
  </si>
  <si>
    <t xml:space="preserve"> Existencias iniciales</t>
  </si>
  <si>
    <t xml:space="preserve"> Existencias finales</t>
  </si>
  <si>
    <t>VARIACION DE EXISTENCIAS</t>
  </si>
  <si>
    <t>CONSUMO HUMANO (NETO)</t>
  </si>
  <si>
    <t xml:space="preserve"> Ceuta</t>
  </si>
  <si>
    <t xml:space="preserve"> Melilla</t>
  </si>
  <si>
    <t>Fuente: Censo Agrario, 1999. I.N.E.</t>
  </si>
  <si>
    <t>Provincias y</t>
  </si>
  <si>
    <t>Comunidades Autónomas</t>
  </si>
  <si>
    <t>de grano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</si>
  <si>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</si>
  <si>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</si>
  <si>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</si>
  <si>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</si>
  <si>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</si>
  <si>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</si>
  <si>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</si>
  <si>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</si>
  <si>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</si>
  <si>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</si>
  <si>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</si>
  <si>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</si>
  <si>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</si>
  <si>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</si>
  <si>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</si>
  <si>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</si>
  <si>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</si>
  <si>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</si>
  <si>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</si>
  <si>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</si>
  <si>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</si>
  <si>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</si>
  <si>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</si>
  <si>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</si>
  <si>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</si>
  <si>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</si>
  <si>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</si>
  <si>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</si>
  <si>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</si>
  <si>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</si>
  <si>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</si>
  <si>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</si>
  <si>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</si>
  <si>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</si>
  <si>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</si>
  <si>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</si>
  <si>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</si>
  <si>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</si>
  <si>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</si>
  <si>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</si>
  <si>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</si>
  <si>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</si>
  <si>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</si>
  <si>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</si>
  <si>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</si>
  <si>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</si>
  <si>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</si>
  <si>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</si>
  <si>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</si>
  <si>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</si>
  <si>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</si>
  <si>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</si>
  <si>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</si>
  <si>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</si>
  <si>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</si>
  <si>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</si>
  <si>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</si>
  <si>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Provincias</t>
  </si>
  <si>
    <t>Trigo blando y semiduro</t>
  </si>
  <si>
    <t>y</t>
  </si>
  <si>
    <t>Cebada de 6 carreras</t>
  </si>
  <si>
    <t>Cebada de 2 carreras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</si>
  <si>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</si>
  <si>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</si>
  <si>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</si>
  <si>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</si>
  <si>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CASTILLA-LA MANCHA</t>
  </si>
  <si>
    <t>Primera</t>
  </si>
  <si>
    <t>Distribución por tipos</t>
  </si>
  <si>
    <t>ocupación</t>
  </si>
  <si>
    <t>I</t>
  </si>
  <si>
    <t>II</t>
  </si>
  <si>
    <t>IIIA</t>
  </si>
  <si>
    <t>IIIB</t>
  </si>
  <si>
    <t>Rendimiento (kg/ha)</t>
  </si>
  <si>
    <t>Comunidades</t>
  </si>
  <si>
    <t>Autónomas</t>
  </si>
  <si>
    <t xml:space="preserve"> Huesca</t>
  </si>
  <si>
    <t xml:space="preserve"> Zaragoza</t>
  </si>
  <si>
    <t xml:space="preserve"> Girona</t>
  </si>
  <si>
    <t xml:space="preserve"> Lleida</t>
  </si>
  <si>
    <t xml:space="preserve"> Tarragona</t>
  </si>
  <si>
    <t xml:space="preserve"> Albacete</t>
  </si>
  <si>
    <t xml:space="preserve"> Alicante</t>
  </si>
  <si>
    <t xml:space="preserve"> Castellón</t>
  </si>
  <si>
    <t xml:space="preserve"> Valencia</t>
  </si>
  <si>
    <t xml:space="preserve"> Badajoz</t>
  </si>
  <si>
    <t xml:space="preserve"> Cáceres</t>
  </si>
  <si>
    <t xml:space="preserve"> Cádiz</t>
  </si>
  <si>
    <t xml:space="preserve"> Sevilla</t>
  </si>
  <si>
    <t xml:space="preserve"> ESPAÑA</t>
  </si>
  <si>
    <t>Maíz híbirido</t>
  </si>
  <si>
    <t>Semillas</t>
  </si>
  <si>
    <t>Pérdidas</t>
  </si>
  <si>
    <t>Alimentación animal</t>
  </si>
  <si>
    <t>Usos industriales</t>
  </si>
  <si>
    <t>Cobertura geográfica: ESPAÑA</t>
  </si>
  <si>
    <t>UTILIZACION INTERIOR TOTAL</t>
  </si>
  <si>
    <t>OTROS PAÍSES DEL MUNDO</t>
  </si>
  <si>
    <t>PAISES DE EUROPA</t>
  </si>
  <si>
    <t>OTROS PAISES DEL MUNDO</t>
  </si>
  <si>
    <t xml:space="preserve">  Trigo duro</t>
  </si>
  <si>
    <t xml:space="preserve">  Trigo semiduro y blando</t>
  </si>
  <si>
    <t xml:space="preserve">  Cebada de 2 carreras</t>
  </si>
  <si>
    <t xml:space="preserve">  Cebada de 6 carreras</t>
  </si>
  <si>
    <t xml:space="preserve">  TRANQUILLÓN</t>
  </si>
  <si>
    <t xml:space="preserve">  ARROZ (CÁSCARA)</t>
  </si>
  <si>
    <t xml:space="preserve">  Maíz híbrido</t>
  </si>
  <si>
    <t xml:space="preserve">  Otros maíces</t>
  </si>
  <si>
    <t xml:space="preserve">  MAÍZ TOTAL</t>
  </si>
  <si>
    <t xml:space="preserve">  Otras mezclas de cereales de invierno</t>
  </si>
  <si>
    <t xml:space="preserve"> PAÍS VASCO</t>
  </si>
  <si>
    <t xml:space="preserve"> ARAGÓN</t>
  </si>
  <si>
    <t xml:space="preserve"> CASTILLA Y LEÓN</t>
  </si>
  <si>
    <t xml:space="preserve"> ANDALUCÍA</t>
  </si>
  <si>
    <r>
      <t xml:space="preserve">Trigo semiduro y blando </t>
    </r>
    <r>
      <rPr>
        <vertAlign val="superscript"/>
        <sz val="10"/>
        <rFont val="Arial"/>
        <family val="2"/>
      </rPr>
      <t>(1)</t>
    </r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</si>
  <si>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</si>
  <si>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</si>
  <si>
    <r>
      <t xml:space="preserve">Comercio exterior 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</si>
  <si>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0"/>
      </rPr>
      <t xml:space="preserve"> No se incluye el valor de la semilla selecta.</t>
    </r>
  </si>
  <si>
    <r>
      <t>(2)</t>
    </r>
    <r>
      <rPr>
        <sz val="10"/>
        <rFont val="Arial"/>
        <family val="0"/>
      </rPr>
      <t xml:space="preserve"> En equivalente elaborado. Coeficiente de conversión de arroz cáscara a elaborado 2/3 y de arroz cargo a elaborado 5/6.</t>
    </r>
  </si>
  <si>
    <t>6.4.  BALANCE DE CEREALES GRANO (Miles de toneladas)</t>
  </si>
  <si>
    <r>
      <t>Valor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</si>
  <si>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</si>
  <si>
    <r>
      <t xml:space="preserve">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0"/>
      </rPr>
      <t>No se incluye el valor de la semilla selecta.</t>
    </r>
  </si>
  <si>
    <t>6.7.  TRIGO: Serie histórica de superficie y producción según dureza del grano</t>
  </si>
  <si>
    <t>(miles de hectareas)</t>
  </si>
  <si>
    <t>(miles de hectáreasa)</t>
  </si>
  <si>
    <t>Mundo y países</t>
  </si>
  <si>
    <r>
      <t>(1)</t>
    </r>
    <r>
      <rPr>
        <sz val="10"/>
        <rFont val="Arial"/>
        <family val="2"/>
      </rPr>
      <t xml:space="preserve"> Incluye escaña y tranquillón</t>
    </r>
  </si>
  <si>
    <r>
      <t>(2)</t>
    </r>
    <r>
      <rPr>
        <sz val="10"/>
        <rFont val="Arial"/>
        <family val="2"/>
      </rPr>
      <t xml:space="preserve"> Incluye mezcla cereales de invierno</t>
    </r>
  </si>
  <si>
    <t>6.10.  TRIGO: Comercio exterior de España (Toneladas)</t>
  </si>
  <si>
    <t>6.11.  HARINA DE TRIGO: Comercio exterior de España (Toneladas)</t>
  </si>
  <si>
    <t>6.12.  SEMOLA DE TRIGO: Comercio exterior de España (Toneladas)</t>
  </si>
  <si>
    <r>
      <t>Avena</t>
    </r>
    <r>
      <rPr>
        <vertAlign val="superscript"/>
        <sz val="10"/>
        <rFont val="Arial"/>
        <family val="2"/>
      </rPr>
      <t xml:space="preserve"> (2)</t>
    </r>
  </si>
  <si>
    <t>Consumo humano (bruto)</t>
  </si>
  <si>
    <t>6.5.  CEREALES GRANO: Ciudades Autónomas de Ceuta y Melilla</t>
  </si>
  <si>
    <t xml:space="preserve">    Avena</t>
  </si>
  <si>
    <t xml:space="preserve">    Maíz</t>
  </si>
  <si>
    <t xml:space="preserve">    Cebada</t>
  </si>
  <si>
    <t>TOTAL</t>
  </si>
  <si>
    <r>
      <t>blando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</si>
  <si>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En trigo semiduro se incluyen variedades utilizables en la fabricación de pastas alimenticias.</t>
    </r>
  </si>
  <si>
    <t>Fuente:Estadísticas de Comercio Exterior de España. Agencia Estatal de Administración Tributaria.</t>
  </si>
  <si>
    <t>Fuente: Estadísticas de Comercio Exterior de España. Agencia Estatal de Administración Tributaria.</t>
  </si>
  <si>
    <t>6.1.  CEREALES GRANO: Serie histórica de superficie, producción y valor</t>
  </si>
  <si>
    <t>6.2.  CEREALES GRANO: Resumen nacional de superficie, rendimiento y producción, 2004</t>
  </si>
  <si>
    <t xml:space="preserve">  Máiz total</t>
  </si>
  <si>
    <t>6.9.  TRIGO: Análisis provincial de superficie y producción según dureza del grano, 2004</t>
  </si>
  <si>
    <t>6.8.  TRIGO: Análisis provincial de superficie, rendimiento y producción, 2004</t>
  </si>
  <si>
    <t>Alemania</t>
  </si>
  <si>
    <t>Austria</t>
  </si>
  <si>
    <t>Bélgica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</si>
  <si>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</si>
  <si>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</si>
  <si>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</si>
  <si>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</si>
  <si>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</si>
  <si>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</si>
  <si>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</si>
  <si>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</si>
  <si>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</si>
  <si>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</si>
  <si>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</si>
  <si>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</si>
  <si>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</si>
  <si>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</si>
  <si>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</si>
  <si>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</si>
  <si>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</si>
  <si>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</si>
  <si>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</si>
  <si>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</si>
  <si>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</si>
  <si>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Antigua Republica de Macedonia</t>
  </si>
  <si>
    <t>Bulgaria</t>
  </si>
  <si>
    <t>Croacia</t>
  </si>
  <si>
    <t>Rumanía</t>
  </si>
  <si>
    <t>Turquía</t>
  </si>
  <si>
    <t xml:space="preserve"> Cuba</t>
  </si>
  <si>
    <t>-</t>
  </si>
  <si>
    <t xml:space="preserve"> Libia</t>
  </si>
  <si>
    <t>Arabia Saudita</t>
  </si>
  <si>
    <t>Senegal</t>
  </si>
  <si>
    <t>Canada</t>
  </si>
  <si>
    <t>2006(P)</t>
  </si>
  <si>
    <t>2006 (P)</t>
  </si>
  <si>
    <t>6.2.  CEREALES GRANO: Resumen nacional de superficie, rendimiento y producción, 2005</t>
  </si>
  <si>
    <t xml:space="preserve">  ALFORFÓN O TRIGO SARRACENO</t>
  </si>
  <si>
    <t xml:space="preserve">  Alforfón o trigo sarraceno</t>
  </si>
  <si>
    <t>6.9.  TRIGO: Análisis provincial de superficie y producción según dureza del grano, 2005</t>
  </si>
  <si>
    <t>6.8.  TRIGO: Análisis provincial de superficie, rendimiento y producción, 2005</t>
  </si>
  <si>
    <t xml:space="preserve">– </t>
  </si>
  <si>
    <t>Campaña 2004/05; período 1/07-30/06 (P)</t>
  </si>
  <si>
    <t>(P) Los resultados son provisioales</t>
  </si>
  <si>
    <t>6.14.  CEBADA: Serie histórica de superficie y producción según tipos</t>
  </si>
  <si>
    <t>6.15.  CEBADA: Análisis provincial de superficie, rendimiento y producción, 2004</t>
  </si>
  <si>
    <t>6.15.  CEBADA: Análisis provincial de superficie, rendimiento y producción, 2005</t>
  </si>
  <si>
    <t>6.16.  CEBADA: Análisis provincial de superficie y producción según tipos, 2004</t>
  </si>
  <si>
    <t>6.16.  CEBADA: Análisis provincial de superficie y producción según tipos, 2005</t>
  </si>
  <si>
    <t>6.17.  CEBADA: Comercio exterior de España (Toneladas)</t>
  </si>
  <si>
    <t>6.19.  AVENA: Análisis provincial de superficie, rendimiento y producción, 2004</t>
  </si>
  <si>
    <t>6.19.  AVENA: Análisis provincial de superficie, rendimiento y producción, 2005</t>
  </si>
  <si>
    <t>6.21.  CENTENO: Análisis provincial de superficie, rendimiento y producción, 2004</t>
  </si>
  <si>
    <t>6.21.  CENTENO: Análisis provincial de superficie, rendimiento y producción, 2005</t>
  </si>
  <si>
    <t>6.23.  TRITICALE: Análisis provincial de superficie, rendimiento y producción, 2004</t>
  </si>
  <si>
    <t>6.23.  TRITICALE: Análisis provincial de superficie, rendimiento y producción, 2005</t>
  </si>
  <si>
    <t>6.25.  ARROZ: Análisis provincial de superficie, 2004 (Hectáreas)</t>
  </si>
  <si>
    <t>6.25.  ARROZ: Análisis provincial de superficie, 2005 (Hectáreas)</t>
  </si>
  <si>
    <t>6.26  ARROZ CASCARA: Análisis provincial de rendimiento y producción, 2004</t>
  </si>
  <si>
    <t>6.26  ARROZ CASCARA: Análisis provincial de rendimiento y producción, 2005</t>
  </si>
  <si>
    <t>6.27.  ARROZ CASCARA: Comercio exterior de España (Toneladas)</t>
  </si>
  <si>
    <t>6.28.  ARROZ CARGO: Comercio exterior de España (Toneladas)</t>
  </si>
  <si>
    <t>6.29.  ARROZ ELABORADO: Comercio exterior de España (Toneladas)</t>
  </si>
  <si>
    <t>6.31.  MAÍZ: Serie histórica de superficie y producción según clases</t>
  </si>
  <si>
    <t>6.32.  MAIZ: Análisis provincial de superficie, rendimiento y producción, 2004</t>
  </si>
  <si>
    <t>6.32.  MAIZ: Análisis provincial de superficie, rendimiento y producción, 2005</t>
  </si>
  <si>
    <t>6.33.  MAIZ: Análisis provincial de superficie y producción según clases, 2004</t>
  </si>
  <si>
    <t>6.33.  MAIZ: Análisis provincial de superficie y producción según clases, 2005</t>
  </si>
  <si>
    <t>6.34.  MAÍZ: Comercio exterior de España (Toneladas)</t>
  </si>
  <si>
    <t>6.36.  SORGO: Análisis provincial de superficie, rendimiento y producción, 2004</t>
  </si>
  <si>
    <t>6.36.  SORGO: Análisis provincial de superficie, rendimiento y producción, 2005</t>
  </si>
  <si>
    <t>6.6.  TRIGO: Serie histórica de superficie, rendimiento, producción, precio, valor y comercio exterior</t>
  </si>
  <si>
    <t>6.20.  CENTENO: Serie histórica de superficie, rendimiento, producción, precio, valor y comercio exterior</t>
  </si>
  <si>
    <t>6.22.  TRITICALE: Serie histórica de superficie, rendimiento, producción, precio, valor y comercio exterior</t>
  </si>
  <si>
    <t>6.24.  ARROZ: Serie histórica de superficie, rendimiento, producción, precio, valor y comercio exterior</t>
  </si>
  <si>
    <t>6.30.  MAÍZ: Serie histórica de superficie, rendimiento, producción, precio, valor y comercio exterior</t>
  </si>
  <si>
    <t>6.35.  SORGO: Serie histórica de superficie, rendimiento, producción, precio, valor y comercio exterior</t>
  </si>
  <si>
    <t>6.3.  CEREALES: Destino de la producción de grano y semilla utilizada, 2004 (Toneladas)</t>
  </si>
  <si>
    <t>6.13.  CEBADA: Serie histórica de superficie, rendimiento, producción, precio, valor y comercio exterior</t>
  </si>
  <si>
    <t>6.18.  AVENA: Serie histórica de superficie, rendimiento, producción, precio, valor y comercio exterior</t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</si>
  <si>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Incluida la harina en equivalente grano, coeficiente de conversión de trigo a harina 0,75 y la sémola, coeficiente de transformación 0,72.</t>
    </r>
  </si>
  <si>
    <t>6.3.  CEREALES: Destino de la producción de grano y semilla utilizada, 2005 (Toneladas)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</si>
</sst>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5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Border="1" applyAlignment="1" quotePrefix="1">
      <alignment horizontal="left"/>
    </xf>
    <xf numFmtId="168" fontId="0" fillId="2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6" fillId="0" borderId="0" xfId="0" applyFont="1" applyAlignment="1">
      <alignment horizontal="center"/>
    </xf>
    <xf numFmtId="0" fontId="0" fillId="2" borderId="0" xfId="0" applyFill="1" applyAlignment="1" quotePrefix="1">
      <alignment/>
    </xf>
    <xf numFmtId="3" fontId="0" fillId="0" borderId="4" xfId="0" applyNumberFormat="1" applyBorder="1" applyAlignment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169" fontId="0" fillId="2" borderId="4" xfId="0" applyNumberFormat="1" applyFill="1" applyBorder="1" applyAlignment="1" applyProtection="1">
      <alignment/>
      <protection/>
    </xf>
    <xf numFmtId="170" fontId="0" fillId="2" borderId="4" xfId="0" applyNumberFormat="1" applyFill="1" applyBorder="1" applyAlignment="1" applyProtection="1">
      <alignment/>
      <protection/>
    </xf>
    <xf numFmtId="168" fontId="0" fillId="2" borderId="4" xfId="0" applyNumberFormat="1" applyFill="1" applyBorder="1" applyAlignment="1" applyProtection="1">
      <alignment/>
      <protection/>
    </xf>
    <xf numFmtId="168" fontId="0" fillId="2" borderId="4" xfId="0" applyNumberFormat="1" applyFill="1" applyBorder="1" applyAlignment="1">
      <alignment/>
    </xf>
    <xf numFmtId="169" fontId="0" fillId="0" borderId="0" xfId="0" applyNumberFormat="1" applyAlignment="1">
      <alignment/>
    </xf>
    <xf numFmtId="169" fontId="0" fillId="2" borderId="1" xfId="0" applyNumberFormat="1" applyFill="1" applyBorder="1" applyAlignment="1">
      <alignment/>
    </xf>
    <xf numFmtId="169" fontId="0" fillId="2" borderId="1" xfId="0" applyNumberFormat="1" applyFill="1" applyBorder="1" applyAlignment="1" applyProtection="1">
      <alignment/>
      <protection/>
    </xf>
    <xf numFmtId="170" fontId="0" fillId="2" borderId="1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0" fontId="0" fillId="2" borderId="7" xfId="0" applyFill="1" applyBorder="1" applyAlignment="1">
      <alignment horizontal="left"/>
    </xf>
    <xf numFmtId="170" fontId="0" fillId="2" borderId="8" xfId="0" applyNumberFormat="1" applyFont="1" applyFill="1" applyBorder="1" applyAlignment="1">
      <alignment/>
    </xf>
    <xf numFmtId="168" fontId="0" fillId="2" borderId="8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169" fontId="0" fillId="2" borderId="4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168" fontId="0" fillId="2" borderId="1" xfId="0" applyNumberFormat="1" applyFill="1" applyBorder="1" applyAlignment="1" applyProtection="1">
      <alignment/>
      <protection/>
    </xf>
    <xf numFmtId="169" fontId="0" fillId="2" borderId="8" xfId="0" applyNumberFormat="1" applyFill="1" applyBorder="1" applyAlignment="1">
      <alignment/>
    </xf>
    <xf numFmtId="169" fontId="0" fillId="2" borderId="8" xfId="0" applyNumberFormat="1" applyFill="1" applyBorder="1" applyAlignment="1" applyProtection="1">
      <alignment/>
      <protection/>
    </xf>
    <xf numFmtId="168" fontId="0" fillId="2" borderId="8" xfId="0" applyNumberFormat="1" applyFill="1" applyBorder="1" applyAlignment="1">
      <alignment/>
    </xf>
    <xf numFmtId="168" fontId="0" fillId="2" borderId="2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11" fillId="0" borderId="0" xfId="0" applyFont="1" applyAlignment="1">
      <alignment/>
    </xf>
    <xf numFmtId="0" fontId="10" fillId="2" borderId="0" xfId="0" applyFont="1" applyFill="1" applyAlignment="1">
      <alignment/>
    </xf>
    <xf numFmtId="168" fontId="0" fillId="2" borderId="1" xfId="0" applyNumberFormat="1" applyFont="1" applyFill="1" applyBorder="1" applyAlignment="1">
      <alignment/>
    </xf>
    <xf numFmtId="169" fontId="0" fillId="2" borderId="8" xfId="0" applyNumberFormat="1" applyFont="1" applyFill="1" applyBorder="1" applyAlignment="1">
      <alignment/>
    </xf>
    <xf numFmtId="169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169" fontId="0" fillId="0" borderId="2" xfId="0" applyNumberFormat="1" applyFont="1" applyBorder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9" fontId="0" fillId="2" borderId="4" xfId="0" applyNumberFormat="1" applyFont="1" applyFill="1" applyBorder="1" applyAlignment="1" applyProtection="1">
      <alignment/>
      <protection/>
    </xf>
    <xf numFmtId="170" fontId="0" fillId="2" borderId="4" xfId="0" applyNumberFormat="1" applyFont="1" applyFill="1" applyBorder="1" applyAlignment="1" applyProtection="1">
      <alignment/>
      <protection/>
    </xf>
    <xf numFmtId="168" fontId="0" fillId="2" borderId="4" xfId="0" applyNumberFormat="1" applyFont="1" applyFill="1" applyBorder="1" applyAlignment="1" applyProtection="1">
      <alignment/>
      <protection/>
    </xf>
    <xf numFmtId="169" fontId="0" fillId="2" borderId="4" xfId="0" applyNumberFormat="1" applyFont="1" applyFill="1" applyBorder="1" applyAlignment="1">
      <alignment/>
    </xf>
    <xf numFmtId="170" fontId="0" fillId="2" borderId="4" xfId="0" applyNumberFormat="1" applyFont="1" applyFill="1" applyBorder="1" applyAlignment="1">
      <alignment/>
    </xf>
    <xf numFmtId="168" fontId="0" fillId="2" borderId="4" xfId="0" applyNumberFormat="1" applyFont="1" applyFill="1" applyBorder="1" applyAlignment="1">
      <alignment/>
    </xf>
    <xf numFmtId="169" fontId="0" fillId="0" borderId="0" xfId="0" applyNumberFormat="1" applyFont="1" applyAlignment="1">
      <alignment/>
    </xf>
    <xf numFmtId="0" fontId="0" fillId="2" borderId="3" xfId="0" applyFont="1" applyFill="1" applyBorder="1" applyAlignment="1">
      <alignment horizontal="left"/>
    </xf>
    <xf numFmtId="169" fontId="0" fillId="2" borderId="1" xfId="0" applyNumberFormat="1" applyFont="1" applyFill="1" applyBorder="1" applyAlignment="1">
      <alignment/>
    </xf>
    <xf numFmtId="169" fontId="0" fillId="2" borderId="1" xfId="0" applyNumberFormat="1" applyFont="1" applyFill="1" applyBorder="1" applyAlignment="1" applyProtection="1">
      <alignment/>
      <protection/>
    </xf>
    <xf numFmtId="170" fontId="0" fillId="2" borderId="1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68" fontId="0" fillId="0" borderId="2" xfId="20" applyNumberFormat="1" applyFont="1" applyFill="1" applyBorder="1" applyAlignment="1" applyProtection="1">
      <alignment/>
      <protection/>
    </xf>
    <xf numFmtId="170" fontId="0" fillId="2" borderId="4" xfId="0" applyNumberFormat="1" applyFill="1" applyBorder="1" applyAlignment="1">
      <alignment/>
    </xf>
    <xf numFmtId="0" fontId="0" fillId="2" borderId="3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170" fontId="0" fillId="2" borderId="8" xfId="0" applyNumberFormat="1" applyFill="1" applyBorder="1" applyAlignment="1">
      <alignment/>
    </xf>
    <xf numFmtId="169" fontId="0" fillId="2" borderId="4" xfId="0" applyNumberFormat="1" applyFill="1" applyBorder="1" applyAlignment="1" applyProtection="1">
      <alignment horizontal="right"/>
      <protection/>
    </xf>
    <xf numFmtId="0" fontId="0" fillId="2" borderId="4" xfId="0" applyFill="1" applyBorder="1" applyAlignment="1">
      <alignment horizontal="right"/>
    </xf>
    <xf numFmtId="168" fontId="0" fillId="2" borderId="4" xfId="0" applyNumberFormat="1" applyFill="1" applyBorder="1" applyAlignment="1">
      <alignment horizontal="right"/>
    </xf>
    <xf numFmtId="170" fontId="0" fillId="2" borderId="4" xfId="0" applyNumberFormat="1" applyFill="1" applyBorder="1" applyAlignment="1" applyProtection="1">
      <alignment horizontal="right"/>
      <protection/>
    </xf>
    <xf numFmtId="168" fontId="0" fillId="2" borderId="4" xfId="0" applyNumberFormat="1" applyFill="1" applyBorder="1" applyAlignment="1" applyProtection="1">
      <alignment horizontal="right"/>
      <protection/>
    </xf>
    <xf numFmtId="169" fontId="0" fillId="2" borderId="1" xfId="0" applyNumberFormat="1" applyFill="1" applyBorder="1" applyAlignment="1" applyProtection="1">
      <alignment horizontal="right"/>
      <protection/>
    </xf>
    <xf numFmtId="170" fontId="0" fillId="2" borderId="1" xfId="0" applyNumberFormat="1" applyFill="1" applyBorder="1" applyAlignment="1" applyProtection="1">
      <alignment horizontal="right"/>
      <protection/>
    </xf>
    <xf numFmtId="168" fontId="0" fillId="2" borderId="1" xfId="0" applyNumberFormat="1" applyFill="1" applyBorder="1" applyAlignment="1" applyProtection="1">
      <alignment horizontal="right"/>
      <protection/>
    </xf>
    <xf numFmtId="168" fontId="0" fillId="2" borderId="1" xfId="0" applyNumberFormat="1" applyFill="1" applyBorder="1" applyAlignment="1">
      <alignment horizontal="right"/>
    </xf>
    <xf numFmtId="169" fontId="0" fillId="2" borderId="1" xfId="0" applyNumberFormat="1" applyFill="1" applyBorder="1" applyAlignment="1">
      <alignment horizontal="right"/>
    </xf>
    <xf numFmtId="170" fontId="0" fillId="2" borderId="1" xfId="0" applyNumberFormat="1" applyFill="1" applyBorder="1" applyAlignment="1">
      <alignment horizontal="right"/>
    </xf>
    <xf numFmtId="169" fontId="0" fillId="2" borderId="8" xfId="0" applyNumberFormat="1" applyFill="1" applyBorder="1" applyAlignment="1" applyProtection="1">
      <alignment horizontal="right"/>
      <protection/>
    </xf>
    <xf numFmtId="170" fontId="0" fillId="2" borderId="8" xfId="0" applyNumberFormat="1" applyFill="1" applyBorder="1" applyAlignment="1" applyProtection="1">
      <alignment horizontal="right"/>
      <protection/>
    </xf>
    <xf numFmtId="168" fontId="0" fillId="2" borderId="8" xfId="0" applyNumberFormat="1" applyFill="1" applyBorder="1" applyAlignment="1">
      <alignment horizontal="right"/>
    </xf>
    <xf numFmtId="168" fontId="0" fillId="2" borderId="2" xfId="0" applyNumberFormat="1" applyFill="1" applyBorder="1" applyAlignment="1">
      <alignment horizontal="right"/>
    </xf>
    <xf numFmtId="168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70" fontId="0" fillId="2" borderId="1" xfId="0" applyNumberForma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1" fontId="0" fillId="0" borderId="3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Fill="1" applyBorder="1" applyAlignment="1" applyProtection="1">
      <alignment horizontal="left"/>
      <protection/>
    </xf>
    <xf numFmtId="3" fontId="0" fillId="0" borderId="8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1" fillId="0" borderId="4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/>
    </xf>
    <xf numFmtId="3" fontId="1" fillId="0" borderId="9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7" fontId="0" fillId="0" borderId="1" xfId="23" applyFont="1" applyFill="1" applyBorder="1" applyAlignment="1">
      <alignment horizontal="right"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168" fontId="0" fillId="2" borderId="4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0" fontId="1" fillId="2" borderId="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11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 quotePrefix="1">
      <alignment horizontal="center"/>
    </xf>
    <xf numFmtId="3" fontId="0" fillId="0" borderId="0" xfId="0" applyNumberFormat="1" applyFont="1" applyAlignment="1">
      <alignment/>
    </xf>
    <xf numFmtId="0" fontId="0" fillId="2" borderId="2" xfId="0" applyFont="1" applyFill="1" applyBorder="1" applyAlignment="1" quotePrefix="1">
      <alignment horizontal="center"/>
    </xf>
    <xf numFmtId="0" fontId="8" fillId="2" borderId="0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69" fontId="0" fillId="2" borderId="1" xfId="0" applyNumberFormat="1" applyFont="1" applyFill="1" applyBorder="1" applyAlignment="1" applyProtection="1">
      <alignment horizontal="right"/>
      <protection/>
    </xf>
    <xf numFmtId="37" fontId="1" fillId="0" borderId="1" xfId="23" applyFont="1" applyFill="1" applyBorder="1" applyAlignment="1">
      <alignment horizontal="right"/>
      <protection/>
    </xf>
    <xf numFmtId="168" fontId="0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71" fontId="0" fillId="2" borderId="1" xfId="0" applyNumberFormat="1" applyFill="1" applyBorder="1" applyAlignment="1" applyProtection="1">
      <alignment/>
      <protection/>
    </xf>
    <xf numFmtId="171" fontId="0" fillId="2" borderId="4" xfId="0" applyNumberFormat="1" applyFill="1" applyBorder="1" applyAlignment="1" applyProtection="1">
      <alignment/>
      <protection/>
    </xf>
    <xf numFmtId="0" fontId="0" fillId="2" borderId="13" xfId="0" applyFont="1" applyFill="1" applyBorder="1" applyAlignment="1" quotePrefix="1">
      <alignment horizontal="center"/>
    </xf>
    <xf numFmtId="0" fontId="1" fillId="2" borderId="13" xfId="0" applyFont="1" applyFill="1" applyBorder="1" applyAlignment="1">
      <alignment horizontal="left"/>
    </xf>
    <xf numFmtId="171" fontId="1" fillId="2" borderId="8" xfId="0" applyNumberFormat="1" applyFont="1" applyFill="1" applyBorder="1" applyAlignment="1" applyProtection="1">
      <alignment/>
      <protection/>
    </xf>
    <xf numFmtId="171" fontId="1" fillId="2" borderId="2" xfId="0" applyNumberFormat="1" applyFont="1" applyFill="1" applyBorder="1" applyAlignment="1" applyProtection="1">
      <alignment/>
      <protection/>
    </xf>
    <xf numFmtId="171" fontId="1" fillId="2" borderId="1" xfId="0" applyNumberFormat="1" applyFont="1" applyFill="1" applyBorder="1" applyAlignment="1" applyProtection="1">
      <alignment/>
      <protection/>
    </xf>
    <xf numFmtId="171" fontId="1" fillId="2" borderId="4" xfId="0" applyNumberFormat="1" applyFont="1" applyFill="1" applyBorder="1" applyAlignment="1" applyProtection="1">
      <alignment/>
      <protection/>
    </xf>
    <xf numFmtId="0" fontId="0" fillId="2" borderId="15" xfId="0" applyFont="1" applyFill="1" applyBorder="1" applyAlignment="1" quotePrefix="1">
      <alignment horizontal="center"/>
    </xf>
    <xf numFmtId="0" fontId="0" fillId="2" borderId="7" xfId="0" applyFont="1" applyFill="1" applyBorder="1" applyAlignment="1" quotePrefix="1">
      <alignment horizontal="center"/>
    </xf>
    <xf numFmtId="3" fontId="1" fillId="0" borderId="11" xfId="0" applyNumberFormat="1" applyFont="1" applyFill="1" applyBorder="1" applyAlignment="1" applyProtection="1">
      <alignment horizontal="right"/>
      <protection/>
    </xf>
    <xf numFmtId="168" fontId="0" fillId="2" borderId="2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174" fontId="0" fillId="0" borderId="3" xfId="0" applyNumberFormat="1" applyFont="1" applyBorder="1" applyAlignment="1">
      <alignment/>
    </xf>
    <xf numFmtId="174" fontId="0" fillId="0" borderId="1" xfId="0" applyNumberFormat="1" applyFont="1" applyBorder="1" applyAlignment="1">
      <alignment horizontal="center"/>
    </xf>
    <xf numFmtId="174" fontId="0" fillId="0" borderId="1" xfId="0" applyNumberFormat="1" applyFont="1" applyBorder="1" applyAlignment="1" quotePrefix="1">
      <alignment horizontal="center"/>
    </xf>
    <xf numFmtId="174" fontId="0" fillId="0" borderId="4" xfId="0" applyNumberFormat="1" applyFont="1" applyBorder="1" applyAlignment="1">
      <alignment horizontal="center"/>
    </xf>
    <xf numFmtId="174" fontId="0" fillId="0" borderId="8" xfId="0" applyNumberFormat="1" applyFont="1" applyBorder="1" applyAlignment="1">
      <alignment/>
    </xf>
    <xf numFmtId="174" fontId="0" fillId="0" borderId="8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/>
    </xf>
    <xf numFmtId="174" fontId="0" fillId="0" borderId="1" xfId="0" applyNumberFormat="1" applyFont="1" applyBorder="1" applyAlignment="1">
      <alignment/>
    </xf>
    <xf numFmtId="174" fontId="0" fillId="0" borderId="4" xfId="0" applyNumberFormat="1" applyFont="1" applyBorder="1" applyAlignment="1">
      <alignment/>
    </xf>
    <xf numFmtId="175" fontId="0" fillId="0" borderId="1" xfId="0" applyNumberFormat="1" applyFont="1" applyBorder="1" applyAlignment="1">
      <alignment horizontal="right"/>
    </xf>
    <xf numFmtId="175" fontId="0" fillId="0" borderId="4" xfId="0" applyNumberFormat="1" applyFont="1" applyBorder="1" applyAlignment="1">
      <alignment horizontal="right"/>
    </xf>
    <xf numFmtId="174" fontId="0" fillId="0" borderId="3" xfId="0" applyNumberFormat="1" applyFont="1" applyBorder="1" applyAlignment="1">
      <alignment horizontal="left" indent="1"/>
    </xf>
    <xf numFmtId="174" fontId="1" fillId="0" borderId="9" xfId="0" applyNumberFormat="1" applyFont="1" applyBorder="1" applyAlignment="1">
      <alignment/>
    </xf>
    <xf numFmtId="175" fontId="1" fillId="0" borderId="10" xfId="0" applyNumberFormat="1" applyFont="1" applyBorder="1" applyAlignment="1">
      <alignment horizontal="right"/>
    </xf>
    <xf numFmtId="175" fontId="1" fillId="0" borderId="11" xfId="0" applyNumberFormat="1" applyFont="1" applyBorder="1" applyAlignment="1">
      <alignment horizontal="right"/>
    </xf>
    <xf numFmtId="174" fontId="1" fillId="0" borderId="3" xfId="0" applyNumberFormat="1" applyFont="1" applyBorder="1" applyAlignment="1">
      <alignment/>
    </xf>
    <xf numFmtId="175" fontId="1" fillId="0" borderId="1" xfId="0" applyNumberFormat="1" applyFont="1" applyBorder="1" applyAlignment="1">
      <alignment horizontal="right"/>
    </xf>
    <xf numFmtId="175" fontId="1" fillId="0" borderId="4" xfId="0" applyNumberFormat="1" applyFont="1" applyBorder="1" applyAlignment="1">
      <alignment horizontal="right"/>
    </xf>
    <xf numFmtId="169" fontId="0" fillId="2" borderId="8" xfId="0" applyNumberFormat="1" applyFont="1" applyFill="1" applyBorder="1" applyAlignment="1" applyProtection="1">
      <alignment horizontal="right"/>
      <protection/>
    </xf>
    <xf numFmtId="169" fontId="0" fillId="2" borderId="8" xfId="0" applyNumberFormat="1" applyFont="1" applyFill="1" applyBorder="1" applyAlignment="1" applyProtection="1">
      <alignment/>
      <protection/>
    </xf>
    <xf numFmtId="171" fontId="0" fillId="2" borderId="0" xfId="0" applyNumberFormat="1" applyFont="1" applyFill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1" fillId="0" borderId="3" xfId="0" applyNumberFormat="1" applyFont="1" applyFill="1" applyBorder="1" applyAlignment="1" applyProtection="1">
      <alignment horizontal="left"/>
      <protection/>
    </xf>
    <xf numFmtId="3" fontId="0" fillId="2" borderId="1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 applyProtection="1">
      <alignment horizontal="left"/>
      <protection/>
    </xf>
    <xf numFmtId="3" fontId="1" fillId="0" borderId="3" xfId="0" applyNumberFormat="1" applyFont="1" applyFill="1" applyBorder="1" applyAlignment="1" applyProtection="1">
      <alignment/>
      <protection/>
    </xf>
    <xf numFmtId="169" fontId="0" fillId="2" borderId="2" xfId="0" applyNumberFormat="1" applyFont="1" applyFill="1" applyBorder="1" applyAlignment="1">
      <alignment/>
    </xf>
    <xf numFmtId="0" fontId="0" fillId="2" borderId="3" xfId="0" applyNumberForma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11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Continuous"/>
    </xf>
    <xf numFmtId="0" fontId="0" fillId="2" borderId="16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centerContinuous"/>
    </xf>
    <xf numFmtId="176" fontId="0" fillId="2" borderId="11" xfId="0" applyNumberFormat="1" applyFont="1" applyFill="1" applyBorder="1" applyAlignment="1">
      <alignment horizontal="right"/>
    </xf>
    <xf numFmtId="176" fontId="0" fillId="2" borderId="4" xfId="0" applyNumberFormat="1" applyFont="1" applyFill="1" applyBorder="1" applyAlignment="1">
      <alignment horizontal="right"/>
    </xf>
    <xf numFmtId="176" fontId="0" fillId="2" borderId="4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quotePrefix="1">
      <alignment/>
    </xf>
    <xf numFmtId="176" fontId="1" fillId="2" borderId="2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76" fontId="0" fillId="2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 quotePrefix="1">
      <alignment/>
    </xf>
    <xf numFmtId="0" fontId="9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176" fontId="0" fillId="2" borderId="1" xfId="0" applyNumberFormat="1" applyFont="1" applyFill="1" applyBorder="1" applyAlignment="1" applyProtection="1">
      <alignment horizontal="right"/>
      <protection/>
    </xf>
    <xf numFmtId="176" fontId="0" fillId="2" borderId="11" xfId="0" applyNumberFormat="1" applyFont="1" applyFill="1" applyBorder="1" applyAlignment="1" applyProtection="1">
      <alignment horizontal="right"/>
      <protection/>
    </xf>
    <xf numFmtId="176" fontId="1" fillId="2" borderId="4" xfId="0" applyNumberFormat="1" applyFont="1" applyFill="1" applyBorder="1" applyAlignment="1">
      <alignment horizontal="right"/>
    </xf>
    <xf numFmtId="176" fontId="1" fillId="2" borderId="4" xfId="0" applyNumberFormat="1" applyFont="1" applyFill="1" applyBorder="1" applyAlignment="1" applyProtection="1">
      <alignment horizontal="right"/>
      <protection/>
    </xf>
    <xf numFmtId="176" fontId="0" fillId="2" borderId="4" xfId="0" applyNumberFormat="1" applyFont="1" applyFill="1" applyBorder="1" applyAlignment="1" quotePrefix="1">
      <alignment horizontal="right"/>
    </xf>
    <xf numFmtId="176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16" xfId="0" applyFont="1" applyFill="1" applyBorder="1" applyAlignment="1" quotePrefix="1">
      <alignment horizontal="centerContinuous"/>
    </xf>
    <xf numFmtId="176" fontId="1" fillId="2" borderId="4" xfId="0" applyNumberFormat="1" applyFont="1" applyFill="1" applyBorder="1" applyAlignment="1" quotePrefix="1">
      <alignment horizontal="right"/>
    </xf>
    <xf numFmtId="1" fontId="0" fillId="0" borderId="7" xfId="0" applyNumberFormat="1" applyFont="1" applyFill="1" applyBorder="1" applyAlignment="1" applyProtection="1">
      <alignment horizontal="left"/>
      <protection/>
    </xf>
    <xf numFmtId="3" fontId="0" fillId="0" borderId="7" xfId="0" applyNumberFormat="1" applyFont="1" applyFill="1" applyBorder="1" applyAlignment="1" applyProtection="1">
      <alignment horizontal="left"/>
      <protection/>
    </xf>
    <xf numFmtId="3" fontId="0" fillId="0" borderId="13" xfId="0" applyNumberFormat="1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>
      <alignment/>
    </xf>
    <xf numFmtId="171" fontId="1" fillId="0" borderId="11" xfId="0" applyNumberFormat="1" applyFont="1" applyBorder="1" applyAlignment="1" applyProtection="1">
      <alignment/>
      <protection/>
    </xf>
    <xf numFmtId="171" fontId="1" fillId="0" borderId="18" xfId="0" applyNumberFormat="1" applyFont="1" applyBorder="1" applyAlignment="1" applyProtection="1">
      <alignment/>
      <protection/>
    </xf>
    <xf numFmtId="171" fontId="0" fillId="0" borderId="4" xfId="0" applyNumberFormat="1" applyFont="1" applyBorder="1" applyAlignment="1" applyProtection="1">
      <alignment/>
      <protection/>
    </xf>
    <xf numFmtId="171" fontId="1" fillId="0" borderId="4" xfId="0" applyNumberFormat="1" applyFont="1" applyBorder="1" applyAlignment="1" applyProtection="1">
      <alignment/>
      <protection/>
    </xf>
    <xf numFmtId="171" fontId="1" fillId="0" borderId="2" xfId="0" applyNumberFormat="1" applyFont="1" applyBorder="1" applyAlignment="1" applyProtection="1">
      <alignment/>
      <protection/>
    </xf>
    <xf numFmtId="168" fontId="0" fillId="0" borderId="1" xfId="0" applyNumberFormat="1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3" fontId="0" fillId="0" borderId="1" xfId="0" applyNumberFormat="1" applyFont="1" applyBorder="1" applyAlignment="1" applyProtection="1">
      <alignment/>
      <protection/>
    </xf>
    <xf numFmtId="170" fontId="0" fillId="2" borderId="1" xfId="0" applyNumberFormat="1" applyFont="1" applyFill="1" applyBorder="1" applyAlignment="1">
      <alignment/>
    </xf>
    <xf numFmtId="174" fontId="12" fillId="0" borderId="3" xfId="0" applyNumberFormat="1" applyFont="1" applyBorder="1" applyAlignment="1">
      <alignment horizontal="left" indent="1"/>
    </xf>
    <xf numFmtId="175" fontId="12" fillId="0" borderId="1" xfId="0" applyNumberFormat="1" applyFont="1" applyBorder="1" applyAlignment="1">
      <alignment horizontal="right"/>
    </xf>
    <xf numFmtId="175" fontId="12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174" fontId="10" fillId="0" borderId="3" xfId="0" applyNumberFormat="1" applyFont="1" applyBorder="1" applyAlignment="1">
      <alignment horizontal="left" indent="1"/>
    </xf>
    <xf numFmtId="175" fontId="10" fillId="0" borderId="1" xfId="0" applyNumberFormat="1" applyFont="1" applyBorder="1" applyAlignment="1">
      <alignment horizontal="right"/>
    </xf>
    <xf numFmtId="175" fontId="10" fillId="0" borderId="4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4" fontId="13" fillId="0" borderId="7" xfId="0" applyNumberFormat="1" applyFont="1" applyBorder="1" applyAlignment="1">
      <alignment/>
    </xf>
    <xf numFmtId="175" fontId="12" fillId="0" borderId="8" xfId="0" applyNumberFormat="1" applyFont="1" applyBorder="1" applyAlignment="1">
      <alignment horizontal="right"/>
    </xf>
    <xf numFmtId="175" fontId="12" fillId="0" borderId="2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176" fontId="1" fillId="2" borderId="2" xfId="0" applyNumberFormat="1" applyFont="1" applyFill="1" applyBorder="1" applyAlignment="1" applyProtection="1">
      <alignment horizontal="right"/>
      <protection/>
    </xf>
    <xf numFmtId="175" fontId="0" fillId="0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 applyProtection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Continuous"/>
    </xf>
    <xf numFmtId="0" fontId="0" fillId="2" borderId="1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16" fillId="2" borderId="0" xfId="0" applyFont="1" applyFill="1" applyAlignment="1">
      <alignment/>
    </xf>
    <xf numFmtId="0" fontId="16" fillId="2" borderId="0" xfId="0" applyFont="1" applyFill="1" applyAlignment="1" quotePrefix="1">
      <alignment horizontal="left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 quotePrefix="1">
      <alignment horizontal="center"/>
    </xf>
    <xf numFmtId="174" fontId="0" fillId="0" borderId="3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174" fontId="0" fillId="0" borderId="9" xfId="0" applyNumberFormat="1" applyFont="1" applyBorder="1" applyAlignment="1">
      <alignment/>
    </xf>
    <xf numFmtId="174" fontId="0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 quotePrefix="1">
      <alignment horizontal="center"/>
    </xf>
    <xf numFmtId="0" fontId="0" fillId="2" borderId="12" xfId="0" applyFill="1" applyBorder="1" applyAlignment="1">
      <alignment horizontal="centerContinuous"/>
    </xf>
    <xf numFmtId="0" fontId="0" fillId="0" borderId="12" xfId="0" applyBorder="1" applyAlignment="1">
      <alignment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0" borderId="14" xfId="0" applyFont="1" applyFill="1" applyBorder="1" applyAlignment="1">
      <alignment horizontal="center"/>
    </xf>
    <xf numFmtId="0" fontId="0" fillId="2" borderId="12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2" borderId="3" xfId="0" applyFont="1" applyFill="1" applyBorder="1" applyAlignment="1">
      <alignment/>
    </xf>
    <xf numFmtId="0" fontId="0" fillId="2" borderId="4" xfId="0" applyNumberFormat="1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1" xfId="0" applyNumberFormat="1" applyBorder="1" applyAlignment="1" quotePrefix="1">
      <alignment/>
    </xf>
    <xf numFmtId="171" fontId="0" fillId="0" borderId="4" xfId="0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 applyProtection="1">
      <alignment horizontal="right"/>
      <protection/>
    </xf>
    <xf numFmtId="171" fontId="1" fillId="0" borderId="4" xfId="0" applyNumberFormat="1" applyFont="1" applyBorder="1" applyAlignment="1" applyProtection="1">
      <alignment horizontal="right"/>
      <protection/>
    </xf>
    <xf numFmtId="3" fontId="6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6" fontId="0" fillId="2" borderId="2" xfId="0" applyNumberFormat="1" applyFont="1" applyFill="1" applyBorder="1" applyAlignment="1">
      <alignment horizontal="right"/>
    </xf>
    <xf numFmtId="176" fontId="0" fillId="2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3" xfId="0" applyFill="1" applyBorder="1" applyAlignment="1" quotePrefix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2" xfId="0" applyNumberFormat="1" applyFont="1" applyFill="1" applyBorder="1" applyAlignment="1" applyProtection="1">
      <alignment horizontal="left"/>
      <protection/>
    </xf>
    <xf numFmtId="0" fontId="0" fillId="2" borderId="0" xfId="0" applyFill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6" fontId="1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 quotePrefix="1">
      <alignment horizontal="lef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p84" xfId="20"/>
    <cellStyle name="Currency" xfId="21"/>
    <cellStyle name="Currency [0]" xfId="22"/>
    <cellStyle name="Normal_faoagricola2.0_AEA2001-C06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externalLink" Target="externalLinks/externalLink1.xml" /><Relationship Id="rId54" Type="http://schemas.openxmlformats.org/officeDocument/2006/relationships/externalLink" Target="externalLinks/externalLink2.xml" /><Relationship Id="rId55" Type="http://schemas.openxmlformats.org/officeDocument/2006/relationships/externalLink" Target="externalLinks/externalLink3.xml" /><Relationship Id="rId56" Type="http://schemas.openxmlformats.org/officeDocument/2006/relationships/externalLink" Target="externalLinks/externalLink4.xml" /><Relationship Id="rId57" Type="http://schemas.openxmlformats.org/officeDocument/2006/relationships/externalLink" Target="externalLinks/externalLink5.xml" /><Relationship Id="rId58" Type="http://schemas.openxmlformats.org/officeDocument/2006/relationships/externalLink" Target="externalLinks/externalLink6.xml" /><Relationship Id="rId59" Type="http://schemas.openxmlformats.org/officeDocument/2006/relationships/externalLink" Target="externalLinks/externalLink7.xml" /><Relationship Id="rId60" Type="http://schemas.openxmlformats.org/officeDocument/2006/relationships/externalLink" Target="externalLinks/externalLink8.xml" /><Relationship Id="rId61" Type="http://schemas.openxmlformats.org/officeDocument/2006/relationships/externalLink" Target="externalLinks/externalLink9.xml" /><Relationship Id="rId62" Type="http://schemas.openxmlformats.org/officeDocument/2006/relationships/externalLink" Target="externalLinks/externalLink10.xml" /><Relationship Id="rId63" Type="http://schemas.openxmlformats.org/officeDocument/2006/relationships/externalLink" Target="externalLinks/externalLink11.xml" /><Relationship Id="rId64" Type="http://schemas.openxmlformats.org/officeDocument/2006/relationships/externalLink" Target="externalLinks/externalLink12.xml" /><Relationship Id="rId65" Type="http://schemas.openxmlformats.org/officeDocument/2006/relationships/externalLink" Target="externalLinks/externalLink13.xml" /><Relationship Id="rId66" Type="http://schemas.openxmlformats.org/officeDocument/2006/relationships/externalLink" Target="externalLinks/externalLink14.xml" /><Relationship Id="rId67" Type="http://schemas.openxmlformats.org/officeDocument/2006/relationships/externalLink" Target="externalLinks/externalLink15.xml" /><Relationship Id="rId68" Type="http://schemas.openxmlformats.org/officeDocument/2006/relationships/externalLink" Target="externalLinks/externalLink16.xml" /><Relationship Id="rId69" Type="http://schemas.openxmlformats.org/officeDocument/2006/relationships/externalLink" Target="externalLinks/externalLink17.xml" /><Relationship Id="rId70" Type="http://schemas.openxmlformats.org/officeDocument/2006/relationships/externalLink" Target="externalLinks/externalLink18.xml" /><Relationship Id="rId71" Type="http://schemas.openxmlformats.org/officeDocument/2006/relationships/externalLink" Target="externalLinks/externalLink19.xml" /><Relationship Id="rId72" Type="http://schemas.openxmlformats.org/officeDocument/2006/relationships/externalLink" Target="externalLinks/externalLink20.xml" /><Relationship Id="rId73" Type="http://schemas.openxmlformats.org/officeDocument/2006/relationships/externalLink" Target="externalLinks/externalLink21.xml" /><Relationship Id="rId74" Type="http://schemas.openxmlformats.org/officeDocument/2006/relationships/externalLink" Target="externalLinks/externalLink22.xml" /><Relationship Id="rId75" Type="http://schemas.openxmlformats.org/officeDocument/2006/relationships/externalLink" Target="externalLinks/externalLink23.xml" /><Relationship Id="rId76" Type="http://schemas.openxmlformats.org/officeDocument/2006/relationships/externalLink" Target="externalLinks/externalLink24.xml" /><Relationship Id="rId77" Type="http://schemas.openxmlformats.org/officeDocument/2006/relationships/externalLink" Target="externalLinks/externalLink25.xml" /><Relationship Id="rId78" Type="http://schemas.openxmlformats.org/officeDocument/2006/relationships/externalLink" Target="externalLinks/externalLink26.xml" /><Relationship Id="rId79" Type="http://schemas.openxmlformats.org/officeDocument/2006/relationships/externalLink" Target="externalLinks/externalLink27.xml" /><Relationship Id="rId80" Type="http://schemas.openxmlformats.org/officeDocument/2006/relationships/externalLink" Target="externalLinks/externalLink28.xml" /><Relationship Id="rId81" Type="http://schemas.openxmlformats.org/officeDocument/2006/relationships/externalLink" Target="externalLinks/externalLink29.xml" /><Relationship Id="rId82" Type="http://schemas.openxmlformats.org/officeDocument/2006/relationships/externalLink" Target="externalLinks/externalLink30.xml" /><Relationship Id="rId8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rio%202001\AEA2000\EXCEL_CAPS\internacional\faostat%20agricola\faoagricola2.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rio%202001\AEA2000\EXCEL_CAPS\A01cap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rio%202001\AEA2000\EXCEL_CAPS\serihist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Mis%20documentos\Aea2000definitivo\AEA2000\EXCEL\Bases\A01cap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98\ANUA98\A98cap2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98\ANUA98\A98CAP19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Anuario%202001\AEA2000\EXCEL_CAPS\A01cap1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1)\Publicaci&#243;n\Mis%20documentos\AVES%20200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tagarro\CONFIG~1\Temp\D.Lotus.Notes.Data\cereales_anuari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NU Cere Res sup ren"/>
      <sheetName val="ANU Cere Des Produc"/>
      <sheetName val="ANU Trigo variedad"/>
      <sheetName val="ANU Cebada variedad"/>
      <sheetName val="ANU Maíz variedad"/>
      <sheetName val="ANU Trigo sup"/>
      <sheetName val="ANU Cebada sup"/>
      <sheetName val="ANU Avena sup"/>
      <sheetName val="ANU Centeno sup"/>
      <sheetName val="ANU Escaña sup"/>
      <sheetName val="ANU Tranquill sup"/>
      <sheetName val="ANU Otr mezclas sup"/>
      <sheetName val="ANU Triticale sup"/>
      <sheetName val="ANU Arroz casc sup"/>
      <sheetName val="ANU Maiz sup"/>
      <sheetName val="ANU Sorgo sup"/>
      <sheetName val="ANU Mijo sup"/>
      <sheetName val="ANU Panizo sup"/>
      <sheetName val="ANU Alforfon sup"/>
      <sheetName val="ANU Alpiste sup"/>
      <sheetName val="ANU Otr cere sup"/>
      <sheetName val="ANU Tot cere sup"/>
      <sheetName val="ANU Trigo des"/>
      <sheetName val="ANU Cebada des"/>
      <sheetName val="ANU Avena des"/>
      <sheetName val="ANU Centeno des"/>
      <sheetName val="ANU Escaña des"/>
      <sheetName val="ANU Tranquill des"/>
      <sheetName val="ANU Otr mezclas des"/>
      <sheetName val="ANU Triticale des"/>
      <sheetName val="ANU Arroz casc des"/>
      <sheetName val="ANU Maiz des"/>
      <sheetName val="ANU Sorgo des"/>
      <sheetName val="ANU Mijo des"/>
      <sheetName val="ANU Panizo des"/>
      <sheetName val="ANU Alforfon des"/>
      <sheetName val="ANU Alpiste des"/>
      <sheetName val="ANU Otr cere des"/>
      <sheetName val="ANU Tot cere des"/>
      <sheetName val="Hoja_Anuario"/>
      <sheetName val="Cere_ResSup"/>
      <sheetName val="Cere_TrigoVar"/>
      <sheetName val="Cere_ResDes"/>
      <sheetName val="Cere_CebadVar"/>
      <sheetName val="Cere_MaizVar"/>
      <sheetName val="Cere_AnapInv"/>
      <sheetName val="Cere_AnapVer"/>
      <sheetName val="Cere_Destino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D27"/>
  <sheetViews>
    <sheetView showGridLines="0" zoomScale="75" zoomScaleNormal="75" zoomScaleSheetLayoutView="75" workbookViewId="0" topLeftCell="A1">
      <selection activeCell="B40" sqref="B40"/>
    </sheetView>
  </sheetViews>
  <sheetFormatPr defaultColWidth="11.421875" defaultRowHeight="12.75"/>
  <cols>
    <col min="1" max="1" width="21.7109375" style="0" customWidth="1"/>
    <col min="2" max="2" width="26.28125" style="0" customWidth="1"/>
    <col min="3" max="3" width="26.7109375" style="0" customWidth="1"/>
    <col min="4" max="4" width="25.28125" style="0" customWidth="1"/>
    <col min="5" max="16384" width="35.421875" style="0" customWidth="1"/>
  </cols>
  <sheetData>
    <row r="1" spans="1:4" s="1" customFormat="1" ht="18">
      <c r="A1" s="341" t="s">
        <v>0</v>
      </c>
      <c r="B1" s="341"/>
      <c r="C1" s="341"/>
      <c r="D1" s="341"/>
    </row>
    <row r="2" s="2" customFormat="1" ht="14.25"/>
    <row r="3" spans="1:4" s="2" customFormat="1" ht="15">
      <c r="A3" s="342" t="s">
        <v>261</v>
      </c>
      <c r="B3" s="342"/>
      <c r="C3" s="342"/>
      <c r="D3" s="342"/>
    </row>
    <row r="4" spans="1:4" s="2" customFormat="1" ht="15.75" thickBot="1">
      <c r="A4" s="242" t="s">
        <v>1</v>
      </c>
      <c r="B4" s="243"/>
      <c r="C4" s="243"/>
      <c r="D4" s="243"/>
    </row>
    <row r="5" spans="1:4" ht="12.75">
      <c r="A5" s="303"/>
      <c r="B5" s="304" t="s">
        <v>2</v>
      </c>
      <c r="C5" s="304" t="s">
        <v>3</v>
      </c>
      <c r="D5" s="305" t="s">
        <v>4</v>
      </c>
    </row>
    <row r="6" spans="1:4" ht="13.5" thickBot="1">
      <c r="A6" s="288" t="s">
        <v>5</v>
      </c>
      <c r="B6" s="289" t="s">
        <v>6</v>
      </c>
      <c r="C6" s="289" t="s">
        <v>7</v>
      </c>
      <c r="D6" s="3" t="s">
        <v>8</v>
      </c>
    </row>
    <row r="7" spans="1:4" ht="12.75">
      <c r="A7" s="4">
        <v>1990</v>
      </c>
      <c r="B7" s="207">
        <v>7553</v>
      </c>
      <c r="C7" s="207">
        <v>18764</v>
      </c>
      <c r="D7" s="12">
        <v>2764709.771254793</v>
      </c>
    </row>
    <row r="8" spans="1:4" ht="12.75">
      <c r="A8" s="4">
        <v>1991</v>
      </c>
      <c r="B8" s="207">
        <v>7813</v>
      </c>
      <c r="C8" s="207">
        <v>19467</v>
      </c>
      <c r="D8" s="12">
        <v>2954942.122534348</v>
      </c>
    </row>
    <row r="9" spans="1:4" ht="12.75">
      <c r="A9" s="4">
        <v>1992</v>
      </c>
      <c r="B9" s="207">
        <v>7405</v>
      </c>
      <c r="C9" s="207">
        <v>14498</v>
      </c>
      <c r="D9" s="12">
        <v>2177569.0262401886</v>
      </c>
    </row>
    <row r="10" spans="1:4" ht="12.75">
      <c r="A10" s="4">
        <v>1993</v>
      </c>
      <c r="B10" s="207">
        <v>6456</v>
      </c>
      <c r="C10" s="207">
        <v>17474</v>
      </c>
      <c r="D10" s="12">
        <v>2568875.9871623814</v>
      </c>
    </row>
    <row r="11" spans="1:4" ht="12.75">
      <c r="A11" s="4">
        <v>1994</v>
      </c>
      <c r="B11" s="207">
        <v>6490</v>
      </c>
      <c r="C11" s="207">
        <v>15240</v>
      </c>
      <c r="D11" s="12">
        <v>2283713.7739954083</v>
      </c>
    </row>
    <row r="12" spans="1:4" ht="12.75">
      <c r="A12" s="4">
        <v>1995</v>
      </c>
      <c r="B12" s="207">
        <v>6694</v>
      </c>
      <c r="C12" s="207">
        <v>11571</v>
      </c>
      <c r="D12" s="12">
        <v>1906500.546921015</v>
      </c>
    </row>
    <row r="13" spans="1:4" ht="12.75">
      <c r="A13" s="4">
        <v>1996</v>
      </c>
      <c r="B13" s="207">
        <v>6767</v>
      </c>
      <c r="C13" s="207">
        <v>22378</v>
      </c>
      <c r="D13" s="12">
        <v>3148029.2813097257</v>
      </c>
    </row>
    <row r="14" spans="1:4" ht="12.75">
      <c r="A14" s="4">
        <v>1997</v>
      </c>
      <c r="B14" s="207">
        <v>6990</v>
      </c>
      <c r="C14" s="207">
        <v>19341</v>
      </c>
      <c r="D14" s="12">
        <v>2853058.550599209</v>
      </c>
    </row>
    <row r="15" spans="1:4" ht="12.75">
      <c r="A15" s="216">
        <v>1998</v>
      </c>
      <c r="B15" s="207">
        <v>6632</v>
      </c>
      <c r="C15" s="207">
        <v>22574</v>
      </c>
      <c r="D15" s="12">
        <v>3038056.086449581</v>
      </c>
    </row>
    <row r="16" spans="1:4" ht="12.75">
      <c r="A16" s="216">
        <v>1999</v>
      </c>
      <c r="B16" s="207">
        <v>6698</v>
      </c>
      <c r="C16" s="207">
        <v>18142</v>
      </c>
      <c r="D16" s="12">
        <v>2485731</v>
      </c>
    </row>
    <row r="17" spans="1:4" ht="12.75">
      <c r="A17" s="65">
        <v>2000</v>
      </c>
      <c r="B17" s="209">
        <v>6807</v>
      </c>
      <c r="C17" s="209">
        <v>24567</v>
      </c>
      <c r="D17" s="210">
        <v>3184137</v>
      </c>
    </row>
    <row r="18" spans="1:4" ht="12.75">
      <c r="A18" s="65">
        <v>2001</v>
      </c>
      <c r="B18" s="209">
        <v>6428</v>
      </c>
      <c r="C18" s="209">
        <v>18055</v>
      </c>
      <c r="D18" s="210">
        <v>2575447</v>
      </c>
    </row>
    <row r="19" spans="1:4" ht="12.75">
      <c r="A19" s="65">
        <v>2002</v>
      </c>
      <c r="B19" s="209">
        <v>6728.981</v>
      </c>
      <c r="C19" s="209">
        <v>21682.715</v>
      </c>
      <c r="D19" s="210">
        <v>2894871.9237056994</v>
      </c>
    </row>
    <row r="20" spans="1:4" ht="12.75">
      <c r="A20" s="65">
        <v>2003</v>
      </c>
      <c r="B20" s="209">
        <v>6626.875</v>
      </c>
      <c r="C20" s="209">
        <v>21170</v>
      </c>
      <c r="D20" s="210">
        <v>2924833.4077</v>
      </c>
    </row>
    <row r="21" spans="1:4" ht="12.75">
      <c r="A21" s="65">
        <v>2004</v>
      </c>
      <c r="B21" s="209">
        <v>6602.713</v>
      </c>
      <c r="C21" s="209">
        <v>24848.632</v>
      </c>
      <c r="D21" s="210">
        <v>3412054.0264000003</v>
      </c>
    </row>
    <row r="22" spans="1:4" ht="13.5" thickBot="1">
      <c r="A22" s="69">
        <v>2005</v>
      </c>
      <c r="B22" s="211">
        <v>6595.688</v>
      </c>
      <c r="C22" s="211">
        <v>14241.49</v>
      </c>
      <c r="D22" s="212">
        <v>2359343.7269999995</v>
      </c>
    </row>
    <row r="23" spans="1:4" ht="12.75">
      <c r="A23" s="6"/>
      <c r="B23" s="7"/>
      <c r="C23" s="7"/>
      <c r="D23" s="8"/>
    </row>
    <row r="24" spans="1:4" ht="12.75">
      <c r="A24" s="5"/>
      <c r="B24" s="5"/>
      <c r="C24" s="5"/>
      <c r="D24" s="5"/>
    </row>
    <row r="25" spans="1:4" ht="12.75">
      <c r="A25" s="5"/>
      <c r="B25" s="9"/>
      <c r="C25" s="9"/>
      <c r="D25" s="9"/>
    </row>
    <row r="26" spans="1:4" ht="12.75">
      <c r="A26" s="11"/>
      <c r="B26" s="5"/>
      <c r="C26" s="5"/>
      <c r="D26" s="5"/>
    </row>
    <row r="27" spans="1:4" ht="12.75">
      <c r="A27" s="5"/>
      <c r="B27" s="5"/>
      <c r="C27" s="5"/>
      <c r="D27" s="5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5">
    <pageSetUpPr fitToPage="1"/>
  </sheetPr>
  <dimension ref="A1:J85"/>
  <sheetViews>
    <sheetView zoomScale="75" zoomScaleNormal="75" workbookViewId="0" topLeftCell="A61">
      <selection activeCell="A3" sqref="A3:H3"/>
    </sheetView>
  </sheetViews>
  <sheetFormatPr defaultColWidth="11.421875" defaultRowHeight="12.75"/>
  <cols>
    <col min="1" max="1" width="25.7109375" style="56" customWidth="1"/>
    <col min="2" max="2" width="12.57421875" style="56" bestFit="1" customWidth="1"/>
    <col min="3" max="6" width="11.57421875" style="56" bestFit="1" customWidth="1"/>
    <col min="7" max="8" width="12.7109375" style="56" bestFit="1" customWidth="1"/>
    <col min="9" max="16384" width="11.421875" style="56" customWidth="1"/>
  </cols>
  <sheetData>
    <row r="1" spans="1:8" s="227" customFormat="1" ht="18">
      <c r="A1" s="343" t="s">
        <v>0</v>
      </c>
      <c r="B1" s="343"/>
      <c r="C1" s="343"/>
      <c r="D1" s="343"/>
      <c r="E1" s="343"/>
      <c r="F1" s="343"/>
      <c r="G1" s="343"/>
      <c r="H1" s="343"/>
    </row>
    <row r="2" s="158" customFormat="1" ht="14.25"/>
    <row r="3" spans="1:8" s="158" customFormat="1" ht="15">
      <c r="A3" s="344" t="s">
        <v>265</v>
      </c>
      <c r="B3" s="344"/>
      <c r="C3" s="344"/>
      <c r="D3" s="344"/>
      <c r="E3" s="344"/>
      <c r="F3" s="344"/>
      <c r="G3" s="344"/>
      <c r="H3" s="344"/>
    </row>
    <row r="4" spans="1:8" s="158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>
      <c r="A5" s="244" t="s">
        <v>113</v>
      </c>
      <c r="B5" s="229" t="s">
        <v>2</v>
      </c>
      <c r="C5" s="230"/>
      <c r="D5" s="230"/>
      <c r="E5" s="229" t="s">
        <v>10</v>
      </c>
      <c r="F5" s="230"/>
      <c r="G5" s="245" t="s">
        <v>3</v>
      </c>
      <c r="H5" s="246" t="s">
        <v>46</v>
      </c>
    </row>
    <row r="6" spans="1:8" ht="12.75">
      <c r="A6" s="137" t="s">
        <v>114</v>
      </c>
      <c r="B6" s="53" t="s">
        <v>44</v>
      </c>
      <c r="C6" s="54"/>
      <c r="D6" s="54"/>
      <c r="E6" s="53" t="s">
        <v>45</v>
      </c>
      <c r="F6" s="54"/>
      <c r="G6" s="38" t="s">
        <v>115</v>
      </c>
      <c r="H6" s="38" t="s">
        <v>51</v>
      </c>
    </row>
    <row r="7" spans="1:8" ht="13.5" thickBot="1">
      <c r="A7" s="159"/>
      <c r="B7" s="150" t="s">
        <v>47</v>
      </c>
      <c r="C7" s="155" t="s">
        <v>48</v>
      </c>
      <c r="D7" s="157" t="s">
        <v>49</v>
      </c>
      <c r="E7" s="150" t="s">
        <v>47</v>
      </c>
      <c r="F7" s="155" t="s">
        <v>48</v>
      </c>
      <c r="G7" s="150" t="s">
        <v>12</v>
      </c>
      <c r="H7" s="150" t="s">
        <v>12</v>
      </c>
    </row>
    <row r="8" spans="1:10" ht="12.75">
      <c r="A8" s="151" t="s">
        <v>116</v>
      </c>
      <c r="B8" s="233">
        <v>3558</v>
      </c>
      <c r="C8" s="247" t="s">
        <v>24</v>
      </c>
      <c r="D8" s="233">
        <v>3558</v>
      </c>
      <c r="E8" s="248">
        <v>2830</v>
      </c>
      <c r="F8" s="234" t="s">
        <v>24</v>
      </c>
      <c r="G8" s="233">
        <v>10069</v>
      </c>
      <c r="H8" s="233">
        <v>10674</v>
      </c>
      <c r="I8" s="201"/>
      <c r="J8" s="201"/>
    </row>
    <row r="9" spans="1:10" ht="12.75">
      <c r="A9" s="56" t="s">
        <v>117</v>
      </c>
      <c r="B9" s="234">
        <v>4935</v>
      </c>
      <c r="C9" s="234" t="s">
        <v>24</v>
      </c>
      <c r="D9" s="234">
        <v>4935</v>
      </c>
      <c r="E9" s="235">
        <v>2830</v>
      </c>
      <c r="F9" s="234" t="s">
        <v>24</v>
      </c>
      <c r="G9" s="234">
        <v>13966</v>
      </c>
      <c r="H9" s="234">
        <v>14805</v>
      </c>
      <c r="I9" s="201"/>
      <c r="J9" s="201"/>
    </row>
    <row r="10" spans="1:10" ht="12.75">
      <c r="A10" s="56" t="s">
        <v>118</v>
      </c>
      <c r="B10" s="234">
        <v>13300</v>
      </c>
      <c r="C10" s="234" t="s">
        <v>24</v>
      </c>
      <c r="D10" s="234">
        <v>13300</v>
      </c>
      <c r="E10" s="235">
        <v>2830</v>
      </c>
      <c r="F10" s="234" t="s">
        <v>24</v>
      </c>
      <c r="G10" s="234">
        <v>37639</v>
      </c>
      <c r="H10" s="234">
        <v>39900</v>
      </c>
      <c r="I10" s="201"/>
      <c r="J10" s="201"/>
    </row>
    <row r="11" spans="1:10" ht="12.75">
      <c r="A11" s="56" t="s">
        <v>119</v>
      </c>
      <c r="B11" s="234">
        <v>629</v>
      </c>
      <c r="C11" s="234" t="s">
        <v>24</v>
      </c>
      <c r="D11" s="234">
        <v>629</v>
      </c>
      <c r="E11" s="235">
        <v>2830</v>
      </c>
      <c r="F11" s="234" t="s">
        <v>24</v>
      </c>
      <c r="G11" s="234">
        <v>1780</v>
      </c>
      <c r="H11" s="234">
        <v>1887</v>
      </c>
      <c r="I11" s="201"/>
      <c r="J11" s="201"/>
    </row>
    <row r="12" spans="1:10" ht="12.75">
      <c r="A12" s="141" t="s">
        <v>120</v>
      </c>
      <c r="B12" s="249">
        <v>22422</v>
      </c>
      <c r="C12" s="249" t="s">
        <v>24</v>
      </c>
      <c r="D12" s="249">
        <v>22422</v>
      </c>
      <c r="E12" s="249">
        <v>2830</v>
      </c>
      <c r="F12" s="249" t="s">
        <v>24</v>
      </c>
      <c r="G12" s="249">
        <v>63454</v>
      </c>
      <c r="H12" s="249">
        <v>67266</v>
      </c>
      <c r="I12" s="201"/>
      <c r="J12" s="201"/>
    </row>
    <row r="13" spans="1:10" ht="12.75">
      <c r="A13" s="141"/>
      <c r="B13" s="249"/>
      <c r="C13" s="249"/>
      <c r="D13" s="249"/>
      <c r="E13" s="250"/>
      <c r="F13" s="250"/>
      <c r="G13" s="249"/>
      <c r="H13" s="249"/>
      <c r="I13" s="201"/>
      <c r="J13" s="201"/>
    </row>
    <row r="14" spans="1:10" ht="12.75">
      <c r="A14" s="141" t="s">
        <v>121</v>
      </c>
      <c r="B14" s="249">
        <v>45</v>
      </c>
      <c r="C14" s="249" t="s">
        <v>24</v>
      </c>
      <c r="D14" s="249">
        <v>45</v>
      </c>
      <c r="E14" s="250">
        <v>2325</v>
      </c>
      <c r="F14" s="249" t="s">
        <v>24</v>
      </c>
      <c r="G14" s="249">
        <v>105</v>
      </c>
      <c r="H14" s="249">
        <v>53</v>
      </c>
      <c r="I14" s="201"/>
      <c r="J14" s="201"/>
    </row>
    <row r="15" spans="1:10" ht="12.75">
      <c r="A15" s="141"/>
      <c r="B15" s="249"/>
      <c r="C15" s="249"/>
      <c r="D15" s="249"/>
      <c r="E15" s="250"/>
      <c r="F15" s="250"/>
      <c r="G15" s="249"/>
      <c r="H15" s="249"/>
      <c r="I15" s="201"/>
      <c r="J15" s="201"/>
    </row>
    <row r="16" spans="1:10" ht="12.75">
      <c r="A16" s="141" t="s">
        <v>122</v>
      </c>
      <c r="B16" s="249">
        <v>436</v>
      </c>
      <c r="C16" s="249" t="s">
        <v>24</v>
      </c>
      <c r="D16" s="249">
        <v>436</v>
      </c>
      <c r="E16" s="250">
        <v>3000</v>
      </c>
      <c r="F16" s="249" t="s">
        <v>24</v>
      </c>
      <c r="G16" s="249">
        <v>1308</v>
      </c>
      <c r="H16" s="249">
        <v>2354</v>
      </c>
      <c r="I16" s="201"/>
      <c r="J16" s="201"/>
    </row>
    <row r="17" spans="2:10" ht="12.75">
      <c r="B17" s="234"/>
      <c r="C17" s="234"/>
      <c r="D17" s="234"/>
      <c r="E17" s="235"/>
      <c r="F17" s="235"/>
      <c r="G17" s="234"/>
      <c r="H17" s="234"/>
      <c r="I17" s="201"/>
      <c r="J17" s="201"/>
    </row>
    <row r="18" spans="1:10" ht="12.75">
      <c r="A18" s="56" t="s">
        <v>123</v>
      </c>
      <c r="B18" s="234">
        <v>25143</v>
      </c>
      <c r="C18" s="234" t="s">
        <v>24</v>
      </c>
      <c r="D18" s="234">
        <v>25143</v>
      </c>
      <c r="E18" s="235">
        <v>4550</v>
      </c>
      <c r="F18" s="234" t="s">
        <v>24</v>
      </c>
      <c r="G18" s="234">
        <v>114401</v>
      </c>
      <c r="H18" s="234">
        <v>105000</v>
      </c>
      <c r="I18" s="201"/>
      <c r="J18" s="201"/>
    </row>
    <row r="19" spans="1:10" ht="12.75">
      <c r="A19" s="56" t="s">
        <v>124</v>
      </c>
      <c r="B19" s="234" t="s">
        <v>24</v>
      </c>
      <c r="C19" s="234" t="s">
        <v>24</v>
      </c>
      <c r="D19" s="234" t="s">
        <v>24</v>
      </c>
      <c r="E19" s="234" t="s">
        <v>24</v>
      </c>
      <c r="F19" s="234" t="s">
        <v>24</v>
      </c>
      <c r="G19" s="234" t="s">
        <v>24</v>
      </c>
      <c r="H19" s="234" t="s">
        <v>24</v>
      </c>
      <c r="I19" s="201"/>
      <c r="J19" s="201"/>
    </row>
    <row r="20" spans="1:10" ht="12.75">
      <c r="A20" s="56" t="s">
        <v>125</v>
      </c>
      <c r="B20" s="251">
        <v>1</v>
      </c>
      <c r="C20" s="234" t="s">
        <v>24</v>
      </c>
      <c r="D20" s="251">
        <v>1</v>
      </c>
      <c r="E20" s="251">
        <v>3750</v>
      </c>
      <c r="F20" s="234" t="s">
        <v>24</v>
      </c>
      <c r="G20" s="251">
        <v>4</v>
      </c>
      <c r="H20" s="234" t="s">
        <v>24</v>
      </c>
      <c r="I20" s="201"/>
      <c r="J20" s="201"/>
    </row>
    <row r="21" spans="1:10" ht="12.75">
      <c r="A21" s="141" t="s">
        <v>227</v>
      </c>
      <c r="B21" s="249">
        <v>25144</v>
      </c>
      <c r="C21" s="249" t="s">
        <v>24</v>
      </c>
      <c r="D21" s="249">
        <v>25144</v>
      </c>
      <c r="E21" s="249">
        <v>4550</v>
      </c>
      <c r="F21" s="249" t="s">
        <v>24</v>
      </c>
      <c r="G21" s="249">
        <v>114405</v>
      </c>
      <c r="H21" s="249">
        <v>105000</v>
      </c>
      <c r="I21" s="201"/>
      <c r="J21" s="201"/>
    </row>
    <row r="22" spans="2:10" ht="12.75">
      <c r="B22" s="249"/>
      <c r="C22" s="249"/>
      <c r="D22" s="249"/>
      <c r="E22" s="250"/>
      <c r="F22" s="250"/>
      <c r="G22" s="249"/>
      <c r="H22" s="249"/>
      <c r="I22" s="201"/>
      <c r="J22" s="201"/>
    </row>
    <row r="23" spans="1:10" ht="12.75">
      <c r="A23" s="141" t="s">
        <v>126</v>
      </c>
      <c r="B23" s="249">
        <v>64870</v>
      </c>
      <c r="C23" s="249">
        <v>6871</v>
      </c>
      <c r="D23" s="249">
        <v>71741</v>
      </c>
      <c r="E23" s="250">
        <v>3847</v>
      </c>
      <c r="F23" s="250">
        <v>4631</v>
      </c>
      <c r="G23" s="249">
        <v>281374</v>
      </c>
      <c r="H23" s="249">
        <v>151941</v>
      </c>
      <c r="I23" s="201"/>
      <c r="J23" s="201"/>
    </row>
    <row r="24" spans="1:10" ht="12.75">
      <c r="A24" s="141"/>
      <c r="B24" s="249"/>
      <c r="C24" s="249"/>
      <c r="D24" s="249"/>
      <c r="E24" s="250"/>
      <c r="F24" s="250"/>
      <c r="G24" s="249"/>
      <c r="H24" s="249"/>
      <c r="I24" s="201"/>
      <c r="J24" s="201"/>
    </row>
    <row r="25" spans="1:10" ht="12.75">
      <c r="A25" s="141" t="s">
        <v>127</v>
      </c>
      <c r="B25" s="249">
        <v>29006</v>
      </c>
      <c r="C25" s="249">
        <v>5168</v>
      </c>
      <c r="D25" s="249">
        <v>34174</v>
      </c>
      <c r="E25" s="250">
        <v>4983</v>
      </c>
      <c r="F25" s="250">
        <v>5100</v>
      </c>
      <c r="G25" s="249">
        <v>170894</v>
      </c>
      <c r="H25" s="249">
        <v>10500</v>
      </c>
      <c r="I25" s="201"/>
      <c r="J25" s="201"/>
    </row>
    <row r="26" spans="2:10" ht="12.75">
      <c r="B26" s="234"/>
      <c r="C26" s="234"/>
      <c r="D26" s="234"/>
      <c r="E26" s="235"/>
      <c r="F26" s="235"/>
      <c r="G26" s="234"/>
      <c r="H26" s="234"/>
      <c r="I26" s="201"/>
      <c r="J26" s="201"/>
    </row>
    <row r="27" spans="1:10" ht="12.75">
      <c r="A27" s="56" t="s">
        <v>128</v>
      </c>
      <c r="B27" s="234">
        <v>11396</v>
      </c>
      <c r="C27" s="234">
        <v>10312</v>
      </c>
      <c r="D27" s="234">
        <v>21708</v>
      </c>
      <c r="E27" s="235">
        <v>2914</v>
      </c>
      <c r="F27" s="235">
        <v>3897</v>
      </c>
      <c r="G27" s="234">
        <v>73393</v>
      </c>
      <c r="H27" s="234">
        <v>22020</v>
      </c>
      <c r="I27" s="201"/>
      <c r="J27" s="201"/>
    </row>
    <row r="28" spans="1:10" ht="12.75">
      <c r="A28" s="56" t="s">
        <v>129</v>
      </c>
      <c r="B28" s="234">
        <v>29486</v>
      </c>
      <c r="C28" s="234">
        <v>2152</v>
      </c>
      <c r="D28" s="234">
        <v>31638</v>
      </c>
      <c r="E28" s="235">
        <v>2513</v>
      </c>
      <c r="F28" s="235">
        <v>4293</v>
      </c>
      <c r="G28" s="234">
        <v>83337</v>
      </c>
      <c r="H28" s="234">
        <v>50004</v>
      </c>
      <c r="I28" s="201"/>
      <c r="J28" s="201"/>
    </row>
    <row r="29" spans="1:10" ht="12.75">
      <c r="A29" s="56" t="s">
        <v>130</v>
      </c>
      <c r="B29" s="234">
        <v>233762</v>
      </c>
      <c r="C29" s="234">
        <v>25707</v>
      </c>
      <c r="D29" s="234">
        <v>259469</v>
      </c>
      <c r="E29" s="235">
        <v>2313</v>
      </c>
      <c r="F29" s="235">
        <v>4791</v>
      </c>
      <c r="G29" s="234">
        <v>663854</v>
      </c>
      <c r="H29" s="234">
        <v>250000</v>
      </c>
      <c r="I29" s="201"/>
      <c r="J29" s="201"/>
    </row>
    <row r="30" spans="1:10" ht="12.75">
      <c r="A30" s="141" t="s">
        <v>228</v>
      </c>
      <c r="B30" s="249">
        <v>274644</v>
      </c>
      <c r="C30" s="249">
        <v>38171</v>
      </c>
      <c r="D30" s="249">
        <v>312815</v>
      </c>
      <c r="E30" s="249">
        <v>2359</v>
      </c>
      <c r="F30" s="249">
        <v>4521</v>
      </c>
      <c r="G30" s="249">
        <v>820584</v>
      </c>
      <c r="H30" s="249">
        <v>322024</v>
      </c>
      <c r="I30" s="201"/>
      <c r="J30" s="201"/>
    </row>
    <row r="31" spans="2:10" ht="12.75">
      <c r="B31" s="234"/>
      <c r="C31" s="234"/>
      <c r="D31" s="234"/>
      <c r="E31" s="235"/>
      <c r="F31" s="235"/>
      <c r="G31" s="234"/>
      <c r="H31" s="234"/>
      <c r="I31" s="201"/>
      <c r="J31" s="201"/>
    </row>
    <row r="32" spans="1:10" ht="12.75">
      <c r="A32" s="56" t="s">
        <v>131</v>
      </c>
      <c r="B32" s="252">
        <v>22211</v>
      </c>
      <c r="C32" s="252">
        <v>489</v>
      </c>
      <c r="D32" s="234">
        <v>22700</v>
      </c>
      <c r="E32" s="252">
        <v>4468</v>
      </c>
      <c r="F32" s="252">
        <v>5713</v>
      </c>
      <c r="G32" s="235">
        <v>102032</v>
      </c>
      <c r="H32" s="252">
        <v>67700</v>
      </c>
      <c r="I32" s="201"/>
      <c r="J32" s="201"/>
    </row>
    <row r="33" spans="1:10" ht="12.75">
      <c r="A33" s="56" t="s">
        <v>132</v>
      </c>
      <c r="B33" s="252">
        <v>8566</v>
      </c>
      <c r="C33" s="252">
        <v>3800</v>
      </c>
      <c r="D33" s="234">
        <v>12366</v>
      </c>
      <c r="E33" s="252">
        <v>2500</v>
      </c>
      <c r="F33" s="252">
        <v>3000</v>
      </c>
      <c r="G33" s="235">
        <v>32815</v>
      </c>
      <c r="H33" s="252">
        <v>35800</v>
      </c>
      <c r="I33" s="201"/>
      <c r="J33" s="201"/>
    </row>
    <row r="34" spans="1:10" ht="12.75">
      <c r="A34" s="56" t="s">
        <v>133</v>
      </c>
      <c r="B34" s="252">
        <v>21444</v>
      </c>
      <c r="C34" s="252">
        <v>9175</v>
      </c>
      <c r="D34" s="234">
        <v>30619</v>
      </c>
      <c r="E34" s="252">
        <v>3424</v>
      </c>
      <c r="F34" s="252">
        <v>5345</v>
      </c>
      <c r="G34" s="235">
        <v>122464</v>
      </c>
      <c r="H34" s="252">
        <v>42865</v>
      </c>
      <c r="I34" s="201"/>
      <c r="J34" s="201"/>
    </row>
    <row r="35" spans="1:10" ht="12.75">
      <c r="A35" s="56" t="s">
        <v>134</v>
      </c>
      <c r="B35" s="252">
        <v>3155</v>
      </c>
      <c r="C35" s="252">
        <v>117</v>
      </c>
      <c r="D35" s="234">
        <v>3272</v>
      </c>
      <c r="E35" s="252">
        <v>3517</v>
      </c>
      <c r="F35" s="252">
        <v>5000</v>
      </c>
      <c r="G35" s="235">
        <v>11681</v>
      </c>
      <c r="H35" s="252">
        <v>5800</v>
      </c>
      <c r="I35" s="201"/>
      <c r="J35" s="201"/>
    </row>
    <row r="36" spans="1:10" ht="12.75">
      <c r="A36" s="141" t="s">
        <v>135</v>
      </c>
      <c r="B36" s="249">
        <v>55376</v>
      </c>
      <c r="C36" s="249">
        <v>13581</v>
      </c>
      <c r="D36" s="249">
        <v>68957</v>
      </c>
      <c r="E36" s="249">
        <v>3705</v>
      </c>
      <c r="F36" s="249">
        <v>4699</v>
      </c>
      <c r="G36" s="249">
        <v>268992</v>
      </c>
      <c r="H36" s="249">
        <v>152165</v>
      </c>
      <c r="I36" s="201"/>
      <c r="J36" s="201"/>
    </row>
    <row r="37" spans="1:10" ht="12.75">
      <c r="A37" s="141"/>
      <c r="B37" s="249"/>
      <c r="C37" s="249"/>
      <c r="D37" s="249"/>
      <c r="E37" s="250"/>
      <c r="F37" s="250"/>
      <c r="G37" s="249"/>
      <c r="H37" s="249"/>
      <c r="I37" s="201"/>
      <c r="J37" s="201"/>
    </row>
    <row r="38" spans="1:10" ht="12.75">
      <c r="A38" s="141" t="s">
        <v>136</v>
      </c>
      <c r="B38" s="250">
        <v>6404</v>
      </c>
      <c r="C38" s="250">
        <v>409</v>
      </c>
      <c r="D38" s="249">
        <v>6813</v>
      </c>
      <c r="E38" s="250">
        <v>2752</v>
      </c>
      <c r="F38" s="250">
        <v>4403</v>
      </c>
      <c r="G38" s="250">
        <v>19425</v>
      </c>
      <c r="H38" s="250">
        <v>25253</v>
      </c>
      <c r="I38" s="201"/>
      <c r="J38" s="201"/>
    </row>
    <row r="39" spans="2:10" ht="12.75">
      <c r="B39" s="234"/>
      <c r="C39" s="234"/>
      <c r="D39" s="234"/>
      <c r="E39" s="235"/>
      <c r="F39" s="235"/>
      <c r="G39" s="234"/>
      <c r="H39" s="234"/>
      <c r="I39" s="201"/>
      <c r="J39" s="201"/>
    </row>
    <row r="40" spans="1:10" ht="12.75">
      <c r="A40" s="56" t="s">
        <v>137</v>
      </c>
      <c r="B40" s="235">
        <v>21279</v>
      </c>
      <c r="C40" s="235">
        <v>1028</v>
      </c>
      <c r="D40" s="234">
        <v>22307</v>
      </c>
      <c r="E40" s="235">
        <v>2650</v>
      </c>
      <c r="F40" s="235">
        <v>4500</v>
      </c>
      <c r="G40" s="235">
        <v>61015</v>
      </c>
      <c r="H40" s="235">
        <v>22500</v>
      </c>
      <c r="I40" s="201"/>
      <c r="J40" s="201"/>
    </row>
    <row r="41" spans="1:10" ht="12.75">
      <c r="A41" s="56" t="s">
        <v>138</v>
      </c>
      <c r="B41" s="234">
        <v>191666</v>
      </c>
      <c r="C41" s="234">
        <v>4278</v>
      </c>
      <c r="D41" s="234">
        <v>195944</v>
      </c>
      <c r="E41" s="235">
        <v>4170</v>
      </c>
      <c r="F41" s="235">
        <v>5665</v>
      </c>
      <c r="G41" s="234">
        <v>823482</v>
      </c>
      <c r="H41" s="234">
        <v>271748</v>
      </c>
      <c r="I41" s="201"/>
      <c r="J41" s="201"/>
    </row>
    <row r="42" spans="1:10" ht="12.75">
      <c r="A42" s="56" t="s">
        <v>139</v>
      </c>
      <c r="B42" s="235">
        <v>23054</v>
      </c>
      <c r="C42" s="235">
        <v>8350</v>
      </c>
      <c r="D42" s="234">
        <v>31404</v>
      </c>
      <c r="E42" s="235">
        <v>2680</v>
      </c>
      <c r="F42" s="235">
        <v>5600</v>
      </c>
      <c r="G42" s="235">
        <v>108545</v>
      </c>
      <c r="H42" s="251">
        <v>53187</v>
      </c>
      <c r="I42" s="201"/>
      <c r="J42" s="201"/>
    </row>
    <row r="43" spans="1:10" ht="12.75">
      <c r="A43" s="56" t="s">
        <v>140</v>
      </c>
      <c r="B43" s="235">
        <v>76294</v>
      </c>
      <c r="C43" s="235">
        <v>13097</v>
      </c>
      <c r="D43" s="234">
        <v>89391</v>
      </c>
      <c r="E43" s="235">
        <v>3199</v>
      </c>
      <c r="F43" s="235">
        <v>4530</v>
      </c>
      <c r="G43" s="235">
        <v>303394</v>
      </c>
      <c r="H43" s="235">
        <v>91017</v>
      </c>
      <c r="I43" s="201"/>
      <c r="J43" s="201"/>
    </row>
    <row r="44" spans="1:10" ht="12.75">
      <c r="A44" s="56" t="s">
        <v>141</v>
      </c>
      <c r="B44" s="235">
        <v>50671</v>
      </c>
      <c r="C44" s="235">
        <v>1954</v>
      </c>
      <c r="D44" s="234">
        <v>52625</v>
      </c>
      <c r="E44" s="235">
        <v>3363</v>
      </c>
      <c r="F44" s="235">
        <v>4084</v>
      </c>
      <c r="G44" s="235">
        <v>178387</v>
      </c>
      <c r="H44" s="235">
        <v>91789</v>
      </c>
      <c r="I44" s="201"/>
      <c r="J44" s="201"/>
    </row>
    <row r="45" spans="1:10" ht="12.75">
      <c r="A45" s="56" t="s">
        <v>142</v>
      </c>
      <c r="B45" s="235">
        <v>49052</v>
      </c>
      <c r="C45" s="235">
        <v>1237</v>
      </c>
      <c r="D45" s="234">
        <v>50289</v>
      </c>
      <c r="E45" s="235">
        <v>3500</v>
      </c>
      <c r="F45" s="235">
        <v>5700</v>
      </c>
      <c r="G45" s="235">
        <v>178733</v>
      </c>
      <c r="H45" s="235">
        <v>178733</v>
      </c>
      <c r="I45" s="201"/>
      <c r="J45" s="201"/>
    </row>
    <row r="46" spans="1:10" ht="12.75">
      <c r="A46" s="56" t="s">
        <v>143</v>
      </c>
      <c r="B46" s="235">
        <v>82932</v>
      </c>
      <c r="C46" s="235">
        <v>3071</v>
      </c>
      <c r="D46" s="234">
        <v>86003</v>
      </c>
      <c r="E46" s="235">
        <v>3700</v>
      </c>
      <c r="F46" s="235">
        <v>5200</v>
      </c>
      <c r="G46" s="235">
        <v>322818</v>
      </c>
      <c r="H46" s="235">
        <v>387381</v>
      </c>
      <c r="I46" s="201"/>
      <c r="J46" s="201"/>
    </row>
    <row r="47" spans="1:10" ht="12.75">
      <c r="A47" s="56" t="s">
        <v>144</v>
      </c>
      <c r="B47" s="235">
        <v>33302</v>
      </c>
      <c r="C47" s="235">
        <v>6585</v>
      </c>
      <c r="D47" s="234">
        <v>39887</v>
      </c>
      <c r="E47" s="235">
        <v>3198</v>
      </c>
      <c r="F47" s="235">
        <v>5648</v>
      </c>
      <c r="G47" s="235">
        <v>143694</v>
      </c>
      <c r="H47" s="235">
        <v>114769</v>
      </c>
      <c r="I47" s="201"/>
      <c r="J47" s="201"/>
    </row>
    <row r="48" spans="1:10" ht="12.75">
      <c r="A48" s="56" t="s">
        <v>145</v>
      </c>
      <c r="B48" s="235">
        <v>47883</v>
      </c>
      <c r="C48" s="235">
        <v>3465</v>
      </c>
      <c r="D48" s="234">
        <v>51348</v>
      </c>
      <c r="E48" s="235">
        <v>2142</v>
      </c>
      <c r="F48" s="235">
        <v>4397</v>
      </c>
      <c r="G48" s="235">
        <v>117803</v>
      </c>
      <c r="H48" s="235">
        <v>51189</v>
      </c>
      <c r="I48" s="201"/>
      <c r="J48" s="201"/>
    </row>
    <row r="49" spans="1:10" ht="12.75">
      <c r="A49" s="141" t="s">
        <v>229</v>
      </c>
      <c r="B49" s="249">
        <v>576133</v>
      </c>
      <c r="C49" s="249">
        <v>43065</v>
      </c>
      <c r="D49" s="249">
        <v>619198</v>
      </c>
      <c r="E49" s="249">
        <v>3505</v>
      </c>
      <c r="F49" s="249">
        <v>5071</v>
      </c>
      <c r="G49" s="249">
        <v>2237871</v>
      </c>
      <c r="H49" s="249">
        <v>1262313</v>
      </c>
      <c r="I49" s="201"/>
      <c r="J49" s="201"/>
    </row>
    <row r="50" spans="1:10" ht="12.75">
      <c r="A50" s="141"/>
      <c r="B50" s="249"/>
      <c r="C50" s="249"/>
      <c r="D50" s="249"/>
      <c r="E50" s="250"/>
      <c r="F50" s="250"/>
      <c r="G50" s="249"/>
      <c r="H50" s="249"/>
      <c r="I50" s="201"/>
      <c r="J50" s="201"/>
    </row>
    <row r="51" spans="1:10" ht="12.75">
      <c r="A51" s="141" t="s">
        <v>146</v>
      </c>
      <c r="B51" s="250">
        <v>12337</v>
      </c>
      <c r="C51" s="250">
        <v>974</v>
      </c>
      <c r="D51" s="249">
        <v>13311</v>
      </c>
      <c r="E51" s="250">
        <v>2700</v>
      </c>
      <c r="F51" s="250">
        <v>6000</v>
      </c>
      <c r="G51" s="250">
        <v>39154</v>
      </c>
      <c r="H51" s="250">
        <v>46985</v>
      </c>
      <c r="I51" s="201"/>
      <c r="J51" s="201"/>
    </row>
    <row r="52" spans="2:10" ht="12.75">
      <c r="B52" s="234"/>
      <c r="C52" s="234"/>
      <c r="D52" s="234"/>
      <c r="E52" s="235"/>
      <c r="F52" s="235"/>
      <c r="G52" s="234"/>
      <c r="H52" s="234"/>
      <c r="I52" s="201"/>
      <c r="J52" s="201"/>
    </row>
    <row r="53" spans="1:10" ht="12.75">
      <c r="A53" s="56" t="s">
        <v>147</v>
      </c>
      <c r="B53" s="234">
        <v>34300</v>
      </c>
      <c r="C53" s="234">
        <v>16450</v>
      </c>
      <c r="D53" s="234">
        <v>50750</v>
      </c>
      <c r="E53" s="235">
        <v>2100</v>
      </c>
      <c r="F53" s="235">
        <v>5600</v>
      </c>
      <c r="G53" s="234">
        <v>164150</v>
      </c>
      <c r="H53" s="234">
        <v>90283</v>
      </c>
      <c r="I53" s="201"/>
      <c r="J53" s="201"/>
    </row>
    <row r="54" spans="1:10" ht="12.75">
      <c r="A54" s="56" t="s">
        <v>148</v>
      </c>
      <c r="B54" s="234">
        <v>39432</v>
      </c>
      <c r="C54" s="234">
        <v>8000</v>
      </c>
      <c r="D54" s="234">
        <v>47432</v>
      </c>
      <c r="E54" s="235">
        <v>2600</v>
      </c>
      <c r="F54" s="235">
        <v>3700</v>
      </c>
      <c r="G54" s="234">
        <v>132123</v>
      </c>
      <c r="H54" s="234">
        <v>87069</v>
      </c>
      <c r="I54" s="201"/>
      <c r="J54" s="201"/>
    </row>
    <row r="55" spans="1:10" ht="12.75">
      <c r="A55" s="56" t="s">
        <v>149</v>
      </c>
      <c r="B55" s="234">
        <v>26305</v>
      </c>
      <c r="C55" s="234">
        <v>3726</v>
      </c>
      <c r="D55" s="234">
        <v>30031</v>
      </c>
      <c r="E55" s="235">
        <v>3200</v>
      </c>
      <c r="F55" s="235">
        <v>5600</v>
      </c>
      <c r="G55" s="234">
        <v>105042</v>
      </c>
      <c r="H55" s="234">
        <v>57773</v>
      </c>
      <c r="I55" s="201"/>
      <c r="J55" s="201"/>
    </row>
    <row r="56" spans="1:10" ht="12.75">
      <c r="A56" s="56" t="s">
        <v>150</v>
      </c>
      <c r="B56" s="234">
        <v>51384</v>
      </c>
      <c r="C56" s="234">
        <v>1672</v>
      </c>
      <c r="D56" s="234">
        <v>53056</v>
      </c>
      <c r="E56" s="235">
        <v>3080</v>
      </c>
      <c r="F56" s="235">
        <v>4200</v>
      </c>
      <c r="G56" s="234">
        <v>165285</v>
      </c>
      <c r="H56" s="234">
        <v>99171</v>
      </c>
      <c r="I56" s="201"/>
      <c r="J56" s="201"/>
    </row>
    <row r="57" spans="1:10" ht="12.75">
      <c r="A57" s="56" t="s">
        <v>151</v>
      </c>
      <c r="B57" s="234">
        <v>75206</v>
      </c>
      <c r="C57" s="234">
        <v>6830</v>
      </c>
      <c r="D57" s="234">
        <v>82036</v>
      </c>
      <c r="E57" s="235">
        <v>1689</v>
      </c>
      <c r="F57" s="235">
        <v>2705</v>
      </c>
      <c r="G57" s="234">
        <v>145495</v>
      </c>
      <c r="H57" s="234">
        <v>80022</v>
      </c>
      <c r="I57" s="201"/>
      <c r="J57" s="201"/>
    </row>
    <row r="58" spans="1:10" ht="12.75">
      <c r="A58" s="141" t="s">
        <v>152</v>
      </c>
      <c r="B58" s="249">
        <v>226627</v>
      </c>
      <c r="C58" s="249">
        <v>36678</v>
      </c>
      <c r="D58" s="249">
        <v>263305</v>
      </c>
      <c r="E58" s="249">
        <v>2400</v>
      </c>
      <c r="F58" s="249">
        <v>4583</v>
      </c>
      <c r="G58" s="249">
        <v>712095</v>
      </c>
      <c r="H58" s="249">
        <v>414318</v>
      </c>
      <c r="I58" s="201"/>
      <c r="J58" s="201"/>
    </row>
    <row r="59" spans="2:10" ht="12.75">
      <c r="B59" s="234"/>
      <c r="C59" s="234"/>
      <c r="D59" s="234"/>
      <c r="E59" s="235"/>
      <c r="F59" s="235"/>
      <c r="G59" s="234"/>
      <c r="H59" s="234"/>
      <c r="I59" s="201"/>
      <c r="J59" s="201"/>
    </row>
    <row r="60" spans="1:10" ht="12.75">
      <c r="A60" s="56" t="s">
        <v>153</v>
      </c>
      <c r="B60" s="235">
        <v>1500</v>
      </c>
      <c r="C60" s="235">
        <v>1610</v>
      </c>
      <c r="D60" s="234">
        <v>3110</v>
      </c>
      <c r="E60" s="235">
        <v>990</v>
      </c>
      <c r="F60" s="235">
        <v>3650</v>
      </c>
      <c r="G60" s="235">
        <v>7361</v>
      </c>
      <c r="H60" s="235">
        <v>3542</v>
      </c>
      <c r="I60" s="201"/>
      <c r="J60" s="201"/>
    </row>
    <row r="61" spans="1:10" ht="12.75">
      <c r="A61" s="56" t="s">
        <v>154</v>
      </c>
      <c r="B61" s="235">
        <v>681</v>
      </c>
      <c r="C61" s="235">
        <v>3</v>
      </c>
      <c r="D61" s="234">
        <v>684</v>
      </c>
      <c r="E61" s="235">
        <v>3300</v>
      </c>
      <c r="F61" s="235">
        <v>5600</v>
      </c>
      <c r="G61" s="235">
        <v>2264</v>
      </c>
      <c r="H61" s="235">
        <v>3396</v>
      </c>
      <c r="I61" s="201"/>
      <c r="J61" s="201"/>
    </row>
    <row r="62" spans="1:10" ht="12.75">
      <c r="A62" s="56" t="s">
        <v>155</v>
      </c>
      <c r="B62" s="235">
        <v>1730</v>
      </c>
      <c r="C62" s="235">
        <v>49</v>
      </c>
      <c r="D62" s="234">
        <v>1779</v>
      </c>
      <c r="E62" s="235">
        <v>1796</v>
      </c>
      <c r="F62" s="235">
        <v>3640</v>
      </c>
      <c r="G62" s="235">
        <v>3285</v>
      </c>
      <c r="H62" s="235">
        <v>3549</v>
      </c>
      <c r="I62" s="201"/>
      <c r="J62" s="201"/>
    </row>
    <row r="63" spans="1:10" ht="12.75">
      <c r="A63" s="141" t="s">
        <v>156</v>
      </c>
      <c r="B63" s="249">
        <v>3911</v>
      </c>
      <c r="C63" s="249">
        <v>1662</v>
      </c>
      <c r="D63" s="249">
        <v>5573</v>
      </c>
      <c r="E63" s="249">
        <v>1749</v>
      </c>
      <c r="F63" s="249">
        <v>3653</v>
      </c>
      <c r="G63" s="249">
        <v>12910</v>
      </c>
      <c r="H63" s="249">
        <v>10487</v>
      </c>
      <c r="I63" s="201"/>
      <c r="J63" s="201"/>
    </row>
    <row r="64" spans="1:10" ht="12.75">
      <c r="A64" s="141"/>
      <c r="B64" s="249"/>
      <c r="C64" s="249"/>
      <c r="D64" s="249"/>
      <c r="E64" s="250"/>
      <c r="F64" s="250"/>
      <c r="G64" s="249"/>
      <c r="H64" s="249"/>
      <c r="I64" s="201"/>
      <c r="J64" s="201"/>
    </row>
    <row r="65" spans="1:10" ht="12.75">
      <c r="A65" s="141" t="s">
        <v>157</v>
      </c>
      <c r="B65" s="249">
        <v>7765</v>
      </c>
      <c r="C65" s="249">
        <v>1402</v>
      </c>
      <c r="D65" s="249">
        <v>9167</v>
      </c>
      <c r="E65" s="250">
        <v>1230</v>
      </c>
      <c r="F65" s="250">
        <v>2740</v>
      </c>
      <c r="G65" s="249">
        <v>13392</v>
      </c>
      <c r="H65" s="249">
        <v>6562</v>
      </c>
      <c r="I65" s="201"/>
      <c r="J65" s="201"/>
    </row>
    <row r="66" spans="2:10" ht="12.75">
      <c r="B66" s="234"/>
      <c r="C66" s="234"/>
      <c r="D66" s="234"/>
      <c r="E66" s="235"/>
      <c r="F66" s="235"/>
      <c r="G66" s="234"/>
      <c r="H66" s="234"/>
      <c r="I66" s="201"/>
      <c r="J66" s="201"/>
    </row>
    <row r="67" spans="1:10" ht="12.75">
      <c r="A67" s="56" t="s">
        <v>158</v>
      </c>
      <c r="B67" s="235">
        <v>137050</v>
      </c>
      <c r="C67" s="235" t="s">
        <v>24</v>
      </c>
      <c r="D67" s="234">
        <v>137050</v>
      </c>
      <c r="E67" s="235">
        <v>2629</v>
      </c>
      <c r="F67" s="235" t="s">
        <v>24</v>
      </c>
      <c r="G67" s="235">
        <v>360304</v>
      </c>
      <c r="H67" s="235">
        <v>108091</v>
      </c>
      <c r="I67" s="201"/>
      <c r="J67" s="201"/>
    </row>
    <row r="68" spans="1:10" ht="12.75">
      <c r="A68" s="56" t="s">
        <v>159</v>
      </c>
      <c r="B68" s="235">
        <v>6320</v>
      </c>
      <c r="C68" s="235" t="s">
        <v>24</v>
      </c>
      <c r="D68" s="234">
        <v>6320</v>
      </c>
      <c r="E68" s="235">
        <v>2554</v>
      </c>
      <c r="F68" s="235" t="s">
        <v>24</v>
      </c>
      <c r="G68" s="235">
        <v>16141</v>
      </c>
      <c r="H68" s="235">
        <v>4842</v>
      </c>
      <c r="I68" s="201"/>
      <c r="J68" s="201"/>
    </row>
    <row r="69" spans="1:10" ht="12.75">
      <c r="A69" s="141" t="s">
        <v>160</v>
      </c>
      <c r="B69" s="249">
        <v>143370</v>
      </c>
      <c r="C69" s="249" t="s">
        <v>24</v>
      </c>
      <c r="D69" s="249">
        <v>143370</v>
      </c>
      <c r="E69" s="249">
        <v>2626</v>
      </c>
      <c r="F69" s="249" t="s">
        <v>24</v>
      </c>
      <c r="G69" s="249">
        <v>376445</v>
      </c>
      <c r="H69" s="249">
        <v>112933</v>
      </c>
      <c r="I69" s="201"/>
      <c r="J69" s="201"/>
    </row>
    <row r="70" spans="2:10" ht="12.75">
      <c r="B70" s="234"/>
      <c r="C70" s="234"/>
      <c r="D70" s="234"/>
      <c r="E70" s="235"/>
      <c r="F70" s="235"/>
      <c r="G70" s="234"/>
      <c r="H70" s="234"/>
      <c r="I70" s="201"/>
      <c r="J70" s="201"/>
    </row>
    <row r="71" spans="1:10" ht="12.75">
      <c r="A71" s="56" t="s">
        <v>161</v>
      </c>
      <c r="B71" s="234">
        <v>5350</v>
      </c>
      <c r="C71" s="234">
        <v>86</v>
      </c>
      <c r="D71" s="234">
        <v>5436</v>
      </c>
      <c r="E71" s="235">
        <v>1512</v>
      </c>
      <c r="F71" s="235">
        <v>3058</v>
      </c>
      <c r="G71" s="234">
        <v>8353</v>
      </c>
      <c r="H71" s="234">
        <v>5847</v>
      </c>
      <c r="I71" s="201"/>
      <c r="J71" s="201"/>
    </row>
    <row r="72" spans="1:10" ht="12.75">
      <c r="A72" s="56" t="s">
        <v>162</v>
      </c>
      <c r="B72" s="234">
        <v>91336</v>
      </c>
      <c r="C72" s="234">
        <v>6792</v>
      </c>
      <c r="D72" s="234">
        <v>98128</v>
      </c>
      <c r="E72" s="235">
        <v>3525</v>
      </c>
      <c r="F72" s="235">
        <v>4000</v>
      </c>
      <c r="G72" s="234">
        <v>349127</v>
      </c>
      <c r="H72" s="234">
        <v>310723</v>
      </c>
      <c r="I72" s="201"/>
      <c r="J72" s="201"/>
    </row>
    <row r="73" spans="1:10" ht="12.75">
      <c r="A73" s="56" t="s">
        <v>163</v>
      </c>
      <c r="B73" s="235">
        <v>131739</v>
      </c>
      <c r="C73" s="235">
        <v>15637</v>
      </c>
      <c r="D73" s="234">
        <v>147376</v>
      </c>
      <c r="E73" s="235">
        <v>3490</v>
      </c>
      <c r="F73" s="235">
        <v>4500</v>
      </c>
      <c r="G73" s="235">
        <v>530135</v>
      </c>
      <c r="H73" s="235">
        <v>140007</v>
      </c>
      <c r="I73" s="201"/>
      <c r="J73" s="201"/>
    </row>
    <row r="74" spans="1:10" ht="12.75">
      <c r="A74" s="56" t="s">
        <v>164</v>
      </c>
      <c r="B74" s="234">
        <v>28735</v>
      </c>
      <c r="C74" s="234">
        <v>1844</v>
      </c>
      <c r="D74" s="234">
        <v>30579</v>
      </c>
      <c r="E74" s="235">
        <v>2840</v>
      </c>
      <c r="F74" s="235">
        <v>4125</v>
      </c>
      <c r="G74" s="234">
        <v>89214</v>
      </c>
      <c r="H74" s="234">
        <v>35686</v>
      </c>
      <c r="I74" s="201"/>
      <c r="J74" s="201"/>
    </row>
    <row r="75" spans="1:10" ht="12.75">
      <c r="A75" s="56" t="s">
        <v>165</v>
      </c>
      <c r="B75" s="234">
        <v>20507</v>
      </c>
      <c r="C75" s="234">
        <v>1006</v>
      </c>
      <c r="D75" s="234">
        <v>21513</v>
      </c>
      <c r="E75" s="235">
        <v>2800</v>
      </c>
      <c r="F75" s="235">
        <v>4000</v>
      </c>
      <c r="G75" s="234">
        <v>61444</v>
      </c>
      <c r="H75" s="234" t="s">
        <v>24</v>
      </c>
      <c r="I75" s="201"/>
      <c r="J75" s="201"/>
    </row>
    <row r="76" spans="1:10" ht="12.75">
      <c r="A76" s="56" t="s">
        <v>166</v>
      </c>
      <c r="B76" s="234">
        <v>19812</v>
      </c>
      <c r="C76" s="234">
        <v>1871</v>
      </c>
      <c r="D76" s="234">
        <v>21683</v>
      </c>
      <c r="E76" s="235">
        <v>2204</v>
      </c>
      <c r="F76" s="235">
        <v>3834</v>
      </c>
      <c r="G76" s="234">
        <v>50839</v>
      </c>
      <c r="H76" s="234">
        <v>25420</v>
      </c>
      <c r="I76" s="201"/>
      <c r="J76" s="201"/>
    </row>
    <row r="77" spans="1:10" ht="12.75">
      <c r="A77" s="56" t="s">
        <v>167</v>
      </c>
      <c r="B77" s="234">
        <v>32530</v>
      </c>
      <c r="C77" s="234">
        <v>3928</v>
      </c>
      <c r="D77" s="234">
        <v>36458</v>
      </c>
      <c r="E77" s="235">
        <v>3100</v>
      </c>
      <c r="F77" s="235">
        <v>4500</v>
      </c>
      <c r="G77" s="234">
        <v>118519</v>
      </c>
      <c r="H77" s="234" t="s">
        <v>24</v>
      </c>
      <c r="I77" s="201"/>
      <c r="J77" s="201"/>
    </row>
    <row r="78" spans="1:10" ht="12.75">
      <c r="A78" s="56" t="s">
        <v>168</v>
      </c>
      <c r="B78" s="235">
        <v>199054</v>
      </c>
      <c r="C78" s="235">
        <v>18214</v>
      </c>
      <c r="D78" s="234">
        <v>217268</v>
      </c>
      <c r="E78" s="235">
        <v>3408</v>
      </c>
      <c r="F78" s="235">
        <v>4293</v>
      </c>
      <c r="G78" s="235">
        <v>756569</v>
      </c>
      <c r="H78" s="235">
        <v>226971</v>
      </c>
      <c r="I78" s="201"/>
      <c r="J78" s="201"/>
    </row>
    <row r="79" spans="1:10" ht="12.75">
      <c r="A79" s="141" t="s">
        <v>230</v>
      </c>
      <c r="B79" s="249">
        <v>529063</v>
      </c>
      <c r="C79" s="249">
        <v>49378</v>
      </c>
      <c r="D79" s="249">
        <v>578441</v>
      </c>
      <c r="E79" s="249">
        <v>3311</v>
      </c>
      <c r="F79" s="249">
        <v>4303</v>
      </c>
      <c r="G79" s="249">
        <v>1964200</v>
      </c>
      <c r="H79" s="249">
        <v>744654</v>
      </c>
      <c r="I79" s="201"/>
      <c r="J79" s="201"/>
    </row>
    <row r="80" spans="2:10" ht="12.75">
      <c r="B80" s="234"/>
      <c r="C80" s="234"/>
      <c r="D80" s="234"/>
      <c r="E80" s="235"/>
      <c r="F80" s="235"/>
      <c r="G80" s="234"/>
      <c r="H80" s="234"/>
      <c r="I80" s="201"/>
      <c r="J80" s="201"/>
    </row>
    <row r="81" spans="1:10" ht="12.75">
      <c r="A81" s="56" t="s">
        <v>169</v>
      </c>
      <c r="B81" s="234" t="s">
        <v>24</v>
      </c>
      <c r="C81" s="234" t="s">
        <v>24</v>
      </c>
      <c r="D81" s="234" t="s">
        <v>24</v>
      </c>
      <c r="E81" s="234" t="s">
        <v>24</v>
      </c>
      <c r="F81" s="234" t="s">
        <v>24</v>
      </c>
      <c r="G81" s="234" t="s">
        <v>24</v>
      </c>
      <c r="H81" s="234" t="s">
        <v>24</v>
      </c>
      <c r="I81" s="201"/>
      <c r="J81" s="201"/>
    </row>
    <row r="82" spans="1:10" ht="12.75">
      <c r="A82" s="56" t="s">
        <v>170</v>
      </c>
      <c r="B82" s="234">
        <v>116</v>
      </c>
      <c r="C82" s="234" t="s">
        <v>24</v>
      </c>
      <c r="D82" s="234">
        <v>116</v>
      </c>
      <c r="E82" s="235">
        <v>1000</v>
      </c>
      <c r="F82" s="234" t="s">
        <v>24</v>
      </c>
      <c r="G82" s="234">
        <v>116</v>
      </c>
      <c r="H82" s="234">
        <v>174</v>
      </c>
      <c r="I82" s="201"/>
      <c r="J82" s="201"/>
    </row>
    <row r="83" spans="1:10" ht="12.75">
      <c r="A83" s="141" t="s">
        <v>171</v>
      </c>
      <c r="B83" s="249">
        <v>116</v>
      </c>
      <c r="C83" s="249" t="s">
        <v>24</v>
      </c>
      <c r="D83" s="249">
        <v>116</v>
      </c>
      <c r="E83" s="249">
        <v>1000</v>
      </c>
      <c r="F83" s="234" t="s">
        <v>24</v>
      </c>
      <c r="G83" s="249">
        <v>116</v>
      </c>
      <c r="H83" s="249">
        <v>174</v>
      </c>
      <c r="I83" s="201"/>
      <c r="J83" s="201"/>
    </row>
    <row r="84" spans="2:10" ht="12.75">
      <c r="B84" s="234"/>
      <c r="C84" s="234"/>
      <c r="D84" s="234"/>
      <c r="E84" s="235"/>
      <c r="F84" s="247"/>
      <c r="G84" s="234"/>
      <c r="H84" s="234"/>
      <c r="I84" s="201"/>
      <c r="J84" s="201"/>
    </row>
    <row r="85" spans="1:10" ht="13.5" thickBot="1">
      <c r="A85" s="142" t="s">
        <v>172</v>
      </c>
      <c r="B85" s="237">
        <v>1977669</v>
      </c>
      <c r="C85" s="237">
        <v>197359</v>
      </c>
      <c r="D85" s="237">
        <v>2175028</v>
      </c>
      <c r="E85" s="237">
        <v>3128</v>
      </c>
      <c r="F85" s="237">
        <v>4616</v>
      </c>
      <c r="G85" s="237">
        <v>7096724</v>
      </c>
      <c r="H85" s="237">
        <v>3434982</v>
      </c>
      <c r="I85" s="201"/>
      <c r="J85" s="201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8">
    <pageSetUpPr fitToPage="1"/>
  </sheetPr>
  <dimension ref="A1:J85"/>
  <sheetViews>
    <sheetView zoomScale="75" zoomScaleNormal="75" workbookViewId="0" topLeftCell="A52">
      <selection activeCell="L11" sqref="L11"/>
    </sheetView>
  </sheetViews>
  <sheetFormatPr defaultColWidth="11.421875" defaultRowHeight="12.75"/>
  <cols>
    <col min="1" max="1" width="25.7109375" style="56" customWidth="1"/>
    <col min="2" max="2" width="12.28125" style="56" bestFit="1" customWidth="1"/>
    <col min="3" max="3" width="11.57421875" style="56" bestFit="1" customWidth="1"/>
    <col min="4" max="4" width="12.00390625" style="56" bestFit="1" customWidth="1"/>
    <col min="5" max="6" width="11.57421875" style="56" bestFit="1" customWidth="1"/>
    <col min="7" max="7" width="12.7109375" style="56" bestFit="1" customWidth="1"/>
    <col min="8" max="8" width="12.28125" style="56" bestFit="1" customWidth="1"/>
    <col min="9" max="16384" width="11.421875" style="56" customWidth="1"/>
  </cols>
  <sheetData>
    <row r="1" spans="1:8" s="227" customFormat="1" ht="18">
      <c r="A1" s="343" t="s">
        <v>0</v>
      </c>
      <c r="B1" s="343"/>
      <c r="C1" s="343"/>
      <c r="D1" s="343"/>
      <c r="E1" s="343"/>
      <c r="F1" s="343"/>
      <c r="G1" s="343"/>
      <c r="H1" s="343"/>
    </row>
    <row r="2" s="158" customFormat="1" ht="14.25"/>
    <row r="3" spans="1:8" s="158" customFormat="1" ht="15">
      <c r="A3" s="344" t="s">
        <v>307</v>
      </c>
      <c r="B3" s="344"/>
      <c r="C3" s="344"/>
      <c r="D3" s="344"/>
      <c r="E3" s="344"/>
      <c r="F3" s="344"/>
      <c r="G3" s="344"/>
      <c r="H3" s="344"/>
    </row>
    <row r="4" spans="1:8" s="158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>
      <c r="A5" s="244" t="s">
        <v>113</v>
      </c>
      <c r="B5" s="229" t="s">
        <v>2</v>
      </c>
      <c r="C5" s="230"/>
      <c r="D5" s="230"/>
      <c r="E5" s="229" t="s">
        <v>10</v>
      </c>
      <c r="F5" s="230"/>
      <c r="G5" s="245" t="s">
        <v>3</v>
      </c>
      <c r="H5" s="246" t="s">
        <v>46</v>
      </c>
    </row>
    <row r="6" spans="1:8" ht="12.75">
      <c r="A6" s="137" t="s">
        <v>114</v>
      </c>
      <c r="B6" s="53" t="s">
        <v>44</v>
      </c>
      <c r="C6" s="54"/>
      <c r="D6" s="54"/>
      <c r="E6" s="53" t="s">
        <v>45</v>
      </c>
      <c r="F6" s="54"/>
      <c r="G6" s="38" t="s">
        <v>115</v>
      </c>
      <c r="H6" s="38" t="s">
        <v>51</v>
      </c>
    </row>
    <row r="7" spans="1:8" ht="13.5" thickBot="1">
      <c r="A7" s="159"/>
      <c r="B7" s="150" t="s">
        <v>47</v>
      </c>
      <c r="C7" s="155" t="s">
        <v>48</v>
      </c>
      <c r="D7" s="157" t="s">
        <v>49</v>
      </c>
      <c r="E7" s="150" t="s">
        <v>47</v>
      </c>
      <c r="F7" s="155" t="s">
        <v>48</v>
      </c>
      <c r="G7" s="150" t="s">
        <v>12</v>
      </c>
      <c r="H7" s="150" t="s">
        <v>12</v>
      </c>
    </row>
    <row r="8" spans="1:10" ht="12.75">
      <c r="A8" s="151" t="s">
        <v>116</v>
      </c>
      <c r="B8" s="233">
        <v>3498</v>
      </c>
      <c r="C8" s="247" t="s">
        <v>24</v>
      </c>
      <c r="D8" s="233">
        <v>3498</v>
      </c>
      <c r="E8" s="248">
        <v>2830</v>
      </c>
      <c r="F8" s="234" t="s">
        <v>24</v>
      </c>
      <c r="G8" s="233">
        <v>9899</v>
      </c>
      <c r="H8" s="233">
        <v>10494</v>
      </c>
      <c r="I8" s="201"/>
      <c r="J8" s="201"/>
    </row>
    <row r="9" spans="1:10" ht="12.75">
      <c r="A9" s="56" t="s">
        <v>117</v>
      </c>
      <c r="B9" s="234">
        <v>4930</v>
      </c>
      <c r="C9" s="234" t="s">
        <v>24</v>
      </c>
      <c r="D9" s="234">
        <v>4930</v>
      </c>
      <c r="E9" s="235">
        <v>3310</v>
      </c>
      <c r="F9" s="234" t="s">
        <v>24</v>
      </c>
      <c r="G9" s="234">
        <v>16318</v>
      </c>
      <c r="H9" s="234">
        <v>14297</v>
      </c>
      <c r="I9" s="201"/>
      <c r="J9" s="201"/>
    </row>
    <row r="10" spans="1:10" ht="12.75">
      <c r="A10" s="56" t="s">
        <v>118</v>
      </c>
      <c r="B10" s="234">
        <v>12005</v>
      </c>
      <c r="C10" s="234" t="s">
        <v>24</v>
      </c>
      <c r="D10" s="234">
        <v>12005</v>
      </c>
      <c r="E10" s="235">
        <v>2850</v>
      </c>
      <c r="F10" s="234" t="s">
        <v>24</v>
      </c>
      <c r="G10" s="234">
        <v>34214</v>
      </c>
      <c r="H10" s="234">
        <v>36015</v>
      </c>
      <c r="I10" s="201"/>
      <c r="J10" s="201"/>
    </row>
    <row r="11" spans="1:10" ht="12.75">
      <c r="A11" s="56" t="s">
        <v>119</v>
      </c>
      <c r="B11" s="234">
        <v>602</v>
      </c>
      <c r="C11" s="234" t="s">
        <v>24</v>
      </c>
      <c r="D11" s="234">
        <v>602</v>
      </c>
      <c r="E11" s="235">
        <v>2830</v>
      </c>
      <c r="F11" s="234" t="s">
        <v>24</v>
      </c>
      <c r="G11" s="234">
        <v>1704</v>
      </c>
      <c r="H11" s="234">
        <v>1806</v>
      </c>
      <c r="I11" s="201"/>
      <c r="J11" s="201"/>
    </row>
    <row r="12" spans="1:10" ht="12.75">
      <c r="A12" s="141" t="s">
        <v>120</v>
      </c>
      <c r="B12" s="249">
        <v>21035</v>
      </c>
      <c r="C12" s="249" t="s">
        <v>24</v>
      </c>
      <c r="D12" s="249">
        <v>21035</v>
      </c>
      <c r="E12" s="249">
        <v>2954</v>
      </c>
      <c r="F12" s="249" t="s">
        <v>24</v>
      </c>
      <c r="G12" s="249">
        <v>62135</v>
      </c>
      <c r="H12" s="249">
        <v>62612</v>
      </c>
      <c r="I12" s="201"/>
      <c r="J12" s="201"/>
    </row>
    <row r="13" spans="1:10" ht="12.75">
      <c r="A13" s="141"/>
      <c r="B13" s="249"/>
      <c r="C13" s="249"/>
      <c r="D13" s="249"/>
      <c r="E13" s="250"/>
      <c r="F13" s="250"/>
      <c r="G13" s="249"/>
      <c r="H13" s="249"/>
      <c r="I13" s="201"/>
      <c r="J13" s="201"/>
    </row>
    <row r="14" spans="1:10" ht="12.75">
      <c r="A14" s="141" t="s">
        <v>121</v>
      </c>
      <c r="B14" s="249">
        <v>25</v>
      </c>
      <c r="C14" s="249" t="s">
        <v>24</v>
      </c>
      <c r="D14" s="249">
        <v>25</v>
      </c>
      <c r="E14" s="250">
        <v>2350</v>
      </c>
      <c r="F14" s="249" t="s">
        <v>24</v>
      </c>
      <c r="G14" s="249">
        <v>59</v>
      </c>
      <c r="H14" s="249">
        <v>30</v>
      </c>
      <c r="I14" s="201"/>
      <c r="J14" s="201"/>
    </row>
    <row r="15" spans="1:10" ht="12.75">
      <c r="A15" s="141"/>
      <c r="B15" s="249"/>
      <c r="C15" s="249"/>
      <c r="D15" s="249"/>
      <c r="E15" s="250"/>
      <c r="F15" s="250"/>
      <c r="G15" s="249"/>
      <c r="H15" s="249"/>
      <c r="I15" s="201"/>
      <c r="J15" s="201"/>
    </row>
    <row r="16" spans="1:10" ht="12.75">
      <c r="A16" s="141" t="s">
        <v>122</v>
      </c>
      <c r="B16" s="249">
        <v>436</v>
      </c>
      <c r="C16" s="249" t="s">
        <v>24</v>
      </c>
      <c r="D16" s="249">
        <v>436</v>
      </c>
      <c r="E16" s="250">
        <v>3000</v>
      </c>
      <c r="F16" s="249" t="s">
        <v>24</v>
      </c>
      <c r="G16" s="249">
        <v>1308</v>
      </c>
      <c r="H16" s="249">
        <v>2354</v>
      </c>
      <c r="I16" s="201"/>
      <c r="J16" s="201"/>
    </row>
    <row r="17" spans="2:10" ht="12.75">
      <c r="B17" s="234"/>
      <c r="C17" s="234"/>
      <c r="D17" s="234"/>
      <c r="E17" s="235"/>
      <c r="F17" s="235"/>
      <c r="G17" s="234"/>
      <c r="H17" s="234"/>
      <c r="I17" s="201"/>
      <c r="J17" s="201"/>
    </row>
    <row r="18" spans="1:10" ht="12.75">
      <c r="A18" s="56" t="s">
        <v>123</v>
      </c>
      <c r="B18" s="234">
        <v>26882</v>
      </c>
      <c r="C18" s="234" t="s">
        <v>24</v>
      </c>
      <c r="D18" s="234">
        <v>26882</v>
      </c>
      <c r="E18" s="235">
        <v>5400</v>
      </c>
      <c r="F18" s="234" t="s">
        <v>24</v>
      </c>
      <c r="G18" s="234">
        <v>145163</v>
      </c>
      <c r="H18" s="234">
        <v>133000</v>
      </c>
      <c r="I18" s="201"/>
      <c r="J18" s="201"/>
    </row>
    <row r="19" spans="1:10" ht="12.75">
      <c r="A19" s="56" t="s">
        <v>124</v>
      </c>
      <c r="B19" s="234" t="s">
        <v>24</v>
      </c>
      <c r="C19" s="234" t="s">
        <v>24</v>
      </c>
      <c r="D19" s="234" t="s">
        <v>24</v>
      </c>
      <c r="E19" s="234" t="s">
        <v>24</v>
      </c>
      <c r="F19" s="234" t="s">
        <v>24</v>
      </c>
      <c r="G19" s="234" t="s">
        <v>24</v>
      </c>
      <c r="H19" s="234" t="s">
        <v>24</v>
      </c>
      <c r="I19" s="201"/>
      <c r="J19" s="201"/>
    </row>
    <row r="20" spans="1:10" ht="12.75">
      <c r="A20" s="56" t="s">
        <v>125</v>
      </c>
      <c r="B20" s="234" t="s">
        <v>24</v>
      </c>
      <c r="C20" s="234" t="s">
        <v>24</v>
      </c>
      <c r="D20" s="234" t="s">
        <v>24</v>
      </c>
      <c r="E20" s="234" t="s">
        <v>24</v>
      </c>
      <c r="F20" s="234" t="s">
        <v>24</v>
      </c>
      <c r="G20" s="234" t="s">
        <v>24</v>
      </c>
      <c r="H20" s="234" t="s">
        <v>24</v>
      </c>
      <c r="I20" s="201"/>
      <c r="J20" s="201"/>
    </row>
    <row r="21" spans="1:10" ht="12.75">
      <c r="A21" s="141" t="s">
        <v>227</v>
      </c>
      <c r="B21" s="249">
        <v>26882</v>
      </c>
      <c r="C21" s="249" t="s">
        <v>24</v>
      </c>
      <c r="D21" s="249">
        <v>26882</v>
      </c>
      <c r="E21" s="249">
        <v>5400</v>
      </c>
      <c r="F21" s="249" t="s">
        <v>24</v>
      </c>
      <c r="G21" s="249">
        <v>145163</v>
      </c>
      <c r="H21" s="249">
        <v>133000</v>
      </c>
      <c r="I21" s="201"/>
      <c r="J21" s="201"/>
    </row>
    <row r="22" spans="2:10" ht="12.75">
      <c r="B22" s="249"/>
      <c r="C22" s="249"/>
      <c r="D22" s="249"/>
      <c r="E22" s="250"/>
      <c r="F22" s="250"/>
      <c r="G22" s="249"/>
      <c r="H22" s="249"/>
      <c r="I22" s="201"/>
      <c r="J22" s="201"/>
    </row>
    <row r="23" spans="1:10" ht="12.75">
      <c r="A23" s="141" t="s">
        <v>126</v>
      </c>
      <c r="B23" s="249">
        <v>63610</v>
      </c>
      <c r="C23" s="249">
        <v>9085</v>
      </c>
      <c r="D23" s="249">
        <v>72695</v>
      </c>
      <c r="E23" s="250">
        <v>4529</v>
      </c>
      <c r="F23" s="250">
        <v>4647</v>
      </c>
      <c r="G23" s="249">
        <v>330333</v>
      </c>
      <c r="H23" s="249">
        <v>175076</v>
      </c>
      <c r="I23" s="201"/>
      <c r="J23" s="201"/>
    </row>
    <row r="24" spans="1:10" ht="12.75">
      <c r="A24" s="141"/>
      <c r="B24" s="249"/>
      <c r="C24" s="249"/>
      <c r="D24" s="249"/>
      <c r="E24" s="250"/>
      <c r="F24" s="250"/>
      <c r="G24" s="249"/>
      <c r="H24" s="249"/>
      <c r="I24" s="201"/>
      <c r="J24" s="201"/>
    </row>
    <row r="25" spans="1:10" ht="12.75">
      <c r="A25" s="141" t="s">
        <v>127</v>
      </c>
      <c r="B25" s="249">
        <v>30368</v>
      </c>
      <c r="C25" s="249">
        <v>5566</v>
      </c>
      <c r="D25" s="249">
        <v>35934</v>
      </c>
      <c r="E25" s="250">
        <v>4247</v>
      </c>
      <c r="F25" s="250">
        <v>5000</v>
      </c>
      <c r="G25" s="249">
        <v>156803</v>
      </c>
      <c r="H25" s="249">
        <v>86100</v>
      </c>
      <c r="I25" s="201"/>
      <c r="J25" s="201"/>
    </row>
    <row r="26" spans="2:10" ht="12.75">
      <c r="B26" s="234"/>
      <c r="C26" s="234"/>
      <c r="D26" s="234"/>
      <c r="E26" s="235"/>
      <c r="F26" s="235"/>
      <c r="G26" s="234"/>
      <c r="H26" s="234"/>
      <c r="I26" s="201"/>
      <c r="J26" s="201"/>
    </row>
    <row r="27" spans="1:10" ht="12.75">
      <c r="A27" s="56" t="s">
        <v>128</v>
      </c>
      <c r="B27" s="234">
        <v>16186</v>
      </c>
      <c r="C27" s="234">
        <v>10302</v>
      </c>
      <c r="D27" s="234">
        <v>26488</v>
      </c>
      <c r="E27" s="235">
        <v>2529</v>
      </c>
      <c r="F27" s="235">
        <v>3234</v>
      </c>
      <c r="G27" s="234">
        <v>74251</v>
      </c>
      <c r="H27" s="234">
        <v>20789</v>
      </c>
      <c r="I27" s="201"/>
      <c r="J27" s="201"/>
    </row>
    <row r="28" spans="1:10" ht="12.75">
      <c r="A28" s="56" t="s">
        <v>129</v>
      </c>
      <c r="B28" s="234">
        <v>27007</v>
      </c>
      <c r="C28" s="234">
        <v>2072</v>
      </c>
      <c r="D28" s="234">
        <v>29079</v>
      </c>
      <c r="E28" s="235">
        <v>537</v>
      </c>
      <c r="F28" s="235">
        <v>2551</v>
      </c>
      <c r="G28" s="234">
        <v>19789</v>
      </c>
      <c r="H28" s="234">
        <v>11873</v>
      </c>
      <c r="I28" s="201"/>
      <c r="J28" s="201"/>
    </row>
    <row r="29" spans="1:10" ht="12.75">
      <c r="A29" s="56" t="s">
        <v>130</v>
      </c>
      <c r="B29" s="234">
        <v>223723</v>
      </c>
      <c r="C29" s="234">
        <v>29527</v>
      </c>
      <c r="D29" s="234">
        <v>253250</v>
      </c>
      <c r="E29" s="235">
        <v>700</v>
      </c>
      <c r="F29" s="235">
        <v>4000</v>
      </c>
      <c r="G29" s="234">
        <v>274714</v>
      </c>
      <c r="H29" s="234">
        <v>65000</v>
      </c>
      <c r="I29" s="201"/>
      <c r="J29" s="201"/>
    </row>
    <row r="30" spans="1:10" ht="12.75">
      <c r="A30" s="141" t="s">
        <v>228</v>
      </c>
      <c r="B30" s="249">
        <v>266916</v>
      </c>
      <c r="C30" s="249">
        <v>41901</v>
      </c>
      <c r="D30" s="249">
        <v>308817</v>
      </c>
      <c r="E30" s="249">
        <v>794</v>
      </c>
      <c r="F30" s="249">
        <v>3740</v>
      </c>
      <c r="G30" s="249">
        <v>368754</v>
      </c>
      <c r="H30" s="249">
        <v>97662</v>
      </c>
      <c r="I30" s="201"/>
      <c r="J30" s="201"/>
    </row>
    <row r="31" spans="2:10" ht="12.75">
      <c r="B31" s="234"/>
      <c r="C31" s="234"/>
      <c r="D31" s="234"/>
      <c r="E31" s="235"/>
      <c r="F31" s="235"/>
      <c r="G31" s="234"/>
      <c r="H31" s="234"/>
      <c r="I31" s="201"/>
      <c r="J31" s="201"/>
    </row>
    <row r="32" spans="1:10" ht="12.75">
      <c r="A32" s="56" t="s">
        <v>131</v>
      </c>
      <c r="B32" s="252">
        <v>20886</v>
      </c>
      <c r="C32" s="252">
        <v>547</v>
      </c>
      <c r="D32" s="234">
        <v>21433</v>
      </c>
      <c r="E32" s="252">
        <v>1505</v>
      </c>
      <c r="F32" s="252">
        <v>5639</v>
      </c>
      <c r="G32" s="235">
        <v>34518</v>
      </c>
      <c r="H32" s="252">
        <v>16450</v>
      </c>
      <c r="I32" s="201"/>
      <c r="J32" s="201"/>
    </row>
    <row r="33" spans="1:10" ht="12.75">
      <c r="A33" s="56" t="s">
        <v>132</v>
      </c>
      <c r="B33" s="252">
        <v>10503</v>
      </c>
      <c r="C33" s="252">
        <v>5076</v>
      </c>
      <c r="D33" s="234">
        <v>15579</v>
      </c>
      <c r="E33" s="252">
        <v>2100</v>
      </c>
      <c r="F33" s="252">
        <v>3000</v>
      </c>
      <c r="G33" s="235">
        <v>37284</v>
      </c>
      <c r="H33" s="252">
        <v>38675</v>
      </c>
      <c r="I33" s="201"/>
      <c r="J33" s="201"/>
    </row>
    <row r="34" spans="1:10" ht="12.75">
      <c r="A34" s="56" t="s">
        <v>133</v>
      </c>
      <c r="B34" s="252">
        <v>25494</v>
      </c>
      <c r="C34" s="252">
        <v>10860</v>
      </c>
      <c r="D34" s="234">
        <v>36354</v>
      </c>
      <c r="E34" s="252">
        <v>545</v>
      </c>
      <c r="F34" s="252">
        <v>3888</v>
      </c>
      <c r="G34" s="235">
        <v>56117</v>
      </c>
      <c r="H34" s="252">
        <v>32718</v>
      </c>
      <c r="I34" s="201"/>
      <c r="J34" s="201"/>
    </row>
    <row r="35" spans="1:10" ht="12.75">
      <c r="A35" s="56" t="s">
        <v>134</v>
      </c>
      <c r="B35" s="252">
        <v>5656</v>
      </c>
      <c r="C35" s="252">
        <v>134</v>
      </c>
      <c r="D35" s="234">
        <v>5790</v>
      </c>
      <c r="E35" s="252">
        <v>999</v>
      </c>
      <c r="F35" s="252">
        <v>3052</v>
      </c>
      <c r="G35" s="235">
        <v>6059</v>
      </c>
      <c r="H35" s="252">
        <v>2895</v>
      </c>
      <c r="I35" s="201"/>
      <c r="J35" s="201"/>
    </row>
    <row r="36" spans="1:10" ht="12.75">
      <c r="A36" s="141" t="s">
        <v>135</v>
      </c>
      <c r="B36" s="249">
        <v>62539</v>
      </c>
      <c r="C36" s="249">
        <v>16617</v>
      </c>
      <c r="D36" s="249">
        <v>79156</v>
      </c>
      <c r="E36" s="249">
        <v>1168</v>
      </c>
      <c r="F36" s="249">
        <v>3668</v>
      </c>
      <c r="G36" s="249">
        <v>133978</v>
      </c>
      <c r="H36" s="249">
        <v>90738</v>
      </c>
      <c r="I36" s="201"/>
      <c r="J36" s="201"/>
    </row>
    <row r="37" spans="1:10" ht="12.75">
      <c r="A37" s="141"/>
      <c r="B37" s="249"/>
      <c r="C37" s="249"/>
      <c r="D37" s="249"/>
      <c r="E37" s="250"/>
      <c r="F37" s="250"/>
      <c r="G37" s="249"/>
      <c r="H37" s="249"/>
      <c r="I37" s="201"/>
      <c r="J37" s="201"/>
    </row>
    <row r="38" spans="1:10" ht="12.75">
      <c r="A38" s="141" t="s">
        <v>136</v>
      </c>
      <c r="B38" s="250">
        <v>5847</v>
      </c>
      <c r="C38" s="250">
        <v>373</v>
      </c>
      <c r="D38" s="249">
        <v>6220</v>
      </c>
      <c r="E38" s="250">
        <v>2022</v>
      </c>
      <c r="F38" s="250">
        <v>4044</v>
      </c>
      <c r="G38" s="250">
        <v>13331</v>
      </c>
      <c r="H38" s="250">
        <v>17330</v>
      </c>
      <c r="I38" s="201"/>
      <c r="J38" s="201"/>
    </row>
    <row r="39" spans="2:10" ht="12.75">
      <c r="B39" s="234"/>
      <c r="C39" s="234"/>
      <c r="D39" s="234"/>
      <c r="E39" s="235"/>
      <c r="F39" s="235"/>
      <c r="G39" s="234"/>
      <c r="H39" s="234"/>
      <c r="I39" s="201"/>
      <c r="J39" s="201"/>
    </row>
    <row r="40" spans="1:10" ht="12.75">
      <c r="A40" s="56" t="s">
        <v>137</v>
      </c>
      <c r="B40" s="235">
        <v>22744</v>
      </c>
      <c r="C40" s="235">
        <v>1407</v>
      </c>
      <c r="D40" s="234">
        <v>24151</v>
      </c>
      <c r="E40" s="235">
        <v>950</v>
      </c>
      <c r="F40" s="235">
        <v>2700</v>
      </c>
      <c r="G40" s="235">
        <v>25406</v>
      </c>
      <c r="H40" s="235">
        <v>9660</v>
      </c>
      <c r="I40" s="201"/>
      <c r="J40" s="201"/>
    </row>
    <row r="41" spans="1:10" ht="12.75">
      <c r="A41" s="56" t="s">
        <v>138</v>
      </c>
      <c r="B41" s="234">
        <v>197799</v>
      </c>
      <c r="C41" s="234">
        <v>5122</v>
      </c>
      <c r="D41" s="234">
        <v>202921</v>
      </c>
      <c r="E41" s="235">
        <v>2854</v>
      </c>
      <c r="F41" s="235">
        <v>4082</v>
      </c>
      <c r="G41" s="234">
        <v>585426</v>
      </c>
      <c r="H41" s="234">
        <v>204899</v>
      </c>
      <c r="I41" s="201"/>
      <c r="J41" s="201"/>
    </row>
    <row r="42" spans="1:10" ht="12.75">
      <c r="A42" s="56" t="s">
        <v>139</v>
      </c>
      <c r="B42" s="235">
        <v>32000</v>
      </c>
      <c r="C42" s="235">
        <v>13500</v>
      </c>
      <c r="D42" s="234">
        <v>45500</v>
      </c>
      <c r="E42" s="235">
        <v>2300</v>
      </c>
      <c r="F42" s="235">
        <v>5600</v>
      </c>
      <c r="G42" s="235">
        <v>149200</v>
      </c>
      <c r="H42" s="251">
        <v>77060</v>
      </c>
      <c r="I42" s="201"/>
      <c r="J42" s="201"/>
    </row>
    <row r="43" spans="1:10" ht="12.75">
      <c r="A43" s="56" t="s">
        <v>140</v>
      </c>
      <c r="B43" s="235">
        <v>89735</v>
      </c>
      <c r="C43" s="235">
        <v>17814</v>
      </c>
      <c r="D43" s="234">
        <v>107549</v>
      </c>
      <c r="E43" s="235">
        <v>2050</v>
      </c>
      <c r="F43" s="235">
        <v>4400</v>
      </c>
      <c r="G43" s="235">
        <v>262333</v>
      </c>
      <c r="H43" s="235">
        <v>86132</v>
      </c>
      <c r="I43" s="201"/>
      <c r="J43" s="201"/>
    </row>
    <row r="44" spans="1:10" ht="12.75">
      <c r="A44" s="56" t="s">
        <v>141</v>
      </c>
      <c r="B44" s="235">
        <v>51309</v>
      </c>
      <c r="C44" s="235">
        <v>2502</v>
      </c>
      <c r="D44" s="234">
        <v>53811</v>
      </c>
      <c r="E44" s="235">
        <v>1498</v>
      </c>
      <c r="F44" s="235">
        <v>2197</v>
      </c>
      <c r="G44" s="235">
        <v>82357</v>
      </c>
      <c r="H44" s="235">
        <v>56784</v>
      </c>
      <c r="I44" s="201"/>
      <c r="J44" s="201"/>
    </row>
    <row r="45" spans="1:10" ht="12.75">
      <c r="A45" s="56" t="s">
        <v>142</v>
      </c>
      <c r="B45" s="235">
        <v>47599</v>
      </c>
      <c r="C45" s="235">
        <v>1414</v>
      </c>
      <c r="D45" s="234">
        <v>49013</v>
      </c>
      <c r="E45" s="235">
        <v>1300</v>
      </c>
      <c r="F45" s="235">
        <v>3800</v>
      </c>
      <c r="G45" s="235">
        <v>67252</v>
      </c>
      <c r="H45" s="235">
        <v>61266</v>
      </c>
      <c r="I45" s="201"/>
      <c r="J45" s="201"/>
    </row>
    <row r="46" spans="1:10" ht="12.75">
      <c r="A46" s="56" t="s">
        <v>143</v>
      </c>
      <c r="B46" s="235">
        <v>102495</v>
      </c>
      <c r="C46" s="235">
        <v>3315</v>
      </c>
      <c r="D46" s="234">
        <v>105810</v>
      </c>
      <c r="E46" s="235">
        <v>1930</v>
      </c>
      <c r="F46" s="235">
        <v>3705</v>
      </c>
      <c r="G46" s="235">
        <v>210098</v>
      </c>
      <c r="H46" s="235">
        <v>126059</v>
      </c>
      <c r="I46" s="201"/>
      <c r="J46" s="201"/>
    </row>
    <row r="47" spans="1:10" ht="12.75">
      <c r="A47" s="56" t="s">
        <v>144</v>
      </c>
      <c r="B47" s="235">
        <v>31001</v>
      </c>
      <c r="C47" s="235">
        <v>6309</v>
      </c>
      <c r="D47" s="234">
        <v>37310</v>
      </c>
      <c r="E47" s="235">
        <v>1100</v>
      </c>
      <c r="F47" s="235">
        <v>3200</v>
      </c>
      <c r="G47" s="235">
        <v>54290</v>
      </c>
      <c r="H47" s="235">
        <v>340035</v>
      </c>
      <c r="I47" s="201"/>
      <c r="J47" s="201"/>
    </row>
    <row r="48" spans="1:10" ht="12.75">
      <c r="A48" s="56" t="s">
        <v>145</v>
      </c>
      <c r="B48" s="235">
        <v>59641</v>
      </c>
      <c r="C48" s="235">
        <v>4338</v>
      </c>
      <c r="D48" s="234">
        <v>63979</v>
      </c>
      <c r="E48" s="235">
        <v>1390</v>
      </c>
      <c r="F48" s="235">
        <v>3993</v>
      </c>
      <c r="G48" s="235">
        <v>100223</v>
      </c>
      <c r="H48" s="235">
        <v>63856</v>
      </c>
      <c r="I48" s="201"/>
      <c r="J48" s="201"/>
    </row>
    <row r="49" spans="1:10" ht="12.75">
      <c r="A49" s="141" t="s">
        <v>229</v>
      </c>
      <c r="B49" s="249">
        <v>634323</v>
      </c>
      <c r="C49" s="249">
        <v>55721</v>
      </c>
      <c r="D49" s="249">
        <v>690044</v>
      </c>
      <c r="E49" s="249">
        <v>2045</v>
      </c>
      <c r="F49" s="249">
        <v>4296</v>
      </c>
      <c r="G49" s="249">
        <v>1536585</v>
      </c>
      <c r="H49" s="249">
        <v>1025751</v>
      </c>
      <c r="I49" s="201"/>
      <c r="J49" s="201"/>
    </row>
    <row r="50" spans="1:10" ht="12.75">
      <c r="A50" s="141"/>
      <c r="B50" s="249"/>
      <c r="C50" s="249"/>
      <c r="D50" s="249"/>
      <c r="E50" s="250"/>
      <c r="F50" s="250"/>
      <c r="G50" s="249"/>
      <c r="H50" s="249"/>
      <c r="I50" s="201"/>
      <c r="J50" s="201"/>
    </row>
    <row r="51" spans="1:10" ht="12.75">
      <c r="A51" s="141" t="s">
        <v>146</v>
      </c>
      <c r="B51" s="250">
        <v>16367</v>
      </c>
      <c r="C51" s="250">
        <v>702</v>
      </c>
      <c r="D51" s="249">
        <v>17069</v>
      </c>
      <c r="E51" s="250">
        <v>1370</v>
      </c>
      <c r="F51" s="250">
        <v>3470</v>
      </c>
      <c r="G51" s="250">
        <v>24859</v>
      </c>
      <c r="H51" s="250">
        <v>29831</v>
      </c>
      <c r="I51" s="201"/>
      <c r="J51" s="201"/>
    </row>
    <row r="52" spans="2:10" ht="12.75">
      <c r="B52" s="234"/>
      <c r="C52" s="234"/>
      <c r="D52" s="234"/>
      <c r="E52" s="235"/>
      <c r="F52" s="235"/>
      <c r="G52" s="234"/>
      <c r="H52" s="234"/>
      <c r="I52" s="201"/>
      <c r="J52" s="201"/>
    </row>
    <row r="53" spans="1:10" ht="12.75">
      <c r="A53" s="56" t="s">
        <v>147</v>
      </c>
      <c r="B53" s="234">
        <v>34702</v>
      </c>
      <c r="C53" s="234">
        <v>17611</v>
      </c>
      <c r="D53" s="234">
        <v>52313</v>
      </c>
      <c r="E53" s="235">
        <v>395</v>
      </c>
      <c r="F53" s="235">
        <v>4900</v>
      </c>
      <c r="G53" s="234">
        <v>100001</v>
      </c>
      <c r="H53" s="234">
        <v>40001</v>
      </c>
      <c r="I53" s="201"/>
      <c r="J53" s="201"/>
    </row>
    <row r="54" spans="1:10" ht="12.75">
      <c r="A54" s="56" t="s">
        <v>148</v>
      </c>
      <c r="B54" s="234">
        <v>38833</v>
      </c>
      <c r="C54" s="234">
        <v>7318</v>
      </c>
      <c r="D54" s="234">
        <v>46151</v>
      </c>
      <c r="E54" s="235">
        <v>400</v>
      </c>
      <c r="F54" s="235">
        <v>1800</v>
      </c>
      <c r="G54" s="234">
        <v>28706</v>
      </c>
      <c r="H54" s="234">
        <v>13176</v>
      </c>
      <c r="I54" s="201"/>
      <c r="J54" s="201"/>
    </row>
    <row r="55" spans="1:10" ht="12.75">
      <c r="A55" s="56" t="s">
        <v>149</v>
      </c>
      <c r="B55" s="234">
        <v>28331</v>
      </c>
      <c r="C55" s="234">
        <v>3261</v>
      </c>
      <c r="D55" s="234">
        <v>31592</v>
      </c>
      <c r="E55" s="235">
        <v>825</v>
      </c>
      <c r="F55" s="235">
        <v>5100</v>
      </c>
      <c r="G55" s="234">
        <v>40004</v>
      </c>
      <c r="H55" s="234">
        <v>14002</v>
      </c>
      <c r="I55" s="201"/>
      <c r="J55" s="201"/>
    </row>
    <row r="56" spans="1:10" ht="12.75">
      <c r="A56" s="56" t="s">
        <v>150</v>
      </c>
      <c r="B56" s="234">
        <v>59790</v>
      </c>
      <c r="C56" s="234">
        <v>1920</v>
      </c>
      <c r="D56" s="234">
        <v>61710</v>
      </c>
      <c r="E56" s="235">
        <v>1200</v>
      </c>
      <c r="F56" s="235">
        <v>2800</v>
      </c>
      <c r="G56" s="234">
        <v>77124</v>
      </c>
      <c r="H56" s="234">
        <v>46274</v>
      </c>
      <c r="I56" s="201"/>
      <c r="J56" s="201"/>
    </row>
    <row r="57" spans="1:10" ht="12.75">
      <c r="A57" s="56" t="s">
        <v>151</v>
      </c>
      <c r="B57" s="234">
        <v>69381</v>
      </c>
      <c r="C57" s="234">
        <v>4986</v>
      </c>
      <c r="D57" s="234">
        <v>74367</v>
      </c>
      <c r="E57" s="235">
        <v>653</v>
      </c>
      <c r="F57" s="235">
        <v>1121</v>
      </c>
      <c r="G57" s="234">
        <v>50893</v>
      </c>
      <c r="H57" s="234">
        <v>27991</v>
      </c>
      <c r="I57" s="201"/>
      <c r="J57" s="201"/>
    </row>
    <row r="58" spans="1:10" ht="12.75">
      <c r="A58" s="141" t="s">
        <v>152</v>
      </c>
      <c r="B58" s="249">
        <v>231037</v>
      </c>
      <c r="C58" s="249">
        <v>35096</v>
      </c>
      <c r="D58" s="249">
        <v>266133</v>
      </c>
      <c r="E58" s="249">
        <v>734</v>
      </c>
      <c r="F58" s="249">
        <v>3620</v>
      </c>
      <c r="G58" s="249">
        <v>296728</v>
      </c>
      <c r="H58" s="249">
        <v>141444</v>
      </c>
      <c r="I58" s="201"/>
      <c r="J58" s="201"/>
    </row>
    <row r="59" spans="2:10" ht="12.75">
      <c r="B59" s="234"/>
      <c r="C59" s="234"/>
      <c r="D59" s="234"/>
      <c r="E59" s="235"/>
      <c r="F59" s="235"/>
      <c r="G59" s="234"/>
      <c r="H59" s="234"/>
      <c r="I59" s="201"/>
      <c r="J59" s="201"/>
    </row>
    <row r="60" spans="1:10" ht="12.75">
      <c r="A60" s="56" t="s">
        <v>153</v>
      </c>
      <c r="B60" s="235">
        <v>1662</v>
      </c>
      <c r="C60" s="235">
        <v>1262</v>
      </c>
      <c r="D60" s="234">
        <v>2924</v>
      </c>
      <c r="E60" s="235">
        <v>745</v>
      </c>
      <c r="F60" s="235">
        <v>3500</v>
      </c>
      <c r="G60" s="235">
        <v>5656</v>
      </c>
      <c r="H60" s="235">
        <v>2682</v>
      </c>
      <c r="I60" s="201"/>
      <c r="J60" s="201"/>
    </row>
    <row r="61" spans="1:10" ht="12.75">
      <c r="A61" s="56" t="s">
        <v>154</v>
      </c>
      <c r="B61" s="235">
        <v>592</v>
      </c>
      <c r="C61" s="235">
        <v>1</v>
      </c>
      <c r="D61" s="234">
        <v>593</v>
      </c>
      <c r="E61" s="235">
        <v>3000</v>
      </c>
      <c r="F61" s="235">
        <v>5500</v>
      </c>
      <c r="G61" s="235">
        <v>1782</v>
      </c>
      <c r="H61" s="235">
        <v>2673</v>
      </c>
      <c r="I61" s="201"/>
      <c r="J61" s="201"/>
    </row>
    <row r="62" spans="1:10" ht="12.75">
      <c r="A62" s="56" t="s">
        <v>155</v>
      </c>
      <c r="B62" s="235">
        <v>1431</v>
      </c>
      <c r="C62" s="235">
        <v>30</v>
      </c>
      <c r="D62" s="234">
        <v>1461</v>
      </c>
      <c r="E62" s="235">
        <v>1093</v>
      </c>
      <c r="F62" s="235">
        <v>2250</v>
      </c>
      <c r="G62" s="235">
        <v>1632</v>
      </c>
      <c r="H62" s="235">
        <v>1762</v>
      </c>
      <c r="I62" s="201"/>
      <c r="J62" s="201"/>
    </row>
    <row r="63" spans="1:10" ht="12.75">
      <c r="A63" s="141" t="s">
        <v>156</v>
      </c>
      <c r="B63" s="249">
        <v>3685</v>
      </c>
      <c r="C63" s="249">
        <v>1293</v>
      </c>
      <c r="D63" s="249">
        <v>4978</v>
      </c>
      <c r="E63" s="249">
        <v>1242</v>
      </c>
      <c r="F63" s="249">
        <v>3473</v>
      </c>
      <c r="G63" s="249">
        <v>9070</v>
      </c>
      <c r="H63" s="249">
        <v>7117</v>
      </c>
      <c r="I63" s="201"/>
      <c r="J63" s="201"/>
    </row>
    <row r="64" spans="1:10" ht="12.75">
      <c r="A64" s="141"/>
      <c r="B64" s="249"/>
      <c r="C64" s="249"/>
      <c r="D64" s="249"/>
      <c r="E64" s="250"/>
      <c r="F64" s="250"/>
      <c r="G64" s="249"/>
      <c r="H64" s="249"/>
      <c r="I64" s="201"/>
      <c r="J64" s="201"/>
    </row>
    <row r="65" spans="1:10" ht="12.75">
      <c r="A65" s="141" t="s">
        <v>157</v>
      </c>
      <c r="B65" s="249">
        <v>6980</v>
      </c>
      <c r="C65" s="249">
        <v>1352</v>
      </c>
      <c r="D65" s="249">
        <v>8332</v>
      </c>
      <c r="E65" s="250">
        <v>486</v>
      </c>
      <c r="F65" s="250">
        <v>1150</v>
      </c>
      <c r="G65" s="249">
        <v>4947</v>
      </c>
      <c r="H65" s="249">
        <v>2424</v>
      </c>
      <c r="I65" s="201"/>
      <c r="J65" s="201"/>
    </row>
    <row r="66" spans="2:10" ht="12.75">
      <c r="B66" s="234"/>
      <c r="C66" s="234"/>
      <c r="D66" s="234"/>
      <c r="E66" s="235"/>
      <c r="F66" s="235"/>
      <c r="G66" s="234"/>
      <c r="H66" s="234"/>
      <c r="I66" s="201"/>
      <c r="J66" s="201"/>
    </row>
    <row r="67" spans="1:10" ht="12.75">
      <c r="A67" s="56" t="s">
        <v>158</v>
      </c>
      <c r="B67" s="235">
        <v>149546</v>
      </c>
      <c r="C67" s="235">
        <v>2789</v>
      </c>
      <c r="D67" s="234">
        <v>152335</v>
      </c>
      <c r="E67" s="235">
        <v>1435</v>
      </c>
      <c r="F67" s="235">
        <v>2546</v>
      </c>
      <c r="G67" s="235">
        <v>221699</v>
      </c>
      <c r="H67" s="235">
        <v>66510</v>
      </c>
      <c r="I67" s="201"/>
      <c r="J67" s="201"/>
    </row>
    <row r="68" spans="1:10" ht="12.75">
      <c r="A68" s="56" t="s">
        <v>159</v>
      </c>
      <c r="B68" s="235">
        <v>7910</v>
      </c>
      <c r="C68" s="235" t="s">
        <v>24</v>
      </c>
      <c r="D68" s="234">
        <v>7910</v>
      </c>
      <c r="E68" s="235">
        <v>1594</v>
      </c>
      <c r="F68" s="235" t="s">
        <v>24</v>
      </c>
      <c r="G68" s="235">
        <v>12608</v>
      </c>
      <c r="H68" s="235">
        <v>3782</v>
      </c>
      <c r="I68" s="201"/>
      <c r="J68" s="201"/>
    </row>
    <row r="69" spans="1:10" ht="12.75">
      <c r="A69" s="141" t="s">
        <v>160</v>
      </c>
      <c r="B69" s="249">
        <v>157456</v>
      </c>
      <c r="C69" s="249">
        <v>2789</v>
      </c>
      <c r="D69" s="249">
        <v>160245</v>
      </c>
      <c r="E69" s="249">
        <v>1443</v>
      </c>
      <c r="F69" s="249">
        <v>2546</v>
      </c>
      <c r="G69" s="249">
        <v>234307</v>
      </c>
      <c r="H69" s="249">
        <v>70292</v>
      </c>
      <c r="I69" s="201"/>
      <c r="J69" s="201"/>
    </row>
    <row r="70" spans="2:10" ht="12.75">
      <c r="B70" s="234"/>
      <c r="C70" s="234"/>
      <c r="D70" s="234"/>
      <c r="E70" s="235"/>
      <c r="F70" s="235"/>
      <c r="G70" s="234"/>
      <c r="H70" s="234"/>
      <c r="I70" s="201"/>
      <c r="J70" s="201"/>
    </row>
    <row r="71" spans="1:10" ht="12.75">
      <c r="A71" s="56" t="s">
        <v>161</v>
      </c>
      <c r="B71" s="234">
        <v>5478</v>
      </c>
      <c r="C71" s="234">
        <v>71</v>
      </c>
      <c r="D71" s="234">
        <v>5549</v>
      </c>
      <c r="E71" s="235">
        <v>321</v>
      </c>
      <c r="F71" s="235">
        <v>1810</v>
      </c>
      <c r="G71" s="234">
        <v>1887</v>
      </c>
      <c r="H71" s="234">
        <v>1321</v>
      </c>
      <c r="I71" s="201"/>
      <c r="J71" s="201"/>
    </row>
    <row r="72" spans="1:10" ht="12.75">
      <c r="A72" s="56" t="s">
        <v>162</v>
      </c>
      <c r="B72" s="234">
        <v>87626</v>
      </c>
      <c r="C72" s="234">
        <v>6900</v>
      </c>
      <c r="D72" s="234">
        <v>94526</v>
      </c>
      <c r="E72" s="235">
        <v>2225</v>
      </c>
      <c r="F72" s="235">
        <v>4030</v>
      </c>
      <c r="G72" s="234">
        <v>222775</v>
      </c>
      <c r="H72" s="234">
        <v>198270</v>
      </c>
      <c r="I72" s="201"/>
      <c r="J72" s="201"/>
    </row>
    <row r="73" spans="1:10" ht="12.75">
      <c r="A73" s="56" t="s">
        <v>163</v>
      </c>
      <c r="B73" s="235">
        <v>132403</v>
      </c>
      <c r="C73" s="235">
        <v>14729</v>
      </c>
      <c r="D73" s="234">
        <v>147132</v>
      </c>
      <c r="E73" s="235">
        <v>600</v>
      </c>
      <c r="F73" s="235">
        <v>4000</v>
      </c>
      <c r="G73" s="235">
        <v>138358</v>
      </c>
      <c r="H73" s="235">
        <v>570</v>
      </c>
      <c r="I73" s="201"/>
      <c r="J73" s="201"/>
    </row>
    <row r="74" spans="1:10" ht="12.75">
      <c r="A74" s="56" t="s">
        <v>164</v>
      </c>
      <c r="B74" s="234">
        <v>27107</v>
      </c>
      <c r="C74" s="234">
        <v>1487</v>
      </c>
      <c r="D74" s="234">
        <v>28594</v>
      </c>
      <c r="E74" s="235">
        <v>151</v>
      </c>
      <c r="F74" s="235">
        <v>2160</v>
      </c>
      <c r="G74" s="234">
        <v>7305</v>
      </c>
      <c r="H74" s="234">
        <v>2922</v>
      </c>
      <c r="I74" s="201"/>
      <c r="J74" s="201"/>
    </row>
    <row r="75" spans="1:10" ht="12.75">
      <c r="A75" s="56" t="s">
        <v>165</v>
      </c>
      <c r="B75" s="234">
        <v>21012</v>
      </c>
      <c r="C75" s="234">
        <v>875</v>
      </c>
      <c r="D75" s="234">
        <v>21887</v>
      </c>
      <c r="E75" s="235">
        <v>1185</v>
      </c>
      <c r="F75" s="235">
        <v>3150</v>
      </c>
      <c r="G75" s="234">
        <v>27655</v>
      </c>
      <c r="H75" s="234" t="s">
        <v>24</v>
      </c>
      <c r="I75" s="201"/>
      <c r="J75" s="201"/>
    </row>
    <row r="76" spans="1:10" ht="12.75">
      <c r="A76" s="56" t="s">
        <v>166</v>
      </c>
      <c r="B76" s="234">
        <v>20968</v>
      </c>
      <c r="C76" s="234">
        <v>1824</v>
      </c>
      <c r="D76" s="234">
        <v>22792</v>
      </c>
      <c r="E76" s="235">
        <v>608</v>
      </c>
      <c r="F76" s="235">
        <v>4070</v>
      </c>
      <c r="G76" s="234">
        <v>20172</v>
      </c>
      <c r="H76" s="234">
        <v>10086</v>
      </c>
      <c r="I76" s="201"/>
      <c r="J76" s="201"/>
    </row>
    <row r="77" spans="1:10" ht="12.75">
      <c r="A77" s="56" t="s">
        <v>167</v>
      </c>
      <c r="B77" s="234">
        <v>33751</v>
      </c>
      <c r="C77" s="234">
        <v>3669</v>
      </c>
      <c r="D77" s="234">
        <v>37420</v>
      </c>
      <c r="E77" s="235">
        <v>895</v>
      </c>
      <c r="F77" s="235">
        <v>3500</v>
      </c>
      <c r="G77" s="234">
        <v>43049</v>
      </c>
      <c r="H77" s="234" t="s">
        <v>24</v>
      </c>
      <c r="I77" s="201"/>
      <c r="J77" s="201"/>
    </row>
    <row r="78" spans="1:10" ht="12.75">
      <c r="A78" s="56" t="s">
        <v>168</v>
      </c>
      <c r="B78" s="235">
        <v>200001</v>
      </c>
      <c r="C78" s="235">
        <v>18089</v>
      </c>
      <c r="D78" s="234">
        <v>218090</v>
      </c>
      <c r="E78" s="235">
        <v>893</v>
      </c>
      <c r="F78" s="235">
        <v>3782</v>
      </c>
      <c r="G78" s="235">
        <v>247015</v>
      </c>
      <c r="H78" s="235">
        <v>55578</v>
      </c>
      <c r="I78" s="201"/>
      <c r="J78" s="201"/>
    </row>
    <row r="79" spans="1:10" ht="12.75">
      <c r="A79" s="141" t="s">
        <v>230</v>
      </c>
      <c r="B79" s="249">
        <v>528346</v>
      </c>
      <c r="C79" s="249">
        <v>47644</v>
      </c>
      <c r="D79" s="249">
        <v>575990</v>
      </c>
      <c r="E79" s="249">
        <v>997</v>
      </c>
      <c r="F79" s="249">
        <v>3809</v>
      </c>
      <c r="G79" s="249">
        <v>708216</v>
      </c>
      <c r="H79" s="249">
        <v>268747</v>
      </c>
      <c r="I79" s="201"/>
      <c r="J79" s="201"/>
    </row>
    <row r="80" spans="2:10" ht="12.75">
      <c r="B80" s="234"/>
      <c r="C80" s="234"/>
      <c r="D80" s="234"/>
      <c r="E80" s="235"/>
      <c r="F80" s="235"/>
      <c r="G80" s="234"/>
      <c r="H80" s="234"/>
      <c r="I80" s="201"/>
      <c r="J80" s="201"/>
    </row>
    <row r="81" spans="1:10" ht="12.75">
      <c r="A81" s="56" t="s">
        <v>169</v>
      </c>
      <c r="B81" s="234" t="s">
        <v>24</v>
      </c>
      <c r="C81" s="234" t="s">
        <v>24</v>
      </c>
      <c r="D81" s="234" t="s">
        <v>24</v>
      </c>
      <c r="E81" s="234" t="s">
        <v>24</v>
      </c>
      <c r="F81" s="234" t="s">
        <v>24</v>
      </c>
      <c r="G81" s="234" t="s">
        <v>24</v>
      </c>
      <c r="H81" s="234" t="s">
        <v>24</v>
      </c>
      <c r="I81" s="201"/>
      <c r="J81" s="201"/>
    </row>
    <row r="82" spans="1:10" ht="12.75">
      <c r="A82" s="56" t="s">
        <v>170</v>
      </c>
      <c r="B82" s="234">
        <v>118</v>
      </c>
      <c r="C82" s="234" t="s">
        <v>24</v>
      </c>
      <c r="D82" s="234">
        <v>118</v>
      </c>
      <c r="E82" s="235">
        <v>1000</v>
      </c>
      <c r="F82" s="234" t="s">
        <v>24</v>
      </c>
      <c r="G82" s="234">
        <v>118</v>
      </c>
      <c r="H82" s="234">
        <v>177</v>
      </c>
      <c r="I82" s="201"/>
      <c r="J82" s="201"/>
    </row>
    <row r="83" spans="1:10" ht="12.75">
      <c r="A83" s="141" t="s">
        <v>171</v>
      </c>
      <c r="B83" s="249">
        <v>118</v>
      </c>
      <c r="C83" s="249" t="s">
        <v>24</v>
      </c>
      <c r="D83" s="249">
        <v>118</v>
      </c>
      <c r="E83" s="249">
        <v>1000</v>
      </c>
      <c r="F83" s="234" t="s">
        <v>24</v>
      </c>
      <c r="G83" s="249">
        <v>118</v>
      </c>
      <c r="H83" s="249">
        <v>177</v>
      </c>
      <c r="I83" s="201"/>
      <c r="J83" s="201"/>
    </row>
    <row r="84" spans="2:10" ht="12.75">
      <c r="B84" s="234"/>
      <c r="C84" s="234"/>
      <c r="D84" s="234"/>
      <c r="E84" s="235"/>
      <c r="F84" s="247"/>
      <c r="G84" s="234"/>
      <c r="H84" s="234"/>
      <c r="I84" s="201"/>
      <c r="J84" s="201"/>
    </row>
    <row r="85" spans="1:10" ht="13.5" thickBot="1">
      <c r="A85" s="142" t="s">
        <v>172</v>
      </c>
      <c r="B85" s="237">
        <v>2055970</v>
      </c>
      <c r="C85" s="237">
        <v>218139</v>
      </c>
      <c r="D85" s="237">
        <v>2274109</v>
      </c>
      <c r="E85" s="237">
        <v>1544</v>
      </c>
      <c r="F85" s="237">
        <v>3909</v>
      </c>
      <c r="G85" s="237">
        <v>4026694</v>
      </c>
      <c r="H85" s="237">
        <v>2210685</v>
      </c>
      <c r="I85" s="201"/>
      <c r="J85" s="201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2">
    <pageSetUpPr fitToPage="1"/>
  </sheetPr>
  <dimension ref="A1:F85"/>
  <sheetViews>
    <sheetView zoomScale="75" zoomScaleNormal="75" workbookViewId="0" topLeftCell="A52">
      <selection activeCell="B86" sqref="B86"/>
    </sheetView>
  </sheetViews>
  <sheetFormatPr defaultColWidth="11.421875" defaultRowHeight="12.75"/>
  <cols>
    <col min="1" max="1" width="25.7109375" style="56" customWidth="1"/>
    <col min="2" max="5" width="20.7109375" style="56" customWidth="1"/>
    <col min="6" max="16384" width="11.421875" style="56" customWidth="1"/>
  </cols>
  <sheetData>
    <row r="1" spans="1:5" s="227" customFormat="1" ht="18">
      <c r="A1" s="343" t="s">
        <v>0</v>
      </c>
      <c r="B1" s="343"/>
      <c r="C1" s="343"/>
      <c r="D1" s="343"/>
      <c r="E1" s="343"/>
    </row>
    <row r="2" s="158" customFormat="1" ht="14.25"/>
    <row r="3" spans="1:5" s="158" customFormat="1" ht="15">
      <c r="A3" s="344" t="s">
        <v>264</v>
      </c>
      <c r="B3" s="344"/>
      <c r="C3" s="344"/>
      <c r="D3" s="344"/>
      <c r="E3" s="344"/>
    </row>
    <row r="4" spans="1:5" s="158" customFormat="1" ht="15.75" thickBot="1">
      <c r="A4" s="242"/>
      <c r="B4" s="243"/>
      <c r="C4" s="243"/>
      <c r="D4" s="243"/>
      <c r="E4" s="243"/>
    </row>
    <row r="5" spans="1:5" ht="12.75">
      <c r="A5" s="244" t="s">
        <v>173</v>
      </c>
      <c r="B5" s="231" t="s">
        <v>19</v>
      </c>
      <c r="C5" s="232"/>
      <c r="D5" s="253" t="s">
        <v>174</v>
      </c>
      <c r="E5" s="232"/>
    </row>
    <row r="6" spans="1:5" ht="12.75">
      <c r="A6" s="137" t="s">
        <v>175</v>
      </c>
      <c r="B6" s="55" t="s">
        <v>2</v>
      </c>
      <c r="C6" s="38" t="s">
        <v>3</v>
      </c>
      <c r="D6" s="55" t="s">
        <v>2</v>
      </c>
      <c r="E6" s="38" t="s">
        <v>3</v>
      </c>
    </row>
    <row r="7" spans="1:5" ht="13.5" thickBot="1">
      <c r="A7" s="159" t="s">
        <v>114</v>
      </c>
      <c r="B7" s="157" t="s">
        <v>44</v>
      </c>
      <c r="C7" s="150" t="s">
        <v>12</v>
      </c>
      <c r="D7" s="157" t="s">
        <v>44</v>
      </c>
      <c r="E7" s="150" t="s">
        <v>12</v>
      </c>
    </row>
    <row r="8" spans="1:5" ht="12.75">
      <c r="A8" s="56" t="s">
        <v>116</v>
      </c>
      <c r="B8" s="234" t="s">
        <v>24</v>
      </c>
      <c r="C8" s="234" t="s">
        <v>24</v>
      </c>
      <c r="D8" s="234">
        <v>3558</v>
      </c>
      <c r="E8" s="234">
        <v>10069</v>
      </c>
    </row>
    <row r="9" spans="1:5" ht="12.75">
      <c r="A9" s="56" t="s">
        <v>117</v>
      </c>
      <c r="B9" s="234" t="s">
        <v>24</v>
      </c>
      <c r="C9" s="234" t="s">
        <v>24</v>
      </c>
      <c r="D9" s="234">
        <v>4935</v>
      </c>
      <c r="E9" s="234">
        <v>13966</v>
      </c>
    </row>
    <row r="10" spans="1:5" ht="12.75">
      <c r="A10" s="56" t="s">
        <v>118</v>
      </c>
      <c r="B10" s="234" t="s">
        <v>24</v>
      </c>
      <c r="C10" s="234" t="s">
        <v>24</v>
      </c>
      <c r="D10" s="234">
        <v>13300</v>
      </c>
      <c r="E10" s="234">
        <v>37639</v>
      </c>
    </row>
    <row r="11" spans="1:5" ht="12.75">
      <c r="A11" s="56" t="s">
        <v>119</v>
      </c>
      <c r="B11" s="234" t="s">
        <v>24</v>
      </c>
      <c r="C11" s="234" t="s">
        <v>24</v>
      </c>
      <c r="D11" s="234">
        <v>629</v>
      </c>
      <c r="E11" s="234">
        <v>1780</v>
      </c>
    </row>
    <row r="12" spans="1:5" ht="12.75">
      <c r="A12" s="141" t="s">
        <v>120</v>
      </c>
      <c r="B12" s="249" t="s">
        <v>24</v>
      </c>
      <c r="C12" s="249" t="s">
        <v>24</v>
      </c>
      <c r="D12" s="249">
        <v>22422</v>
      </c>
      <c r="E12" s="249">
        <v>63454</v>
      </c>
    </row>
    <row r="13" spans="1:5" ht="12.75">
      <c r="A13" s="141"/>
      <c r="B13" s="249"/>
      <c r="C13" s="249"/>
      <c r="D13" s="249"/>
      <c r="E13" s="249"/>
    </row>
    <row r="14" spans="1:5" ht="12.75">
      <c r="A14" s="141" t="s">
        <v>121</v>
      </c>
      <c r="B14" s="254">
        <v>45</v>
      </c>
      <c r="C14" s="254">
        <v>105</v>
      </c>
      <c r="D14" s="249" t="s">
        <v>24</v>
      </c>
      <c r="E14" s="249" t="s">
        <v>24</v>
      </c>
    </row>
    <row r="15" spans="1:5" ht="12.75">
      <c r="A15" s="141"/>
      <c r="B15" s="249"/>
      <c r="C15" s="249"/>
      <c r="D15" s="249"/>
      <c r="E15" s="249"/>
    </row>
    <row r="16" spans="1:5" ht="12.75">
      <c r="A16" s="141" t="s">
        <v>122</v>
      </c>
      <c r="B16" s="249" t="s">
        <v>24</v>
      </c>
      <c r="C16" s="249" t="s">
        <v>24</v>
      </c>
      <c r="D16" s="249">
        <v>436</v>
      </c>
      <c r="E16" s="249">
        <v>1308</v>
      </c>
    </row>
    <row r="17" spans="2:5" ht="12.75">
      <c r="B17" s="234"/>
      <c r="C17" s="234"/>
      <c r="D17" s="234"/>
      <c r="E17" s="234"/>
    </row>
    <row r="18" spans="1:5" ht="12.75">
      <c r="A18" s="56" t="s">
        <v>123</v>
      </c>
      <c r="B18" s="234" t="s">
        <v>24</v>
      </c>
      <c r="C18" s="234" t="s">
        <v>24</v>
      </c>
      <c r="D18" s="234">
        <v>25143</v>
      </c>
      <c r="E18" s="234">
        <v>114401</v>
      </c>
    </row>
    <row r="19" spans="1:5" ht="12.75">
      <c r="A19" s="56" t="s">
        <v>124</v>
      </c>
      <c r="B19" s="234" t="s">
        <v>24</v>
      </c>
      <c r="C19" s="234" t="s">
        <v>24</v>
      </c>
      <c r="D19" s="234" t="s">
        <v>24</v>
      </c>
      <c r="E19" s="234" t="s">
        <v>24</v>
      </c>
    </row>
    <row r="20" spans="1:5" ht="12.75">
      <c r="A20" s="56" t="s">
        <v>125</v>
      </c>
      <c r="B20" s="234" t="s">
        <v>24</v>
      </c>
      <c r="C20" s="234" t="s">
        <v>24</v>
      </c>
      <c r="D20" s="251">
        <v>1</v>
      </c>
      <c r="E20" s="251">
        <v>4</v>
      </c>
    </row>
    <row r="21" spans="1:5" ht="12.75">
      <c r="A21" s="141" t="s">
        <v>227</v>
      </c>
      <c r="B21" s="249" t="s">
        <v>24</v>
      </c>
      <c r="C21" s="249" t="s">
        <v>24</v>
      </c>
      <c r="D21" s="249">
        <v>25144</v>
      </c>
      <c r="E21" s="249">
        <v>114405</v>
      </c>
    </row>
    <row r="22" spans="1:5" ht="12.75">
      <c r="A22" s="141"/>
      <c r="B22" s="249"/>
      <c r="C22" s="249"/>
      <c r="D22" s="249"/>
      <c r="E22" s="249"/>
    </row>
    <row r="23" spans="1:5" ht="12.75">
      <c r="A23" s="141" t="s">
        <v>126</v>
      </c>
      <c r="B23" s="249">
        <v>15743</v>
      </c>
      <c r="C23" s="249">
        <v>35489</v>
      </c>
      <c r="D23" s="249">
        <v>55998</v>
      </c>
      <c r="E23" s="249">
        <v>245885</v>
      </c>
    </row>
    <row r="24" spans="1:5" ht="12.75">
      <c r="A24" s="141"/>
      <c r="B24" s="249"/>
      <c r="C24" s="249"/>
      <c r="D24" s="249"/>
      <c r="E24" s="249"/>
    </row>
    <row r="25" spans="1:6" ht="12.75">
      <c r="A25" s="141" t="s">
        <v>127</v>
      </c>
      <c r="B25" s="254">
        <v>30</v>
      </c>
      <c r="C25" s="254">
        <v>120</v>
      </c>
      <c r="D25" s="249">
        <v>34144</v>
      </c>
      <c r="E25" s="249">
        <v>170774</v>
      </c>
      <c r="F25" s="201"/>
    </row>
    <row r="26" spans="2:5" ht="12.75">
      <c r="B26" s="234"/>
      <c r="C26" s="234"/>
      <c r="D26" s="234"/>
      <c r="E26" s="234"/>
    </row>
    <row r="27" spans="1:5" ht="12.75">
      <c r="A27" s="56" t="s">
        <v>128</v>
      </c>
      <c r="B27" s="234">
        <v>19694</v>
      </c>
      <c r="C27" s="234">
        <v>5530</v>
      </c>
      <c r="D27" s="234">
        <v>2014</v>
      </c>
      <c r="E27" s="234">
        <v>67863</v>
      </c>
    </row>
    <row r="28" spans="1:5" ht="12.75">
      <c r="A28" s="56" t="s">
        <v>129</v>
      </c>
      <c r="B28" s="234">
        <v>3848</v>
      </c>
      <c r="C28" s="234">
        <v>11345</v>
      </c>
      <c r="D28" s="234">
        <v>27790</v>
      </c>
      <c r="E28" s="234">
        <v>71992</v>
      </c>
    </row>
    <row r="29" spans="1:5" ht="12.75">
      <c r="A29" s="56" t="s">
        <v>130</v>
      </c>
      <c r="B29" s="234">
        <v>224093</v>
      </c>
      <c r="C29" s="234">
        <v>546763</v>
      </c>
      <c r="D29" s="234">
        <v>35376</v>
      </c>
      <c r="E29" s="234">
        <v>117091</v>
      </c>
    </row>
    <row r="30" spans="1:5" ht="12.75">
      <c r="A30" s="141" t="s">
        <v>228</v>
      </c>
      <c r="B30" s="249">
        <v>247635</v>
      </c>
      <c r="C30" s="249">
        <v>563638</v>
      </c>
      <c r="D30" s="249">
        <v>65180</v>
      </c>
      <c r="E30" s="249">
        <v>256946</v>
      </c>
    </row>
    <row r="31" spans="2:5" ht="12.75">
      <c r="B31" s="234"/>
      <c r="C31" s="234"/>
      <c r="D31" s="234"/>
      <c r="E31" s="234"/>
    </row>
    <row r="32" spans="1:5" ht="12.75">
      <c r="A32" s="56" t="s">
        <v>131</v>
      </c>
      <c r="B32" s="234" t="s">
        <v>24</v>
      </c>
      <c r="C32" s="234" t="s">
        <v>24</v>
      </c>
      <c r="D32" s="252">
        <v>22700</v>
      </c>
      <c r="E32" s="252">
        <v>102032</v>
      </c>
    </row>
    <row r="33" spans="1:5" ht="12.75">
      <c r="A33" s="56" t="s">
        <v>132</v>
      </c>
      <c r="B33" s="251">
        <v>5000</v>
      </c>
      <c r="C33" s="251">
        <v>15000</v>
      </c>
      <c r="D33" s="252">
        <v>7366</v>
      </c>
      <c r="E33" s="252">
        <v>17815</v>
      </c>
    </row>
    <row r="34" spans="1:5" ht="12.75">
      <c r="A34" s="56" t="s">
        <v>133</v>
      </c>
      <c r="B34" s="252">
        <v>217</v>
      </c>
      <c r="C34" s="252">
        <v>852</v>
      </c>
      <c r="D34" s="252">
        <v>30402</v>
      </c>
      <c r="E34" s="252">
        <v>121612</v>
      </c>
    </row>
    <row r="35" spans="1:5" ht="12.75">
      <c r="A35" s="56" t="s">
        <v>134</v>
      </c>
      <c r="B35" s="234" t="s">
        <v>24</v>
      </c>
      <c r="C35" s="234" t="s">
        <v>24</v>
      </c>
      <c r="D35" s="252">
        <v>3272</v>
      </c>
      <c r="E35" s="252">
        <v>11681</v>
      </c>
    </row>
    <row r="36" spans="1:5" ht="12.75">
      <c r="A36" s="141" t="s">
        <v>135</v>
      </c>
      <c r="B36" s="249">
        <v>5217</v>
      </c>
      <c r="C36" s="249">
        <v>15852</v>
      </c>
      <c r="D36" s="249">
        <v>63740</v>
      </c>
      <c r="E36" s="249">
        <v>253140</v>
      </c>
    </row>
    <row r="37" spans="2:5" ht="12.75">
      <c r="B37" s="249"/>
      <c r="C37" s="249"/>
      <c r="D37" s="249"/>
      <c r="E37" s="249"/>
    </row>
    <row r="38" spans="1:5" ht="12.75">
      <c r="A38" s="141" t="s">
        <v>136</v>
      </c>
      <c r="B38" s="254">
        <v>3</v>
      </c>
      <c r="C38" s="254">
        <v>11</v>
      </c>
      <c r="D38" s="249">
        <v>6810</v>
      </c>
      <c r="E38" s="249">
        <v>19414</v>
      </c>
    </row>
    <row r="39" spans="2:5" ht="12.75">
      <c r="B39" s="234"/>
      <c r="C39" s="234"/>
      <c r="D39" s="234"/>
      <c r="E39" s="234"/>
    </row>
    <row r="40" spans="1:5" ht="12.75">
      <c r="A40" s="56" t="s">
        <v>137</v>
      </c>
      <c r="B40" s="234" t="s">
        <v>24</v>
      </c>
      <c r="C40" s="234" t="s">
        <v>24</v>
      </c>
      <c r="D40" s="235">
        <v>22307</v>
      </c>
      <c r="E40" s="235">
        <v>61015</v>
      </c>
    </row>
    <row r="41" spans="1:5" ht="12.75">
      <c r="A41" s="56" t="s">
        <v>138</v>
      </c>
      <c r="B41" s="234">
        <v>13374</v>
      </c>
      <c r="C41" s="234">
        <v>31429</v>
      </c>
      <c r="D41" s="234">
        <v>182570</v>
      </c>
      <c r="E41" s="234">
        <v>792053</v>
      </c>
    </row>
    <row r="42" spans="1:5" ht="12.75">
      <c r="A42" s="56" t="s">
        <v>139</v>
      </c>
      <c r="B42" s="234" t="s">
        <v>24</v>
      </c>
      <c r="C42" s="234" t="s">
        <v>24</v>
      </c>
      <c r="D42" s="235">
        <v>31404</v>
      </c>
      <c r="E42" s="235">
        <v>108545</v>
      </c>
    </row>
    <row r="43" spans="1:5" ht="12.75">
      <c r="A43" s="56" t="s">
        <v>140</v>
      </c>
      <c r="B43" s="235">
        <v>109</v>
      </c>
      <c r="C43" s="235">
        <v>273</v>
      </c>
      <c r="D43" s="235">
        <v>89282</v>
      </c>
      <c r="E43" s="235">
        <v>303121</v>
      </c>
    </row>
    <row r="44" spans="1:5" ht="12.75">
      <c r="A44" s="56" t="s">
        <v>141</v>
      </c>
      <c r="B44" s="235">
        <v>566</v>
      </c>
      <c r="C44" s="235">
        <v>1533</v>
      </c>
      <c r="D44" s="235">
        <v>52059</v>
      </c>
      <c r="E44" s="235">
        <v>176854</v>
      </c>
    </row>
    <row r="45" spans="1:5" ht="12.75">
      <c r="A45" s="56" t="s">
        <v>142</v>
      </c>
      <c r="B45" s="234" t="s">
        <v>24</v>
      </c>
      <c r="C45" s="234" t="s">
        <v>24</v>
      </c>
      <c r="D45" s="235">
        <v>50289</v>
      </c>
      <c r="E45" s="235">
        <v>178733</v>
      </c>
    </row>
    <row r="46" spans="1:5" ht="12.75">
      <c r="A46" s="56" t="s">
        <v>143</v>
      </c>
      <c r="B46" s="235" t="s">
        <v>24</v>
      </c>
      <c r="C46" s="235" t="s">
        <v>24</v>
      </c>
      <c r="D46" s="235">
        <v>86003</v>
      </c>
      <c r="E46" s="235">
        <v>322818</v>
      </c>
    </row>
    <row r="47" spans="1:5" ht="12.75">
      <c r="A47" s="56" t="s">
        <v>144</v>
      </c>
      <c r="B47" s="251">
        <v>97</v>
      </c>
      <c r="C47" s="251">
        <v>233</v>
      </c>
      <c r="D47" s="235">
        <v>39790</v>
      </c>
      <c r="E47" s="235">
        <v>143461</v>
      </c>
    </row>
    <row r="48" spans="1:5" ht="12.75">
      <c r="A48" s="56" t="s">
        <v>145</v>
      </c>
      <c r="B48" s="235">
        <v>1592</v>
      </c>
      <c r="C48" s="235">
        <v>3072</v>
      </c>
      <c r="D48" s="235">
        <v>49756</v>
      </c>
      <c r="E48" s="235">
        <v>114731</v>
      </c>
    </row>
    <row r="49" spans="1:5" ht="12.75">
      <c r="A49" s="141" t="s">
        <v>229</v>
      </c>
      <c r="B49" s="249">
        <v>15738</v>
      </c>
      <c r="C49" s="249">
        <v>36540</v>
      </c>
      <c r="D49" s="249">
        <v>603460</v>
      </c>
      <c r="E49" s="249">
        <v>2201331</v>
      </c>
    </row>
    <row r="50" spans="2:5" ht="12.75">
      <c r="B50" s="249"/>
      <c r="C50" s="249"/>
      <c r="D50" s="249"/>
      <c r="E50" s="249"/>
    </row>
    <row r="51" spans="1:5" ht="12.75">
      <c r="A51" s="141" t="s">
        <v>146</v>
      </c>
      <c r="B51" s="249">
        <v>135</v>
      </c>
      <c r="C51" s="249">
        <v>297</v>
      </c>
      <c r="D51" s="249">
        <v>13176</v>
      </c>
      <c r="E51" s="249">
        <v>38857</v>
      </c>
    </row>
    <row r="52" spans="2:5" ht="12.75">
      <c r="B52" s="234"/>
      <c r="C52" s="234"/>
      <c r="D52" s="234"/>
      <c r="E52" s="234"/>
    </row>
    <row r="53" spans="1:5" ht="12.75">
      <c r="A53" s="56" t="s">
        <v>147</v>
      </c>
      <c r="B53" s="234" t="s">
        <v>24</v>
      </c>
      <c r="C53" s="234" t="s">
        <v>24</v>
      </c>
      <c r="D53" s="234">
        <v>50750</v>
      </c>
      <c r="E53" s="234">
        <v>164150</v>
      </c>
    </row>
    <row r="54" spans="1:5" ht="12.75">
      <c r="A54" s="56" t="s">
        <v>148</v>
      </c>
      <c r="B54" s="234" t="s">
        <v>24</v>
      </c>
      <c r="C54" s="234" t="s">
        <v>24</v>
      </c>
      <c r="D54" s="234">
        <v>47432</v>
      </c>
      <c r="E54" s="234">
        <v>132123</v>
      </c>
    </row>
    <row r="55" spans="1:5" ht="12.75">
      <c r="A55" s="56" t="s">
        <v>149</v>
      </c>
      <c r="B55" s="234" t="s">
        <v>24</v>
      </c>
      <c r="C55" s="234" t="s">
        <v>24</v>
      </c>
      <c r="D55" s="234">
        <v>30031</v>
      </c>
      <c r="E55" s="234">
        <v>105042</v>
      </c>
    </row>
    <row r="56" spans="1:5" ht="12.75">
      <c r="A56" s="56" t="s">
        <v>150</v>
      </c>
      <c r="B56" s="234" t="s">
        <v>24</v>
      </c>
      <c r="C56" s="234" t="s">
        <v>24</v>
      </c>
      <c r="D56" s="234">
        <v>53056</v>
      </c>
      <c r="E56" s="234">
        <v>165285</v>
      </c>
    </row>
    <row r="57" spans="1:5" ht="12.75">
      <c r="A57" s="56" t="s">
        <v>151</v>
      </c>
      <c r="B57" s="234">
        <v>51864</v>
      </c>
      <c r="C57" s="234">
        <v>88168</v>
      </c>
      <c r="D57" s="234">
        <v>30172</v>
      </c>
      <c r="E57" s="234">
        <v>57327</v>
      </c>
    </row>
    <row r="58" spans="1:5" ht="12.75">
      <c r="A58" s="141" t="s">
        <v>152</v>
      </c>
      <c r="B58" s="249">
        <v>51864</v>
      </c>
      <c r="C58" s="249">
        <v>88168</v>
      </c>
      <c r="D58" s="249">
        <v>211441</v>
      </c>
      <c r="E58" s="249">
        <v>623927</v>
      </c>
    </row>
    <row r="59" spans="2:5" ht="12.75">
      <c r="B59" s="234"/>
      <c r="C59" s="234"/>
      <c r="D59" s="234"/>
      <c r="E59" s="234"/>
    </row>
    <row r="60" spans="1:5" ht="12.75">
      <c r="A60" s="56" t="s">
        <v>153</v>
      </c>
      <c r="B60" s="235">
        <v>312</v>
      </c>
      <c r="C60" s="235">
        <v>296</v>
      </c>
      <c r="D60" s="235">
        <v>2798</v>
      </c>
      <c r="E60" s="235">
        <v>7065</v>
      </c>
    </row>
    <row r="61" spans="1:5" ht="12.75">
      <c r="A61" s="56" t="s">
        <v>154</v>
      </c>
      <c r="B61" s="234" t="s">
        <v>24</v>
      </c>
      <c r="C61" s="234" t="s">
        <v>24</v>
      </c>
      <c r="D61" s="235">
        <v>684</v>
      </c>
      <c r="E61" s="235">
        <v>2264</v>
      </c>
    </row>
    <row r="62" spans="1:5" ht="12.75">
      <c r="A62" s="56" t="s">
        <v>155</v>
      </c>
      <c r="B62" s="235">
        <v>70</v>
      </c>
      <c r="C62" s="235">
        <v>119</v>
      </c>
      <c r="D62" s="235">
        <v>1709</v>
      </c>
      <c r="E62" s="235">
        <v>3166</v>
      </c>
    </row>
    <row r="63" spans="1:5" ht="12.75">
      <c r="A63" s="141" t="s">
        <v>156</v>
      </c>
      <c r="B63" s="249">
        <v>382</v>
      </c>
      <c r="C63" s="249">
        <v>415</v>
      </c>
      <c r="D63" s="249">
        <v>5191</v>
      </c>
      <c r="E63" s="249">
        <v>12495</v>
      </c>
    </row>
    <row r="64" spans="1:5" ht="12.75">
      <c r="A64" s="141"/>
      <c r="B64" s="249"/>
      <c r="C64" s="249"/>
      <c r="D64" s="249"/>
      <c r="E64" s="249"/>
    </row>
    <row r="65" spans="1:5" ht="12.75">
      <c r="A65" s="141" t="s">
        <v>157</v>
      </c>
      <c r="B65" s="249">
        <v>505</v>
      </c>
      <c r="C65" s="249">
        <v>937</v>
      </c>
      <c r="D65" s="249">
        <v>8662</v>
      </c>
      <c r="E65" s="249">
        <v>12455</v>
      </c>
    </row>
    <row r="66" spans="2:5" ht="12.75">
      <c r="B66" s="234"/>
      <c r="C66" s="234"/>
      <c r="D66" s="234"/>
      <c r="E66" s="234"/>
    </row>
    <row r="67" spans="1:5" ht="12.75">
      <c r="A67" s="56" t="s">
        <v>158</v>
      </c>
      <c r="B67" s="235">
        <v>93550</v>
      </c>
      <c r="C67" s="235">
        <v>234338</v>
      </c>
      <c r="D67" s="235">
        <v>43500</v>
      </c>
      <c r="E67" s="235">
        <v>125966</v>
      </c>
    </row>
    <row r="68" spans="1:5" ht="12.75">
      <c r="A68" s="56" t="s">
        <v>159</v>
      </c>
      <c r="B68" s="235">
        <v>190</v>
      </c>
      <c r="C68" s="235">
        <v>686</v>
      </c>
      <c r="D68" s="235">
        <v>6130</v>
      </c>
      <c r="E68" s="235">
        <v>15455</v>
      </c>
    </row>
    <row r="69" spans="1:5" ht="12.75">
      <c r="A69" s="141" t="s">
        <v>160</v>
      </c>
      <c r="B69" s="249">
        <v>93740</v>
      </c>
      <c r="C69" s="249">
        <v>235024</v>
      </c>
      <c r="D69" s="249">
        <v>49630</v>
      </c>
      <c r="E69" s="249">
        <v>141421</v>
      </c>
    </row>
    <row r="70" spans="2:5" ht="12.75">
      <c r="B70" s="234"/>
      <c r="C70" s="234"/>
      <c r="D70" s="234"/>
      <c r="E70" s="234"/>
    </row>
    <row r="71" spans="1:5" ht="12.75">
      <c r="A71" s="56" t="s">
        <v>161</v>
      </c>
      <c r="B71" s="234">
        <v>4711</v>
      </c>
      <c r="C71" s="234">
        <v>7080</v>
      </c>
      <c r="D71" s="234">
        <v>725</v>
      </c>
      <c r="E71" s="234">
        <v>1273</v>
      </c>
    </row>
    <row r="72" spans="1:5" ht="12.75">
      <c r="A72" s="56" t="s">
        <v>162</v>
      </c>
      <c r="B72" s="234">
        <v>87330</v>
      </c>
      <c r="C72" s="234">
        <v>307617</v>
      </c>
      <c r="D72" s="234">
        <v>10798</v>
      </c>
      <c r="E72" s="234">
        <v>41510</v>
      </c>
    </row>
    <row r="73" spans="1:5" ht="12.75">
      <c r="A73" s="56" t="s">
        <v>163</v>
      </c>
      <c r="B73" s="235">
        <v>136545</v>
      </c>
      <c r="C73" s="235">
        <v>491174</v>
      </c>
      <c r="D73" s="235">
        <v>10831</v>
      </c>
      <c r="E73" s="235">
        <v>38961</v>
      </c>
    </row>
    <row r="74" spans="1:5" ht="12.75">
      <c r="A74" s="56" t="s">
        <v>164</v>
      </c>
      <c r="B74" s="234">
        <v>25794</v>
      </c>
      <c r="C74" s="234">
        <v>71796</v>
      </c>
      <c r="D74" s="234">
        <v>4785</v>
      </c>
      <c r="E74" s="234">
        <v>17418</v>
      </c>
    </row>
    <row r="75" spans="1:5" ht="12.75">
      <c r="A75" s="56" t="s">
        <v>165</v>
      </c>
      <c r="B75" s="234">
        <v>17819</v>
      </c>
      <c r="C75" s="234">
        <v>48959</v>
      </c>
      <c r="D75" s="234">
        <v>3694</v>
      </c>
      <c r="E75" s="234">
        <v>12485</v>
      </c>
    </row>
    <row r="76" spans="1:5" ht="12.75">
      <c r="A76" s="56" t="s">
        <v>166</v>
      </c>
      <c r="B76" s="234">
        <v>20433</v>
      </c>
      <c r="C76" s="234">
        <v>46968</v>
      </c>
      <c r="D76" s="234">
        <v>1250</v>
      </c>
      <c r="E76" s="234">
        <v>3871</v>
      </c>
    </row>
    <row r="77" spans="1:5" ht="12.75">
      <c r="A77" s="56" t="s">
        <v>167</v>
      </c>
      <c r="B77" s="234">
        <v>34598</v>
      </c>
      <c r="C77" s="234">
        <v>110223</v>
      </c>
      <c r="D77" s="234">
        <v>1860</v>
      </c>
      <c r="E77" s="234">
        <v>8296</v>
      </c>
    </row>
    <row r="78" spans="1:5" ht="12.75">
      <c r="A78" s="56" t="s">
        <v>168</v>
      </c>
      <c r="B78" s="235">
        <v>190440</v>
      </c>
      <c r="C78" s="235">
        <v>647415</v>
      </c>
      <c r="D78" s="235">
        <v>26828</v>
      </c>
      <c r="E78" s="235">
        <v>109154</v>
      </c>
    </row>
    <row r="79" spans="1:5" ht="12.75">
      <c r="A79" s="141" t="s">
        <v>230</v>
      </c>
      <c r="B79" s="249">
        <v>517670</v>
      </c>
      <c r="C79" s="249">
        <v>1731232</v>
      </c>
      <c r="D79" s="249">
        <v>60771</v>
      </c>
      <c r="E79" s="249">
        <v>232968</v>
      </c>
    </row>
    <row r="80" spans="2:5" ht="12.75">
      <c r="B80" s="234"/>
      <c r="C80" s="234"/>
      <c r="D80" s="234"/>
      <c r="E80" s="234"/>
    </row>
    <row r="81" spans="1:5" ht="12.75">
      <c r="A81" s="56" t="s">
        <v>169</v>
      </c>
      <c r="B81" s="234" t="s">
        <v>24</v>
      </c>
      <c r="C81" s="234" t="s">
        <v>24</v>
      </c>
      <c r="D81" s="234" t="s">
        <v>24</v>
      </c>
      <c r="E81" s="234" t="s">
        <v>24</v>
      </c>
    </row>
    <row r="82" spans="1:5" ht="12.75">
      <c r="A82" s="56" t="s">
        <v>170</v>
      </c>
      <c r="B82" s="234" t="s">
        <v>24</v>
      </c>
      <c r="C82" s="234" t="s">
        <v>24</v>
      </c>
      <c r="D82" s="234">
        <v>116</v>
      </c>
      <c r="E82" s="234">
        <v>116</v>
      </c>
    </row>
    <row r="83" spans="1:5" ht="12.75">
      <c r="A83" s="141" t="s">
        <v>171</v>
      </c>
      <c r="B83" s="249" t="s">
        <v>24</v>
      </c>
      <c r="C83" s="249" t="s">
        <v>24</v>
      </c>
      <c r="D83" s="249">
        <v>116</v>
      </c>
      <c r="E83" s="249">
        <v>116</v>
      </c>
    </row>
    <row r="84" spans="2:5" ht="12.75">
      <c r="B84" s="234"/>
      <c r="C84" s="240"/>
      <c r="D84" s="240"/>
      <c r="E84" s="234"/>
    </row>
    <row r="85" spans="1:5" ht="13.5" thickBot="1">
      <c r="A85" s="142" t="s">
        <v>172</v>
      </c>
      <c r="B85" s="237">
        <v>948707</v>
      </c>
      <c r="C85" s="237">
        <v>2707828</v>
      </c>
      <c r="D85" s="237">
        <v>1226321</v>
      </c>
      <c r="E85" s="237">
        <v>4388896</v>
      </c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5">
    <pageSetUpPr fitToPage="1"/>
  </sheetPr>
  <dimension ref="A1:F85"/>
  <sheetViews>
    <sheetView zoomScale="75" zoomScaleNormal="75" workbookViewId="0" topLeftCell="A55">
      <selection activeCell="D85" sqref="D85"/>
    </sheetView>
  </sheetViews>
  <sheetFormatPr defaultColWidth="11.421875" defaultRowHeight="12.75"/>
  <cols>
    <col min="1" max="1" width="25.7109375" style="56" customWidth="1"/>
    <col min="2" max="5" width="20.7109375" style="56" customWidth="1"/>
    <col min="6" max="16384" width="11.421875" style="56" customWidth="1"/>
  </cols>
  <sheetData>
    <row r="1" spans="1:5" s="227" customFormat="1" ht="18">
      <c r="A1" s="343" t="s">
        <v>0</v>
      </c>
      <c r="B1" s="343"/>
      <c r="C1" s="343"/>
      <c r="D1" s="343"/>
      <c r="E1" s="343"/>
    </row>
    <row r="2" s="158" customFormat="1" ht="14.25"/>
    <row r="3" spans="1:5" s="158" customFormat="1" ht="15">
      <c r="A3" s="344" t="s">
        <v>306</v>
      </c>
      <c r="B3" s="344"/>
      <c r="C3" s="344"/>
      <c r="D3" s="344"/>
      <c r="E3" s="344"/>
    </row>
    <row r="4" spans="1:5" s="158" customFormat="1" ht="15.75" thickBot="1">
      <c r="A4" s="242"/>
      <c r="B4" s="243"/>
      <c r="C4" s="243"/>
      <c r="D4" s="243"/>
      <c r="E4" s="243"/>
    </row>
    <row r="5" spans="1:5" ht="12.75">
      <c r="A5" s="244" t="s">
        <v>173</v>
      </c>
      <c r="B5" s="231" t="s">
        <v>19</v>
      </c>
      <c r="C5" s="232"/>
      <c r="D5" s="253" t="s">
        <v>174</v>
      </c>
      <c r="E5" s="232"/>
    </row>
    <row r="6" spans="1:5" ht="12.75">
      <c r="A6" s="137" t="s">
        <v>175</v>
      </c>
      <c r="B6" s="55" t="s">
        <v>2</v>
      </c>
      <c r="C6" s="38" t="s">
        <v>3</v>
      </c>
      <c r="D6" s="55" t="s">
        <v>2</v>
      </c>
      <c r="E6" s="38" t="s">
        <v>3</v>
      </c>
    </row>
    <row r="7" spans="1:5" ht="13.5" thickBot="1">
      <c r="A7" s="159" t="s">
        <v>114</v>
      </c>
      <c r="B7" s="157" t="s">
        <v>44</v>
      </c>
      <c r="C7" s="150" t="s">
        <v>12</v>
      </c>
      <c r="D7" s="157" t="s">
        <v>44</v>
      </c>
      <c r="E7" s="150" t="s">
        <v>12</v>
      </c>
    </row>
    <row r="8" spans="1:5" ht="12.75">
      <c r="A8" s="56" t="s">
        <v>116</v>
      </c>
      <c r="B8" s="234" t="s">
        <v>24</v>
      </c>
      <c r="C8" s="234" t="s">
        <v>24</v>
      </c>
      <c r="D8" s="234">
        <v>3498</v>
      </c>
      <c r="E8" s="234">
        <v>9899</v>
      </c>
    </row>
    <row r="9" spans="1:5" ht="12.75">
      <c r="A9" s="56" t="s">
        <v>117</v>
      </c>
      <c r="B9" s="234" t="s">
        <v>24</v>
      </c>
      <c r="C9" s="234" t="s">
        <v>24</v>
      </c>
      <c r="D9" s="234">
        <v>4930</v>
      </c>
      <c r="E9" s="234">
        <v>16318</v>
      </c>
    </row>
    <row r="10" spans="1:5" ht="12.75">
      <c r="A10" s="56" t="s">
        <v>118</v>
      </c>
      <c r="B10" s="234" t="s">
        <v>24</v>
      </c>
      <c r="C10" s="234" t="s">
        <v>24</v>
      </c>
      <c r="D10" s="234">
        <v>12005</v>
      </c>
      <c r="E10" s="234">
        <v>34214</v>
      </c>
    </row>
    <row r="11" spans="1:5" ht="12.75">
      <c r="A11" s="56" t="s">
        <v>119</v>
      </c>
      <c r="B11" s="234" t="s">
        <v>24</v>
      </c>
      <c r="C11" s="234" t="s">
        <v>24</v>
      </c>
      <c r="D11" s="234">
        <v>602</v>
      </c>
      <c r="E11" s="234">
        <v>1704</v>
      </c>
    </row>
    <row r="12" spans="1:5" ht="12.75">
      <c r="A12" s="141" t="s">
        <v>120</v>
      </c>
      <c r="B12" s="249" t="s">
        <v>24</v>
      </c>
      <c r="C12" s="249" t="s">
        <v>24</v>
      </c>
      <c r="D12" s="249">
        <v>21035</v>
      </c>
      <c r="E12" s="249">
        <v>62135</v>
      </c>
    </row>
    <row r="13" spans="1:5" ht="12.75">
      <c r="A13" s="141"/>
      <c r="B13" s="249"/>
      <c r="C13" s="249"/>
      <c r="D13" s="249"/>
      <c r="E13" s="249"/>
    </row>
    <row r="14" spans="1:5" ht="12.75">
      <c r="A14" s="141" t="s">
        <v>121</v>
      </c>
      <c r="B14" s="254">
        <v>25</v>
      </c>
      <c r="C14" s="254">
        <v>59</v>
      </c>
      <c r="D14" s="249" t="s">
        <v>24</v>
      </c>
      <c r="E14" s="249" t="s">
        <v>24</v>
      </c>
    </row>
    <row r="15" spans="1:5" ht="12.75">
      <c r="A15" s="141"/>
      <c r="B15" s="249"/>
      <c r="C15" s="249"/>
      <c r="D15" s="249"/>
      <c r="E15" s="249"/>
    </row>
    <row r="16" spans="1:5" ht="12.75">
      <c r="A16" s="141" t="s">
        <v>122</v>
      </c>
      <c r="B16" s="249" t="s">
        <v>24</v>
      </c>
      <c r="C16" s="249" t="s">
        <v>24</v>
      </c>
      <c r="D16" s="249">
        <v>436</v>
      </c>
      <c r="E16" s="249">
        <v>1308</v>
      </c>
    </row>
    <row r="17" spans="2:5" ht="12.75">
      <c r="B17" s="234"/>
      <c r="C17" s="234"/>
      <c r="D17" s="234"/>
      <c r="E17" s="234"/>
    </row>
    <row r="18" spans="1:5" ht="12.75">
      <c r="A18" s="56" t="s">
        <v>123</v>
      </c>
      <c r="B18" s="234" t="s">
        <v>24</v>
      </c>
      <c r="C18" s="234" t="s">
        <v>24</v>
      </c>
      <c r="D18" s="234">
        <v>26882</v>
      </c>
      <c r="E18" s="234">
        <v>145163</v>
      </c>
    </row>
    <row r="19" spans="1:5" ht="12.75">
      <c r="A19" s="56" t="s">
        <v>124</v>
      </c>
      <c r="B19" s="234" t="s">
        <v>24</v>
      </c>
      <c r="C19" s="234" t="s">
        <v>24</v>
      </c>
      <c r="D19" s="234" t="s">
        <v>24</v>
      </c>
      <c r="E19" s="234" t="s">
        <v>24</v>
      </c>
    </row>
    <row r="20" spans="1:5" ht="12.75">
      <c r="A20" s="56" t="s">
        <v>125</v>
      </c>
      <c r="B20" s="234" t="s">
        <v>24</v>
      </c>
      <c r="C20" s="234" t="s">
        <v>24</v>
      </c>
      <c r="D20" s="234" t="s">
        <v>24</v>
      </c>
      <c r="E20" s="234" t="s">
        <v>24</v>
      </c>
    </row>
    <row r="21" spans="1:5" ht="12.75">
      <c r="A21" s="141" t="s">
        <v>227</v>
      </c>
      <c r="B21" s="249" t="s">
        <v>24</v>
      </c>
      <c r="C21" s="249" t="s">
        <v>24</v>
      </c>
      <c r="D21" s="249">
        <v>26882</v>
      </c>
      <c r="E21" s="249">
        <v>145163</v>
      </c>
    </row>
    <row r="22" spans="1:5" ht="12.75">
      <c r="A22" s="141"/>
      <c r="B22" s="249"/>
      <c r="C22" s="249"/>
      <c r="D22" s="249"/>
      <c r="E22" s="249"/>
    </row>
    <row r="23" spans="1:5" ht="12.75">
      <c r="A23" s="141" t="s">
        <v>126</v>
      </c>
      <c r="B23" s="249">
        <v>13743</v>
      </c>
      <c r="C23" s="249">
        <v>22761</v>
      </c>
      <c r="D23" s="249">
        <v>58952</v>
      </c>
      <c r="E23" s="249">
        <v>307572</v>
      </c>
    </row>
    <row r="24" spans="1:5" ht="12.75">
      <c r="A24" s="141"/>
      <c r="B24" s="249"/>
      <c r="C24" s="249"/>
      <c r="D24" s="249"/>
      <c r="E24" s="249"/>
    </row>
    <row r="25" spans="1:6" ht="12.75">
      <c r="A25" s="141" t="s">
        <v>127</v>
      </c>
      <c r="B25" s="254">
        <v>72</v>
      </c>
      <c r="C25" s="254">
        <v>152</v>
      </c>
      <c r="D25" s="249">
        <v>35862</v>
      </c>
      <c r="E25" s="249">
        <v>156651</v>
      </c>
      <c r="F25" s="201"/>
    </row>
    <row r="26" spans="2:5" ht="12.75">
      <c r="B26" s="234"/>
      <c r="C26" s="234"/>
      <c r="D26" s="234"/>
      <c r="E26" s="234"/>
    </row>
    <row r="27" spans="1:5" ht="12.75">
      <c r="A27" s="56" t="s">
        <v>128</v>
      </c>
      <c r="B27" s="234">
        <v>1647</v>
      </c>
      <c r="C27" s="234">
        <v>1113</v>
      </c>
      <c r="D27" s="234">
        <v>24841</v>
      </c>
      <c r="E27" s="234">
        <v>73138</v>
      </c>
    </row>
    <row r="28" spans="1:5" ht="12.75">
      <c r="A28" s="56" t="s">
        <v>129</v>
      </c>
      <c r="B28" s="234">
        <v>3485</v>
      </c>
      <c r="C28" s="234">
        <v>895</v>
      </c>
      <c r="D28" s="234">
        <v>25594</v>
      </c>
      <c r="E28" s="234">
        <v>18894</v>
      </c>
    </row>
    <row r="29" spans="1:5" ht="12.75">
      <c r="A29" s="56" t="s">
        <v>130</v>
      </c>
      <c r="B29" s="234">
        <v>226238</v>
      </c>
      <c r="C29" s="234">
        <v>135743</v>
      </c>
      <c r="D29" s="234">
        <v>27012</v>
      </c>
      <c r="E29" s="234">
        <v>138971</v>
      </c>
    </row>
    <row r="30" spans="1:5" ht="12.75">
      <c r="A30" s="141" t="s">
        <v>228</v>
      </c>
      <c r="B30" s="249">
        <v>231370</v>
      </c>
      <c r="C30" s="249">
        <v>137751</v>
      </c>
      <c r="D30" s="249">
        <v>77447</v>
      </c>
      <c r="E30" s="249">
        <v>231003</v>
      </c>
    </row>
    <row r="31" spans="2:5" ht="12.75">
      <c r="B31" s="234"/>
      <c r="C31" s="234"/>
      <c r="D31" s="234"/>
      <c r="E31" s="234"/>
    </row>
    <row r="32" spans="1:5" ht="12.75">
      <c r="A32" s="56" t="s">
        <v>131</v>
      </c>
      <c r="B32" s="234" t="s">
        <v>24</v>
      </c>
      <c r="C32" s="234" t="s">
        <v>24</v>
      </c>
      <c r="D32" s="252">
        <v>21433</v>
      </c>
      <c r="E32" s="252">
        <v>34518</v>
      </c>
    </row>
    <row r="33" spans="1:5" ht="12.75">
      <c r="A33" s="56" t="s">
        <v>132</v>
      </c>
      <c r="B33" s="234" t="s">
        <v>24</v>
      </c>
      <c r="C33" s="234" t="s">
        <v>24</v>
      </c>
      <c r="D33" s="252">
        <v>15579</v>
      </c>
      <c r="E33" s="252">
        <v>37284</v>
      </c>
    </row>
    <row r="34" spans="1:5" ht="12.75">
      <c r="A34" s="56" t="s">
        <v>133</v>
      </c>
      <c r="B34" s="252">
        <v>130</v>
      </c>
      <c r="C34" s="252">
        <v>700</v>
      </c>
      <c r="D34" s="252">
        <v>36224</v>
      </c>
      <c r="E34" s="252">
        <v>55417</v>
      </c>
    </row>
    <row r="35" spans="1:5" ht="12.75">
      <c r="A35" s="56" t="s">
        <v>134</v>
      </c>
      <c r="B35" s="234" t="s">
        <v>24</v>
      </c>
      <c r="C35" s="234" t="s">
        <v>24</v>
      </c>
      <c r="D35" s="252">
        <v>5790</v>
      </c>
      <c r="E35" s="252">
        <v>6059</v>
      </c>
    </row>
    <row r="36" spans="1:5" ht="12.75">
      <c r="A36" s="141" t="s">
        <v>135</v>
      </c>
      <c r="B36" s="249">
        <v>130</v>
      </c>
      <c r="C36" s="249">
        <v>700</v>
      </c>
      <c r="D36" s="249">
        <v>79026</v>
      </c>
      <c r="E36" s="249">
        <v>133278</v>
      </c>
    </row>
    <row r="37" spans="2:5" ht="12.75">
      <c r="B37" s="249"/>
      <c r="C37" s="249"/>
      <c r="D37" s="249"/>
      <c r="E37" s="249"/>
    </row>
    <row r="38" spans="1:5" ht="12.75">
      <c r="A38" s="141" t="s">
        <v>136</v>
      </c>
      <c r="B38" s="249" t="s">
        <v>24</v>
      </c>
      <c r="C38" s="249" t="s">
        <v>24</v>
      </c>
      <c r="D38" s="249">
        <v>6220</v>
      </c>
      <c r="E38" s="249">
        <v>13331</v>
      </c>
    </row>
    <row r="39" spans="2:5" ht="12.75">
      <c r="B39" s="234"/>
      <c r="C39" s="234"/>
      <c r="D39" s="234"/>
      <c r="E39" s="234"/>
    </row>
    <row r="40" spans="1:5" ht="12.75">
      <c r="A40" s="56" t="s">
        <v>137</v>
      </c>
      <c r="B40" s="234" t="s">
        <v>24</v>
      </c>
      <c r="C40" s="234" t="s">
        <v>24</v>
      </c>
      <c r="D40" s="235">
        <v>24151</v>
      </c>
      <c r="E40" s="235">
        <v>25406</v>
      </c>
    </row>
    <row r="41" spans="1:5" ht="12.75">
      <c r="A41" s="56" t="s">
        <v>138</v>
      </c>
      <c r="B41" s="234">
        <v>10075</v>
      </c>
      <c r="C41" s="234">
        <v>14206</v>
      </c>
      <c r="D41" s="234">
        <v>192846</v>
      </c>
      <c r="E41" s="234">
        <v>571220</v>
      </c>
    </row>
    <row r="42" spans="1:5" ht="12.75">
      <c r="A42" s="56" t="s">
        <v>139</v>
      </c>
      <c r="B42" s="234" t="s">
        <v>24</v>
      </c>
      <c r="C42" s="234" t="s">
        <v>24</v>
      </c>
      <c r="D42" s="235">
        <v>45500</v>
      </c>
      <c r="E42" s="235">
        <v>149200</v>
      </c>
    </row>
    <row r="43" spans="1:5" ht="12.75">
      <c r="A43" s="56" t="s">
        <v>140</v>
      </c>
      <c r="B43" s="235">
        <v>13</v>
      </c>
      <c r="C43" s="235">
        <v>21</v>
      </c>
      <c r="D43" s="235">
        <v>107536</v>
      </c>
      <c r="E43" s="235">
        <v>262312</v>
      </c>
    </row>
    <row r="44" spans="1:5" ht="12.75">
      <c r="A44" s="56" t="s">
        <v>141</v>
      </c>
      <c r="B44" s="235">
        <v>542</v>
      </c>
      <c r="C44" s="235">
        <v>715</v>
      </c>
      <c r="D44" s="235">
        <v>53269</v>
      </c>
      <c r="E44" s="235">
        <v>81642</v>
      </c>
    </row>
    <row r="45" spans="1:5" ht="12.75">
      <c r="A45" s="56" t="s">
        <v>142</v>
      </c>
      <c r="B45" s="234" t="s">
        <v>24</v>
      </c>
      <c r="C45" s="234" t="s">
        <v>24</v>
      </c>
      <c r="D45" s="235">
        <v>49013</v>
      </c>
      <c r="E45" s="235">
        <v>67252</v>
      </c>
    </row>
    <row r="46" spans="1:5" ht="12.75">
      <c r="A46" s="56" t="s">
        <v>143</v>
      </c>
      <c r="B46" s="235" t="s">
        <v>24</v>
      </c>
      <c r="C46" s="235" t="s">
        <v>24</v>
      </c>
      <c r="D46" s="235">
        <v>105810</v>
      </c>
      <c r="E46" s="235">
        <v>210098</v>
      </c>
    </row>
    <row r="47" spans="1:5" ht="12.75">
      <c r="A47" s="56" t="s">
        <v>144</v>
      </c>
      <c r="B47" s="251">
        <v>95</v>
      </c>
      <c r="C47" s="251">
        <v>105</v>
      </c>
      <c r="D47" s="235">
        <v>37215</v>
      </c>
      <c r="E47" s="235">
        <v>54185</v>
      </c>
    </row>
    <row r="48" spans="1:5" ht="12.75">
      <c r="A48" s="56" t="s">
        <v>145</v>
      </c>
      <c r="B48" s="235">
        <v>1232</v>
      </c>
      <c r="C48" s="235">
        <v>1153</v>
      </c>
      <c r="D48" s="235">
        <v>62747</v>
      </c>
      <c r="E48" s="235">
        <v>99070</v>
      </c>
    </row>
    <row r="49" spans="1:5" ht="12.75">
      <c r="A49" s="141" t="s">
        <v>229</v>
      </c>
      <c r="B49" s="249">
        <v>11957</v>
      </c>
      <c r="C49" s="249">
        <v>16200</v>
      </c>
      <c r="D49" s="249">
        <v>678087</v>
      </c>
      <c r="E49" s="249">
        <v>1520385</v>
      </c>
    </row>
    <row r="50" spans="2:5" ht="12.75">
      <c r="B50" s="249"/>
      <c r="C50" s="249"/>
      <c r="D50" s="249"/>
      <c r="E50" s="249"/>
    </row>
    <row r="51" spans="1:5" ht="12.75">
      <c r="A51" s="141" t="s">
        <v>146</v>
      </c>
      <c r="B51" s="249">
        <v>72</v>
      </c>
      <c r="C51" s="249">
        <v>99</v>
      </c>
      <c r="D51" s="249">
        <v>16997</v>
      </c>
      <c r="E51" s="249">
        <v>24760</v>
      </c>
    </row>
    <row r="52" spans="2:5" ht="12.75">
      <c r="B52" s="234"/>
      <c r="C52" s="234"/>
      <c r="D52" s="234"/>
      <c r="E52" s="234"/>
    </row>
    <row r="53" spans="1:5" ht="12.75">
      <c r="A53" s="56" t="s">
        <v>147</v>
      </c>
      <c r="B53" s="234" t="s">
        <v>24</v>
      </c>
      <c r="C53" s="234" t="s">
        <v>24</v>
      </c>
      <c r="D53" s="234">
        <v>52313</v>
      </c>
      <c r="E53" s="234">
        <v>100001</v>
      </c>
    </row>
    <row r="54" spans="1:5" ht="12.75">
      <c r="A54" s="56" t="s">
        <v>148</v>
      </c>
      <c r="B54" s="234" t="s">
        <v>24</v>
      </c>
      <c r="C54" s="234" t="s">
        <v>24</v>
      </c>
      <c r="D54" s="234">
        <v>46151</v>
      </c>
      <c r="E54" s="234">
        <v>28706</v>
      </c>
    </row>
    <row r="55" spans="1:5" ht="12.75">
      <c r="A55" s="56" t="s">
        <v>149</v>
      </c>
      <c r="B55" s="234" t="s">
        <v>24</v>
      </c>
      <c r="C55" s="234" t="s">
        <v>24</v>
      </c>
      <c r="D55" s="234">
        <v>31592</v>
      </c>
      <c r="E55" s="234">
        <v>40004</v>
      </c>
    </row>
    <row r="56" spans="1:5" ht="12.75">
      <c r="A56" s="56" t="s">
        <v>150</v>
      </c>
      <c r="B56" s="234" t="s">
        <v>24</v>
      </c>
      <c r="C56" s="234" t="s">
        <v>24</v>
      </c>
      <c r="D56" s="234">
        <v>61710</v>
      </c>
      <c r="E56" s="234">
        <v>77124</v>
      </c>
    </row>
    <row r="57" spans="1:5" ht="12.75">
      <c r="A57" s="56" t="s">
        <v>151</v>
      </c>
      <c r="B57" s="234">
        <v>44388</v>
      </c>
      <c r="C57" s="234">
        <v>28408</v>
      </c>
      <c r="D57" s="234">
        <v>29979</v>
      </c>
      <c r="E57" s="234">
        <v>22485</v>
      </c>
    </row>
    <row r="58" spans="1:5" ht="12.75">
      <c r="A58" s="141" t="s">
        <v>152</v>
      </c>
      <c r="B58" s="249">
        <v>44388</v>
      </c>
      <c r="C58" s="249">
        <v>28408</v>
      </c>
      <c r="D58" s="249">
        <v>221745</v>
      </c>
      <c r="E58" s="249">
        <v>268320</v>
      </c>
    </row>
    <row r="59" spans="2:5" ht="12.75">
      <c r="B59" s="234"/>
      <c r="C59" s="234"/>
      <c r="D59" s="234"/>
      <c r="E59" s="234"/>
    </row>
    <row r="60" spans="1:5" ht="12.75">
      <c r="A60" s="56" t="s">
        <v>153</v>
      </c>
      <c r="B60" s="235">
        <v>152</v>
      </c>
      <c r="C60" s="235">
        <v>106</v>
      </c>
      <c r="D60" s="235">
        <v>2772</v>
      </c>
      <c r="E60" s="235">
        <v>5550</v>
      </c>
    </row>
    <row r="61" spans="1:5" ht="12.75">
      <c r="A61" s="56" t="s">
        <v>154</v>
      </c>
      <c r="B61" s="234" t="s">
        <v>24</v>
      </c>
      <c r="C61" s="234" t="s">
        <v>24</v>
      </c>
      <c r="D61" s="235">
        <v>593</v>
      </c>
      <c r="E61" s="235">
        <v>1782</v>
      </c>
    </row>
    <row r="62" spans="1:5" ht="12.75">
      <c r="A62" s="56" t="s">
        <v>155</v>
      </c>
      <c r="B62" s="235">
        <v>69</v>
      </c>
      <c r="C62" s="235">
        <v>66</v>
      </c>
      <c r="D62" s="235">
        <v>1392</v>
      </c>
      <c r="E62" s="235">
        <v>1566</v>
      </c>
    </row>
    <row r="63" spans="1:5" ht="12.75">
      <c r="A63" s="141" t="s">
        <v>156</v>
      </c>
      <c r="B63" s="249">
        <v>221</v>
      </c>
      <c r="C63" s="249">
        <v>172</v>
      </c>
      <c r="D63" s="249">
        <v>4757</v>
      </c>
      <c r="E63" s="249">
        <v>8898</v>
      </c>
    </row>
    <row r="64" spans="1:5" ht="12.75">
      <c r="A64" s="141"/>
      <c r="B64" s="249"/>
      <c r="C64" s="249"/>
      <c r="D64" s="249"/>
      <c r="E64" s="249"/>
    </row>
    <row r="65" spans="1:5" ht="12.75">
      <c r="A65" s="141" t="s">
        <v>157</v>
      </c>
      <c r="B65" s="249">
        <v>459</v>
      </c>
      <c r="C65" s="249">
        <v>346</v>
      </c>
      <c r="D65" s="249">
        <v>7873</v>
      </c>
      <c r="E65" s="249">
        <v>4601</v>
      </c>
    </row>
    <row r="66" spans="2:5" ht="12.75">
      <c r="B66" s="234"/>
      <c r="C66" s="234"/>
      <c r="D66" s="234"/>
      <c r="E66" s="234"/>
    </row>
    <row r="67" spans="1:5" ht="12.75">
      <c r="A67" s="56" t="s">
        <v>158</v>
      </c>
      <c r="B67" s="235">
        <v>96165</v>
      </c>
      <c r="C67" s="235">
        <v>118456</v>
      </c>
      <c r="D67" s="235">
        <v>56170</v>
      </c>
      <c r="E67" s="235">
        <v>103243</v>
      </c>
    </row>
    <row r="68" spans="1:5" ht="12.75">
      <c r="A68" s="56" t="s">
        <v>159</v>
      </c>
      <c r="B68" s="235">
        <v>340</v>
      </c>
      <c r="C68" s="235">
        <v>585</v>
      </c>
      <c r="D68" s="235">
        <v>7570</v>
      </c>
      <c r="E68" s="235">
        <v>12023</v>
      </c>
    </row>
    <row r="69" spans="1:5" ht="12.75">
      <c r="A69" s="141" t="s">
        <v>160</v>
      </c>
      <c r="B69" s="249">
        <v>96505</v>
      </c>
      <c r="C69" s="249">
        <v>119041</v>
      </c>
      <c r="D69" s="249">
        <v>63740</v>
      </c>
      <c r="E69" s="249">
        <v>115266</v>
      </c>
    </row>
    <row r="70" spans="2:5" ht="12.75">
      <c r="B70" s="234"/>
      <c r="C70" s="234"/>
      <c r="D70" s="234"/>
      <c r="E70" s="234"/>
    </row>
    <row r="71" spans="1:5" ht="12.75">
      <c r="A71" s="56" t="s">
        <v>161</v>
      </c>
      <c r="B71" s="234">
        <v>4711</v>
      </c>
      <c r="C71" s="234">
        <v>1507</v>
      </c>
      <c r="D71" s="234">
        <v>838</v>
      </c>
      <c r="E71" s="234">
        <v>380</v>
      </c>
    </row>
    <row r="72" spans="1:5" ht="12.75">
      <c r="A72" s="56" t="s">
        <v>162</v>
      </c>
      <c r="B72" s="234">
        <v>85278</v>
      </c>
      <c r="C72" s="234">
        <v>201053</v>
      </c>
      <c r="D72" s="234">
        <v>9248</v>
      </c>
      <c r="E72" s="234">
        <v>21722</v>
      </c>
    </row>
    <row r="73" spans="1:5" ht="12.75">
      <c r="A73" s="56" t="s">
        <v>163</v>
      </c>
      <c r="B73" s="235">
        <v>136024</v>
      </c>
      <c r="C73" s="235">
        <v>127912</v>
      </c>
      <c r="D73" s="235">
        <v>11108</v>
      </c>
      <c r="E73" s="235">
        <v>10446</v>
      </c>
    </row>
    <row r="74" spans="1:5" ht="12.75">
      <c r="A74" s="56" t="s">
        <v>164</v>
      </c>
      <c r="B74" s="234">
        <v>24582</v>
      </c>
      <c r="C74" s="234">
        <v>5005</v>
      </c>
      <c r="D74" s="234">
        <v>4012</v>
      </c>
      <c r="E74" s="234">
        <v>2300</v>
      </c>
    </row>
    <row r="75" spans="1:5" ht="12.75">
      <c r="A75" s="56" t="s">
        <v>165</v>
      </c>
      <c r="B75" s="234">
        <v>17980</v>
      </c>
      <c r="C75" s="234">
        <v>21972</v>
      </c>
      <c r="D75" s="234">
        <v>3907</v>
      </c>
      <c r="E75" s="234">
        <v>5683</v>
      </c>
    </row>
    <row r="76" spans="1:5" ht="12.75">
      <c r="A76" s="56" t="s">
        <v>166</v>
      </c>
      <c r="B76" s="234">
        <v>21880</v>
      </c>
      <c r="C76" s="234">
        <v>18592</v>
      </c>
      <c r="D76" s="234">
        <v>912</v>
      </c>
      <c r="E76" s="234">
        <v>1580</v>
      </c>
    </row>
    <row r="77" spans="1:5" ht="12.75">
      <c r="A77" s="56" t="s">
        <v>167</v>
      </c>
      <c r="B77" s="234">
        <v>35365</v>
      </c>
      <c r="C77" s="234">
        <v>40036</v>
      </c>
      <c r="D77" s="234">
        <v>2055</v>
      </c>
      <c r="E77" s="234">
        <v>3013</v>
      </c>
    </row>
    <row r="78" spans="1:5" ht="12.75">
      <c r="A78" s="56" t="s">
        <v>168</v>
      </c>
      <c r="B78" s="235">
        <v>185686</v>
      </c>
      <c r="C78" s="235">
        <v>192757</v>
      </c>
      <c r="D78" s="235">
        <v>32404</v>
      </c>
      <c r="E78" s="235">
        <v>54258</v>
      </c>
    </row>
    <row r="79" spans="1:5" ht="12.75">
      <c r="A79" s="141" t="s">
        <v>230</v>
      </c>
      <c r="B79" s="249">
        <v>511506</v>
      </c>
      <c r="C79" s="249">
        <v>608834</v>
      </c>
      <c r="D79" s="249">
        <v>64484</v>
      </c>
      <c r="E79" s="249">
        <v>99382</v>
      </c>
    </row>
    <row r="80" spans="2:5" ht="12.75">
      <c r="B80" s="234"/>
      <c r="C80" s="234"/>
      <c r="D80" s="234"/>
      <c r="E80" s="234"/>
    </row>
    <row r="81" spans="1:5" ht="12.75">
      <c r="A81" s="56" t="s">
        <v>169</v>
      </c>
      <c r="B81" s="234" t="s">
        <v>24</v>
      </c>
      <c r="C81" s="234" t="s">
        <v>24</v>
      </c>
      <c r="D81" s="234" t="s">
        <v>24</v>
      </c>
      <c r="E81" s="234" t="s">
        <v>24</v>
      </c>
    </row>
    <row r="82" spans="1:5" ht="12.75">
      <c r="A82" s="56" t="s">
        <v>170</v>
      </c>
      <c r="B82" s="234" t="s">
        <v>24</v>
      </c>
      <c r="C82" s="234" t="s">
        <v>24</v>
      </c>
      <c r="D82" s="234">
        <v>118</v>
      </c>
      <c r="E82" s="234">
        <v>118</v>
      </c>
    </row>
    <row r="83" spans="1:5" ht="12.75">
      <c r="A83" s="141" t="s">
        <v>171</v>
      </c>
      <c r="B83" s="249" t="s">
        <v>24</v>
      </c>
      <c r="C83" s="249" t="s">
        <v>24</v>
      </c>
      <c r="D83" s="249">
        <v>118</v>
      </c>
      <c r="E83" s="249">
        <v>118</v>
      </c>
    </row>
    <row r="84" spans="2:5" ht="12.75">
      <c r="B84" s="234"/>
      <c r="C84" s="240"/>
      <c r="D84" s="240"/>
      <c r="E84" s="234"/>
    </row>
    <row r="85" spans="1:5" ht="13.5" thickBot="1">
      <c r="A85" s="142" t="s">
        <v>172</v>
      </c>
      <c r="B85" s="237">
        <v>910448</v>
      </c>
      <c r="C85" s="237">
        <v>934523</v>
      </c>
      <c r="D85" s="237">
        <v>1363661</v>
      </c>
      <c r="E85" s="237">
        <v>3092171</v>
      </c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/>
  <dimension ref="A1:J98"/>
  <sheetViews>
    <sheetView showGridLines="0" showZeros="0" zoomScale="75" zoomScaleNormal="75" workbookViewId="0" topLeftCell="A1">
      <selection activeCell="H17" sqref="H17"/>
    </sheetView>
  </sheetViews>
  <sheetFormatPr defaultColWidth="11.421875" defaultRowHeight="12.75"/>
  <cols>
    <col min="1" max="1" width="34.00390625" style="96" customWidth="1"/>
    <col min="2" max="2" width="12.57421875" style="110" bestFit="1" customWidth="1"/>
    <col min="3" max="3" width="13.00390625" style="96" bestFit="1" customWidth="1"/>
    <col min="4" max="4" width="12.57421875" style="110" bestFit="1" customWidth="1"/>
    <col min="5" max="5" width="13.00390625" style="96" bestFit="1" customWidth="1"/>
    <col min="6" max="6" width="11.421875" style="96" customWidth="1"/>
    <col min="7" max="7" width="11.421875" style="221" customWidth="1"/>
    <col min="8" max="9" width="11.421875" style="222" customWidth="1"/>
    <col min="10" max="16384" width="11.421875" style="96" customWidth="1"/>
  </cols>
  <sheetData>
    <row r="1" spans="1:9" s="93" customFormat="1" ht="18">
      <c r="A1" s="355" t="s">
        <v>0</v>
      </c>
      <c r="B1" s="355"/>
      <c r="C1" s="355"/>
      <c r="D1" s="355"/>
      <c r="E1" s="355"/>
      <c r="G1" s="217"/>
      <c r="H1" s="218"/>
      <c r="I1" s="218"/>
    </row>
    <row r="2" spans="1:9" s="95" customFormat="1" ht="14.25">
      <c r="A2" s="94"/>
      <c r="B2" s="112"/>
      <c r="C2" s="94"/>
      <c r="D2" s="112"/>
      <c r="E2" s="94"/>
      <c r="G2" s="219"/>
      <c r="H2" s="220"/>
      <c r="I2" s="220"/>
    </row>
    <row r="3" spans="1:9" s="95" customFormat="1" ht="15">
      <c r="A3" s="356" t="s">
        <v>247</v>
      </c>
      <c r="B3" s="356"/>
      <c r="C3" s="356"/>
      <c r="D3" s="356"/>
      <c r="E3" s="356"/>
      <c r="G3" s="219"/>
      <c r="H3" s="220"/>
      <c r="I3" s="220"/>
    </row>
    <row r="4" spans="2:9" s="95" customFormat="1" ht="15" thickBot="1">
      <c r="B4" s="109"/>
      <c r="D4" s="109"/>
      <c r="G4" s="219"/>
      <c r="H4" s="220"/>
      <c r="I4" s="220"/>
    </row>
    <row r="5" spans="1:5" ht="12.75">
      <c r="A5" s="338" t="s">
        <v>244</v>
      </c>
      <c r="B5" s="357" t="s">
        <v>15</v>
      </c>
      <c r="C5" s="357"/>
      <c r="D5" s="358" t="s">
        <v>16</v>
      </c>
      <c r="E5" s="358"/>
    </row>
    <row r="6" spans="1:5" ht="13.5" thickBot="1">
      <c r="A6" s="339"/>
      <c r="B6" s="223">
        <v>2004</v>
      </c>
      <c r="C6" s="223">
        <v>2005</v>
      </c>
      <c r="D6" s="205">
        <v>2004</v>
      </c>
      <c r="E6" s="205">
        <v>2005</v>
      </c>
    </row>
    <row r="7" spans="1:8" ht="12.75">
      <c r="A7" s="97"/>
      <c r="B7" s="115"/>
      <c r="C7" s="115"/>
      <c r="D7" s="224"/>
      <c r="E7" s="224"/>
      <c r="G7" s="225"/>
      <c r="H7" s="226"/>
    </row>
    <row r="8" spans="1:10" ht="12.75">
      <c r="A8" s="99" t="s">
        <v>28</v>
      </c>
      <c r="B8" s="249">
        <v>4423754</v>
      </c>
      <c r="C8" s="249">
        <v>7692564</v>
      </c>
      <c r="D8" s="249">
        <v>585940</v>
      </c>
      <c r="E8" s="249">
        <v>233249</v>
      </c>
      <c r="G8" s="225"/>
      <c r="H8" s="226"/>
      <c r="J8" s="222"/>
    </row>
    <row r="9" spans="1:10" ht="12.75">
      <c r="A9" s="101"/>
      <c r="B9" s="178"/>
      <c r="C9" s="178"/>
      <c r="D9" s="179"/>
      <c r="E9" s="179"/>
      <c r="G9" s="225"/>
      <c r="H9" s="226"/>
      <c r="J9" s="222"/>
    </row>
    <row r="10" spans="1:10" ht="12.75">
      <c r="A10" s="99" t="s">
        <v>215</v>
      </c>
      <c r="B10" s="178"/>
      <c r="C10" s="178"/>
      <c r="D10" s="179"/>
      <c r="E10" s="179"/>
      <c r="G10" s="225"/>
      <c r="H10" s="226"/>
      <c r="J10" s="222"/>
    </row>
    <row r="11" spans="1:10" ht="12.75">
      <c r="A11" s="208" t="s">
        <v>29</v>
      </c>
      <c r="B11" s="249">
        <v>2780317</v>
      </c>
      <c r="C11" s="249">
        <v>5040234</v>
      </c>
      <c r="D11" s="249">
        <v>344403</v>
      </c>
      <c r="E11" s="117">
        <v>136356</v>
      </c>
      <c r="G11" s="225"/>
      <c r="H11" s="226"/>
      <c r="J11" s="222"/>
    </row>
    <row r="12" spans="1:10" ht="12.75">
      <c r="A12" s="102" t="s">
        <v>266</v>
      </c>
      <c r="B12" s="234">
        <v>199638</v>
      </c>
      <c r="C12" s="234">
        <v>355616</v>
      </c>
      <c r="D12" s="327">
        <v>16300</v>
      </c>
      <c r="E12" s="326">
        <v>1262</v>
      </c>
      <c r="G12" s="225"/>
      <c r="H12" s="226"/>
      <c r="J12" s="222"/>
    </row>
    <row r="13" spans="1:10" ht="12.75">
      <c r="A13" s="102" t="s">
        <v>267</v>
      </c>
      <c r="B13" s="234" t="s">
        <v>24</v>
      </c>
      <c r="C13" s="234" t="s">
        <v>24</v>
      </c>
      <c r="D13" s="103" t="s">
        <v>24</v>
      </c>
      <c r="E13" s="104" t="s">
        <v>24</v>
      </c>
      <c r="G13" s="225"/>
      <c r="H13" s="226"/>
      <c r="J13" s="222"/>
    </row>
    <row r="14" spans="1:10" ht="12.75">
      <c r="A14" s="102" t="s">
        <v>268</v>
      </c>
      <c r="B14" s="234">
        <v>55</v>
      </c>
      <c r="C14" s="234">
        <v>25</v>
      </c>
      <c r="D14" s="327">
        <v>3428</v>
      </c>
      <c r="E14" s="326">
        <v>184</v>
      </c>
      <c r="G14" s="225"/>
      <c r="H14" s="226"/>
      <c r="J14" s="222"/>
    </row>
    <row r="15" spans="1:10" ht="12.75">
      <c r="A15" s="102" t="s">
        <v>269</v>
      </c>
      <c r="B15" s="234" t="s">
        <v>24</v>
      </c>
      <c r="C15" s="234" t="s">
        <v>24</v>
      </c>
      <c r="D15" s="103" t="s">
        <v>24</v>
      </c>
      <c r="E15" s="104" t="s">
        <v>24</v>
      </c>
      <c r="G15" s="225"/>
      <c r="H15" s="226"/>
      <c r="J15" s="222"/>
    </row>
    <row r="16" spans="1:10" ht="12.75">
      <c r="A16" s="102" t="s">
        <v>270</v>
      </c>
      <c r="B16" s="234">
        <v>8928</v>
      </c>
      <c r="C16" s="234">
        <v>193729</v>
      </c>
      <c r="D16" s="327">
        <v>54</v>
      </c>
      <c r="E16" s="326">
        <v>64</v>
      </c>
      <c r="G16" s="225"/>
      <c r="H16" s="226"/>
      <c r="J16" s="222"/>
    </row>
    <row r="17" spans="1:10" ht="12.75">
      <c r="A17" s="102" t="s">
        <v>271</v>
      </c>
      <c r="B17" s="234" t="s">
        <v>24</v>
      </c>
      <c r="C17" s="234" t="s">
        <v>24</v>
      </c>
      <c r="D17" s="103" t="s">
        <v>24</v>
      </c>
      <c r="E17" s="104" t="s">
        <v>24</v>
      </c>
      <c r="F17" s="105"/>
      <c r="G17" s="225"/>
      <c r="H17" s="226"/>
      <c r="J17" s="222"/>
    </row>
    <row r="18" spans="1:10" ht="12.75">
      <c r="A18" s="102" t="s">
        <v>272</v>
      </c>
      <c r="B18" s="234" t="s">
        <v>24</v>
      </c>
      <c r="C18" s="234" t="s">
        <v>24</v>
      </c>
      <c r="D18" s="103" t="s">
        <v>24</v>
      </c>
      <c r="E18" s="104" t="s">
        <v>24</v>
      </c>
      <c r="G18" s="225"/>
      <c r="H18" s="226"/>
      <c r="J18" s="222"/>
    </row>
    <row r="19" spans="1:10" ht="12.75">
      <c r="A19" s="102" t="s">
        <v>273</v>
      </c>
      <c r="B19" s="234" t="s">
        <v>24</v>
      </c>
      <c r="C19" s="234">
        <v>26067</v>
      </c>
      <c r="D19" s="103" t="s">
        <v>24</v>
      </c>
      <c r="E19" s="104" t="s">
        <v>24</v>
      </c>
      <c r="G19" s="225"/>
      <c r="H19" s="226"/>
      <c r="J19" s="222"/>
    </row>
    <row r="20" spans="1:10" ht="12.75">
      <c r="A20" s="102" t="s">
        <v>274</v>
      </c>
      <c r="B20" s="234">
        <v>8115</v>
      </c>
      <c r="C20" s="234">
        <v>16306</v>
      </c>
      <c r="D20" s="327">
        <v>112</v>
      </c>
      <c r="E20" s="326">
        <v>162</v>
      </c>
      <c r="G20" s="225"/>
      <c r="H20" s="226"/>
      <c r="J20" s="222"/>
    </row>
    <row r="21" spans="1:10" ht="12.75">
      <c r="A21" s="102" t="s">
        <v>275</v>
      </c>
      <c r="B21" s="234">
        <v>1179135</v>
      </c>
      <c r="C21" s="234">
        <v>2024056</v>
      </c>
      <c r="D21" s="327">
        <v>97069</v>
      </c>
      <c r="E21" s="326">
        <v>23774</v>
      </c>
      <c r="G21" s="225"/>
      <c r="H21" s="226"/>
      <c r="J21" s="222"/>
    </row>
    <row r="22" spans="1:10" ht="12.75">
      <c r="A22" s="102" t="s">
        <v>276</v>
      </c>
      <c r="B22" s="234" t="s">
        <v>24</v>
      </c>
      <c r="C22" s="234">
        <v>81060</v>
      </c>
      <c r="D22" s="327">
        <v>383</v>
      </c>
      <c r="E22" s="326">
        <v>88</v>
      </c>
      <c r="G22" s="225"/>
      <c r="H22" s="226"/>
      <c r="J22" s="222"/>
    </row>
    <row r="23" spans="1:10" ht="12.75">
      <c r="A23" s="102" t="s">
        <v>277</v>
      </c>
      <c r="B23" s="234">
        <v>4128</v>
      </c>
      <c r="C23" s="234">
        <v>106</v>
      </c>
      <c r="D23" s="327">
        <v>5254</v>
      </c>
      <c r="E23" s="104" t="s">
        <v>24</v>
      </c>
      <c r="G23" s="225"/>
      <c r="H23" s="226"/>
      <c r="J23" s="222"/>
    </row>
    <row r="24" spans="1:10" ht="12.75">
      <c r="A24" s="102" t="s">
        <v>278</v>
      </c>
      <c r="B24" s="234" t="s">
        <v>24</v>
      </c>
      <c r="C24" s="234">
        <v>150801</v>
      </c>
      <c r="D24" s="103" t="s">
        <v>24</v>
      </c>
      <c r="E24" s="104" t="s">
        <v>24</v>
      </c>
      <c r="G24" s="225"/>
      <c r="H24" s="226"/>
      <c r="J24" s="222"/>
    </row>
    <row r="25" spans="1:10" ht="12.75">
      <c r="A25" s="102" t="s">
        <v>279</v>
      </c>
      <c r="B25" s="234">
        <v>5782</v>
      </c>
      <c r="C25" s="234" t="s">
        <v>24</v>
      </c>
      <c r="D25" s="103" t="s">
        <v>24</v>
      </c>
      <c r="E25" s="104" t="s">
        <v>24</v>
      </c>
      <c r="G25" s="225"/>
      <c r="H25" s="226"/>
      <c r="J25" s="222"/>
    </row>
    <row r="26" spans="1:10" ht="12.75">
      <c r="A26" s="102" t="s">
        <v>280</v>
      </c>
      <c r="B26" s="234">
        <v>27517</v>
      </c>
      <c r="C26" s="234">
        <v>13455</v>
      </c>
      <c r="D26" s="327">
        <v>95796</v>
      </c>
      <c r="E26" s="326">
        <v>21982</v>
      </c>
      <c r="G26" s="225"/>
      <c r="H26" s="226"/>
      <c r="J26" s="222"/>
    </row>
    <row r="27" spans="1:10" ht="12.75">
      <c r="A27" s="102" t="s">
        <v>281</v>
      </c>
      <c r="B27" s="234" t="s">
        <v>24</v>
      </c>
      <c r="C27" s="234">
        <v>85723</v>
      </c>
      <c r="D27" s="103" t="s">
        <v>24</v>
      </c>
      <c r="E27" s="104" t="s">
        <v>24</v>
      </c>
      <c r="G27" s="225"/>
      <c r="H27" s="226"/>
      <c r="J27" s="222"/>
    </row>
    <row r="28" spans="1:10" ht="12.75">
      <c r="A28" s="102" t="s">
        <v>282</v>
      </c>
      <c r="B28" s="234">
        <v>51395</v>
      </c>
      <c r="C28" s="234">
        <v>318114</v>
      </c>
      <c r="D28" s="103" t="s">
        <v>24</v>
      </c>
      <c r="E28" s="104" t="s">
        <v>24</v>
      </c>
      <c r="G28" s="225"/>
      <c r="H28" s="226"/>
      <c r="J28" s="222"/>
    </row>
    <row r="29" spans="1:10" ht="12.75">
      <c r="A29" s="102" t="s">
        <v>283</v>
      </c>
      <c r="B29" s="234">
        <v>39</v>
      </c>
      <c r="C29" s="234" t="s">
        <v>24</v>
      </c>
      <c r="D29" s="103" t="s">
        <v>24</v>
      </c>
      <c r="E29" s="104" t="s">
        <v>24</v>
      </c>
      <c r="G29" s="225"/>
      <c r="H29" s="226"/>
      <c r="J29" s="222"/>
    </row>
    <row r="30" spans="1:10" ht="12.75">
      <c r="A30" s="102" t="s">
        <v>284</v>
      </c>
      <c r="B30" s="234" t="s">
        <v>24</v>
      </c>
      <c r="C30" s="234" t="s">
        <v>24</v>
      </c>
      <c r="D30" s="103" t="s">
        <v>24</v>
      </c>
      <c r="E30" s="104" t="s">
        <v>24</v>
      </c>
      <c r="G30" s="225"/>
      <c r="H30" s="226"/>
      <c r="J30" s="222"/>
    </row>
    <row r="31" spans="1:10" ht="12.75">
      <c r="A31" s="102" t="s">
        <v>285</v>
      </c>
      <c r="B31" s="234">
        <v>22456</v>
      </c>
      <c r="C31" s="234">
        <v>29694</v>
      </c>
      <c r="D31" s="327">
        <v>822</v>
      </c>
      <c r="E31" s="326">
        <v>528</v>
      </c>
      <c r="G31" s="225"/>
      <c r="H31" s="226"/>
      <c r="J31" s="222"/>
    </row>
    <row r="32" spans="1:10" ht="12.75">
      <c r="A32" s="102" t="s">
        <v>286</v>
      </c>
      <c r="B32" s="234">
        <v>76664</v>
      </c>
      <c r="C32" s="234">
        <v>148128</v>
      </c>
      <c r="D32" s="327">
        <v>98264</v>
      </c>
      <c r="E32" s="326">
        <v>57533</v>
      </c>
      <c r="G32" s="225"/>
      <c r="H32" s="226"/>
      <c r="J32" s="222"/>
    </row>
    <row r="33" spans="1:10" ht="12.75">
      <c r="A33" s="102" t="s">
        <v>287</v>
      </c>
      <c r="B33" s="234">
        <v>1058703</v>
      </c>
      <c r="C33" s="234">
        <v>1458410</v>
      </c>
      <c r="D33" s="327">
        <v>19347</v>
      </c>
      <c r="E33" s="326">
        <v>23400</v>
      </c>
      <c r="G33" s="225"/>
      <c r="H33" s="226"/>
      <c r="J33" s="222"/>
    </row>
    <row r="34" spans="1:10" ht="12.75">
      <c r="A34" s="102" t="s">
        <v>288</v>
      </c>
      <c r="B34" s="234" t="s">
        <v>24</v>
      </c>
      <c r="C34" s="234" t="s">
        <v>24</v>
      </c>
      <c r="D34" s="103" t="s">
        <v>24</v>
      </c>
      <c r="E34" s="326">
        <v>0</v>
      </c>
      <c r="G34" s="225"/>
      <c r="H34" s="226"/>
      <c r="J34" s="222"/>
    </row>
    <row r="35" spans="1:10" ht="12.75">
      <c r="A35" s="102" t="s">
        <v>289</v>
      </c>
      <c r="B35" s="234">
        <v>137762</v>
      </c>
      <c r="C35" s="234">
        <v>138944</v>
      </c>
      <c r="D35" s="327">
        <v>7574</v>
      </c>
      <c r="E35" s="326">
        <v>7379</v>
      </c>
      <c r="G35" s="225"/>
      <c r="H35" s="226"/>
      <c r="J35" s="222"/>
    </row>
    <row r="36" spans="1:10" ht="12.75">
      <c r="A36" s="325" t="s">
        <v>30</v>
      </c>
      <c r="B36" s="103"/>
      <c r="C36"/>
      <c r="D36" s="104">
        <v>0</v>
      </c>
      <c r="E36" s="104"/>
      <c r="G36" s="225"/>
      <c r="H36" s="226"/>
      <c r="J36" s="222"/>
    </row>
    <row r="37" spans="1:10" ht="12.75">
      <c r="A37" s="213" t="s">
        <v>31</v>
      </c>
      <c r="B37" s="103"/>
      <c r="C37"/>
      <c r="D37" s="104">
        <v>0</v>
      </c>
      <c r="E37" s="104"/>
      <c r="G37" s="225"/>
      <c r="H37" s="226"/>
      <c r="J37" s="222"/>
    </row>
    <row r="38" spans="1:10" ht="12.75">
      <c r="A38" s="102" t="s">
        <v>290</v>
      </c>
      <c r="B38" s="103" t="s">
        <v>24</v>
      </c>
      <c r="C38" s="103" t="s">
        <v>24</v>
      </c>
      <c r="D38" s="103" t="s">
        <v>24</v>
      </c>
      <c r="E38" s="104" t="s">
        <v>24</v>
      </c>
      <c r="G38" s="225"/>
      <c r="H38" s="226"/>
      <c r="J38" s="222"/>
    </row>
    <row r="39" spans="1:10" ht="12.75">
      <c r="A39" s="102" t="s">
        <v>291</v>
      </c>
      <c r="B39" s="234">
        <v>247238</v>
      </c>
      <c r="C39" s="234">
        <v>257759</v>
      </c>
      <c r="D39" s="103" t="s">
        <v>24</v>
      </c>
      <c r="E39" s="104" t="s">
        <v>24</v>
      </c>
      <c r="G39" s="225"/>
      <c r="H39" s="226"/>
      <c r="J39" s="222"/>
    </row>
    <row r="40" spans="1:10" ht="12.75">
      <c r="A40" s="106" t="s">
        <v>292</v>
      </c>
      <c r="B40" s="234" t="s">
        <v>24</v>
      </c>
      <c r="C40" s="234" t="s">
        <v>24</v>
      </c>
      <c r="D40" s="103" t="s">
        <v>24</v>
      </c>
      <c r="E40" s="104" t="s">
        <v>24</v>
      </c>
      <c r="G40" s="225"/>
      <c r="H40" s="226"/>
      <c r="J40" s="222"/>
    </row>
    <row r="41" spans="1:10" ht="12.75">
      <c r="A41" s="102" t="s">
        <v>293</v>
      </c>
      <c r="B41" s="234">
        <v>28366</v>
      </c>
      <c r="C41" s="234">
        <v>181346</v>
      </c>
      <c r="D41" s="103" t="s">
        <v>24</v>
      </c>
      <c r="E41" s="104" t="s">
        <v>24</v>
      </c>
      <c r="G41" s="225"/>
      <c r="H41" s="226"/>
      <c r="J41" s="222"/>
    </row>
    <row r="42" spans="1:10" ht="12.75">
      <c r="A42" s="106" t="s">
        <v>294</v>
      </c>
      <c r="B42" s="234" t="s">
        <v>24</v>
      </c>
      <c r="C42" s="240">
        <v>10009</v>
      </c>
      <c r="D42" s="326">
        <v>12404</v>
      </c>
      <c r="E42" s="104" t="s">
        <v>24</v>
      </c>
      <c r="G42" s="225"/>
      <c r="H42" s="226"/>
      <c r="J42" s="222"/>
    </row>
    <row r="43" spans="1:10" ht="12.75">
      <c r="A43" s="106"/>
      <c r="B43" s="234"/>
      <c r="C43" s="234"/>
      <c r="D43" s="104"/>
      <c r="E43" s="104"/>
      <c r="G43" s="225"/>
      <c r="H43" s="226"/>
      <c r="J43" s="222"/>
    </row>
    <row r="44" spans="1:10" ht="12.75">
      <c r="A44" s="99" t="s">
        <v>216</v>
      </c>
      <c r="B44" s="234"/>
      <c r="C44" s="234"/>
      <c r="D44" s="104"/>
      <c r="E44" s="104"/>
      <c r="G44" s="225"/>
      <c r="H44" s="226"/>
      <c r="J44" s="222"/>
    </row>
    <row r="45" spans="1:10" ht="12.75">
      <c r="A45" s="106" t="s">
        <v>32</v>
      </c>
      <c r="B45" s="234" t="s">
        <v>24</v>
      </c>
      <c r="C45" s="234">
        <v>85399</v>
      </c>
      <c r="D45" s="280">
        <v>199</v>
      </c>
      <c r="E45" s="104">
        <v>66</v>
      </c>
      <c r="G45" s="225"/>
      <c r="H45" s="226"/>
      <c r="J45" s="222"/>
    </row>
    <row r="46" spans="1:10" ht="12.75">
      <c r="A46" s="106" t="s">
        <v>33</v>
      </c>
      <c r="B46" s="234" t="s">
        <v>24</v>
      </c>
      <c r="C46" s="234">
        <v>47109</v>
      </c>
      <c r="D46" s="104" t="s">
        <v>24</v>
      </c>
      <c r="E46" s="104" t="s">
        <v>24</v>
      </c>
      <c r="G46" s="225"/>
      <c r="H46" s="226"/>
      <c r="J46" s="222"/>
    </row>
    <row r="47" spans="1:10" ht="12.75">
      <c r="A47" s="106" t="s">
        <v>34</v>
      </c>
      <c r="B47" s="234">
        <v>329075</v>
      </c>
      <c r="C47" s="234">
        <v>69488</v>
      </c>
      <c r="D47" s="104" t="s">
        <v>24</v>
      </c>
      <c r="E47" s="104" t="s">
        <v>24</v>
      </c>
      <c r="G47" s="225"/>
      <c r="H47" s="226"/>
      <c r="J47" s="222"/>
    </row>
    <row r="48" spans="1:10" ht="12.75">
      <c r="A48" s="106" t="s">
        <v>35</v>
      </c>
      <c r="B48" s="234">
        <v>455249</v>
      </c>
      <c r="C48" s="234">
        <v>503887</v>
      </c>
      <c r="D48" s="104" t="s">
        <v>24</v>
      </c>
      <c r="E48" s="104" t="s">
        <v>24</v>
      </c>
      <c r="G48" s="225"/>
      <c r="H48" s="226"/>
      <c r="J48" s="222"/>
    </row>
    <row r="49" spans="1:10" ht="12.75">
      <c r="A49" s="106" t="s">
        <v>38</v>
      </c>
      <c r="B49" s="234" t="s">
        <v>24</v>
      </c>
      <c r="C49" s="234" t="s">
        <v>24</v>
      </c>
      <c r="D49" s="104" t="s">
        <v>24</v>
      </c>
      <c r="E49" s="104">
        <v>5110</v>
      </c>
      <c r="G49" s="225"/>
      <c r="H49" s="226"/>
      <c r="J49" s="222"/>
    </row>
    <row r="50" spans="1:10" ht="13.5" thickBot="1">
      <c r="A50" s="255" t="s">
        <v>37</v>
      </c>
      <c r="B50" s="107" t="s">
        <v>24</v>
      </c>
      <c r="C50" s="107" t="s">
        <v>24</v>
      </c>
      <c r="D50" s="107" t="s">
        <v>24</v>
      </c>
      <c r="E50" s="202">
        <v>950</v>
      </c>
      <c r="G50" s="225"/>
      <c r="H50" s="226"/>
      <c r="J50" s="222"/>
    </row>
    <row r="51" spans="1:10" ht="12.75">
      <c r="A51" s="108" t="s">
        <v>260</v>
      </c>
      <c r="B51" s="114"/>
      <c r="C51" s="105"/>
      <c r="D51" s="114"/>
      <c r="E51" s="105"/>
      <c r="G51" s="225"/>
      <c r="H51" s="226"/>
      <c r="J51" s="222"/>
    </row>
    <row r="52" spans="1:10" ht="12.75">
      <c r="A52" s="108" t="s">
        <v>30</v>
      </c>
      <c r="B52" s="114"/>
      <c r="C52" s="105"/>
      <c r="D52" s="114"/>
      <c r="E52" s="105"/>
      <c r="G52" s="225"/>
      <c r="H52" s="226"/>
      <c r="J52" s="222"/>
    </row>
    <row r="53" spans="1:10" ht="12.75">
      <c r="A53" s="108" t="s">
        <v>30</v>
      </c>
      <c r="B53" s="114"/>
      <c r="C53" s="105"/>
      <c r="D53" s="114"/>
      <c r="E53" s="105"/>
      <c r="G53" s="225"/>
      <c r="H53" s="226"/>
      <c r="J53" s="222"/>
    </row>
    <row r="54" spans="1:10" ht="12.75">
      <c r="A54" s="108" t="s">
        <v>30</v>
      </c>
      <c r="B54" s="114"/>
      <c r="C54" s="105"/>
      <c r="D54" s="114"/>
      <c r="E54" s="105"/>
      <c r="G54" s="225"/>
      <c r="H54" s="226"/>
      <c r="J54" s="222"/>
    </row>
    <row r="55" spans="1:10" ht="12.75">
      <c r="A55" s="108" t="s">
        <v>30</v>
      </c>
      <c r="B55" s="114"/>
      <c r="C55" s="105"/>
      <c r="D55" s="114"/>
      <c r="E55" s="105"/>
      <c r="G55" s="225"/>
      <c r="H55" s="226"/>
      <c r="J55" s="222"/>
    </row>
    <row r="56" spans="1:5" ht="12.75">
      <c r="A56" s="108" t="s">
        <v>30</v>
      </c>
      <c r="B56" s="114"/>
      <c r="C56" s="105"/>
      <c r="D56" s="114"/>
      <c r="E56" s="105"/>
    </row>
    <row r="57" spans="1:8" ht="12.75">
      <c r="A57" s="108" t="s">
        <v>30</v>
      </c>
      <c r="B57" s="114"/>
      <c r="C57" s="105"/>
      <c r="D57" s="114"/>
      <c r="E57" s="105"/>
      <c r="G57" s="225"/>
      <c r="H57" s="226"/>
    </row>
    <row r="58" spans="1:8" ht="12.75">
      <c r="A58" s="96" t="s">
        <v>30</v>
      </c>
      <c r="B58" s="114"/>
      <c r="C58" s="105"/>
      <c r="D58" s="114"/>
      <c r="E58" s="105"/>
      <c r="G58" s="225"/>
      <c r="H58" s="226"/>
    </row>
    <row r="59" spans="1:5" ht="12.75">
      <c r="A59" s="108" t="s">
        <v>30</v>
      </c>
      <c r="B59" s="114"/>
      <c r="C59" s="105"/>
      <c r="D59" s="114"/>
      <c r="E59" s="105"/>
    </row>
    <row r="60" spans="1:5" ht="12.75">
      <c r="A60" s="108" t="s">
        <v>30</v>
      </c>
      <c r="B60" s="114"/>
      <c r="C60" s="105"/>
      <c r="D60" s="114"/>
      <c r="E60" s="105"/>
    </row>
    <row r="61" spans="1:5" ht="12.75">
      <c r="A61" s="108" t="s">
        <v>30</v>
      </c>
      <c r="B61" s="114"/>
      <c r="C61" s="105"/>
      <c r="D61" s="114"/>
      <c r="E61" s="105"/>
    </row>
    <row r="62" spans="1:5" ht="12.75">
      <c r="A62" s="108" t="s">
        <v>30</v>
      </c>
      <c r="B62" s="114"/>
      <c r="C62" s="105"/>
      <c r="D62" s="114"/>
      <c r="E62" s="105"/>
    </row>
    <row r="63" spans="1:5" ht="12.75">
      <c r="A63" s="108" t="s">
        <v>30</v>
      </c>
      <c r="B63" s="114"/>
      <c r="C63" s="105"/>
      <c r="D63" s="114"/>
      <c r="E63" s="105"/>
    </row>
    <row r="64" spans="1:5" ht="12.75">
      <c r="A64" s="96" t="s">
        <v>30</v>
      </c>
      <c r="B64" s="114"/>
      <c r="C64" s="105"/>
      <c r="D64" s="114"/>
      <c r="E64" s="105"/>
    </row>
    <row r="65" spans="1:5" ht="12.75">
      <c r="A65" s="96" t="s">
        <v>30</v>
      </c>
      <c r="B65" s="114"/>
      <c r="C65" s="105"/>
      <c r="D65" s="114"/>
      <c r="E65" s="105"/>
    </row>
    <row r="66" spans="1:5" ht="12.75">
      <c r="A66" s="96" t="s">
        <v>30</v>
      </c>
      <c r="B66" s="114"/>
      <c r="C66" s="105"/>
      <c r="D66" s="114"/>
      <c r="E66" s="105"/>
    </row>
    <row r="67" spans="1:5" ht="12.75">
      <c r="A67" s="96" t="s">
        <v>30</v>
      </c>
      <c r="B67" s="114"/>
      <c r="C67" s="105"/>
      <c r="D67" s="114"/>
      <c r="E67" s="105"/>
    </row>
    <row r="68" spans="1:5" ht="12.75">
      <c r="A68" s="96" t="s">
        <v>30</v>
      </c>
      <c r="B68" s="114"/>
      <c r="C68" s="105"/>
      <c r="D68" s="114"/>
      <c r="E68" s="105"/>
    </row>
    <row r="69" spans="1:5" ht="12.75">
      <c r="A69" s="96" t="s">
        <v>30</v>
      </c>
      <c r="B69" s="114"/>
      <c r="C69" s="105"/>
      <c r="D69" s="114"/>
      <c r="E69" s="105"/>
    </row>
    <row r="70" ht="12.75">
      <c r="A70" s="96" t="s">
        <v>30</v>
      </c>
    </row>
    <row r="71" ht="12.75">
      <c r="A71" s="96" t="s">
        <v>30</v>
      </c>
    </row>
    <row r="72" ht="12.75">
      <c r="A72" s="96" t="s">
        <v>30</v>
      </c>
    </row>
    <row r="73" ht="12.75">
      <c r="A73" s="96" t="s">
        <v>30</v>
      </c>
    </row>
    <row r="74" ht="12.75">
      <c r="A74" s="96" t="s">
        <v>30</v>
      </c>
    </row>
    <row r="75" ht="12.75">
      <c r="A75" s="96" t="s">
        <v>30</v>
      </c>
    </row>
    <row r="76" ht="12.75">
      <c r="A76" s="96" t="s">
        <v>30</v>
      </c>
    </row>
    <row r="77" ht="12.75">
      <c r="A77" s="96" t="s">
        <v>30</v>
      </c>
    </row>
    <row r="78" ht="12.75">
      <c r="A78" s="96" t="s">
        <v>30</v>
      </c>
    </row>
    <row r="79" ht="12.75">
      <c r="A79" s="96" t="s">
        <v>30</v>
      </c>
    </row>
    <row r="80" ht="12.75">
      <c r="A80" s="96" t="s">
        <v>30</v>
      </c>
    </row>
    <row r="81" ht="12.75">
      <c r="A81" s="96" t="s">
        <v>30</v>
      </c>
    </row>
    <row r="82" ht="12.75">
      <c r="A82" s="96" t="s">
        <v>30</v>
      </c>
    </row>
    <row r="83" ht="12.75">
      <c r="A83" s="96" t="s">
        <v>30</v>
      </c>
    </row>
    <row r="84" ht="12.75">
      <c r="A84" s="96" t="s">
        <v>30</v>
      </c>
    </row>
    <row r="85" ht="12.75">
      <c r="A85" s="96" t="s">
        <v>30</v>
      </c>
    </row>
    <row r="86" ht="12.75">
      <c r="A86" s="96" t="s">
        <v>30</v>
      </c>
    </row>
    <row r="87" ht="12.75">
      <c r="A87" s="96" t="s">
        <v>30</v>
      </c>
    </row>
    <row r="88" ht="12.75">
      <c r="A88" s="96" t="s">
        <v>30</v>
      </c>
    </row>
    <row r="89" ht="12.75">
      <c r="A89" s="96" t="s">
        <v>30</v>
      </c>
    </row>
    <row r="90" ht="12.75">
      <c r="A90" s="96" t="s">
        <v>30</v>
      </c>
    </row>
    <row r="91" ht="12.75">
      <c r="A91" s="96" t="s">
        <v>30</v>
      </c>
    </row>
    <row r="92" ht="12.75">
      <c r="A92" s="96" t="s">
        <v>30</v>
      </c>
    </row>
    <row r="93" ht="12.75">
      <c r="A93" s="96" t="s">
        <v>30</v>
      </c>
    </row>
    <row r="94" ht="12.75">
      <c r="A94" s="96" t="s">
        <v>30</v>
      </c>
    </row>
    <row r="95" ht="12.75">
      <c r="A95" s="96" t="s">
        <v>30</v>
      </c>
    </row>
    <row r="96" ht="12.75">
      <c r="A96" s="96" t="s">
        <v>30</v>
      </c>
    </row>
    <row r="97" ht="12.75">
      <c r="A97" s="96" t="s">
        <v>30</v>
      </c>
    </row>
    <row r="98" ht="12.75">
      <c r="A98" s="96" t="s">
        <v>30</v>
      </c>
    </row>
  </sheetData>
  <mergeCells count="5">
    <mergeCell ref="A5:A6"/>
    <mergeCell ref="A1:E1"/>
    <mergeCell ref="A3:E3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1"/>
  <dimension ref="A1:J105"/>
  <sheetViews>
    <sheetView showGridLines="0" showZeros="0" zoomScale="75" zoomScaleNormal="75" workbookViewId="0" topLeftCell="A4">
      <selection activeCell="I40" sqref="I40"/>
    </sheetView>
  </sheetViews>
  <sheetFormatPr defaultColWidth="11.421875" defaultRowHeight="12.75"/>
  <cols>
    <col min="1" max="1" width="33.8515625" style="96" customWidth="1"/>
    <col min="2" max="3" width="11.57421875" style="110" bestFit="1" customWidth="1"/>
    <col min="4" max="4" width="12.28125" style="110" bestFit="1" customWidth="1"/>
    <col min="5" max="5" width="11.8515625" style="110" bestFit="1" customWidth="1"/>
    <col min="6" max="6" width="11.421875" style="96" customWidth="1"/>
    <col min="7" max="8" width="11.421875" style="222" customWidth="1"/>
    <col min="9" max="16384" width="11.421875" style="96" customWidth="1"/>
  </cols>
  <sheetData>
    <row r="1" spans="1:8" s="93" customFormat="1" ht="18">
      <c r="A1" s="355" t="s">
        <v>0</v>
      </c>
      <c r="B1" s="355"/>
      <c r="C1" s="355"/>
      <c r="D1" s="355"/>
      <c r="E1" s="355"/>
      <c r="G1" s="218"/>
      <c r="H1" s="218"/>
    </row>
    <row r="2" spans="1:8" s="95" customFormat="1" ht="14.25">
      <c r="A2" s="94"/>
      <c r="B2" s="112"/>
      <c r="C2" s="112"/>
      <c r="D2" s="112"/>
      <c r="E2" s="112"/>
      <c r="G2" s="220"/>
      <c r="H2" s="220"/>
    </row>
    <row r="3" spans="1:8" s="95" customFormat="1" ht="15">
      <c r="A3" s="356" t="s">
        <v>248</v>
      </c>
      <c r="B3" s="356"/>
      <c r="C3" s="356"/>
      <c r="D3" s="356"/>
      <c r="E3" s="356"/>
      <c r="G3" s="220"/>
      <c r="H3" s="220"/>
    </row>
    <row r="4" spans="2:8" s="95" customFormat="1" ht="15" thickBot="1">
      <c r="B4" s="109"/>
      <c r="C4" s="109"/>
      <c r="D4" s="109"/>
      <c r="E4" s="109"/>
      <c r="G4" s="220"/>
      <c r="H4" s="220"/>
    </row>
    <row r="5" spans="1:5" ht="12.75">
      <c r="A5" s="338" t="s">
        <v>244</v>
      </c>
      <c r="B5" s="357" t="s">
        <v>15</v>
      </c>
      <c r="C5" s="357"/>
      <c r="D5" s="358" t="s">
        <v>16</v>
      </c>
      <c r="E5" s="358"/>
    </row>
    <row r="6" spans="1:5" ht="13.5" thickBot="1">
      <c r="A6" s="339"/>
      <c r="B6" s="318">
        <v>2004</v>
      </c>
      <c r="C6" s="318">
        <v>2005</v>
      </c>
      <c r="D6" s="206">
        <v>2004</v>
      </c>
      <c r="E6" s="206">
        <v>2005</v>
      </c>
    </row>
    <row r="7" spans="1:5" ht="12.75">
      <c r="A7" s="97"/>
      <c r="B7" s="116"/>
      <c r="C7" s="116"/>
      <c r="D7" s="203"/>
      <c r="E7" s="224"/>
    </row>
    <row r="8" spans="1:6" ht="12.75">
      <c r="A8" s="99" t="s">
        <v>28</v>
      </c>
      <c r="B8" s="249">
        <v>28124</v>
      </c>
      <c r="C8" s="249">
        <v>35338</v>
      </c>
      <c r="D8" s="249">
        <v>228281</v>
      </c>
      <c r="E8" s="249">
        <v>181336</v>
      </c>
      <c r="F8"/>
    </row>
    <row r="9" spans="1:6" ht="12.75">
      <c r="A9" s="101"/>
      <c r="B9" s="104"/>
      <c r="C9" s="104"/>
      <c r="D9" s="117"/>
      <c r="E9" s="179"/>
      <c r="F9"/>
    </row>
    <row r="10" spans="1:10" ht="12.75">
      <c r="A10" s="99" t="s">
        <v>215</v>
      </c>
      <c r="B10" s="178"/>
      <c r="C10" s="178"/>
      <c r="D10" s="179"/>
      <c r="E10" s="179"/>
      <c r="G10" s="225"/>
      <c r="H10" s="226"/>
      <c r="I10" s="222"/>
      <c r="J10" s="222"/>
    </row>
    <row r="11" spans="1:10" ht="12.75">
      <c r="A11" s="208" t="s">
        <v>29</v>
      </c>
      <c r="B11" s="249">
        <v>28041</v>
      </c>
      <c r="C11" s="249">
        <v>35181</v>
      </c>
      <c r="D11" s="249">
        <v>56806</v>
      </c>
      <c r="E11" s="249">
        <v>59612</v>
      </c>
      <c r="G11" s="225"/>
      <c r="H11" s="226"/>
      <c r="I11" s="222"/>
      <c r="J11" s="222"/>
    </row>
    <row r="12" spans="1:10" ht="12.75">
      <c r="A12" s="102" t="s">
        <v>266</v>
      </c>
      <c r="B12" s="234">
        <v>108</v>
      </c>
      <c r="C12" s="234">
        <v>152</v>
      </c>
      <c r="D12" s="234">
        <v>264</v>
      </c>
      <c r="E12" s="234">
        <v>1</v>
      </c>
      <c r="G12" s="225"/>
      <c r="H12" s="226"/>
      <c r="I12" s="222"/>
      <c r="J12" s="222"/>
    </row>
    <row r="13" spans="1:10" ht="12.75">
      <c r="A13" s="102" t="s">
        <v>267</v>
      </c>
      <c r="B13" s="234" t="s">
        <v>24</v>
      </c>
      <c r="C13" s="234">
        <v>17</v>
      </c>
      <c r="D13" s="234" t="s">
        <v>24</v>
      </c>
      <c r="E13" s="234" t="s">
        <v>24</v>
      </c>
      <c r="G13" s="225"/>
      <c r="H13" s="226"/>
      <c r="I13" s="222"/>
      <c r="J13" s="222"/>
    </row>
    <row r="14" spans="1:10" ht="12.75">
      <c r="A14" s="102" t="s">
        <v>268</v>
      </c>
      <c r="B14" s="234">
        <v>84</v>
      </c>
      <c r="C14" s="234">
        <v>61</v>
      </c>
      <c r="D14" s="234">
        <v>8</v>
      </c>
      <c r="E14" s="234">
        <v>42</v>
      </c>
      <c r="G14" s="225"/>
      <c r="H14" s="226"/>
      <c r="I14" s="222"/>
      <c r="J14" s="222"/>
    </row>
    <row r="15" spans="1:10" ht="12.75">
      <c r="A15" s="102" t="s">
        <v>269</v>
      </c>
      <c r="B15" s="234" t="s">
        <v>24</v>
      </c>
      <c r="C15" s="234">
        <v>0</v>
      </c>
      <c r="D15" s="234" t="s">
        <v>24</v>
      </c>
      <c r="E15" s="234" t="s">
        <v>24</v>
      </c>
      <c r="G15" s="225"/>
      <c r="H15" s="226"/>
      <c r="I15" s="222"/>
      <c r="J15" s="222"/>
    </row>
    <row r="16" spans="1:10" ht="12.75">
      <c r="A16" s="102" t="s">
        <v>270</v>
      </c>
      <c r="B16" s="234">
        <v>1</v>
      </c>
      <c r="C16" s="234">
        <v>1</v>
      </c>
      <c r="D16" s="234">
        <v>14</v>
      </c>
      <c r="E16" s="234">
        <v>8</v>
      </c>
      <c r="G16" s="225"/>
      <c r="H16" s="226"/>
      <c r="I16" s="222"/>
      <c r="J16" s="222"/>
    </row>
    <row r="17" spans="1:10" ht="12.75">
      <c r="A17" s="102" t="s">
        <v>271</v>
      </c>
      <c r="B17" s="234" t="s">
        <v>24</v>
      </c>
      <c r="C17" s="234" t="s">
        <v>24</v>
      </c>
      <c r="D17" s="234" t="s">
        <v>24</v>
      </c>
      <c r="E17" s="234" t="s">
        <v>24</v>
      </c>
      <c r="F17" s="105"/>
      <c r="G17" s="225"/>
      <c r="H17" s="226"/>
      <c r="I17" s="222"/>
      <c r="J17" s="222"/>
    </row>
    <row r="18" spans="1:10" ht="12.75">
      <c r="A18" s="102" t="s">
        <v>272</v>
      </c>
      <c r="B18" s="234" t="s">
        <v>24</v>
      </c>
      <c r="C18" s="234" t="s">
        <v>24</v>
      </c>
      <c r="D18" s="234" t="s">
        <v>24</v>
      </c>
      <c r="E18" s="234" t="s">
        <v>24</v>
      </c>
      <c r="G18" s="225"/>
      <c r="H18" s="226"/>
      <c r="I18" s="222"/>
      <c r="J18" s="222"/>
    </row>
    <row r="19" spans="1:10" ht="12.75">
      <c r="A19" s="102" t="s">
        <v>273</v>
      </c>
      <c r="B19" s="234" t="s">
        <v>24</v>
      </c>
      <c r="C19" s="234" t="s">
        <v>24</v>
      </c>
      <c r="D19" s="234" t="s">
        <v>24</v>
      </c>
      <c r="E19" s="234" t="s">
        <v>24</v>
      </c>
      <c r="G19" s="225"/>
      <c r="H19" s="226"/>
      <c r="I19" s="222"/>
      <c r="J19" s="222"/>
    </row>
    <row r="20" spans="1:10" ht="12.75">
      <c r="A20" s="102" t="s">
        <v>274</v>
      </c>
      <c r="B20" s="234" t="s">
        <v>24</v>
      </c>
      <c r="C20" s="234" t="s">
        <v>24</v>
      </c>
      <c r="D20" s="234">
        <v>13</v>
      </c>
      <c r="E20" s="234">
        <v>0</v>
      </c>
      <c r="G20" s="225"/>
      <c r="H20" s="226"/>
      <c r="I20" s="222"/>
      <c r="J20" s="222"/>
    </row>
    <row r="21" spans="1:10" ht="12.75">
      <c r="A21" s="102" t="s">
        <v>275</v>
      </c>
      <c r="B21" s="234">
        <v>8254</v>
      </c>
      <c r="C21" s="234">
        <v>14075</v>
      </c>
      <c r="D21" s="234">
        <v>17305</v>
      </c>
      <c r="E21" s="234">
        <v>21309</v>
      </c>
      <c r="G21" s="225"/>
      <c r="H21" s="226"/>
      <c r="I21" s="222"/>
      <c r="J21" s="222"/>
    </row>
    <row r="22" spans="1:10" ht="12.75">
      <c r="A22" s="102" t="s">
        <v>276</v>
      </c>
      <c r="B22" s="234" t="s">
        <v>24</v>
      </c>
      <c r="C22" s="234" t="s">
        <v>24</v>
      </c>
      <c r="D22" s="234" t="s">
        <v>24</v>
      </c>
      <c r="E22" s="234" t="s">
        <v>24</v>
      </c>
      <c r="G22" s="225"/>
      <c r="H22" s="226"/>
      <c r="I22" s="222"/>
      <c r="J22" s="222"/>
    </row>
    <row r="23" spans="1:10" ht="12.75">
      <c r="A23" s="102" t="s">
        <v>277</v>
      </c>
      <c r="B23" s="234">
        <v>940</v>
      </c>
      <c r="C23" s="234">
        <v>61</v>
      </c>
      <c r="D23" s="234">
        <v>8</v>
      </c>
      <c r="E23" s="234">
        <v>1</v>
      </c>
      <c r="G23" s="225"/>
      <c r="H23" s="226"/>
      <c r="I23" s="222"/>
      <c r="J23" s="222"/>
    </row>
    <row r="24" spans="1:10" ht="12.75">
      <c r="A24" s="102" t="s">
        <v>278</v>
      </c>
      <c r="B24" s="234" t="s">
        <v>24</v>
      </c>
      <c r="C24" s="234" t="s">
        <v>24</v>
      </c>
      <c r="D24" s="234" t="s">
        <v>24</v>
      </c>
      <c r="E24" s="234" t="s">
        <v>24</v>
      </c>
      <c r="G24" s="225"/>
      <c r="H24" s="226"/>
      <c r="I24" s="222"/>
      <c r="J24" s="222"/>
    </row>
    <row r="25" spans="1:10" ht="12.75">
      <c r="A25" s="102" t="s">
        <v>279</v>
      </c>
      <c r="B25" s="234">
        <v>7</v>
      </c>
      <c r="C25" s="234">
        <v>9</v>
      </c>
      <c r="D25" s="234" t="s">
        <v>24</v>
      </c>
      <c r="E25" s="234" t="s">
        <v>24</v>
      </c>
      <c r="G25" s="225"/>
      <c r="H25" s="226"/>
      <c r="I25" s="222"/>
      <c r="J25" s="222"/>
    </row>
    <row r="26" spans="1:10" ht="12.75">
      <c r="A26" s="102" t="s">
        <v>280</v>
      </c>
      <c r="B26" s="234">
        <v>2132</v>
      </c>
      <c r="C26" s="234">
        <v>2497</v>
      </c>
      <c r="D26" s="234">
        <v>64</v>
      </c>
      <c r="E26" s="234">
        <v>104</v>
      </c>
      <c r="G26" s="225"/>
      <c r="H26" s="226"/>
      <c r="I26" s="222"/>
      <c r="J26" s="222"/>
    </row>
    <row r="27" spans="1:10" ht="12.75">
      <c r="A27" s="102" t="s">
        <v>281</v>
      </c>
      <c r="B27" s="234" t="s">
        <v>24</v>
      </c>
      <c r="C27" s="234" t="s">
        <v>24</v>
      </c>
      <c r="D27" s="234" t="s">
        <v>24</v>
      </c>
      <c r="E27" s="234" t="s">
        <v>24</v>
      </c>
      <c r="G27" s="225"/>
      <c r="H27" s="226"/>
      <c r="I27" s="222"/>
      <c r="J27" s="222"/>
    </row>
    <row r="28" spans="1:10" ht="12.75">
      <c r="A28" s="102" t="s">
        <v>282</v>
      </c>
      <c r="B28" s="234" t="s">
        <v>24</v>
      </c>
      <c r="C28" s="234" t="s">
        <v>24</v>
      </c>
      <c r="D28" s="234" t="s">
        <v>24</v>
      </c>
      <c r="E28" s="234" t="s">
        <v>24</v>
      </c>
      <c r="G28" s="225"/>
      <c r="H28" s="226"/>
      <c r="I28" s="222"/>
      <c r="J28" s="222"/>
    </row>
    <row r="29" spans="1:10" ht="12.75">
      <c r="A29" s="102" t="s">
        <v>283</v>
      </c>
      <c r="B29" s="234" t="s">
        <v>24</v>
      </c>
      <c r="C29" s="234" t="s">
        <v>24</v>
      </c>
      <c r="D29" s="234" t="s">
        <v>24</v>
      </c>
      <c r="E29" s="234" t="s">
        <v>24</v>
      </c>
      <c r="G29" s="225"/>
      <c r="H29" s="226"/>
      <c r="I29" s="222"/>
      <c r="J29" s="222"/>
    </row>
    <row r="30" spans="1:10" ht="12.75">
      <c r="A30" s="102" t="s">
        <v>284</v>
      </c>
      <c r="B30" s="234" t="s">
        <v>24</v>
      </c>
      <c r="C30" s="234" t="s">
        <v>24</v>
      </c>
      <c r="D30" s="234" t="s">
        <v>24</v>
      </c>
      <c r="E30" s="234" t="s">
        <v>24</v>
      </c>
      <c r="G30" s="225"/>
      <c r="H30" s="226"/>
      <c r="I30" s="222"/>
      <c r="J30" s="222"/>
    </row>
    <row r="31" spans="1:10" ht="12.75">
      <c r="A31" s="102" t="s">
        <v>285</v>
      </c>
      <c r="B31" s="234" t="s">
        <v>24</v>
      </c>
      <c r="C31" s="234" t="s">
        <v>24</v>
      </c>
      <c r="D31" s="234" t="s">
        <v>24</v>
      </c>
      <c r="E31" s="234" t="s">
        <v>24</v>
      </c>
      <c r="G31" s="225"/>
      <c r="H31" s="226"/>
      <c r="I31" s="222"/>
      <c r="J31" s="222"/>
    </row>
    <row r="32" spans="1:10" ht="12.75">
      <c r="A32" s="102" t="s">
        <v>286</v>
      </c>
      <c r="B32" s="234">
        <v>15516</v>
      </c>
      <c r="C32" s="234">
        <v>16782</v>
      </c>
      <c r="D32" s="234">
        <v>39130</v>
      </c>
      <c r="E32" s="234">
        <v>38147</v>
      </c>
      <c r="G32" s="225"/>
      <c r="H32" s="226"/>
      <c r="I32" s="222"/>
      <c r="J32" s="222"/>
    </row>
    <row r="33" spans="1:10" ht="12.75">
      <c r="A33" s="102" t="s">
        <v>287</v>
      </c>
      <c r="B33" s="234">
        <v>992</v>
      </c>
      <c r="C33" s="234">
        <v>1517</v>
      </c>
      <c r="D33" s="234" t="s">
        <v>24</v>
      </c>
      <c r="E33" s="234" t="s">
        <v>24</v>
      </c>
      <c r="G33" s="225"/>
      <c r="H33" s="226"/>
      <c r="I33" s="222"/>
      <c r="J33" s="222"/>
    </row>
    <row r="34" spans="1:10" ht="12.75">
      <c r="A34" s="102" t="s">
        <v>288</v>
      </c>
      <c r="B34" s="234" t="s">
        <v>24</v>
      </c>
      <c r="C34" s="234" t="s">
        <v>24</v>
      </c>
      <c r="D34" s="234" t="s">
        <v>24</v>
      </c>
      <c r="E34" s="234" t="s">
        <v>24</v>
      </c>
      <c r="G34" s="225"/>
      <c r="H34" s="226"/>
      <c r="I34" s="222"/>
      <c r="J34" s="222"/>
    </row>
    <row r="35" spans="1:10" ht="12.75">
      <c r="A35" s="102" t="s">
        <v>289</v>
      </c>
      <c r="B35" s="234">
        <v>7</v>
      </c>
      <c r="C35" s="234">
        <v>9</v>
      </c>
      <c r="D35" s="234" t="s">
        <v>24</v>
      </c>
      <c r="E35" s="234" t="s">
        <v>24</v>
      </c>
      <c r="G35" s="225"/>
      <c r="H35" s="226"/>
      <c r="I35" s="222"/>
      <c r="J35" s="222"/>
    </row>
    <row r="36" spans="1:10" ht="12.75">
      <c r="A36" s="325" t="s">
        <v>30</v>
      </c>
      <c r="B36" s="234"/>
      <c r="C36" s="234"/>
      <c r="D36" s="234">
        <v>0</v>
      </c>
      <c r="E36" s="234"/>
      <c r="G36" s="225"/>
      <c r="H36" s="226"/>
      <c r="I36" s="222"/>
      <c r="J36" s="222"/>
    </row>
    <row r="37" spans="1:10" ht="12.75">
      <c r="A37" s="213" t="s">
        <v>31</v>
      </c>
      <c r="B37" s="234"/>
      <c r="C37" s="234"/>
      <c r="D37" s="234">
        <v>0</v>
      </c>
      <c r="E37" s="234"/>
      <c r="G37" s="225"/>
      <c r="H37" s="226"/>
      <c r="I37" s="222"/>
      <c r="J37" s="222"/>
    </row>
    <row r="38" spans="1:10" ht="12.75">
      <c r="A38" s="102" t="s">
        <v>290</v>
      </c>
      <c r="B38" s="234" t="s">
        <v>24</v>
      </c>
      <c r="C38" s="234" t="s">
        <v>24</v>
      </c>
      <c r="D38" s="234" t="s">
        <v>24</v>
      </c>
      <c r="E38" s="234" t="s">
        <v>24</v>
      </c>
      <c r="G38" s="225"/>
      <c r="H38" s="226"/>
      <c r="I38" s="222"/>
      <c r="J38" s="222"/>
    </row>
    <row r="39" spans="1:10" ht="12.75">
      <c r="A39" s="102" t="s">
        <v>291</v>
      </c>
      <c r="B39" s="234" t="s">
        <v>24</v>
      </c>
      <c r="C39" s="234" t="s">
        <v>24</v>
      </c>
      <c r="D39" s="234" t="s">
        <v>24</v>
      </c>
      <c r="E39" s="234" t="s">
        <v>24</v>
      </c>
      <c r="G39" s="225"/>
      <c r="H39" s="226"/>
      <c r="I39" s="222"/>
      <c r="J39" s="222"/>
    </row>
    <row r="40" spans="1:10" ht="12.75">
      <c r="A40" s="106" t="s">
        <v>292</v>
      </c>
      <c r="B40" s="234" t="s">
        <v>24</v>
      </c>
      <c r="C40" s="234" t="s">
        <v>24</v>
      </c>
      <c r="D40" s="234" t="s">
        <v>24</v>
      </c>
      <c r="E40" s="234" t="s">
        <v>24</v>
      </c>
      <c r="G40" s="225"/>
      <c r="H40" s="226"/>
      <c r="I40" s="222"/>
      <c r="J40" s="222"/>
    </row>
    <row r="41" spans="1:10" ht="12.75">
      <c r="A41" s="102" t="s">
        <v>293</v>
      </c>
      <c r="B41" s="234" t="s">
        <v>24</v>
      </c>
      <c r="C41" s="234" t="s">
        <v>24</v>
      </c>
      <c r="D41" s="234" t="s">
        <v>24</v>
      </c>
      <c r="E41" s="234" t="s">
        <v>24</v>
      </c>
      <c r="G41" s="225"/>
      <c r="H41" s="226"/>
      <c r="I41" s="222"/>
      <c r="J41" s="222"/>
    </row>
    <row r="42" spans="1:10" ht="12.75">
      <c r="A42" s="106" t="s">
        <v>294</v>
      </c>
      <c r="B42" s="234" t="s">
        <v>24</v>
      </c>
      <c r="C42" s="234" t="s">
        <v>24</v>
      </c>
      <c r="D42" s="234" t="s">
        <v>24</v>
      </c>
      <c r="E42" s="234" t="s">
        <v>24</v>
      </c>
      <c r="G42" s="225"/>
      <c r="H42" s="226"/>
      <c r="I42" s="222"/>
      <c r="J42" s="222"/>
    </row>
    <row r="43" spans="1:10" ht="12.75">
      <c r="A43" s="106"/>
      <c r="B43" s="234"/>
      <c r="C43" s="234"/>
      <c r="D43" s="234"/>
      <c r="E43" s="234"/>
      <c r="G43" s="225"/>
      <c r="H43" s="226"/>
      <c r="I43" s="222"/>
      <c r="J43" s="222"/>
    </row>
    <row r="44" spans="1:6" ht="12.75">
      <c r="A44" s="120"/>
      <c r="B44" s="234"/>
      <c r="C44" s="234"/>
      <c r="D44" s="234"/>
      <c r="E44" s="234"/>
      <c r="F44"/>
    </row>
    <row r="45" spans="1:5" ht="12.75">
      <c r="A45" s="99" t="s">
        <v>216</v>
      </c>
      <c r="B45" s="234"/>
      <c r="C45" s="234"/>
      <c r="D45" s="234"/>
      <c r="E45" s="234"/>
    </row>
    <row r="46" spans="1:5" ht="12.75">
      <c r="A46" s="101" t="s">
        <v>295</v>
      </c>
      <c r="B46" s="234">
        <v>3</v>
      </c>
      <c r="C46" s="234" t="s">
        <v>24</v>
      </c>
      <c r="D46" s="234">
        <v>13452</v>
      </c>
      <c r="E46" s="234">
        <v>24820</v>
      </c>
    </row>
    <row r="47" spans="1:5" ht="12.75">
      <c r="A47" s="101" t="s">
        <v>35</v>
      </c>
      <c r="B47" s="234">
        <v>3</v>
      </c>
      <c r="C47" s="234" t="s">
        <v>24</v>
      </c>
      <c r="D47" s="234">
        <v>1</v>
      </c>
      <c r="E47" s="234" t="s">
        <v>24</v>
      </c>
    </row>
    <row r="48" spans="1:5" ht="12.75">
      <c r="A48" s="101" t="s">
        <v>40</v>
      </c>
      <c r="B48" s="234">
        <v>67</v>
      </c>
      <c r="C48" s="234">
        <v>89</v>
      </c>
      <c r="D48" s="234" t="s">
        <v>296</v>
      </c>
      <c r="E48" s="234">
        <v>11</v>
      </c>
    </row>
    <row r="49" spans="1:5" ht="12.75">
      <c r="A49" s="101" t="s">
        <v>36</v>
      </c>
      <c r="B49" s="234" t="s">
        <v>296</v>
      </c>
      <c r="C49" s="234" t="s">
        <v>296</v>
      </c>
      <c r="D49" s="234">
        <v>2</v>
      </c>
      <c r="E49" s="234" t="s">
        <v>296</v>
      </c>
    </row>
    <row r="50" spans="1:5" ht="12.75">
      <c r="A50" s="106" t="s">
        <v>297</v>
      </c>
      <c r="B50" s="234" t="s">
        <v>24</v>
      </c>
      <c r="C50" s="234" t="s">
        <v>24</v>
      </c>
      <c r="D50" s="234">
        <v>152266</v>
      </c>
      <c r="E50" s="234">
        <v>91654</v>
      </c>
    </row>
    <row r="51" spans="1:5" ht="12.75">
      <c r="A51" s="106" t="s">
        <v>38</v>
      </c>
      <c r="B51" s="234" t="s">
        <v>24</v>
      </c>
      <c r="C51" s="234" t="s">
        <v>24</v>
      </c>
      <c r="D51" s="234" t="s">
        <v>24</v>
      </c>
      <c r="E51" s="234" t="s">
        <v>24</v>
      </c>
    </row>
    <row r="52" spans="1:5" ht="13.5" thickBot="1">
      <c r="A52" s="256" t="s">
        <v>37</v>
      </c>
      <c r="B52" s="234" t="s">
        <v>24</v>
      </c>
      <c r="C52" s="234">
        <v>2</v>
      </c>
      <c r="D52" s="234">
        <v>1</v>
      </c>
      <c r="E52" s="234">
        <v>1</v>
      </c>
    </row>
    <row r="53" spans="1:5" ht="12.75">
      <c r="A53" s="359" t="s">
        <v>259</v>
      </c>
      <c r="B53" s="359"/>
      <c r="C53" s="359"/>
      <c r="D53" s="359"/>
      <c r="E53" s="359"/>
    </row>
    <row r="54" spans="1:5" ht="12.75">
      <c r="A54" s="96" t="s">
        <v>30</v>
      </c>
      <c r="E54" s="281"/>
    </row>
    <row r="55" spans="1:5" ht="12.75">
      <c r="A55" s="96" t="s">
        <v>30</v>
      </c>
      <c r="E55" s="281"/>
    </row>
    <row r="56" spans="1:5" ht="12.75">
      <c r="A56" s="96" t="s">
        <v>30</v>
      </c>
      <c r="E56" s="282"/>
    </row>
    <row r="57" spans="1:5" ht="12.75">
      <c r="A57" s="96" t="s">
        <v>30</v>
      </c>
      <c r="E57" s="282"/>
    </row>
    <row r="58" ht="12.75">
      <c r="A58" s="96" t="s">
        <v>30</v>
      </c>
    </row>
    <row r="59" ht="12.75">
      <c r="A59" s="96" t="s">
        <v>30</v>
      </c>
    </row>
    <row r="60" ht="12.75">
      <c r="A60" s="96" t="s">
        <v>30</v>
      </c>
    </row>
    <row r="61" ht="12.75">
      <c r="A61" s="96" t="s">
        <v>30</v>
      </c>
    </row>
    <row r="62" ht="12.75">
      <c r="A62" s="96" t="s">
        <v>30</v>
      </c>
    </row>
    <row r="63" ht="12.75">
      <c r="A63" s="96" t="s">
        <v>30</v>
      </c>
    </row>
    <row r="64" ht="12.75">
      <c r="A64" s="96" t="s">
        <v>30</v>
      </c>
    </row>
    <row r="65" ht="12.75">
      <c r="A65" s="96" t="s">
        <v>30</v>
      </c>
    </row>
    <row r="66" ht="12.75">
      <c r="A66" s="96" t="s">
        <v>30</v>
      </c>
    </row>
    <row r="67" ht="12.75">
      <c r="A67" s="96" t="s">
        <v>30</v>
      </c>
    </row>
    <row r="68" ht="12.75">
      <c r="A68" s="96" t="s">
        <v>30</v>
      </c>
    </row>
    <row r="69" ht="12.75">
      <c r="A69" s="96" t="s">
        <v>30</v>
      </c>
    </row>
    <row r="70" ht="12.75">
      <c r="A70" s="96" t="s">
        <v>30</v>
      </c>
    </row>
    <row r="71" ht="12.75">
      <c r="A71" s="96" t="s">
        <v>30</v>
      </c>
    </row>
    <row r="72" ht="12.75">
      <c r="A72" s="96" t="s">
        <v>30</v>
      </c>
    </row>
    <row r="73" ht="12.75">
      <c r="A73" s="96" t="s">
        <v>30</v>
      </c>
    </row>
    <row r="74" ht="12.75">
      <c r="A74" s="96" t="s">
        <v>30</v>
      </c>
    </row>
    <row r="75" ht="12.75">
      <c r="A75" s="96" t="s">
        <v>30</v>
      </c>
    </row>
    <row r="76" ht="12.75">
      <c r="A76" s="96" t="s">
        <v>30</v>
      </c>
    </row>
    <row r="77" ht="12.75">
      <c r="A77" s="96" t="s">
        <v>30</v>
      </c>
    </row>
    <row r="78" ht="12.75">
      <c r="A78" s="96" t="s">
        <v>30</v>
      </c>
    </row>
    <row r="79" ht="12.75">
      <c r="A79" s="96" t="s">
        <v>30</v>
      </c>
    </row>
    <row r="80" ht="12.75">
      <c r="A80" s="96" t="s">
        <v>30</v>
      </c>
    </row>
    <row r="81" ht="12.75">
      <c r="A81" s="96" t="s">
        <v>30</v>
      </c>
    </row>
    <row r="82" ht="12.75">
      <c r="A82" s="96" t="s">
        <v>30</v>
      </c>
    </row>
    <row r="83" ht="12.75">
      <c r="A83" s="96" t="s">
        <v>30</v>
      </c>
    </row>
    <row r="84" ht="12.75">
      <c r="A84" s="96" t="s">
        <v>30</v>
      </c>
    </row>
    <row r="85" ht="12.75">
      <c r="A85" s="96" t="s">
        <v>30</v>
      </c>
    </row>
    <row r="86" ht="12.75">
      <c r="A86" s="96" t="s">
        <v>30</v>
      </c>
    </row>
    <row r="87" ht="12.75">
      <c r="A87" s="96" t="s">
        <v>30</v>
      </c>
    </row>
    <row r="88" ht="12.75">
      <c r="A88" s="96" t="s">
        <v>30</v>
      </c>
    </row>
    <row r="89" ht="12.75">
      <c r="A89" s="96" t="s">
        <v>30</v>
      </c>
    </row>
    <row r="90" ht="12.75">
      <c r="A90" s="96" t="s">
        <v>30</v>
      </c>
    </row>
    <row r="91" ht="12.75">
      <c r="A91" s="96" t="s">
        <v>30</v>
      </c>
    </row>
    <row r="92" ht="12.75">
      <c r="A92" s="96" t="s">
        <v>30</v>
      </c>
    </row>
    <row r="93" ht="12.75">
      <c r="A93" s="96" t="s">
        <v>30</v>
      </c>
    </row>
    <row r="94" ht="12.75">
      <c r="A94" s="96" t="s">
        <v>30</v>
      </c>
    </row>
    <row r="95" ht="12.75">
      <c r="A95" s="96" t="s">
        <v>30</v>
      </c>
    </row>
    <row r="96" ht="12.75">
      <c r="A96" s="96" t="s">
        <v>30</v>
      </c>
    </row>
    <row r="97" ht="12.75">
      <c r="A97" s="96" t="s">
        <v>30</v>
      </c>
    </row>
    <row r="98" ht="12.75">
      <c r="A98" s="96" t="s">
        <v>30</v>
      </c>
    </row>
    <row r="99" ht="12.75">
      <c r="A99" s="96" t="s">
        <v>30</v>
      </c>
    </row>
    <row r="100" ht="12.75">
      <c r="A100" s="96" t="s">
        <v>30</v>
      </c>
    </row>
    <row r="101" ht="12.75">
      <c r="A101" s="96" t="s">
        <v>30</v>
      </c>
    </row>
    <row r="102" ht="12.75">
      <c r="A102" s="96" t="s">
        <v>30</v>
      </c>
    </row>
    <row r="103" ht="12.75">
      <c r="A103" s="96" t="s">
        <v>30</v>
      </c>
    </row>
    <row r="104" ht="12.75">
      <c r="A104" s="96" t="s">
        <v>30</v>
      </c>
    </row>
    <row r="105" ht="12.75">
      <c r="A105" s="96" t="s">
        <v>30</v>
      </c>
    </row>
  </sheetData>
  <mergeCells count="6">
    <mergeCell ref="A53:E53"/>
    <mergeCell ref="A5:A6"/>
    <mergeCell ref="A1:E1"/>
    <mergeCell ref="A3:E3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2"/>
  <dimension ref="A1:J104"/>
  <sheetViews>
    <sheetView showGridLines="0" showZeros="0" zoomScale="75" zoomScaleNormal="75" workbookViewId="0" topLeftCell="A1">
      <selection activeCell="G5" sqref="G5"/>
    </sheetView>
  </sheetViews>
  <sheetFormatPr defaultColWidth="11.421875" defaultRowHeight="12.75"/>
  <cols>
    <col min="1" max="1" width="34.57421875" style="96" customWidth="1"/>
    <col min="2" max="5" width="11.421875" style="110" customWidth="1"/>
    <col min="6" max="6" width="11.421875" style="96" customWidth="1"/>
    <col min="7" max="7" width="11.421875" style="114" customWidth="1"/>
    <col min="8" max="8" width="11.421875" style="105" customWidth="1"/>
    <col min="9" max="16384" width="11.421875" style="96" customWidth="1"/>
  </cols>
  <sheetData>
    <row r="1" spans="1:8" s="93" customFormat="1" ht="18">
      <c r="A1" s="355" t="s">
        <v>0</v>
      </c>
      <c r="B1" s="355"/>
      <c r="C1" s="355"/>
      <c r="D1" s="355"/>
      <c r="E1" s="355"/>
      <c r="G1" s="134"/>
      <c r="H1" s="129"/>
    </row>
    <row r="2" spans="1:8" s="95" customFormat="1" ht="14.25">
      <c r="A2" s="94"/>
      <c r="B2" s="112"/>
      <c r="C2" s="112"/>
      <c r="D2" s="112"/>
      <c r="E2" s="112"/>
      <c r="G2" s="133"/>
      <c r="H2" s="131"/>
    </row>
    <row r="3" spans="1:8" s="95" customFormat="1" ht="15">
      <c r="A3" s="356" t="s">
        <v>249</v>
      </c>
      <c r="B3" s="356"/>
      <c r="C3" s="356"/>
      <c r="D3" s="356"/>
      <c r="E3" s="356"/>
      <c r="G3" s="133"/>
      <c r="H3" s="131"/>
    </row>
    <row r="4" spans="2:8" s="95" customFormat="1" ht="15" thickBot="1">
      <c r="B4" s="109"/>
      <c r="C4" s="109"/>
      <c r="D4" s="109"/>
      <c r="E4" s="109"/>
      <c r="G4" s="133"/>
      <c r="H4" s="131"/>
    </row>
    <row r="5" spans="1:5" ht="12.75">
      <c r="A5" s="338" t="s">
        <v>244</v>
      </c>
      <c r="B5" s="357" t="s">
        <v>15</v>
      </c>
      <c r="C5" s="357"/>
      <c r="D5" s="358" t="s">
        <v>16</v>
      </c>
      <c r="E5" s="358"/>
    </row>
    <row r="6" spans="1:5" ht="13.5" thickBot="1">
      <c r="A6" s="339"/>
      <c r="B6" s="318">
        <v>2004</v>
      </c>
      <c r="C6" s="318">
        <v>2005</v>
      </c>
      <c r="D6" s="206">
        <v>2004</v>
      </c>
      <c r="E6" s="206">
        <v>2005</v>
      </c>
    </row>
    <row r="7" spans="1:5" ht="12.75">
      <c r="A7" s="122"/>
      <c r="B7" s="98"/>
      <c r="C7" s="113"/>
      <c r="D7" s="98"/>
      <c r="E7" s="204"/>
    </row>
    <row r="8" spans="1:7" ht="12.75">
      <c r="A8" s="123" t="s">
        <v>28</v>
      </c>
      <c r="B8" s="249">
        <v>3548</v>
      </c>
      <c r="C8" s="249">
        <v>8670</v>
      </c>
      <c r="D8" s="249">
        <v>83471</v>
      </c>
      <c r="E8" s="249">
        <v>75625</v>
      </c>
      <c r="F8"/>
      <c r="G8" s="121"/>
    </row>
    <row r="9" spans="2:7" ht="12.75">
      <c r="B9" s="104"/>
      <c r="C9" s="104"/>
      <c r="D9" s="117"/>
      <c r="E9" s="179"/>
      <c r="F9"/>
      <c r="G9" s="121"/>
    </row>
    <row r="10" spans="1:10" ht="12.75">
      <c r="A10" s="99" t="s">
        <v>215</v>
      </c>
      <c r="B10" s="178"/>
      <c r="C10" s="178"/>
      <c r="D10" s="179"/>
      <c r="E10" s="179"/>
      <c r="G10" s="225"/>
      <c r="H10" s="226"/>
      <c r="I10" s="222"/>
      <c r="J10" s="222"/>
    </row>
    <row r="11" spans="1:10" ht="12.75">
      <c r="A11" s="208" t="s">
        <v>29</v>
      </c>
      <c r="B11" s="249">
        <v>3542</v>
      </c>
      <c r="C11" s="249">
        <v>8661</v>
      </c>
      <c r="D11" s="249">
        <v>44492</v>
      </c>
      <c r="E11" s="249">
        <v>40303</v>
      </c>
      <c r="G11" s="225"/>
      <c r="H11" s="226"/>
      <c r="I11" s="222"/>
      <c r="J11" s="222"/>
    </row>
    <row r="12" spans="1:10" ht="12.75">
      <c r="A12" s="102" t="s">
        <v>266</v>
      </c>
      <c r="B12" s="234">
        <v>4</v>
      </c>
      <c r="C12" s="234">
        <v>5</v>
      </c>
      <c r="D12" s="234">
        <v>6775</v>
      </c>
      <c r="E12" s="234">
        <v>3242</v>
      </c>
      <c r="G12" s="225"/>
      <c r="H12" s="226"/>
      <c r="I12" s="222"/>
      <c r="J12" s="222"/>
    </row>
    <row r="13" spans="1:10" ht="12.75">
      <c r="A13" s="102" t="s">
        <v>267</v>
      </c>
      <c r="B13" s="234" t="s">
        <v>24</v>
      </c>
      <c r="C13" s="234" t="s">
        <v>24</v>
      </c>
      <c r="D13" s="234">
        <v>0</v>
      </c>
      <c r="E13" s="234" t="s">
        <v>24</v>
      </c>
      <c r="G13" s="225"/>
      <c r="H13" s="226"/>
      <c r="I13" s="222"/>
      <c r="J13" s="222"/>
    </row>
    <row r="14" spans="1:10" ht="12.75">
      <c r="A14" s="102" t="s">
        <v>268</v>
      </c>
      <c r="B14" s="234">
        <v>2</v>
      </c>
      <c r="C14" s="234" t="s">
        <v>24</v>
      </c>
      <c r="D14" s="234">
        <v>2</v>
      </c>
      <c r="E14" s="234">
        <v>1</v>
      </c>
      <c r="G14" s="225"/>
      <c r="H14" s="226"/>
      <c r="I14" s="222"/>
      <c r="J14" s="222"/>
    </row>
    <row r="15" spans="1:10" ht="12.75">
      <c r="A15" s="102" t="s">
        <v>269</v>
      </c>
      <c r="B15" s="234" t="s">
        <v>24</v>
      </c>
      <c r="C15" s="234" t="s">
        <v>24</v>
      </c>
      <c r="D15" s="234" t="s">
        <v>24</v>
      </c>
      <c r="E15" s="234" t="s">
        <v>24</v>
      </c>
      <c r="G15" s="225"/>
      <c r="H15" s="226"/>
      <c r="I15" s="222"/>
      <c r="J15" s="222"/>
    </row>
    <row r="16" spans="1:10" ht="12.75">
      <c r="A16" s="102" t="s">
        <v>270</v>
      </c>
      <c r="B16" s="234" t="s">
        <v>24</v>
      </c>
      <c r="C16" s="234" t="s">
        <v>24</v>
      </c>
      <c r="D16" s="234" t="s">
        <v>24</v>
      </c>
      <c r="E16" s="234" t="s">
        <v>24</v>
      </c>
      <c r="G16" s="225"/>
      <c r="H16" s="226"/>
      <c r="I16" s="222"/>
      <c r="J16" s="222"/>
    </row>
    <row r="17" spans="1:10" ht="12.75">
      <c r="A17" s="102" t="s">
        <v>271</v>
      </c>
      <c r="B17" s="234" t="s">
        <v>24</v>
      </c>
      <c r="C17" s="234" t="s">
        <v>24</v>
      </c>
      <c r="D17" s="234" t="s">
        <v>24</v>
      </c>
      <c r="E17" s="234" t="s">
        <v>24</v>
      </c>
      <c r="F17" s="105"/>
      <c r="G17" s="225"/>
      <c r="H17" s="226"/>
      <c r="I17" s="222"/>
      <c r="J17" s="222"/>
    </row>
    <row r="18" spans="1:10" ht="12.75">
      <c r="A18" s="102" t="s">
        <v>272</v>
      </c>
      <c r="B18" s="234" t="s">
        <v>24</v>
      </c>
      <c r="C18" s="234" t="s">
        <v>24</v>
      </c>
      <c r="D18" s="234" t="s">
        <v>24</v>
      </c>
      <c r="E18" s="234" t="s">
        <v>24</v>
      </c>
      <c r="G18" s="225"/>
      <c r="H18" s="226"/>
      <c r="I18" s="222"/>
      <c r="J18" s="222"/>
    </row>
    <row r="19" spans="1:10" ht="12.75">
      <c r="A19" s="102" t="s">
        <v>273</v>
      </c>
      <c r="B19" s="234" t="s">
        <v>24</v>
      </c>
      <c r="C19" s="234" t="s">
        <v>24</v>
      </c>
      <c r="D19" s="234" t="s">
        <v>24</v>
      </c>
      <c r="E19" s="234" t="s">
        <v>24</v>
      </c>
      <c r="G19" s="225"/>
      <c r="H19" s="226"/>
      <c r="I19" s="222"/>
      <c r="J19" s="222"/>
    </row>
    <row r="20" spans="1:10" ht="12.75">
      <c r="A20" s="102" t="s">
        <v>274</v>
      </c>
      <c r="B20" s="234" t="s">
        <v>24</v>
      </c>
      <c r="C20" s="234" t="s">
        <v>24</v>
      </c>
      <c r="D20" s="234" t="s">
        <v>24</v>
      </c>
      <c r="E20" s="234" t="s">
        <v>24</v>
      </c>
      <c r="G20" s="225"/>
      <c r="H20" s="226"/>
      <c r="I20" s="222"/>
      <c r="J20" s="222"/>
    </row>
    <row r="21" spans="1:10" ht="12.75">
      <c r="A21" s="102" t="s">
        <v>275</v>
      </c>
      <c r="B21" s="234">
        <v>3183</v>
      </c>
      <c r="C21" s="234">
        <v>6640</v>
      </c>
      <c r="D21" s="234">
        <v>21649</v>
      </c>
      <c r="E21" s="234">
        <v>22048</v>
      </c>
      <c r="G21" s="225"/>
      <c r="H21" s="226"/>
      <c r="I21" s="222"/>
      <c r="J21" s="222"/>
    </row>
    <row r="22" spans="1:10" ht="12.75">
      <c r="A22" s="102" t="s">
        <v>276</v>
      </c>
      <c r="B22" s="234" t="s">
        <v>24</v>
      </c>
      <c r="C22" s="234" t="s">
        <v>24</v>
      </c>
      <c r="D22" s="234" t="s">
        <v>24</v>
      </c>
      <c r="E22" s="234" t="s">
        <v>24</v>
      </c>
      <c r="G22" s="225"/>
      <c r="H22" s="226"/>
      <c r="I22" s="222"/>
      <c r="J22" s="222"/>
    </row>
    <row r="23" spans="1:10" ht="12.75">
      <c r="A23" s="102" t="s">
        <v>277</v>
      </c>
      <c r="B23" s="234" t="s">
        <v>24</v>
      </c>
      <c r="C23" s="234">
        <v>1</v>
      </c>
      <c r="D23" s="234">
        <v>172</v>
      </c>
      <c r="E23" s="234">
        <v>272</v>
      </c>
      <c r="G23" s="225"/>
      <c r="H23" s="226"/>
      <c r="I23" s="222"/>
      <c r="J23" s="222"/>
    </row>
    <row r="24" spans="1:10" ht="12.75">
      <c r="A24" s="102" t="s">
        <v>278</v>
      </c>
      <c r="B24" s="234" t="s">
        <v>24</v>
      </c>
      <c r="C24" s="234">
        <v>0</v>
      </c>
      <c r="D24" s="234" t="s">
        <v>24</v>
      </c>
      <c r="E24" s="234" t="s">
        <v>24</v>
      </c>
      <c r="G24" s="225"/>
      <c r="H24" s="226"/>
      <c r="I24" s="222"/>
      <c r="J24" s="222"/>
    </row>
    <row r="25" spans="1:10" ht="12.75">
      <c r="A25" s="102" t="s">
        <v>279</v>
      </c>
      <c r="B25" s="234">
        <v>11</v>
      </c>
      <c r="C25" s="234">
        <v>1</v>
      </c>
      <c r="D25" s="234" t="s">
        <v>24</v>
      </c>
      <c r="E25" s="234" t="s">
        <v>24</v>
      </c>
      <c r="G25" s="225"/>
      <c r="H25" s="226"/>
      <c r="I25" s="222"/>
      <c r="J25" s="222"/>
    </row>
    <row r="26" spans="1:10" ht="12.75">
      <c r="A26" s="102" t="s">
        <v>280</v>
      </c>
      <c r="B26" s="234">
        <v>319</v>
      </c>
      <c r="C26" s="234">
        <v>1970</v>
      </c>
      <c r="D26" s="234">
        <v>12723</v>
      </c>
      <c r="E26" s="234">
        <v>6071</v>
      </c>
      <c r="G26" s="225"/>
      <c r="H26" s="226"/>
      <c r="I26" s="222"/>
      <c r="J26" s="222"/>
    </row>
    <row r="27" spans="1:10" ht="12.75">
      <c r="A27" s="102" t="s">
        <v>281</v>
      </c>
      <c r="B27" s="234" t="s">
        <v>24</v>
      </c>
      <c r="C27" s="234" t="s">
        <v>24</v>
      </c>
      <c r="D27" s="234" t="s">
        <v>24</v>
      </c>
      <c r="E27" s="234" t="s">
        <v>24</v>
      </c>
      <c r="G27" s="225"/>
      <c r="H27" s="226"/>
      <c r="I27" s="222"/>
      <c r="J27" s="222"/>
    </row>
    <row r="28" spans="1:10" ht="12.75">
      <c r="A28" s="102" t="s">
        <v>282</v>
      </c>
      <c r="B28" s="234" t="s">
        <v>24</v>
      </c>
      <c r="C28" s="234" t="s">
        <v>24</v>
      </c>
      <c r="D28" s="234" t="s">
        <v>24</v>
      </c>
      <c r="E28" s="234" t="s">
        <v>24</v>
      </c>
      <c r="G28" s="225"/>
      <c r="H28" s="226"/>
      <c r="I28" s="222"/>
      <c r="J28" s="222"/>
    </row>
    <row r="29" spans="1:10" ht="12.75">
      <c r="A29" s="102" t="s">
        <v>283</v>
      </c>
      <c r="B29" s="234" t="s">
        <v>24</v>
      </c>
      <c r="C29" s="234" t="s">
        <v>24</v>
      </c>
      <c r="D29" s="234">
        <v>2803</v>
      </c>
      <c r="E29" s="234">
        <v>2957</v>
      </c>
      <c r="G29" s="225"/>
      <c r="H29" s="226"/>
      <c r="I29" s="222"/>
      <c r="J29" s="222"/>
    </row>
    <row r="30" spans="1:10" ht="12.75">
      <c r="A30" s="102" t="s">
        <v>284</v>
      </c>
      <c r="B30" s="234" t="s">
        <v>24</v>
      </c>
      <c r="C30" s="234" t="s">
        <v>24</v>
      </c>
      <c r="D30" s="234" t="s">
        <v>24</v>
      </c>
      <c r="E30" s="234" t="s">
        <v>24</v>
      </c>
      <c r="G30" s="225"/>
      <c r="H30" s="226"/>
      <c r="I30" s="222"/>
      <c r="J30" s="222"/>
    </row>
    <row r="31" spans="1:10" ht="12.75">
      <c r="A31" s="102" t="s">
        <v>285</v>
      </c>
      <c r="B31" s="234" t="s">
        <v>24</v>
      </c>
      <c r="C31" s="234" t="s">
        <v>24</v>
      </c>
      <c r="D31" s="234" t="s">
        <v>24</v>
      </c>
      <c r="E31" s="234">
        <v>172</v>
      </c>
      <c r="G31" s="225"/>
      <c r="H31" s="226"/>
      <c r="I31" s="222"/>
      <c r="J31" s="222"/>
    </row>
    <row r="32" spans="1:10" ht="12.75">
      <c r="A32" s="102" t="s">
        <v>286</v>
      </c>
      <c r="B32" s="234">
        <v>20</v>
      </c>
      <c r="C32" s="234">
        <v>42</v>
      </c>
      <c r="D32" s="234">
        <v>355</v>
      </c>
      <c r="E32" s="234">
        <v>959</v>
      </c>
      <c r="G32" s="225"/>
      <c r="H32" s="226"/>
      <c r="I32" s="222"/>
      <c r="J32" s="222"/>
    </row>
    <row r="33" spans="1:10" ht="12.75">
      <c r="A33" s="102" t="s">
        <v>287</v>
      </c>
      <c r="B33" s="234">
        <v>3</v>
      </c>
      <c r="C33" s="234">
        <v>2</v>
      </c>
      <c r="D33" s="234">
        <v>1</v>
      </c>
      <c r="E33" s="234">
        <v>4576</v>
      </c>
      <c r="G33" s="225"/>
      <c r="H33" s="226"/>
      <c r="I33" s="222"/>
      <c r="J33" s="222"/>
    </row>
    <row r="34" spans="1:10" ht="12.75">
      <c r="A34" s="102" t="s">
        <v>288</v>
      </c>
      <c r="B34" s="234" t="s">
        <v>24</v>
      </c>
      <c r="C34" s="234" t="s">
        <v>24</v>
      </c>
      <c r="D34" s="234" t="s">
        <v>24</v>
      </c>
      <c r="E34" s="234" t="s">
        <v>24</v>
      </c>
      <c r="G34" s="225"/>
      <c r="H34" s="226"/>
      <c r="I34" s="222"/>
      <c r="J34" s="222"/>
    </row>
    <row r="35" spans="1:10" ht="12.75">
      <c r="A35" s="102" t="s">
        <v>289</v>
      </c>
      <c r="B35" s="234" t="s">
        <v>24</v>
      </c>
      <c r="C35" s="234" t="s">
        <v>24</v>
      </c>
      <c r="D35" s="234">
        <v>12</v>
      </c>
      <c r="E35" s="234">
        <v>5</v>
      </c>
      <c r="G35" s="225"/>
      <c r="H35" s="226"/>
      <c r="I35" s="222"/>
      <c r="J35" s="222"/>
    </row>
    <row r="36" spans="1:10" ht="12.75">
      <c r="A36" s="325" t="s">
        <v>30</v>
      </c>
      <c r="B36" s="234"/>
      <c r="C36" s="234"/>
      <c r="D36" s="234"/>
      <c r="E36" s="234"/>
      <c r="G36" s="225"/>
      <c r="H36" s="226"/>
      <c r="I36" s="222"/>
      <c r="J36" s="222"/>
    </row>
    <row r="37" spans="1:10" ht="12.75">
      <c r="A37" s="213" t="s">
        <v>31</v>
      </c>
      <c r="B37" s="234"/>
      <c r="C37" s="234"/>
      <c r="D37" s="234"/>
      <c r="E37" s="234"/>
      <c r="G37" s="225"/>
      <c r="H37" s="226"/>
      <c r="I37" s="222"/>
      <c r="J37" s="222"/>
    </row>
    <row r="38" spans="1:10" ht="12.75">
      <c r="A38" s="102" t="s">
        <v>290</v>
      </c>
      <c r="B38" s="234" t="s">
        <v>24</v>
      </c>
      <c r="C38" s="234" t="s">
        <v>24</v>
      </c>
      <c r="D38" s="234" t="s">
        <v>24</v>
      </c>
      <c r="E38" s="234" t="s">
        <v>24</v>
      </c>
      <c r="G38" s="225"/>
      <c r="H38" s="226"/>
      <c r="I38" s="222"/>
      <c r="J38" s="222"/>
    </row>
    <row r="39" spans="1:10" ht="12.75">
      <c r="A39" s="102" t="s">
        <v>291</v>
      </c>
      <c r="B39" s="234" t="s">
        <v>24</v>
      </c>
      <c r="C39" s="234" t="s">
        <v>24</v>
      </c>
      <c r="D39" s="234" t="s">
        <v>24</v>
      </c>
      <c r="E39" s="234" t="s">
        <v>24</v>
      </c>
      <c r="G39" s="225"/>
      <c r="H39" s="226"/>
      <c r="I39" s="222"/>
      <c r="J39" s="222"/>
    </row>
    <row r="40" spans="1:10" ht="12.75">
      <c r="A40" s="106" t="s">
        <v>292</v>
      </c>
      <c r="B40" s="234" t="s">
        <v>24</v>
      </c>
      <c r="C40" s="234" t="s">
        <v>24</v>
      </c>
      <c r="D40" s="234" t="s">
        <v>24</v>
      </c>
      <c r="E40" s="234" t="s">
        <v>24</v>
      </c>
      <c r="G40" s="225"/>
      <c r="H40" s="226"/>
      <c r="I40" s="222"/>
      <c r="J40" s="222"/>
    </row>
    <row r="41" spans="1:10" ht="12.75">
      <c r="A41" s="102" t="s">
        <v>293</v>
      </c>
      <c r="B41" s="234" t="s">
        <v>24</v>
      </c>
      <c r="C41" s="234">
        <v>6</v>
      </c>
      <c r="D41" s="234" t="s">
        <v>24</v>
      </c>
      <c r="E41" s="234" t="s">
        <v>24</v>
      </c>
      <c r="G41" s="225"/>
      <c r="H41" s="226"/>
      <c r="I41" s="222"/>
      <c r="J41" s="222"/>
    </row>
    <row r="42" spans="1:10" ht="12.75">
      <c r="A42" s="106" t="s">
        <v>294</v>
      </c>
      <c r="B42" s="234" t="s">
        <v>24</v>
      </c>
      <c r="C42" s="234" t="s">
        <v>24</v>
      </c>
      <c r="D42" s="234" t="s">
        <v>24</v>
      </c>
      <c r="E42" s="234" t="s">
        <v>24</v>
      </c>
      <c r="G42" s="225"/>
      <c r="H42" s="226"/>
      <c r="I42" s="222"/>
      <c r="J42" s="222"/>
    </row>
    <row r="43" spans="1:5" ht="12.75">
      <c r="A43" s="96" t="s">
        <v>30</v>
      </c>
      <c r="B43" s="234"/>
      <c r="C43" s="234">
        <v>0</v>
      </c>
      <c r="D43" s="234"/>
      <c r="E43" s="234"/>
    </row>
    <row r="44" spans="1:5" ht="12.75">
      <c r="A44" s="123" t="s">
        <v>214</v>
      </c>
      <c r="B44" s="234"/>
      <c r="C44" s="234"/>
      <c r="D44" s="234"/>
      <c r="E44" s="234"/>
    </row>
    <row r="45" spans="1:5" ht="12.75">
      <c r="A45" s="96" t="s">
        <v>298</v>
      </c>
      <c r="B45" s="234">
        <v>3</v>
      </c>
      <c r="C45" s="234" t="s">
        <v>296</v>
      </c>
      <c r="D45" s="234">
        <v>5040</v>
      </c>
      <c r="E45" s="234">
        <v>6475</v>
      </c>
    </row>
    <row r="46" spans="1:5" ht="12.75">
      <c r="A46" s="96" t="s">
        <v>34</v>
      </c>
      <c r="B46" s="234" t="s">
        <v>296</v>
      </c>
      <c r="C46" s="234" t="s">
        <v>24</v>
      </c>
      <c r="D46" s="234">
        <v>80</v>
      </c>
      <c r="E46" s="234" t="s">
        <v>24</v>
      </c>
    </row>
    <row r="47" spans="1:5" ht="12.75">
      <c r="A47" s="96" t="s">
        <v>35</v>
      </c>
      <c r="B47" s="234" t="s">
        <v>24</v>
      </c>
      <c r="C47" s="234" t="s">
        <v>24</v>
      </c>
      <c r="D47" s="234" t="s">
        <v>24</v>
      </c>
      <c r="E47" s="234" t="s">
        <v>24</v>
      </c>
    </row>
    <row r="48" spans="1:5" ht="13.5" thickBot="1">
      <c r="A48" s="257" t="s">
        <v>299</v>
      </c>
      <c r="B48" s="333" t="s">
        <v>24</v>
      </c>
      <c r="C48" s="333" t="s">
        <v>24</v>
      </c>
      <c r="D48" s="333">
        <v>3666</v>
      </c>
      <c r="E48" s="333">
        <v>8900</v>
      </c>
    </row>
    <row r="49" spans="1:10" ht="12.75">
      <c r="A49" s="108" t="s">
        <v>260</v>
      </c>
      <c r="B49" s="114"/>
      <c r="C49" s="105"/>
      <c r="D49" s="114"/>
      <c r="E49" s="105"/>
      <c r="G49" s="225"/>
      <c r="H49" s="226"/>
      <c r="I49" s="222"/>
      <c r="J49" s="222"/>
    </row>
    <row r="50" ht="12.75">
      <c r="A50" s="96" t="s">
        <v>30</v>
      </c>
    </row>
    <row r="51" ht="12.75">
      <c r="A51" s="96" t="s">
        <v>30</v>
      </c>
    </row>
    <row r="52" ht="12.75">
      <c r="A52" s="96" t="s">
        <v>30</v>
      </c>
    </row>
    <row r="53" ht="12.75">
      <c r="A53" s="96" t="s">
        <v>30</v>
      </c>
    </row>
    <row r="54" ht="12.75">
      <c r="A54" s="96" t="s">
        <v>30</v>
      </c>
    </row>
    <row r="55" ht="12.75">
      <c r="A55" s="96" t="s">
        <v>30</v>
      </c>
    </row>
    <row r="56" ht="12.75">
      <c r="A56" s="96" t="s">
        <v>30</v>
      </c>
    </row>
    <row r="57" ht="12.75">
      <c r="A57" s="96" t="s">
        <v>30</v>
      </c>
    </row>
    <row r="58" ht="12.75">
      <c r="A58" s="96" t="s">
        <v>30</v>
      </c>
    </row>
    <row r="59" ht="12.75">
      <c r="A59" s="96" t="s">
        <v>30</v>
      </c>
    </row>
    <row r="60" ht="12.75">
      <c r="A60" s="96" t="s">
        <v>30</v>
      </c>
    </row>
    <row r="61" ht="12.75">
      <c r="A61" s="96" t="s">
        <v>30</v>
      </c>
    </row>
    <row r="62" ht="12.75">
      <c r="A62" s="96" t="s">
        <v>30</v>
      </c>
    </row>
    <row r="63" ht="12.75">
      <c r="A63" s="96" t="s">
        <v>30</v>
      </c>
    </row>
    <row r="64" ht="12.75">
      <c r="A64" s="96" t="s">
        <v>30</v>
      </c>
    </row>
    <row r="65" ht="12.75">
      <c r="A65" s="96" t="s">
        <v>30</v>
      </c>
    </row>
    <row r="66" ht="12.75">
      <c r="A66" s="96" t="s">
        <v>30</v>
      </c>
    </row>
    <row r="67" ht="12.75">
      <c r="A67" s="96" t="s">
        <v>30</v>
      </c>
    </row>
    <row r="68" ht="12.75">
      <c r="A68" s="96" t="s">
        <v>30</v>
      </c>
    </row>
    <row r="69" ht="12.75">
      <c r="A69" s="96" t="s">
        <v>30</v>
      </c>
    </row>
    <row r="70" ht="12.75">
      <c r="A70" s="96" t="s">
        <v>30</v>
      </c>
    </row>
    <row r="71" ht="12.75">
      <c r="A71" s="96" t="s">
        <v>30</v>
      </c>
    </row>
    <row r="72" ht="12.75">
      <c r="A72" s="96" t="s">
        <v>30</v>
      </c>
    </row>
    <row r="73" ht="12.75">
      <c r="A73" s="96" t="s">
        <v>30</v>
      </c>
    </row>
    <row r="74" ht="12.75">
      <c r="A74" s="96" t="s">
        <v>30</v>
      </c>
    </row>
    <row r="75" ht="12.75">
      <c r="A75" s="96" t="s">
        <v>30</v>
      </c>
    </row>
    <row r="76" ht="12.75">
      <c r="A76" s="96" t="s">
        <v>30</v>
      </c>
    </row>
    <row r="77" ht="12.75">
      <c r="A77" s="96" t="s">
        <v>30</v>
      </c>
    </row>
    <row r="78" ht="12.75">
      <c r="A78" s="96" t="s">
        <v>30</v>
      </c>
    </row>
    <row r="79" ht="12.75">
      <c r="A79" s="96" t="s">
        <v>30</v>
      </c>
    </row>
    <row r="80" ht="12.75">
      <c r="A80" s="96" t="s">
        <v>30</v>
      </c>
    </row>
    <row r="81" ht="12.75">
      <c r="A81" s="96" t="s">
        <v>30</v>
      </c>
    </row>
    <row r="82" ht="12.75">
      <c r="A82" s="96" t="s">
        <v>30</v>
      </c>
    </row>
    <row r="83" ht="12.75">
      <c r="A83" s="96" t="s">
        <v>30</v>
      </c>
    </row>
    <row r="84" ht="12.75">
      <c r="A84" s="96" t="s">
        <v>30</v>
      </c>
    </row>
    <row r="85" ht="12.75">
      <c r="A85" s="96" t="s">
        <v>30</v>
      </c>
    </row>
    <row r="86" ht="12.75">
      <c r="A86" s="96" t="s">
        <v>30</v>
      </c>
    </row>
    <row r="87" ht="12.75">
      <c r="A87" s="96" t="s">
        <v>30</v>
      </c>
    </row>
    <row r="88" ht="12.75">
      <c r="A88" s="96" t="s">
        <v>30</v>
      </c>
    </row>
    <row r="89" ht="12.75">
      <c r="A89" s="96" t="s">
        <v>30</v>
      </c>
    </row>
    <row r="90" ht="12.75">
      <c r="A90" s="96" t="s">
        <v>30</v>
      </c>
    </row>
    <row r="91" ht="12.75">
      <c r="A91" s="96" t="s">
        <v>30</v>
      </c>
    </row>
    <row r="92" ht="12.75">
      <c r="A92" s="96" t="s">
        <v>30</v>
      </c>
    </row>
    <row r="93" ht="12.75">
      <c r="A93" s="96" t="s">
        <v>30</v>
      </c>
    </row>
    <row r="94" ht="12.75">
      <c r="A94" s="96" t="s">
        <v>30</v>
      </c>
    </row>
    <row r="95" ht="12.75">
      <c r="A95" s="96" t="s">
        <v>30</v>
      </c>
    </row>
    <row r="96" ht="12.75">
      <c r="A96" s="96" t="s">
        <v>30</v>
      </c>
    </row>
    <row r="97" ht="12.75">
      <c r="A97" s="96" t="s">
        <v>30</v>
      </c>
    </row>
    <row r="98" ht="12.75">
      <c r="A98" s="96" t="s">
        <v>30</v>
      </c>
    </row>
    <row r="99" ht="12.75">
      <c r="A99" s="96" t="s">
        <v>30</v>
      </c>
    </row>
    <row r="100" ht="12.75">
      <c r="A100" s="96" t="s">
        <v>30</v>
      </c>
    </row>
    <row r="101" ht="12.75">
      <c r="A101" s="96" t="s">
        <v>30</v>
      </c>
    </row>
    <row r="102" ht="12.75">
      <c r="A102" s="96" t="s">
        <v>30</v>
      </c>
    </row>
    <row r="103" ht="12.75">
      <c r="A103" s="96" t="s">
        <v>30</v>
      </c>
    </row>
    <row r="104" ht="12.75">
      <c r="A104" s="96" t="s">
        <v>30</v>
      </c>
    </row>
  </sheetData>
  <mergeCells count="5">
    <mergeCell ref="A5:A6"/>
    <mergeCell ref="A1:E1"/>
    <mergeCell ref="A3:E3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41"/>
  <dimension ref="A1:J29"/>
  <sheetViews>
    <sheetView showGridLines="0" zoomScale="75" zoomScaleNormal="75" zoomScaleSheetLayoutView="75" workbookViewId="0" topLeftCell="A1">
      <selection activeCell="A3" sqref="A3:H3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8.421875" style="0" customWidth="1"/>
    <col min="5" max="8" width="14.7109375" style="0" customWidth="1"/>
    <col min="9" max="9" width="11.7109375" style="0" bestFit="1" customWidth="1"/>
  </cols>
  <sheetData>
    <row r="1" spans="1:8" s="1" customFormat="1" ht="18">
      <c r="A1" s="341" t="s">
        <v>0</v>
      </c>
      <c r="B1" s="341"/>
      <c r="C1" s="341"/>
      <c r="D1" s="341"/>
      <c r="E1" s="341"/>
      <c r="F1" s="341"/>
      <c r="G1" s="341"/>
      <c r="H1" s="341"/>
    </row>
    <row r="2" s="2" customFormat="1" ht="14.25">
      <c r="A2" s="45"/>
    </row>
    <row r="3" spans="1:8" s="2" customFormat="1" ht="15">
      <c r="A3" s="350" t="s">
        <v>345</v>
      </c>
      <c r="B3" s="350"/>
      <c r="C3" s="350"/>
      <c r="D3" s="350"/>
      <c r="E3" s="350"/>
      <c r="F3" s="350"/>
      <c r="G3" s="350"/>
      <c r="H3" s="350"/>
    </row>
    <row r="4" spans="1:8" s="2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>
      <c r="A5" s="311"/>
      <c r="B5" s="312"/>
      <c r="C5" s="312"/>
      <c r="D5" s="312"/>
      <c r="E5" s="313" t="s">
        <v>9</v>
      </c>
      <c r="F5" s="312"/>
      <c r="G5" s="305" t="s">
        <v>20</v>
      </c>
      <c r="H5" s="314"/>
    </row>
    <row r="6" spans="1:8" ht="14.25">
      <c r="A6" s="14" t="s">
        <v>5</v>
      </c>
      <c r="B6" s="13" t="s">
        <v>2</v>
      </c>
      <c r="C6" s="13" t="s">
        <v>10</v>
      </c>
      <c r="D6" s="13" t="s">
        <v>3</v>
      </c>
      <c r="E6" s="13" t="s">
        <v>11</v>
      </c>
      <c r="F6" s="13" t="s">
        <v>232</v>
      </c>
      <c r="G6" s="15" t="s">
        <v>12</v>
      </c>
      <c r="H6" s="16"/>
    </row>
    <row r="7" spans="1:8" ht="12.75">
      <c r="A7" s="5"/>
      <c r="B7" s="13" t="s">
        <v>242</v>
      </c>
      <c r="C7" s="13" t="s">
        <v>13</v>
      </c>
      <c r="D7" s="17" t="s">
        <v>7</v>
      </c>
      <c r="E7" s="13" t="s">
        <v>14</v>
      </c>
      <c r="F7" s="13" t="s">
        <v>8</v>
      </c>
      <c r="G7" s="13" t="s">
        <v>15</v>
      </c>
      <c r="H7" s="13" t="s">
        <v>16</v>
      </c>
    </row>
    <row r="8" spans="1:8" ht="13.5" thickBot="1">
      <c r="A8" s="290"/>
      <c r="B8" s="291"/>
      <c r="C8" s="291"/>
      <c r="D8" s="291"/>
      <c r="E8" s="292" t="s">
        <v>17</v>
      </c>
      <c r="F8" s="291"/>
      <c r="G8" s="291"/>
      <c r="H8" s="291"/>
    </row>
    <row r="9" spans="1:10" ht="12.75">
      <c r="A9" s="19">
        <v>1990</v>
      </c>
      <c r="B9" s="20">
        <v>4351.8</v>
      </c>
      <c r="C9" s="20">
        <v>21.5</v>
      </c>
      <c r="D9" s="20">
        <v>9382.2</v>
      </c>
      <c r="E9" s="20">
        <v>13.504741985503589</v>
      </c>
      <c r="F9" s="22">
        <v>1267041.9025639177</v>
      </c>
      <c r="G9" s="22">
        <v>32124</v>
      </c>
      <c r="H9" s="22">
        <v>944739</v>
      </c>
      <c r="J9" s="286"/>
    </row>
    <row r="10" spans="1:10" ht="12.75">
      <c r="A10" s="19">
        <v>1991</v>
      </c>
      <c r="B10" s="20">
        <v>4412.8</v>
      </c>
      <c r="C10" s="20">
        <v>21.00729695431472</v>
      </c>
      <c r="D10" s="20">
        <v>9270.1</v>
      </c>
      <c r="E10" s="20">
        <v>13.648984890555697</v>
      </c>
      <c r="F10" s="22">
        <v>1265274.5483394037</v>
      </c>
      <c r="G10" s="22">
        <v>106349</v>
      </c>
      <c r="H10" s="22">
        <v>613650</v>
      </c>
      <c r="J10" s="286"/>
    </row>
    <row r="11" spans="1:10" ht="12.75">
      <c r="A11" s="19">
        <v>1992</v>
      </c>
      <c r="B11" s="20">
        <v>4112.2</v>
      </c>
      <c r="C11" s="20">
        <v>14.84606779825884</v>
      </c>
      <c r="D11" s="20">
        <v>6105</v>
      </c>
      <c r="E11" s="20">
        <v>13.420600290889858</v>
      </c>
      <c r="F11" s="22">
        <v>819327.6477588258</v>
      </c>
      <c r="G11" s="22">
        <v>196655</v>
      </c>
      <c r="H11" s="22">
        <v>779773</v>
      </c>
      <c r="J11" s="286"/>
    </row>
    <row r="12" spans="1:10" ht="12.75">
      <c r="A12" s="19">
        <v>1993</v>
      </c>
      <c r="B12" s="20">
        <v>3540.9</v>
      </c>
      <c r="C12" s="20">
        <v>27.396424637803946</v>
      </c>
      <c r="D12" s="20">
        <v>9700.8</v>
      </c>
      <c r="E12" s="20">
        <v>13.258327022706238</v>
      </c>
      <c r="F12" s="22">
        <v>1286163.7878186863</v>
      </c>
      <c r="G12" s="22">
        <v>74921</v>
      </c>
      <c r="H12" s="22">
        <v>383062</v>
      </c>
      <c r="J12" s="286"/>
    </row>
    <row r="13" spans="1:10" ht="12.75">
      <c r="A13" s="4">
        <v>1994</v>
      </c>
      <c r="B13" s="26">
        <v>3539.5</v>
      </c>
      <c r="C13" s="26">
        <v>20.95069925130668</v>
      </c>
      <c r="D13" s="26">
        <v>7415.5</v>
      </c>
      <c r="E13" s="26">
        <v>13.246306780618562</v>
      </c>
      <c r="F13" s="39">
        <v>982279.8793167694</v>
      </c>
      <c r="G13" s="39">
        <v>34088</v>
      </c>
      <c r="H13" s="22">
        <v>1408210</v>
      </c>
      <c r="J13" s="286"/>
    </row>
    <row r="14" spans="1:10" ht="12.75">
      <c r="A14" s="4">
        <v>1995</v>
      </c>
      <c r="B14" s="26">
        <v>3555.9</v>
      </c>
      <c r="C14" s="26">
        <v>14.192187631823167</v>
      </c>
      <c r="D14" s="26">
        <v>5046.6</v>
      </c>
      <c r="E14" s="26">
        <v>14.893079946630127</v>
      </c>
      <c r="F14" s="39">
        <v>751594.172586636</v>
      </c>
      <c r="G14" s="39">
        <v>1242185</v>
      </c>
      <c r="H14" s="22">
        <v>269203</v>
      </c>
      <c r="I14" s="24"/>
      <c r="J14" s="286"/>
    </row>
    <row r="15" spans="1:10" ht="12.75">
      <c r="A15" s="4">
        <v>1996</v>
      </c>
      <c r="B15" s="25">
        <v>3572.2</v>
      </c>
      <c r="C15" s="26">
        <v>29.945131851520074</v>
      </c>
      <c r="D15" s="25">
        <v>10697</v>
      </c>
      <c r="E15" s="25">
        <v>13.09004363347878</v>
      </c>
      <c r="F15" s="28">
        <v>1400241.967473225</v>
      </c>
      <c r="G15" s="28">
        <v>658122</v>
      </c>
      <c r="H15" s="23">
        <v>228943</v>
      </c>
      <c r="J15" s="286"/>
    </row>
    <row r="16" spans="1:10" ht="12.75">
      <c r="A16" s="4">
        <v>1997</v>
      </c>
      <c r="B16" s="25">
        <v>3682.3</v>
      </c>
      <c r="C16" s="26">
        <v>23.218640523585798</v>
      </c>
      <c r="D16" s="25">
        <v>8549.8</v>
      </c>
      <c r="E16" s="25">
        <v>13.336458596276131</v>
      </c>
      <c r="F16" s="28">
        <v>1140240.5370644166</v>
      </c>
      <c r="G16" s="28">
        <v>412044</v>
      </c>
      <c r="H16" s="23">
        <v>270489</v>
      </c>
      <c r="J16" s="286"/>
    </row>
    <row r="17" spans="1:10" ht="12.75">
      <c r="A17" s="4">
        <v>1998</v>
      </c>
      <c r="B17" s="25">
        <v>3535.2</v>
      </c>
      <c r="C17" s="26">
        <v>30.819472731387194</v>
      </c>
      <c r="D17" s="25">
        <v>10895.3</v>
      </c>
      <c r="E17" s="25">
        <v>11.821908093229</v>
      </c>
      <c r="F17" s="28">
        <v>1288032.352481579</v>
      </c>
      <c r="G17" s="28">
        <v>226667</v>
      </c>
      <c r="H17" s="23">
        <v>201145</v>
      </c>
      <c r="J17" s="286"/>
    </row>
    <row r="18" spans="1:10" ht="12.75">
      <c r="A18" s="4">
        <v>1999</v>
      </c>
      <c r="B18" s="25">
        <v>3120</v>
      </c>
      <c r="C18" s="26">
        <v>23.9</v>
      </c>
      <c r="D18" s="25">
        <v>7459.5</v>
      </c>
      <c r="E18" s="25">
        <v>12.128424266464727</v>
      </c>
      <c r="F18" s="28">
        <v>901663.4452417871</v>
      </c>
      <c r="G18" s="28">
        <v>218707</v>
      </c>
      <c r="H18" s="23">
        <v>618032</v>
      </c>
      <c r="J18" s="286"/>
    </row>
    <row r="19" spans="1:8" ht="12.75">
      <c r="A19" s="4">
        <v>2000</v>
      </c>
      <c r="B19" s="25">
        <v>3278</v>
      </c>
      <c r="C19" s="67">
        <v>33.74</v>
      </c>
      <c r="D19" s="25">
        <v>11063</v>
      </c>
      <c r="E19" s="25">
        <v>11.563472888343972</v>
      </c>
      <c r="F19" s="28">
        <v>1279267.0056374935</v>
      </c>
      <c r="G19" s="156">
        <v>85118.029</v>
      </c>
      <c r="H19" s="63">
        <v>218337.46</v>
      </c>
    </row>
    <row r="20" spans="1:8" ht="12.75">
      <c r="A20" s="4">
        <v>2001</v>
      </c>
      <c r="B20" s="66">
        <v>2992.088</v>
      </c>
      <c r="C20" s="67">
        <v>20.885545478608915</v>
      </c>
      <c r="D20" s="66">
        <v>6249.139</v>
      </c>
      <c r="E20" s="25">
        <v>12.65</v>
      </c>
      <c r="F20" s="28">
        <v>790516.0835000001</v>
      </c>
      <c r="G20" s="156">
        <v>823382.225</v>
      </c>
      <c r="H20" s="63">
        <v>217888.319</v>
      </c>
    </row>
    <row r="21" spans="1:8" ht="12.75">
      <c r="A21" s="4">
        <v>2002</v>
      </c>
      <c r="B21" s="66">
        <v>3101.524</v>
      </c>
      <c r="C21" s="67">
        <v>26.961996747405472</v>
      </c>
      <c r="D21" s="66">
        <v>8362.328</v>
      </c>
      <c r="E21" s="25">
        <v>11.82</v>
      </c>
      <c r="F21" s="28">
        <v>988427.1695999999</v>
      </c>
      <c r="G21" s="156">
        <v>1575572.509</v>
      </c>
      <c r="H21" s="63">
        <v>39502.507</v>
      </c>
    </row>
    <row r="22" spans="1:8" ht="12.75">
      <c r="A22" s="4">
        <v>2003</v>
      </c>
      <c r="B22" s="66">
        <v>3110.873</v>
      </c>
      <c r="C22" s="67">
        <v>27.946563553060507</v>
      </c>
      <c r="D22" s="66">
        <v>8693.821</v>
      </c>
      <c r="E22" s="25">
        <v>12.15</v>
      </c>
      <c r="F22" s="28">
        <v>1056299.2515</v>
      </c>
      <c r="G22" s="156">
        <v>598335</v>
      </c>
      <c r="H22" s="63">
        <v>112543</v>
      </c>
    </row>
    <row r="23" spans="1:8" ht="12.75">
      <c r="A23" s="4">
        <v>2004</v>
      </c>
      <c r="B23" s="66">
        <v>3178.755</v>
      </c>
      <c r="C23" s="67">
        <v>33.471648491311846</v>
      </c>
      <c r="D23" s="66">
        <v>10639.817</v>
      </c>
      <c r="E23" s="25">
        <v>12.63</v>
      </c>
      <c r="F23" s="28">
        <v>1340616.942</v>
      </c>
      <c r="G23" s="156">
        <v>1160744</v>
      </c>
      <c r="H23" s="63">
        <v>60992</v>
      </c>
    </row>
    <row r="24" spans="1:8" ht="12.75">
      <c r="A24" s="4">
        <v>2005</v>
      </c>
      <c r="B24" s="66">
        <v>3156.123</v>
      </c>
      <c r="C24" s="67">
        <v>14.657410373423343</v>
      </c>
      <c r="D24" s="66">
        <v>4626.059</v>
      </c>
      <c r="E24" s="25">
        <v>13.28</v>
      </c>
      <c r="F24" s="28">
        <v>614340.6351999999</v>
      </c>
      <c r="G24" s="156">
        <v>1956140</v>
      </c>
      <c r="H24" s="63">
        <v>60160</v>
      </c>
    </row>
    <row r="25" spans="1:8" ht="13.5" thickBot="1">
      <c r="A25" s="29" t="s">
        <v>301</v>
      </c>
      <c r="B25" s="40">
        <v>3226.745</v>
      </c>
      <c r="C25" s="200">
        <v>25.77953944299906</v>
      </c>
      <c r="D25" s="40">
        <v>8318.4</v>
      </c>
      <c r="E25" s="40">
        <v>12.57</v>
      </c>
      <c r="F25" s="42">
        <v>1045622.88</v>
      </c>
      <c r="G25" s="42"/>
      <c r="H25" s="43"/>
    </row>
    <row r="26" spans="1:8" ht="15" customHeight="1">
      <c r="A26" s="5" t="s">
        <v>233</v>
      </c>
      <c r="B26" s="5"/>
      <c r="C26" s="5"/>
      <c r="D26" s="5"/>
      <c r="E26" s="5"/>
      <c r="F26" s="5"/>
      <c r="G26" s="5"/>
      <c r="H26" s="5"/>
    </row>
    <row r="27" spans="1:8" ht="12.75">
      <c r="A27" s="44" t="s">
        <v>18</v>
      </c>
      <c r="B27" s="5"/>
      <c r="C27" s="5"/>
      <c r="D27" s="5"/>
      <c r="E27" s="5"/>
      <c r="F27" s="5"/>
      <c r="H27" s="5"/>
    </row>
    <row r="28" spans="1:3" ht="12.75">
      <c r="A28" s="5"/>
      <c r="B28" s="5"/>
      <c r="C28" s="5"/>
    </row>
    <row r="29" spans="1:3" ht="12.75">
      <c r="A29" s="5"/>
      <c r="B29" s="5"/>
      <c r="C29" s="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4"/>
  <dimension ref="A1:H25"/>
  <sheetViews>
    <sheetView showGridLines="0" zoomScale="75" zoomScaleNormal="75" zoomScaleSheetLayoutView="100" workbookViewId="0" topLeftCell="A1">
      <selection activeCell="H32" sqref="H32"/>
    </sheetView>
  </sheetViews>
  <sheetFormatPr defaultColWidth="11.421875" defaultRowHeight="12.75"/>
  <cols>
    <col min="1" max="2" width="14.7109375" style="0" customWidth="1"/>
    <col min="3" max="3" width="17.57421875" style="0" customWidth="1"/>
    <col min="4" max="4" width="17.8515625" style="0" customWidth="1"/>
    <col min="5" max="5" width="18.140625" style="0" customWidth="1"/>
    <col min="6" max="6" width="16.140625" style="0" customWidth="1"/>
    <col min="7" max="8" width="14.7109375" style="0" customWidth="1"/>
    <col min="9" max="9" width="11.7109375" style="0" bestFit="1" customWidth="1"/>
  </cols>
  <sheetData>
    <row r="1" spans="1:8" s="1" customFormat="1" ht="18">
      <c r="A1" s="341" t="s">
        <v>0</v>
      </c>
      <c r="B1" s="341"/>
      <c r="C1" s="341"/>
      <c r="D1" s="341"/>
      <c r="E1" s="341"/>
      <c r="F1" s="341"/>
      <c r="G1" s="10"/>
      <c r="H1" s="10"/>
    </row>
    <row r="2" s="2" customFormat="1" ht="14.25"/>
    <row r="3" spans="1:8" ht="15">
      <c r="A3" s="350" t="s">
        <v>311</v>
      </c>
      <c r="B3" s="350"/>
      <c r="C3" s="350"/>
      <c r="D3" s="350"/>
      <c r="E3" s="350"/>
      <c r="F3" s="350"/>
      <c r="G3" s="5"/>
      <c r="H3" s="5"/>
    </row>
    <row r="4" spans="1:8" ht="13.5" thickBot="1">
      <c r="A4" s="32"/>
      <c r="B4" s="33"/>
      <c r="C4" s="33"/>
      <c r="D4" s="33"/>
      <c r="E4" s="33"/>
      <c r="G4" s="5"/>
      <c r="H4" s="5"/>
    </row>
    <row r="5" spans="1:8" ht="12.75">
      <c r="A5" s="311"/>
      <c r="B5" s="315"/>
      <c r="C5" s="316" t="s">
        <v>22</v>
      </c>
      <c r="D5" s="317"/>
      <c r="E5" s="316" t="s">
        <v>21</v>
      </c>
      <c r="F5" s="317"/>
      <c r="G5" s="5"/>
      <c r="H5" s="5"/>
    </row>
    <row r="6" spans="1:8" ht="12.75">
      <c r="A6" s="360" t="s">
        <v>5</v>
      </c>
      <c r="B6" s="337"/>
      <c r="C6" s="13" t="s">
        <v>2</v>
      </c>
      <c r="D6" s="13" t="s">
        <v>3</v>
      </c>
      <c r="E6" s="13" t="s">
        <v>2</v>
      </c>
      <c r="F6" s="13" t="s">
        <v>3</v>
      </c>
      <c r="G6" s="5"/>
      <c r="H6" s="5"/>
    </row>
    <row r="7" spans="1:8" ht="13.5" thickBot="1">
      <c r="A7" s="290"/>
      <c r="B7" s="293"/>
      <c r="C7" s="300" t="s">
        <v>242</v>
      </c>
      <c r="D7" s="298" t="s">
        <v>7</v>
      </c>
      <c r="E7" s="300" t="s">
        <v>242</v>
      </c>
      <c r="F7" s="299" t="s">
        <v>7</v>
      </c>
      <c r="G7" s="5"/>
      <c r="H7" s="5"/>
    </row>
    <row r="8" spans="1:8" ht="12.75">
      <c r="A8" s="353">
        <v>1990</v>
      </c>
      <c r="B8" s="354"/>
      <c r="C8" s="20">
        <v>2528.1</v>
      </c>
      <c r="D8" s="20">
        <v>6056.9</v>
      </c>
      <c r="E8" s="20">
        <v>1829.7</v>
      </c>
      <c r="F8" s="20">
        <v>3325.3</v>
      </c>
      <c r="G8" s="5"/>
      <c r="H8" s="5"/>
    </row>
    <row r="9" spans="1:8" ht="12.75">
      <c r="A9" s="353">
        <v>1991</v>
      </c>
      <c r="B9" s="354"/>
      <c r="C9" s="20">
        <v>2551.9</v>
      </c>
      <c r="D9" s="20">
        <v>5579</v>
      </c>
      <c r="E9" s="20">
        <v>1860.9</v>
      </c>
      <c r="F9" s="20">
        <v>3691.1</v>
      </c>
      <c r="G9" s="5"/>
      <c r="H9" s="5"/>
    </row>
    <row r="10" spans="1:8" ht="12.75">
      <c r="A10" s="353">
        <v>1992</v>
      </c>
      <c r="B10" s="354"/>
      <c r="C10" s="20">
        <v>2469.6</v>
      </c>
      <c r="D10" s="20">
        <v>3831.3</v>
      </c>
      <c r="E10" s="20">
        <v>1642.6</v>
      </c>
      <c r="F10" s="20">
        <v>2273.7</v>
      </c>
      <c r="G10" s="5"/>
      <c r="H10" s="5"/>
    </row>
    <row r="11" spans="1:8" ht="12.75">
      <c r="A11" s="353">
        <v>1993</v>
      </c>
      <c r="B11" s="354"/>
      <c r="C11" s="20">
        <v>2264.1</v>
      </c>
      <c r="D11" s="20">
        <v>6393.4</v>
      </c>
      <c r="E11" s="20">
        <v>1276.9</v>
      </c>
      <c r="F11" s="20">
        <v>3307.4</v>
      </c>
      <c r="G11" s="5"/>
      <c r="H11" s="5"/>
    </row>
    <row r="12" spans="1:8" ht="12.75">
      <c r="A12" s="353">
        <v>1994</v>
      </c>
      <c r="B12" s="354"/>
      <c r="C12" s="20">
        <v>2232.1</v>
      </c>
      <c r="D12" s="20">
        <v>5095.1</v>
      </c>
      <c r="E12" s="20">
        <v>1307.3</v>
      </c>
      <c r="F12" s="20">
        <v>2320.4</v>
      </c>
      <c r="G12" s="5"/>
      <c r="H12" s="5"/>
    </row>
    <row r="13" spans="1:8" ht="12.75">
      <c r="A13" s="353">
        <v>1995</v>
      </c>
      <c r="B13" s="354"/>
      <c r="C13" s="26">
        <v>2257.5</v>
      </c>
      <c r="D13" s="26">
        <v>3540.6</v>
      </c>
      <c r="E13" s="26">
        <v>1298.4</v>
      </c>
      <c r="F13" s="20">
        <v>1506</v>
      </c>
      <c r="G13" s="5"/>
      <c r="H13" s="5"/>
    </row>
    <row r="14" spans="1:8" ht="12.75">
      <c r="A14" s="353">
        <v>1996</v>
      </c>
      <c r="B14" s="354"/>
      <c r="C14" s="25">
        <v>2405.7</v>
      </c>
      <c r="D14" s="25">
        <v>7342.2</v>
      </c>
      <c r="E14" s="25">
        <v>1166.5</v>
      </c>
      <c r="F14" s="34">
        <v>3354.8</v>
      </c>
      <c r="G14" s="5"/>
      <c r="H14" s="5"/>
    </row>
    <row r="15" spans="1:8" ht="12.75">
      <c r="A15" s="353">
        <v>1997</v>
      </c>
      <c r="B15" s="354"/>
      <c r="C15" s="25">
        <v>2541.8</v>
      </c>
      <c r="D15" s="25">
        <v>6129.7</v>
      </c>
      <c r="E15" s="25">
        <v>1140.5</v>
      </c>
      <c r="F15" s="34">
        <v>2420.1</v>
      </c>
      <c r="G15" s="5"/>
      <c r="H15" s="5"/>
    </row>
    <row r="16" spans="1:8" ht="12.75">
      <c r="A16" s="353">
        <v>1998</v>
      </c>
      <c r="B16" s="354"/>
      <c r="C16" s="25">
        <v>2571.7</v>
      </c>
      <c r="D16" s="25">
        <v>8208.5</v>
      </c>
      <c r="E16" s="25">
        <v>963.6</v>
      </c>
      <c r="F16" s="34">
        <v>2686.8</v>
      </c>
      <c r="G16" s="5"/>
      <c r="H16" s="5"/>
    </row>
    <row r="17" spans="1:8" ht="12.75">
      <c r="A17" s="353">
        <v>1999</v>
      </c>
      <c r="B17" s="354"/>
      <c r="C17" s="25">
        <v>2253</v>
      </c>
      <c r="D17" s="25">
        <v>5634.1</v>
      </c>
      <c r="E17" s="25">
        <v>867</v>
      </c>
      <c r="F17" s="34">
        <v>1825.4</v>
      </c>
      <c r="G17" s="5"/>
      <c r="H17" s="5"/>
    </row>
    <row r="18" spans="1:8" ht="12.75">
      <c r="A18" s="353">
        <v>2000</v>
      </c>
      <c r="B18" s="354"/>
      <c r="C18" s="25">
        <v>2453.807</v>
      </c>
      <c r="D18" s="25">
        <v>8665.089</v>
      </c>
      <c r="E18" s="25">
        <v>824.218</v>
      </c>
      <c r="F18" s="34">
        <v>2397.919</v>
      </c>
      <c r="G18" s="5"/>
      <c r="H18" s="5"/>
    </row>
    <row r="19" spans="1:8" ht="12.75">
      <c r="A19" s="19">
        <v>2001</v>
      </c>
      <c r="B19" s="4"/>
      <c r="C19" s="66">
        <v>2253.09</v>
      </c>
      <c r="D19" s="66">
        <v>4761.144</v>
      </c>
      <c r="E19" s="66">
        <v>738.998</v>
      </c>
      <c r="F19" s="61">
        <v>1487.995</v>
      </c>
      <c r="G19" s="5"/>
      <c r="H19" s="5"/>
    </row>
    <row r="20" spans="1:8" ht="12.75">
      <c r="A20" s="19">
        <v>2002</v>
      </c>
      <c r="B20" s="4"/>
      <c r="C20" s="66">
        <v>2385.1</v>
      </c>
      <c r="D20" s="66">
        <v>6509.2</v>
      </c>
      <c r="E20" s="66">
        <v>716.4</v>
      </c>
      <c r="F20" s="61">
        <v>1853.1</v>
      </c>
      <c r="G20" s="5"/>
      <c r="H20" s="5"/>
    </row>
    <row r="21" spans="1:8" ht="12.75">
      <c r="A21" s="19">
        <v>2003</v>
      </c>
      <c r="B21" s="4"/>
      <c r="C21" s="66">
        <v>2299.657</v>
      </c>
      <c r="D21" s="66">
        <v>6508.156</v>
      </c>
      <c r="E21" s="66">
        <v>811.217</v>
      </c>
      <c r="F21" s="61">
        <v>2185.665</v>
      </c>
      <c r="G21" s="5"/>
      <c r="H21" s="5"/>
    </row>
    <row r="22" spans="1:8" ht="12.75">
      <c r="A22" s="19">
        <v>2004</v>
      </c>
      <c r="B22" s="4"/>
      <c r="C22" s="66">
        <v>2349.682</v>
      </c>
      <c r="D22" s="66">
        <v>7939.642</v>
      </c>
      <c r="E22" s="66">
        <v>829.074</v>
      </c>
      <c r="F22" s="61">
        <v>2700.175</v>
      </c>
      <c r="G22" s="5"/>
      <c r="H22" s="5"/>
    </row>
    <row r="23" spans="1:6" ht="12.75">
      <c r="A23" s="19">
        <v>2005</v>
      </c>
      <c r="B23" s="4"/>
      <c r="C23" s="66">
        <f>2387817/1000</f>
        <v>2387.817</v>
      </c>
      <c r="D23" s="66">
        <f>3496757/1000</f>
        <v>3496.757</v>
      </c>
      <c r="E23" s="66">
        <f>768306/1000</f>
        <v>768.306</v>
      </c>
      <c r="F23" s="61">
        <f>1129302/1000</f>
        <v>1129.302</v>
      </c>
    </row>
    <row r="24" spans="1:6" ht="13.5" thickBot="1">
      <c r="A24" s="351" t="s">
        <v>302</v>
      </c>
      <c r="B24" s="352"/>
      <c r="C24" s="40">
        <f>2501684/1000</f>
        <v>2501.684</v>
      </c>
      <c r="D24" s="40">
        <v>6463.8</v>
      </c>
      <c r="E24" s="40">
        <f>731061/1000</f>
        <v>731.061</v>
      </c>
      <c r="F24" s="35">
        <v>1854.5</v>
      </c>
    </row>
    <row r="25" ht="12.75">
      <c r="A25" t="s">
        <v>18</v>
      </c>
    </row>
  </sheetData>
  <mergeCells count="15">
    <mergeCell ref="A1:F1"/>
    <mergeCell ref="A18:B18"/>
    <mergeCell ref="A6:B6"/>
    <mergeCell ref="A3:F3"/>
    <mergeCell ref="A8:B8"/>
    <mergeCell ref="A9:B9"/>
    <mergeCell ref="A10:B10"/>
    <mergeCell ref="A11:B11"/>
    <mergeCell ref="A16:B16"/>
    <mergeCell ref="A24:B24"/>
    <mergeCell ref="A17:B17"/>
    <mergeCell ref="A12:B12"/>
    <mergeCell ref="A13:B13"/>
    <mergeCell ref="A14:B14"/>
    <mergeCell ref="A15:B15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96">
    <pageSetUpPr fitToPage="1"/>
  </sheetPr>
  <dimension ref="A1:J85"/>
  <sheetViews>
    <sheetView zoomScale="75" zoomScaleNormal="75" workbookViewId="0" topLeftCell="A55">
      <selection activeCell="A1" sqref="A1:H1"/>
    </sheetView>
  </sheetViews>
  <sheetFormatPr defaultColWidth="11.421875" defaultRowHeight="12.75"/>
  <cols>
    <col min="1" max="1" width="25.7109375" style="56" customWidth="1"/>
    <col min="2" max="2" width="12.7109375" style="56" bestFit="1" customWidth="1"/>
    <col min="3" max="3" width="11.57421875" style="56" bestFit="1" customWidth="1"/>
    <col min="4" max="4" width="12.00390625" style="56" bestFit="1" customWidth="1"/>
    <col min="5" max="6" width="11.57421875" style="56" bestFit="1" customWidth="1"/>
    <col min="7" max="7" width="14.140625" style="56" bestFit="1" customWidth="1"/>
    <col min="8" max="8" width="12.7109375" style="56" bestFit="1" customWidth="1"/>
    <col min="9" max="16384" width="11.421875" style="56" customWidth="1"/>
  </cols>
  <sheetData>
    <row r="1" spans="1:8" s="227" customFormat="1" ht="18">
      <c r="A1" s="343" t="s">
        <v>0</v>
      </c>
      <c r="B1" s="343"/>
      <c r="C1" s="343"/>
      <c r="D1" s="343"/>
      <c r="E1" s="343"/>
      <c r="F1" s="343"/>
      <c r="G1" s="343"/>
      <c r="H1" s="343"/>
    </row>
    <row r="2" s="158" customFormat="1" ht="14.25"/>
    <row r="3" spans="1:8" s="158" customFormat="1" ht="15">
      <c r="A3" s="344" t="s">
        <v>312</v>
      </c>
      <c r="B3" s="344"/>
      <c r="C3" s="344"/>
      <c r="D3" s="344"/>
      <c r="E3" s="344"/>
      <c r="F3" s="344"/>
      <c r="G3" s="344"/>
      <c r="H3" s="344"/>
    </row>
    <row r="4" spans="1:8" s="158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>
      <c r="A5" s="244" t="s">
        <v>113</v>
      </c>
      <c r="B5" s="229" t="s">
        <v>2</v>
      </c>
      <c r="C5" s="230"/>
      <c r="D5" s="230"/>
      <c r="E5" s="229" t="s">
        <v>10</v>
      </c>
      <c r="F5" s="230"/>
      <c r="G5" s="245" t="s">
        <v>3</v>
      </c>
      <c r="H5" s="246" t="s">
        <v>46</v>
      </c>
    </row>
    <row r="6" spans="1:8" ht="12.75">
      <c r="A6" s="137" t="s">
        <v>114</v>
      </c>
      <c r="B6" s="53" t="s">
        <v>44</v>
      </c>
      <c r="C6" s="54"/>
      <c r="D6" s="54"/>
      <c r="E6" s="53" t="s">
        <v>45</v>
      </c>
      <c r="F6" s="54"/>
      <c r="G6" s="38" t="s">
        <v>115</v>
      </c>
      <c r="H6" s="38" t="s">
        <v>51</v>
      </c>
    </row>
    <row r="7" spans="1:8" ht="13.5" thickBot="1">
      <c r="A7" s="159"/>
      <c r="B7" s="150" t="s">
        <v>47</v>
      </c>
      <c r="C7" s="155" t="s">
        <v>48</v>
      </c>
      <c r="D7" s="157" t="s">
        <v>49</v>
      </c>
      <c r="E7" s="150" t="s">
        <v>47</v>
      </c>
      <c r="F7" s="155" t="s">
        <v>48</v>
      </c>
      <c r="G7" s="150" t="s">
        <v>12</v>
      </c>
      <c r="H7" s="150" t="s">
        <v>12</v>
      </c>
    </row>
    <row r="8" spans="1:10" ht="12.75">
      <c r="A8" s="151" t="s">
        <v>116</v>
      </c>
      <c r="B8" s="233">
        <v>310</v>
      </c>
      <c r="C8" s="247" t="s">
        <v>24</v>
      </c>
      <c r="D8" s="233">
        <v>310</v>
      </c>
      <c r="E8" s="248">
        <v>2120</v>
      </c>
      <c r="F8" s="234" t="s">
        <v>24</v>
      </c>
      <c r="G8" s="233">
        <v>657</v>
      </c>
      <c r="H8" s="233">
        <v>930</v>
      </c>
      <c r="I8" s="201"/>
      <c r="J8" s="201"/>
    </row>
    <row r="9" spans="1:10" ht="12.75">
      <c r="A9" s="56" t="s">
        <v>117</v>
      </c>
      <c r="B9" s="234">
        <v>18</v>
      </c>
      <c r="C9" s="234" t="s">
        <v>24</v>
      </c>
      <c r="D9" s="234">
        <v>18</v>
      </c>
      <c r="E9" s="235">
        <v>2120</v>
      </c>
      <c r="F9" s="234" t="s">
        <v>24</v>
      </c>
      <c r="G9" s="234">
        <v>38</v>
      </c>
      <c r="H9" s="234">
        <v>54</v>
      </c>
      <c r="I9" s="201"/>
      <c r="J9" s="201"/>
    </row>
    <row r="10" spans="1:10" ht="12.75">
      <c r="A10" s="56" t="s">
        <v>118</v>
      </c>
      <c r="B10" s="234">
        <v>120</v>
      </c>
      <c r="C10" s="234" t="s">
        <v>24</v>
      </c>
      <c r="D10" s="234">
        <v>120</v>
      </c>
      <c r="E10" s="235">
        <v>2120</v>
      </c>
      <c r="F10" s="234" t="s">
        <v>24</v>
      </c>
      <c r="G10" s="234">
        <v>254</v>
      </c>
      <c r="H10" s="234">
        <v>360</v>
      </c>
      <c r="I10" s="201"/>
      <c r="J10" s="201"/>
    </row>
    <row r="11" spans="1:10" ht="12.75">
      <c r="A11" s="56" t="s">
        <v>119</v>
      </c>
      <c r="B11" s="234">
        <v>11</v>
      </c>
      <c r="C11" s="234" t="s">
        <v>24</v>
      </c>
      <c r="D11" s="234">
        <v>11</v>
      </c>
      <c r="E11" s="235">
        <v>2120</v>
      </c>
      <c r="F11" s="234" t="s">
        <v>24</v>
      </c>
      <c r="G11" s="234">
        <v>23</v>
      </c>
      <c r="H11" s="234">
        <v>33</v>
      </c>
      <c r="I11" s="201"/>
      <c r="J11" s="201"/>
    </row>
    <row r="12" spans="1:10" ht="12.75">
      <c r="A12" s="141" t="s">
        <v>120</v>
      </c>
      <c r="B12" s="249">
        <v>459</v>
      </c>
      <c r="C12" s="249" t="s">
        <v>24</v>
      </c>
      <c r="D12" s="249">
        <v>459</v>
      </c>
      <c r="E12" s="249">
        <v>2120</v>
      </c>
      <c r="F12" s="249" t="s">
        <v>24</v>
      </c>
      <c r="G12" s="249">
        <v>972</v>
      </c>
      <c r="H12" s="249">
        <v>1377</v>
      </c>
      <c r="I12" s="201"/>
      <c r="J12" s="201"/>
    </row>
    <row r="13" spans="1:10" ht="12.75">
      <c r="A13" s="141"/>
      <c r="B13" s="249"/>
      <c r="C13" s="249"/>
      <c r="D13" s="249"/>
      <c r="E13" s="250"/>
      <c r="F13" s="250"/>
      <c r="G13" s="249"/>
      <c r="H13" s="249"/>
      <c r="I13" s="201"/>
      <c r="J13" s="201"/>
    </row>
    <row r="14" spans="1:10" ht="12.75">
      <c r="A14" s="141" t="s">
        <v>121</v>
      </c>
      <c r="B14" s="249" t="s">
        <v>24</v>
      </c>
      <c r="C14" s="249" t="s">
        <v>24</v>
      </c>
      <c r="D14" s="249" t="s">
        <v>24</v>
      </c>
      <c r="E14" s="250" t="s">
        <v>24</v>
      </c>
      <c r="F14" s="249" t="s">
        <v>24</v>
      </c>
      <c r="G14" s="249" t="s">
        <v>24</v>
      </c>
      <c r="H14" s="249" t="s">
        <v>24</v>
      </c>
      <c r="I14" s="201"/>
      <c r="J14" s="201"/>
    </row>
    <row r="15" spans="1:10" ht="12.75">
      <c r="A15" s="141"/>
      <c r="B15" s="249"/>
      <c r="C15" s="249"/>
      <c r="D15" s="249"/>
      <c r="E15" s="250"/>
      <c r="F15" s="250"/>
      <c r="G15" s="249"/>
      <c r="H15" s="249"/>
      <c r="I15" s="201"/>
      <c r="J15" s="201"/>
    </row>
    <row r="16" spans="1:10" ht="12.75">
      <c r="A16" s="141" t="s">
        <v>122</v>
      </c>
      <c r="B16" s="249">
        <v>478</v>
      </c>
      <c r="C16" s="249" t="s">
        <v>24</v>
      </c>
      <c r="D16" s="249">
        <v>478</v>
      </c>
      <c r="E16" s="250">
        <v>1500</v>
      </c>
      <c r="F16" s="249" t="s">
        <v>24</v>
      </c>
      <c r="G16" s="249">
        <v>717</v>
      </c>
      <c r="H16" s="249">
        <v>1334</v>
      </c>
      <c r="I16" s="201"/>
      <c r="J16" s="201"/>
    </row>
    <row r="17" spans="2:10" ht="12.75">
      <c r="B17" s="234"/>
      <c r="C17" s="234"/>
      <c r="D17" s="234"/>
      <c r="E17" s="235"/>
      <c r="F17" s="235"/>
      <c r="G17" s="234"/>
      <c r="H17" s="234"/>
      <c r="I17" s="201"/>
      <c r="J17" s="201"/>
    </row>
    <row r="18" spans="1:10" ht="12.75">
      <c r="A18" s="56" t="s">
        <v>123</v>
      </c>
      <c r="B18" s="234">
        <v>15424</v>
      </c>
      <c r="C18" s="234" t="s">
        <v>24</v>
      </c>
      <c r="D18" s="234">
        <v>15424</v>
      </c>
      <c r="E18" s="235">
        <v>4000</v>
      </c>
      <c r="F18" s="234" t="s">
        <v>24</v>
      </c>
      <c r="G18" s="234">
        <v>61696</v>
      </c>
      <c r="H18" s="234">
        <v>50000</v>
      </c>
      <c r="I18" s="201"/>
      <c r="J18" s="201"/>
    </row>
    <row r="19" spans="1:10" ht="12.75">
      <c r="A19" s="56" t="s">
        <v>124</v>
      </c>
      <c r="B19" s="234" t="s">
        <v>24</v>
      </c>
      <c r="C19" s="234" t="s">
        <v>24</v>
      </c>
      <c r="D19" s="234" t="s">
        <v>24</v>
      </c>
      <c r="E19" s="234" t="s">
        <v>24</v>
      </c>
      <c r="F19" s="234" t="s">
        <v>24</v>
      </c>
      <c r="G19" s="234" t="s">
        <v>24</v>
      </c>
      <c r="H19" s="234" t="s">
        <v>24</v>
      </c>
      <c r="I19" s="201"/>
      <c r="J19" s="201"/>
    </row>
    <row r="20" spans="1:10" ht="12.75">
      <c r="A20" s="56" t="s">
        <v>125</v>
      </c>
      <c r="B20" s="234" t="s">
        <v>24</v>
      </c>
      <c r="C20" s="234" t="s">
        <v>24</v>
      </c>
      <c r="D20" s="234" t="s">
        <v>24</v>
      </c>
      <c r="E20" s="234" t="s">
        <v>24</v>
      </c>
      <c r="F20" s="234" t="s">
        <v>24</v>
      </c>
      <c r="G20" s="234" t="s">
        <v>24</v>
      </c>
      <c r="H20" s="234" t="s">
        <v>24</v>
      </c>
      <c r="I20" s="201"/>
      <c r="J20" s="201"/>
    </row>
    <row r="21" spans="1:10" ht="12.75">
      <c r="A21" s="141" t="s">
        <v>227</v>
      </c>
      <c r="B21" s="249">
        <v>15424</v>
      </c>
      <c r="C21" s="249" t="s">
        <v>24</v>
      </c>
      <c r="D21" s="249">
        <v>15424</v>
      </c>
      <c r="E21" s="249">
        <v>4000</v>
      </c>
      <c r="F21" s="249" t="s">
        <v>24</v>
      </c>
      <c r="G21" s="249">
        <v>61696</v>
      </c>
      <c r="H21" s="249">
        <v>50000</v>
      </c>
      <c r="I21" s="201"/>
      <c r="J21" s="201"/>
    </row>
    <row r="22" spans="2:10" ht="12.75">
      <c r="B22" s="249"/>
      <c r="C22" s="249"/>
      <c r="D22" s="249"/>
      <c r="E22" s="250"/>
      <c r="F22" s="250"/>
      <c r="G22" s="249"/>
      <c r="H22" s="249"/>
      <c r="I22" s="201"/>
      <c r="J22" s="201"/>
    </row>
    <row r="23" spans="1:10" ht="12.75">
      <c r="A23" s="141" t="s">
        <v>126</v>
      </c>
      <c r="B23" s="249">
        <v>93596</v>
      </c>
      <c r="C23" s="249">
        <v>8458</v>
      </c>
      <c r="D23" s="249">
        <v>102054</v>
      </c>
      <c r="E23" s="250">
        <v>4092</v>
      </c>
      <c r="F23" s="250">
        <v>3671</v>
      </c>
      <c r="G23" s="249">
        <v>414048</v>
      </c>
      <c r="H23" s="249">
        <v>215305</v>
      </c>
      <c r="I23" s="201"/>
      <c r="J23" s="201"/>
    </row>
    <row r="24" spans="1:10" ht="12.75">
      <c r="A24" s="141"/>
      <c r="B24" s="249"/>
      <c r="C24" s="249"/>
      <c r="D24" s="249"/>
      <c r="E24" s="250"/>
      <c r="F24" s="250"/>
      <c r="G24" s="249"/>
      <c r="H24" s="249"/>
      <c r="I24" s="201"/>
      <c r="J24" s="201"/>
    </row>
    <row r="25" spans="1:10" ht="12.75">
      <c r="A25" s="141" t="s">
        <v>127</v>
      </c>
      <c r="B25" s="249">
        <v>15041</v>
      </c>
      <c r="C25" s="249">
        <v>3016</v>
      </c>
      <c r="D25" s="249">
        <v>18057</v>
      </c>
      <c r="E25" s="250">
        <v>4119</v>
      </c>
      <c r="F25" s="250">
        <v>4500</v>
      </c>
      <c r="G25" s="249">
        <v>75526</v>
      </c>
      <c r="H25" s="249">
        <v>39200</v>
      </c>
      <c r="I25" s="201"/>
      <c r="J25" s="201"/>
    </row>
    <row r="26" spans="2:10" ht="12.75">
      <c r="B26" s="234"/>
      <c r="C26" s="234"/>
      <c r="D26" s="234"/>
      <c r="E26" s="235"/>
      <c r="F26" s="235"/>
      <c r="G26" s="234"/>
      <c r="H26" s="234"/>
      <c r="I26" s="201"/>
      <c r="J26" s="201"/>
    </row>
    <row r="27" spans="1:10" ht="12.75">
      <c r="A27" s="56" t="s">
        <v>128</v>
      </c>
      <c r="B27" s="234">
        <v>149917</v>
      </c>
      <c r="C27" s="234">
        <v>29624</v>
      </c>
      <c r="D27" s="234">
        <v>179541</v>
      </c>
      <c r="E27" s="235">
        <v>3136</v>
      </c>
      <c r="F27" s="235">
        <v>4321</v>
      </c>
      <c r="G27" s="234">
        <v>598145</v>
      </c>
      <c r="H27" s="234">
        <v>179985</v>
      </c>
      <c r="I27" s="201"/>
      <c r="J27" s="201"/>
    </row>
    <row r="28" spans="1:10" ht="12.75">
      <c r="A28" s="56" t="s">
        <v>129</v>
      </c>
      <c r="B28" s="234">
        <v>136221</v>
      </c>
      <c r="C28" s="234">
        <v>9401</v>
      </c>
      <c r="D28" s="234">
        <v>145622</v>
      </c>
      <c r="E28" s="235">
        <v>3251</v>
      </c>
      <c r="F28" s="235">
        <v>3872</v>
      </c>
      <c r="G28" s="234">
        <v>479255</v>
      </c>
      <c r="H28" s="234">
        <v>191702</v>
      </c>
      <c r="I28" s="201"/>
      <c r="J28" s="201"/>
    </row>
    <row r="29" spans="1:10" ht="12.75">
      <c r="A29" s="56" t="s">
        <v>130</v>
      </c>
      <c r="B29" s="234">
        <v>44246</v>
      </c>
      <c r="C29" s="234">
        <v>14742</v>
      </c>
      <c r="D29" s="234">
        <v>58988</v>
      </c>
      <c r="E29" s="235">
        <v>3737</v>
      </c>
      <c r="F29" s="235">
        <v>4080</v>
      </c>
      <c r="G29" s="234">
        <v>225495</v>
      </c>
      <c r="H29" s="234">
        <v>55000</v>
      </c>
      <c r="I29" s="201"/>
      <c r="J29" s="201"/>
    </row>
    <row r="30" spans="1:10" ht="12.75">
      <c r="A30" s="141" t="s">
        <v>228</v>
      </c>
      <c r="B30" s="249">
        <v>330384</v>
      </c>
      <c r="C30" s="249">
        <v>53767</v>
      </c>
      <c r="D30" s="249">
        <v>384151</v>
      </c>
      <c r="E30" s="249">
        <v>3264</v>
      </c>
      <c r="F30" s="249">
        <v>4176</v>
      </c>
      <c r="G30" s="249">
        <v>1302895</v>
      </c>
      <c r="H30" s="249">
        <v>426687</v>
      </c>
      <c r="I30" s="201"/>
      <c r="J30" s="201"/>
    </row>
    <row r="31" spans="2:10" ht="12.75">
      <c r="B31" s="234"/>
      <c r="C31" s="234"/>
      <c r="D31" s="234"/>
      <c r="E31" s="235"/>
      <c r="F31" s="235"/>
      <c r="G31" s="234"/>
      <c r="H31" s="234"/>
      <c r="I31" s="201"/>
      <c r="J31" s="201"/>
    </row>
    <row r="32" spans="1:10" ht="12.75">
      <c r="A32" s="56" t="s">
        <v>131</v>
      </c>
      <c r="B32" s="252">
        <v>43635</v>
      </c>
      <c r="C32" s="252">
        <v>1638</v>
      </c>
      <c r="D32" s="234">
        <v>45273</v>
      </c>
      <c r="E32" s="252">
        <v>3105</v>
      </c>
      <c r="F32" s="252">
        <v>5116</v>
      </c>
      <c r="G32" s="235">
        <v>143867</v>
      </c>
      <c r="H32" s="252">
        <v>102900</v>
      </c>
      <c r="I32" s="201"/>
      <c r="J32" s="201"/>
    </row>
    <row r="33" spans="1:10" ht="12.75">
      <c r="A33" s="56" t="s">
        <v>132</v>
      </c>
      <c r="B33" s="252">
        <v>14229</v>
      </c>
      <c r="C33" s="252">
        <v>2617</v>
      </c>
      <c r="D33" s="234">
        <v>16846</v>
      </c>
      <c r="E33" s="252">
        <v>2400</v>
      </c>
      <c r="F33" s="252">
        <v>2801</v>
      </c>
      <c r="G33" s="235">
        <v>41480</v>
      </c>
      <c r="H33" s="252">
        <v>34100</v>
      </c>
      <c r="I33" s="201"/>
      <c r="J33" s="201"/>
    </row>
    <row r="34" spans="1:10" ht="12.75">
      <c r="A34" s="56" t="s">
        <v>133</v>
      </c>
      <c r="B34" s="252">
        <v>106590</v>
      </c>
      <c r="C34" s="252">
        <v>12661</v>
      </c>
      <c r="D34" s="234">
        <v>119251</v>
      </c>
      <c r="E34" s="252">
        <v>3361</v>
      </c>
      <c r="F34" s="252">
        <v>5617</v>
      </c>
      <c r="G34" s="235">
        <v>429365</v>
      </c>
      <c r="H34" s="252">
        <v>178876</v>
      </c>
      <c r="I34" s="201"/>
      <c r="J34" s="201"/>
    </row>
    <row r="35" spans="1:10" ht="12.75">
      <c r="A35" s="56" t="s">
        <v>134</v>
      </c>
      <c r="B35" s="252">
        <v>16183</v>
      </c>
      <c r="C35" s="252">
        <v>488</v>
      </c>
      <c r="D35" s="234">
        <v>16671</v>
      </c>
      <c r="E35" s="252">
        <v>3919</v>
      </c>
      <c r="F35" s="252">
        <v>5399</v>
      </c>
      <c r="G35" s="235">
        <v>66056</v>
      </c>
      <c r="H35" s="252">
        <v>23330</v>
      </c>
      <c r="I35" s="201"/>
      <c r="J35" s="201"/>
    </row>
    <row r="36" spans="1:10" ht="12.75">
      <c r="A36" s="141" t="s">
        <v>135</v>
      </c>
      <c r="B36" s="249">
        <v>180637</v>
      </c>
      <c r="C36" s="249">
        <v>17404</v>
      </c>
      <c r="D36" s="249">
        <v>198041</v>
      </c>
      <c r="E36" s="249">
        <v>3273</v>
      </c>
      <c r="F36" s="249">
        <v>5140</v>
      </c>
      <c r="G36" s="249">
        <v>680768</v>
      </c>
      <c r="H36" s="249">
        <v>339206</v>
      </c>
      <c r="I36" s="201"/>
      <c r="J36" s="201"/>
    </row>
    <row r="37" spans="1:10" ht="12.75">
      <c r="A37" s="141"/>
      <c r="B37" s="249"/>
      <c r="C37" s="249"/>
      <c r="D37" s="249"/>
      <c r="E37" s="250"/>
      <c r="F37" s="250"/>
      <c r="G37" s="249"/>
      <c r="H37" s="249"/>
      <c r="I37" s="201"/>
      <c r="J37" s="201"/>
    </row>
    <row r="38" spans="1:10" ht="12.75">
      <c r="A38" s="141" t="s">
        <v>136</v>
      </c>
      <c r="B38" s="250">
        <v>19316</v>
      </c>
      <c r="C38" s="250">
        <v>910</v>
      </c>
      <c r="D38" s="249">
        <v>20226</v>
      </c>
      <c r="E38" s="250">
        <v>2069</v>
      </c>
      <c r="F38" s="250">
        <v>3310</v>
      </c>
      <c r="G38" s="250">
        <v>42977</v>
      </c>
      <c r="H38" s="250">
        <v>55870</v>
      </c>
      <c r="I38" s="201"/>
      <c r="J38" s="201"/>
    </row>
    <row r="39" spans="2:10" ht="12.75">
      <c r="B39" s="234"/>
      <c r="C39" s="234"/>
      <c r="D39" s="234"/>
      <c r="E39" s="235"/>
      <c r="F39" s="235"/>
      <c r="G39" s="234"/>
      <c r="H39" s="234"/>
      <c r="I39" s="201"/>
      <c r="J39" s="201"/>
    </row>
    <row r="40" spans="1:10" ht="12.75">
      <c r="A40" s="56" t="s">
        <v>137</v>
      </c>
      <c r="B40" s="235">
        <v>80546</v>
      </c>
      <c r="C40" s="235">
        <v>7354</v>
      </c>
      <c r="D40" s="234">
        <v>87900</v>
      </c>
      <c r="E40" s="235">
        <v>2794</v>
      </c>
      <c r="F40" s="235">
        <v>4081</v>
      </c>
      <c r="G40" s="235">
        <v>255058</v>
      </c>
      <c r="H40" s="235">
        <v>112350</v>
      </c>
      <c r="I40" s="201"/>
      <c r="J40" s="201"/>
    </row>
    <row r="41" spans="1:10" ht="12.75">
      <c r="A41" s="56" t="s">
        <v>138</v>
      </c>
      <c r="B41" s="234">
        <v>215346</v>
      </c>
      <c r="C41" s="234">
        <v>9041</v>
      </c>
      <c r="D41" s="234">
        <v>224387</v>
      </c>
      <c r="E41" s="235">
        <v>3625</v>
      </c>
      <c r="F41" s="235">
        <v>5060</v>
      </c>
      <c r="G41" s="234">
        <v>826374</v>
      </c>
      <c r="H41" s="234">
        <v>268585</v>
      </c>
      <c r="I41" s="201"/>
      <c r="J41" s="201"/>
    </row>
    <row r="42" spans="1:10" ht="12.75">
      <c r="A42" s="56" t="s">
        <v>139</v>
      </c>
      <c r="B42" s="235">
        <v>23234</v>
      </c>
      <c r="C42" s="235">
        <v>6471</v>
      </c>
      <c r="D42" s="234">
        <v>29705</v>
      </c>
      <c r="E42" s="235">
        <v>2650</v>
      </c>
      <c r="F42" s="235">
        <v>5498</v>
      </c>
      <c r="G42" s="235">
        <v>97150</v>
      </c>
      <c r="H42" s="251">
        <v>45488</v>
      </c>
      <c r="I42" s="201"/>
      <c r="J42" s="201"/>
    </row>
    <row r="43" spans="1:10" ht="12.75">
      <c r="A43" s="56" t="s">
        <v>140</v>
      </c>
      <c r="B43" s="235">
        <v>177264</v>
      </c>
      <c r="C43" s="235">
        <v>18696</v>
      </c>
      <c r="D43" s="234">
        <v>195960</v>
      </c>
      <c r="E43" s="235">
        <v>3143</v>
      </c>
      <c r="F43" s="235">
        <v>4311</v>
      </c>
      <c r="G43" s="235">
        <v>637732</v>
      </c>
      <c r="H43" s="235">
        <v>194853</v>
      </c>
      <c r="I43" s="201"/>
      <c r="J43" s="201"/>
    </row>
    <row r="44" spans="1:10" ht="12.75">
      <c r="A44" s="56" t="s">
        <v>141</v>
      </c>
      <c r="B44" s="235">
        <v>67806</v>
      </c>
      <c r="C44" s="235">
        <v>4701</v>
      </c>
      <c r="D44" s="234">
        <v>72507</v>
      </c>
      <c r="E44" s="235">
        <v>3244</v>
      </c>
      <c r="F44" s="235">
        <v>4099</v>
      </c>
      <c r="G44" s="235">
        <v>239232</v>
      </c>
      <c r="H44" s="235">
        <v>117448</v>
      </c>
      <c r="I44" s="201"/>
      <c r="J44" s="201"/>
    </row>
    <row r="45" spans="1:10" ht="12.75">
      <c r="A45" s="56" t="s">
        <v>142</v>
      </c>
      <c r="B45" s="235">
        <v>124286</v>
      </c>
      <c r="C45" s="235">
        <v>9187</v>
      </c>
      <c r="D45" s="234">
        <v>133473</v>
      </c>
      <c r="E45" s="235">
        <v>3403</v>
      </c>
      <c r="F45" s="235">
        <v>5610</v>
      </c>
      <c r="G45" s="235">
        <v>474484</v>
      </c>
      <c r="H45" s="235">
        <v>437845</v>
      </c>
      <c r="I45" s="201"/>
      <c r="J45" s="201"/>
    </row>
    <row r="46" spans="1:10" ht="12.75">
      <c r="A46" s="56" t="s">
        <v>143</v>
      </c>
      <c r="B46" s="235">
        <v>140084</v>
      </c>
      <c r="C46" s="235">
        <v>6677</v>
      </c>
      <c r="D46" s="234">
        <v>146761</v>
      </c>
      <c r="E46" s="235">
        <v>3300</v>
      </c>
      <c r="F46" s="235">
        <v>3900</v>
      </c>
      <c r="G46" s="235">
        <v>488318</v>
      </c>
      <c r="H46" s="235">
        <v>585981</v>
      </c>
      <c r="I46" s="201"/>
      <c r="J46" s="201"/>
    </row>
    <row r="47" spans="1:10" ht="12.75">
      <c r="A47" s="56" t="s">
        <v>144</v>
      </c>
      <c r="B47" s="235">
        <v>274304</v>
      </c>
      <c r="C47" s="235">
        <v>38214</v>
      </c>
      <c r="D47" s="234">
        <v>312518</v>
      </c>
      <c r="E47" s="235">
        <v>2914</v>
      </c>
      <c r="F47" s="235">
        <v>5253</v>
      </c>
      <c r="G47" s="235">
        <v>1000077</v>
      </c>
      <c r="H47" s="235">
        <v>705200</v>
      </c>
      <c r="I47" s="201"/>
      <c r="J47" s="201"/>
    </row>
    <row r="48" spans="1:10" ht="12.75">
      <c r="A48" s="56" t="s">
        <v>145</v>
      </c>
      <c r="B48" s="235">
        <v>73199</v>
      </c>
      <c r="C48" s="235">
        <v>9947</v>
      </c>
      <c r="D48" s="234">
        <v>83146</v>
      </c>
      <c r="E48" s="235">
        <v>2480</v>
      </c>
      <c r="F48" s="235">
        <v>5160</v>
      </c>
      <c r="G48" s="235">
        <v>232860</v>
      </c>
      <c r="H48" s="235">
        <v>91461</v>
      </c>
      <c r="I48" s="201"/>
      <c r="J48" s="201"/>
    </row>
    <row r="49" spans="1:10" ht="12.75">
      <c r="A49" s="141" t="s">
        <v>229</v>
      </c>
      <c r="B49" s="249">
        <v>1176069</v>
      </c>
      <c r="C49" s="249">
        <v>110288</v>
      </c>
      <c r="D49" s="249">
        <v>1286357</v>
      </c>
      <c r="E49" s="249">
        <v>3155</v>
      </c>
      <c r="F49" s="249">
        <v>4904</v>
      </c>
      <c r="G49" s="249">
        <v>4251285</v>
      </c>
      <c r="H49" s="249">
        <v>2559211</v>
      </c>
      <c r="I49" s="201"/>
      <c r="J49" s="201"/>
    </row>
    <row r="50" spans="1:10" ht="12.75">
      <c r="A50" s="141"/>
      <c r="B50" s="249"/>
      <c r="C50" s="249"/>
      <c r="D50" s="249"/>
      <c r="E50" s="250"/>
      <c r="F50" s="250"/>
      <c r="G50" s="249"/>
      <c r="H50" s="249"/>
      <c r="I50" s="201"/>
      <c r="J50" s="201"/>
    </row>
    <row r="51" spans="1:10" ht="12.75">
      <c r="A51" s="141" t="s">
        <v>146</v>
      </c>
      <c r="B51" s="250">
        <v>41574</v>
      </c>
      <c r="C51" s="250">
        <v>2962</v>
      </c>
      <c r="D51" s="249">
        <v>44536</v>
      </c>
      <c r="E51" s="250">
        <v>3300</v>
      </c>
      <c r="F51" s="250">
        <v>5500</v>
      </c>
      <c r="G51" s="250">
        <v>153485</v>
      </c>
      <c r="H51" s="250">
        <v>184182</v>
      </c>
      <c r="I51" s="201"/>
      <c r="J51" s="201"/>
    </row>
    <row r="52" spans="2:10" ht="12.75">
      <c r="B52" s="234"/>
      <c r="C52" s="234"/>
      <c r="D52" s="234"/>
      <c r="E52" s="235"/>
      <c r="F52" s="235"/>
      <c r="G52" s="234"/>
      <c r="H52" s="234"/>
      <c r="I52" s="201"/>
      <c r="J52" s="201"/>
    </row>
    <row r="53" spans="1:10" ht="12.75">
      <c r="A53" s="56" t="s">
        <v>147</v>
      </c>
      <c r="B53" s="234">
        <v>156300</v>
      </c>
      <c r="C53" s="234">
        <v>24900</v>
      </c>
      <c r="D53" s="234">
        <v>181200</v>
      </c>
      <c r="E53" s="235">
        <v>2818</v>
      </c>
      <c r="F53" s="235">
        <v>5832</v>
      </c>
      <c r="G53" s="234">
        <v>585670</v>
      </c>
      <c r="H53" s="234">
        <v>351402</v>
      </c>
      <c r="I53" s="201"/>
      <c r="J53" s="201"/>
    </row>
    <row r="54" spans="1:10" ht="12.75">
      <c r="A54" s="56" t="s">
        <v>148</v>
      </c>
      <c r="B54" s="234">
        <v>93315</v>
      </c>
      <c r="C54" s="234">
        <v>58210</v>
      </c>
      <c r="D54" s="234">
        <v>151525</v>
      </c>
      <c r="E54" s="235">
        <v>2900</v>
      </c>
      <c r="F54" s="235">
        <v>3969</v>
      </c>
      <c r="G54" s="234">
        <v>501634</v>
      </c>
      <c r="H54" s="234">
        <v>330576</v>
      </c>
      <c r="I54" s="201"/>
      <c r="J54" s="201"/>
    </row>
    <row r="55" spans="1:10" ht="12.75">
      <c r="A55" s="56" t="s">
        <v>149</v>
      </c>
      <c r="B55" s="234">
        <v>287265</v>
      </c>
      <c r="C55" s="234">
        <v>10754</v>
      </c>
      <c r="D55" s="234">
        <v>298019</v>
      </c>
      <c r="E55" s="235">
        <v>4207</v>
      </c>
      <c r="F55" s="235">
        <v>5409</v>
      </c>
      <c r="G55" s="234">
        <v>1266700</v>
      </c>
      <c r="H55" s="234">
        <v>608016</v>
      </c>
      <c r="I55" s="201"/>
      <c r="J55" s="201"/>
    </row>
    <row r="56" spans="1:10" ht="12.75">
      <c r="A56" s="56" t="s">
        <v>150</v>
      </c>
      <c r="B56" s="234">
        <v>129393</v>
      </c>
      <c r="C56" s="234">
        <v>3186</v>
      </c>
      <c r="D56" s="234">
        <v>132579</v>
      </c>
      <c r="E56" s="235">
        <v>2955</v>
      </c>
      <c r="F56" s="235">
        <v>4080</v>
      </c>
      <c r="G56" s="234">
        <v>395355</v>
      </c>
      <c r="H56" s="234">
        <v>217445</v>
      </c>
      <c r="I56" s="201"/>
      <c r="J56" s="201"/>
    </row>
    <row r="57" spans="1:10" ht="12.75">
      <c r="A57" s="56" t="s">
        <v>151</v>
      </c>
      <c r="B57" s="234">
        <v>132412</v>
      </c>
      <c r="C57" s="234">
        <v>18449</v>
      </c>
      <c r="D57" s="234">
        <v>150861</v>
      </c>
      <c r="E57" s="235">
        <v>2281</v>
      </c>
      <c r="F57" s="235">
        <v>3902</v>
      </c>
      <c r="G57" s="234">
        <v>374020</v>
      </c>
      <c r="H57" s="234">
        <v>224412</v>
      </c>
      <c r="I57" s="201"/>
      <c r="J57" s="201"/>
    </row>
    <row r="58" spans="1:10" ht="12.75">
      <c r="A58" s="141" t="s">
        <v>152</v>
      </c>
      <c r="B58" s="249">
        <v>798685</v>
      </c>
      <c r="C58" s="249">
        <v>115499</v>
      </c>
      <c r="D58" s="249">
        <v>914184</v>
      </c>
      <c r="E58" s="249">
        <v>3260</v>
      </c>
      <c r="F58" s="249">
        <v>4497</v>
      </c>
      <c r="G58" s="249">
        <v>3123379</v>
      </c>
      <c r="H58" s="249">
        <v>1731851</v>
      </c>
      <c r="I58" s="201"/>
      <c r="J58" s="201"/>
    </row>
    <row r="59" spans="2:10" ht="12.75">
      <c r="B59" s="234"/>
      <c r="C59" s="234"/>
      <c r="D59" s="234"/>
      <c r="E59" s="235"/>
      <c r="F59" s="235"/>
      <c r="G59" s="234"/>
      <c r="H59" s="234"/>
      <c r="I59" s="201"/>
      <c r="J59" s="201"/>
    </row>
    <row r="60" spans="1:10" ht="12.75">
      <c r="A60" s="56" t="s">
        <v>153</v>
      </c>
      <c r="B60" s="235">
        <v>2772</v>
      </c>
      <c r="C60" s="235">
        <v>1184</v>
      </c>
      <c r="D60" s="234">
        <v>3956</v>
      </c>
      <c r="E60" s="235">
        <v>1185</v>
      </c>
      <c r="F60" s="235">
        <v>4056</v>
      </c>
      <c r="G60" s="235">
        <v>8087</v>
      </c>
      <c r="H60" s="235">
        <v>4580</v>
      </c>
      <c r="I60" s="201"/>
      <c r="J60" s="201"/>
    </row>
    <row r="61" spans="1:10" ht="12.75">
      <c r="A61" s="56" t="s">
        <v>154</v>
      </c>
      <c r="B61" s="235">
        <v>3696</v>
      </c>
      <c r="C61" s="235">
        <v>55</v>
      </c>
      <c r="D61" s="234">
        <v>3751</v>
      </c>
      <c r="E61" s="235">
        <v>2276</v>
      </c>
      <c r="F61" s="235">
        <v>4400</v>
      </c>
      <c r="G61" s="235">
        <v>8654</v>
      </c>
      <c r="H61" s="235">
        <v>7566</v>
      </c>
      <c r="I61" s="201"/>
      <c r="J61" s="201"/>
    </row>
    <row r="62" spans="1:10" ht="12.75">
      <c r="A62" s="56" t="s">
        <v>155</v>
      </c>
      <c r="B62" s="235">
        <v>7718</v>
      </c>
      <c r="C62" s="235">
        <v>424</v>
      </c>
      <c r="D62" s="234">
        <v>8142</v>
      </c>
      <c r="E62" s="235">
        <v>3550</v>
      </c>
      <c r="F62" s="235">
        <v>4100</v>
      </c>
      <c r="G62" s="235">
        <v>29137</v>
      </c>
      <c r="H62" s="235">
        <v>33000</v>
      </c>
      <c r="I62" s="201"/>
      <c r="J62" s="201"/>
    </row>
    <row r="63" spans="1:10" ht="12.75">
      <c r="A63" s="141" t="s">
        <v>156</v>
      </c>
      <c r="B63" s="249">
        <v>14186</v>
      </c>
      <c r="C63" s="249">
        <v>1663</v>
      </c>
      <c r="D63" s="249">
        <v>15849</v>
      </c>
      <c r="E63" s="249">
        <v>2756</v>
      </c>
      <c r="F63" s="249">
        <v>4079</v>
      </c>
      <c r="G63" s="249">
        <v>45878</v>
      </c>
      <c r="H63" s="249">
        <v>45146</v>
      </c>
      <c r="I63" s="201"/>
      <c r="J63" s="201"/>
    </row>
    <row r="64" spans="1:10" ht="12.75">
      <c r="A64" s="141"/>
      <c r="B64" s="249"/>
      <c r="C64" s="249"/>
      <c r="D64" s="249"/>
      <c r="E64" s="250"/>
      <c r="F64" s="250"/>
      <c r="G64" s="249"/>
      <c r="H64" s="249"/>
      <c r="I64" s="201"/>
      <c r="J64" s="201"/>
    </row>
    <row r="65" spans="1:10" ht="12.75">
      <c r="A65" s="141" t="s">
        <v>157</v>
      </c>
      <c r="B65" s="249">
        <v>38733</v>
      </c>
      <c r="C65" s="249">
        <v>3943</v>
      </c>
      <c r="D65" s="249">
        <v>42676</v>
      </c>
      <c r="E65" s="250">
        <v>1460</v>
      </c>
      <c r="F65" s="250">
        <v>2980</v>
      </c>
      <c r="G65" s="249">
        <v>68300</v>
      </c>
      <c r="H65" s="249">
        <v>42346</v>
      </c>
      <c r="I65" s="201"/>
      <c r="J65" s="201"/>
    </row>
    <row r="66" spans="2:10" ht="12.75">
      <c r="B66" s="234"/>
      <c r="C66" s="234"/>
      <c r="D66" s="234"/>
      <c r="E66" s="235"/>
      <c r="F66" s="235"/>
      <c r="G66" s="234"/>
      <c r="H66" s="234"/>
      <c r="I66" s="201"/>
      <c r="J66" s="201"/>
    </row>
    <row r="67" spans="1:10" ht="12.75">
      <c r="A67" s="56" t="s">
        <v>158</v>
      </c>
      <c r="B67" s="235">
        <v>43500</v>
      </c>
      <c r="C67" s="235" t="s">
        <v>24</v>
      </c>
      <c r="D67" s="234">
        <v>43500</v>
      </c>
      <c r="E67" s="235">
        <v>2780</v>
      </c>
      <c r="F67" s="235" t="s">
        <v>24</v>
      </c>
      <c r="G67" s="235">
        <v>120930</v>
      </c>
      <c r="H67" s="235">
        <v>60465</v>
      </c>
      <c r="I67" s="201"/>
      <c r="J67" s="201"/>
    </row>
    <row r="68" spans="1:10" ht="12.75">
      <c r="A68" s="56" t="s">
        <v>159</v>
      </c>
      <c r="B68" s="235">
        <v>3650</v>
      </c>
      <c r="C68" s="235" t="s">
        <v>24</v>
      </c>
      <c r="D68" s="234">
        <v>3650</v>
      </c>
      <c r="E68" s="235">
        <v>2410</v>
      </c>
      <c r="F68" s="235" t="s">
        <v>24</v>
      </c>
      <c r="G68" s="235">
        <v>8797</v>
      </c>
      <c r="H68" s="235">
        <v>4399</v>
      </c>
      <c r="I68" s="201"/>
      <c r="J68" s="201"/>
    </row>
    <row r="69" spans="1:10" ht="12.75">
      <c r="A69" s="141" t="s">
        <v>160</v>
      </c>
      <c r="B69" s="249">
        <v>47150</v>
      </c>
      <c r="C69" s="249" t="s">
        <v>24</v>
      </c>
      <c r="D69" s="249">
        <v>47150</v>
      </c>
      <c r="E69" s="249">
        <v>2751</v>
      </c>
      <c r="F69" s="249" t="s">
        <v>24</v>
      </c>
      <c r="G69" s="249">
        <v>129727</v>
      </c>
      <c r="H69" s="249">
        <v>64864</v>
      </c>
      <c r="I69" s="201"/>
      <c r="J69" s="201"/>
    </row>
    <row r="70" spans="2:10" ht="12.75">
      <c r="B70" s="234"/>
      <c r="C70" s="234"/>
      <c r="D70" s="234"/>
      <c r="E70" s="235"/>
      <c r="F70" s="235"/>
      <c r="G70" s="234"/>
      <c r="H70" s="234"/>
      <c r="I70" s="201"/>
      <c r="J70" s="201"/>
    </row>
    <row r="71" spans="1:10" ht="12.75">
      <c r="A71" s="56" t="s">
        <v>161</v>
      </c>
      <c r="B71" s="234">
        <v>10100</v>
      </c>
      <c r="C71" s="234">
        <v>325</v>
      </c>
      <c r="D71" s="234">
        <v>10425</v>
      </c>
      <c r="E71" s="235">
        <v>2200</v>
      </c>
      <c r="F71" s="235">
        <v>3650</v>
      </c>
      <c r="G71" s="234">
        <v>23406</v>
      </c>
      <c r="H71" s="234">
        <v>21066</v>
      </c>
      <c r="I71" s="201"/>
      <c r="J71" s="201"/>
    </row>
    <row r="72" spans="1:10" ht="12.75">
      <c r="A72" s="56" t="s">
        <v>162</v>
      </c>
      <c r="B72" s="234">
        <v>5615</v>
      </c>
      <c r="C72" s="234">
        <v>330</v>
      </c>
      <c r="D72" s="234">
        <v>5945</v>
      </c>
      <c r="E72" s="235">
        <v>3000</v>
      </c>
      <c r="F72" s="235">
        <v>3900</v>
      </c>
      <c r="G72" s="234">
        <v>18132</v>
      </c>
      <c r="H72" s="234">
        <v>15956</v>
      </c>
      <c r="I72" s="201"/>
      <c r="J72" s="201"/>
    </row>
    <row r="73" spans="1:10" ht="12.75">
      <c r="A73" s="56" t="s">
        <v>163</v>
      </c>
      <c r="B73" s="235">
        <v>5260</v>
      </c>
      <c r="C73" s="235">
        <v>219</v>
      </c>
      <c r="D73" s="234">
        <v>5479</v>
      </c>
      <c r="E73" s="235">
        <v>2345</v>
      </c>
      <c r="F73" s="235">
        <v>3300</v>
      </c>
      <c r="G73" s="235">
        <v>13057</v>
      </c>
      <c r="H73" s="235">
        <v>5205</v>
      </c>
      <c r="I73" s="201"/>
      <c r="J73" s="201"/>
    </row>
    <row r="74" spans="1:10" ht="12.75">
      <c r="A74" s="56" t="s">
        <v>164</v>
      </c>
      <c r="B74" s="234">
        <v>43757</v>
      </c>
      <c r="C74" s="234">
        <v>8036</v>
      </c>
      <c r="D74" s="234">
        <v>51793</v>
      </c>
      <c r="E74" s="235">
        <v>3490</v>
      </c>
      <c r="F74" s="235">
        <v>4142</v>
      </c>
      <c r="G74" s="234">
        <v>185997</v>
      </c>
      <c r="H74" s="234">
        <v>83700</v>
      </c>
      <c r="I74" s="201"/>
      <c r="J74" s="201"/>
    </row>
    <row r="75" spans="1:10" ht="12.75">
      <c r="A75" s="56" t="s">
        <v>165</v>
      </c>
      <c r="B75" s="234">
        <v>1256</v>
      </c>
      <c r="C75" s="234">
        <v>12</v>
      </c>
      <c r="D75" s="234">
        <v>1268</v>
      </c>
      <c r="E75" s="235">
        <v>1900</v>
      </c>
      <c r="F75" s="235">
        <v>3200</v>
      </c>
      <c r="G75" s="234">
        <v>2425</v>
      </c>
      <c r="H75" s="234">
        <v>2500</v>
      </c>
      <c r="I75" s="201"/>
      <c r="J75" s="201"/>
    </row>
    <row r="76" spans="1:10" ht="12.75">
      <c r="A76" s="56" t="s">
        <v>166</v>
      </c>
      <c r="B76" s="234">
        <v>4140</v>
      </c>
      <c r="C76" s="234">
        <v>612</v>
      </c>
      <c r="D76" s="234">
        <v>4752</v>
      </c>
      <c r="E76" s="235">
        <v>2418</v>
      </c>
      <c r="F76" s="235">
        <v>3299</v>
      </c>
      <c r="G76" s="234">
        <v>12031</v>
      </c>
      <c r="H76" s="234">
        <v>6015</v>
      </c>
      <c r="I76" s="201"/>
      <c r="J76" s="201"/>
    </row>
    <row r="77" spans="1:10" ht="12.75">
      <c r="A77" s="56" t="s">
        <v>167</v>
      </c>
      <c r="B77" s="234">
        <v>4948</v>
      </c>
      <c r="C77" s="234">
        <v>611</v>
      </c>
      <c r="D77" s="234">
        <v>5559</v>
      </c>
      <c r="E77" s="235">
        <v>3800</v>
      </c>
      <c r="F77" s="235">
        <v>5000</v>
      </c>
      <c r="G77" s="234">
        <v>21857</v>
      </c>
      <c r="H77" s="234" t="s">
        <v>24</v>
      </c>
      <c r="I77" s="201"/>
      <c r="J77" s="201"/>
    </row>
    <row r="78" spans="1:10" ht="12.75">
      <c r="A78" s="56" t="s">
        <v>168</v>
      </c>
      <c r="B78" s="235">
        <v>3735</v>
      </c>
      <c r="C78" s="235">
        <v>130</v>
      </c>
      <c r="D78" s="234">
        <v>3865</v>
      </c>
      <c r="E78" s="235">
        <v>2879</v>
      </c>
      <c r="F78" s="235">
        <v>3673</v>
      </c>
      <c r="G78" s="235">
        <v>11232</v>
      </c>
      <c r="H78" s="235">
        <v>3369</v>
      </c>
      <c r="I78" s="201"/>
      <c r="J78" s="201"/>
    </row>
    <row r="79" spans="1:10" ht="12.75">
      <c r="A79" s="141" t="s">
        <v>230</v>
      </c>
      <c r="B79" s="249">
        <v>78811</v>
      </c>
      <c r="C79" s="249">
        <v>10275</v>
      </c>
      <c r="D79" s="249">
        <v>89086</v>
      </c>
      <c r="E79" s="249">
        <v>3122</v>
      </c>
      <c r="F79" s="249">
        <v>4094</v>
      </c>
      <c r="G79" s="249">
        <v>288137</v>
      </c>
      <c r="H79" s="249">
        <v>137811</v>
      </c>
      <c r="I79" s="201"/>
      <c r="J79" s="201"/>
    </row>
    <row r="80" spans="2:10" ht="12.75">
      <c r="B80" s="234"/>
      <c r="C80" s="234"/>
      <c r="D80" s="234"/>
      <c r="E80" s="235"/>
      <c r="F80" s="235"/>
      <c r="G80" s="234"/>
      <c r="H80" s="234"/>
      <c r="I80" s="201"/>
      <c r="J80" s="201"/>
    </row>
    <row r="81" spans="1:10" ht="12.75">
      <c r="A81" s="56" t="s">
        <v>169</v>
      </c>
      <c r="B81" s="234" t="s">
        <v>24</v>
      </c>
      <c r="C81" s="234" t="s">
        <v>24</v>
      </c>
      <c r="D81" s="234" t="s">
        <v>24</v>
      </c>
      <c r="E81" s="234" t="s">
        <v>24</v>
      </c>
      <c r="F81" s="234" t="s">
        <v>24</v>
      </c>
      <c r="G81" s="234" t="s">
        <v>24</v>
      </c>
      <c r="H81" s="234" t="s">
        <v>24</v>
      </c>
      <c r="I81" s="201"/>
      <c r="J81" s="201"/>
    </row>
    <row r="82" spans="1:10" ht="12.75">
      <c r="A82" s="56" t="s">
        <v>170</v>
      </c>
      <c r="B82" s="234">
        <v>27</v>
      </c>
      <c r="C82" s="234" t="s">
        <v>24</v>
      </c>
      <c r="D82" s="234">
        <v>27</v>
      </c>
      <c r="E82" s="235">
        <v>1000</v>
      </c>
      <c r="F82" s="234" t="s">
        <v>24</v>
      </c>
      <c r="G82" s="234">
        <v>27</v>
      </c>
      <c r="H82" s="234">
        <v>34</v>
      </c>
      <c r="I82" s="201"/>
      <c r="J82" s="201"/>
    </row>
    <row r="83" spans="1:10" ht="12.75">
      <c r="A83" s="141" t="s">
        <v>171</v>
      </c>
      <c r="B83" s="249">
        <v>27</v>
      </c>
      <c r="C83" s="249" t="s">
        <v>24</v>
      </c>
      <c r="D83" s="249">
        <v>27</v>
      </c>
      <c r="E83" s="249">
        <v>1000</v>
      </c>
      <c r="F83" s="234" t="s">
        <v>24</v>
      </c>
      <c r="G83" s="249">
        <v>27</v>
      </c>
      <c r="H83" s="249">
        <v>34</v>
      </c>
      <c r="I83" s="201"/>
      <c r="J83" s="201"/>
    </row>
    <row r="84" spans="2:10" ht="12.75">
      <c r="B84" s="234"/>
      <c r="C84" s="234"/>
      <c r="D84" s="234"/>
      <c r="E84" s="235"/>
      <c r="F84" s="247"/>
      <c r="G84" s="234"/>
      <c r="H84" s="234"/>
      <c r="I84" s="201"/>
      <c r="J84" s="201"/>
    </row>
    <row r="85" spans="1:10" ht="13.5" thickBot="1">
      <c r="A85" s="142" t="s">
        <v>172</v>
      </c>
      <c r="B85" s="237">
        <v>2850570</v>
      </c>
      <c r="C85" s="237">
        <v>328185</v>
      </c>
      <c r="D85" s="237">
        <v>3178755</v>
      </c>
      <c r="E85" s="237">
        <v>3207</v>
      </c>
      <c r="F85" s="237">
        <v>4567</v>
      </c>
      <c r="G85" s="237">
        <v>10639817</v>
      </c>
      <c r="H85" s="237">
        <v>5894424</v>
      </c>
      <c r="I85" s="201"/>
      <c r="J85" s="201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J52"/>
  <sheetViews>
    <sheetView zoomScale="75" zoomScaleNormal="75" workbookViewId="0" topLeftCell="A1">
      <selection activeCell="L14" sqref="L14"/>
    </sheetView>
  </sheetViews>
  <sheetFormatPr defaultColWidth="11.421875" defaultRowHeight="12.75"/>
  <cols>
    <col min="1" max="3" width="11.421875" style="56" customWidth="1"/>
    <col min="4" max="5" width="12.00390625" style="56" bestFit="1" customWidth="1"/>
    <col min="6" max="6" width="12.7109375" style="56" customWidth="1"/>
    <col min="7" max="8" width="11.57421875" style="56" bestFit="1" customWidth="1"/>
    <col min="9" max="9" width="12.7109375" style="56" customWidth="1"/>
    <col min="10" max="10" width="11.57421875" style="56" customWidth="1"/>
    <col min="11" max="16384" width="11.421875" style="56" customWidth="1"/>
  </cols>
  <sheetData>
    <row r="1" spans="1:10" s="227" customFormat="1" ht="18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</row>
    <row r="2" s="158" customFormat="1" ht="14.25"/>
    <row r="3" spans="1:10" s="158" customFormat="1" ht="15">
      <c r="A3" s="344" t="s">
        <v>262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1:10" s="158" customFormat="1" ht="15.75" thickBot="1">
      <c r="A4" s="228"/>
      <c r="B4" s="228"/>
      <c r="C4" s="228"/>
      <c r="D4" s="228"/>
      <c r="E4" s="228"/>
      <c r="F4" s="228"/>
      <c r="G4" s="228"/>
      <c r="H4" s="228"/>
      <c r="I4" s="228"/>
      <c r="J4" s="228"/>
    </row>
    <row r="5" spans="1:10" ht="12.75">
      <c r="A5" s="151"/>
      <c r="B5" s="151"/>
      <c r="C5" s="151"/>
      <c r="D5" s="229" t="s">
        <v>2</v>
      </c>
      <c r="E5" s="230"/>
      <c r="F5" s="230"/>
      <c r="G5" s="229" t="s">
        <v>10</v>
      </c>
      <c r="H5" s="230"/>
      <c r="I5" s="231" t="s">
        <v>42</v>
      </c>
      <c r="J5" s="232"/>
    </row>
    <row r="6" spans="1:10" ht="12.75">
      <c r="A6" s="136"/>
      <c r="B6" s="137" t="s">
        <v>43</v>
      </c>
      <c r="D6" s="53" t="s">
        <v>44</v>
      </c>
      <c r="E6" s="54"/>
      <c r="F6" s="54"/>
      <c r="G6" s="53" t="s">
        <v>45</v>
      </c>
      <c r="H6" s="54"/>
      <c r="I6" s="37"/>
      <c r="J6" s="38" t="s">
        <v>46</v>
      </c>
    </row>
    <row r="7" spans="1:10" ht="13.5" thickBot="1">
      <c r="A7" s="154"/>
      <c r="B7" s="154"/>
      <c r="C7" s="154"/>
      <c r="D7" s="157" t="s">
        <v>47</v>
      </c>
      <c r="E7" s="157" t="s">
        <v>48</v>
      </c>
      <c r="F7" s="157" t="s">
        <v>49</v>
      </c>
      <c r="G7" s="157" t="s">
        <v>47</v>
      </c>
      <c r="H7" s="157" t="s">
        <v>48</v>
      </c>
      <c r="I7" s="157" t="s">
        <v>50</v>
      </c>
      <c r="J7" s="157" t="s">
        <v>51</v>
      </c>
    </row>
    <row r="8" spans="1:10" ht="12.75">
      <c r="A8" s="138" t="s">
        <v>52</v>
      </c>
      <c r="B8" s="138"/>
      <c r="C8" s="138"/>
      <c r="D8" s="233"/>
      <c r="E8" s="233"/>
      <c r="F8" s="233"/>
      <c r="G8" s="233"/>
      <c r="H8" s="233"/>
      <c r="I8" s="233"/>
      <c r="J8" s="233"/>
    </row>
    <row r="9" spans="1:10" ht="12.75">
      <c r="A9" s="141"/>
      <c r="B9" s="141"/>
      <c r="C9" s="141"/>
      <c r="D9" s="234"/>
      <c r="E9" s="234"/>
      <c r="F9" s="234"/>
      <c r="G9" s="234"/>
      <c r="H9" s="234"/>
      <c r="I9" s="234"/>
      <c r="J9" s="234"/>
    </row>
    <row r="10" spans="1:10" ht="12.75">
      <c r="A10" s="140" t="s">
        <v>217</v>
      </c>
      <c r="B10" s="57"/>
      <c r="C10" s="57"/>
      <c r="D10" s="234" t="s">
        <v>24</v>
      </c>
      <c r="E10" s="234" t="s">
        <v>24</v>
      </c>
      <c r="F10" s="234">
        <v>948707</v>
      </c>
      <c r="G10" s="234" t="s">
        <v>24</v>
      </c>
      <c r="H10" s="234" t="s">
        <v>24</v>
      </c>
      <c r="I10" s="234">
        <v>2707828</v>
      </c>
      <c r="J10" s="234" t="s">
        <v>24</v>
      </c>
    </row>
    <row r="11" spans="1:10" ht="12.75">
      <c r="A11" s="140" t="s">
        <v>218</v>
      </c>
      <c r="B11" s="57"/>
      <c r="C11" s="57"/>
      <c r="D11" s="234" t="s">
        <v>24</v>
      </c>
      <c r="E11" s="234" t="s">
        <v>24</v>
      </c>
      <c r="F11" s="234">
        <v>1226321</v>
      </c>
      <c r="G11" s="234" t="s">
        <v>24</v>
      </c>
      <c r="H11" s="234" t="s">
        <v>24</v>
      </c>
      <c r="I11" s="234">
        <v>4388896</v>
      </c>
      <c r="J11" s="234" t="s">
        <v>24</v>
      </c>
    </row>
    <row r="12" spans="1:10" s="141" customFormat="1" ht="12.75">
      <c r="A12" s="141" t="s">
        <v>57</v>
      </c>
      <c r="D12" s="249">
        <v>1977669</v>
      </c>
      <c r="E12" s="249">
        <v>197359</v>
      </c>
      <c r="F12" s="249">
        <v>2175028</v>
      </c>
      <c r="G12" s="250">
        <v>3128</v>
      </c>
      <c r="H12" s="250">
        <v>4616</v>
      </c>
      <c r="I12" s="249">
        <v>7096724</v>
      </c>
      <c r="J12" s="249">
        <v>3434982</v>
      </c>
    </row>
    <row r="13" spans="4:10" ht="12.75">
      <c r="D13" s="234"/>
      <c r="E13" s="234"/>
      <c r="F13" s="234"/>
      <c r="G13" s="235"/>
      <c r="H13" s="235"/>
      <c r="I13" s="234"/>
      <c r="J13" s="234"/>
    </row>
    <row r="14" spans="1:10" ht="12.75">
      <c r="A14" s="140" t="s">
        <v>220</v>
      </c>
      <c r="B14" s="57"/>
      <c r="C14" s="57"/>
      <c r="D14" s="234" t="s">
        <v>24</v>
      </c>
      <c r="E14" s="234" t="s">
        <v>24</v>
      </c>
      <c r="F14" s="234">
        <v>829074</v>
      </c>
      <c r="G14" s="234" t="s">
        <v>24</v>
      </c>
      <c r="H14" s="234" t="s">
        <v>24</v>
      </c>
      <c r="I14" s="234">
        <v>2700175</v>
      </c>
      <c r="J14" s="234" t="s">
        <v>24</v>
      </c>
    </row>
    <row r="15" spans="1:10" ht="12.75">
      <c r="A15" s="140" t="s">
        <v>219</v>
      </c>
      <c r="B15" s="57"/>
      <c r="C15" s="57"/>
      <c r="D15" s="234" t="s">
        <v>24</v>
      </c>
      <c r="E15" s="234" t="s">
        <v>24</v>
      </c>
      <c r="F15" s="234">
        <v>2349682</v>
      </c>
      <c r="G15" s="234" t="s">
        <v>24</v>
      </c>
      <c r="H15" s="234" t="s">
        <v>24</v>
      </c>
      <c r="I15" s="234">
        <v>7939642</v>
      </c>
      <c r="J15" s="234" t="s">
        <v>24</v>
      </c>
    </row>
    <row r="16" spans="1:10" s="141" customFormat="1" ht="12.75">
      <c r="A16" s="141" t="s">
        <v>58</v>
      </c>
      <c r="D16" s="249">
        <v>2850570</v>
      </c>
      <c r="E16" s="249">
        <v>328185</v>
      </c>
      <c r="F16" s="249">
        <v>3178755</v>
      </c>
      <c r="G16" s="250">
        <v>3207</v>
      </c>
      <c r="H16" s="250">
        <v>4567</v>
      </c>
      <c r="I16" s="249">
        <v>10639817</v>
      </c>
      <c r="J16" s="249">
        <v>5894424</v>
      </c>
    </row>
    <row r="17" spans="4:10" ht="12.75">
      <c r="D17" s="234"/>
      <c r="E17" s="234"/>
      <c r="F17" s="234"/>
      <c r="G17" s="235"/>
      <c r="H17" s="235"/>
      <c r="I17" s="234"/>
      <c r="J17" s="234"/>
    </row>
    <row r="18" spans="1:10" ht="12.75">
      <c r="A18" s="56" t="s">
        <v>59</v>
      </c>
      <c r="D18" s="234">
        <v>434390</v>
      </c>
      <c r="E18" s="234">
        <v>35215</v>
      </c>
      <c r="F18" s="234">
        <v>469605</v>
      </c>
      <c r="G18" s="235">
        <v>2139</v>
      </c>
      <c r="H18" s="235">
        <v>3234</v>
      </c>
      <c r="I18" s="234">
        <v>1042975</v>
      </c>
      <c r="J18" s="234">
        <v>601950</v>
      </c>
    </row>
    <row r="19" spans="4:10" ht="12.75">
      <c r="D19" s="234"/>
      <c r="E19" s="234"/>
      <c r="F19" s="234"/>
      <c r="G19" s="235"/>
      <c r="H19" s="235"/>
      <c r="I19" s="234"/>
      <c r="J19" s="234"/>
    </row>
    <row r="20" spans="1:10" ht="12.75">
      <c r="A20" s="56" t="s">
        <v>60</v>
      </c>
      <c r="D20" s="234">
        <v>87499</v>
      </c>
      <c r="E20" s="234">
        <v>3170</v>
      </c>
      <c r="F20" s="234">
        <v>90669</v>
      </c>
      <c r="G20" s="235">
        <v>1758</v>
      </c>
      <c r="H20" s="235">
        <v>2798</v>
      </c>
      <c r="I20" s="234">
        <v>162718</v>
      </c>
      <c r="J20" s="234">
        <v>105980</v>
      </c>
    </row>
    <row r="21" spans="4:10" ht="12.75">
      <c r="D21" s="234"/>
      <c r="E21" s="234"/>
      <c r="F21" s="234"/>
      <c r="G21" s="235"/>
      <c r="H21" s="235"/>
      <c r="I21" s="234"/>
      <c r="J21" s="234"/>
    </row>
    <row r="22" spans="1:10" ht="12.75">
      <c r="A22" s="56" t="s">
        <v>61</v>
      </c>
      <c r="D22" s="234">
        <v>30</v>
      </c>
      <c r="E22" s="234" t="s">
        <v>24</v>
      </c>
      <c r="F22" s="234">
        <v>30</v>
      </c>
      <c r="G22" s="235">
        <v>1900</v>
      </c>
      <c r="H22" s="235" t="s">
        <v>24</v>
      </c>
      <c r="I22" s="234">
        <v>57</v>
      </c>
      <c r="J22" s="234">
        <v>52</v>
      </c>
    </row>
    <row r="23" spans="4:10" ht="12.75">
      <c r="D23" s="234"/>
      <c r="E23" s="234"/>
      <c r="F23" s="234"/>
      <c r="G23" s="235"/>
      <c r="H23" s="235"/>
      <c r="I23" s="234"/>
      <c r="J23" s="234"/>
    </row>
    <row r="24" spans="1:10" ht="12.75">
      <c r="A24" s="56" t="s">
        <v>62</v>
      </c>
      <c r="D24" s="234">
        <v>35918</v>
      </c>
      <c r="E24" s="234">
        <v>3605</v>
      </c>
      <c r="F24" s="234">
        <v>39523</v>
      </c>
      <c r="G24" s="234">
        <v>2481</v>
      </c>
      <c r="H24" s="234">
        <v>3268</v>
      </c>
      <c r="I24" s="234">
        <v>100890</v>
      </c>
      <c r="J24" s="234">
        <v>71670</v>
      </c>
    </row>
    <row r="25" spans="4:10" ht="12.75">
      <c r="D25" s="234"/>
      <c r="E25" s="234"/>
      <c r="F25" s="234"/>
      <c r="G25" s="235"/>
      <c r="H25" s="235"/>
      <c r="I25" s="234"/>
      <c r="J25" s="234"/>
    </row>
    <row r="26" spans="1:10" ht="12.75">
      <c r="A26" s="236" t="s">
        <v>221</v>
      </c>
      <c r="D26" s="234"/>
      <c r="E26" s="234"/>
      <c r="F26" s="234"/>
      <c r="G26" s="235"/>
      <c r="H26" s="235"/>
      <c r="I26" s="234"/>
      <c r="J26" s="234"/>
    </row>
    <row r="27" spans="1:10" ht="12.75">
      <c r="A27" s="57" t="s">
        <v>53</v>
      </c>
      <c r="D27" s="234">
        <v>22523</v>
      </c>
      <c r="E27" s="234">
        <v>953</v>
      </c>
      <c r="F27" s="234">
        <v>23476</v>
      </c>
      <c r="G27" s="235">
        <v>1085</v>
      </c>
      <c r="H27" s="235">
        <v>1693</v>
      </c>
      <c r="I27" s="234">
        <v>26054</v>
      </c>
      <c r="J27" s="234">
        <v>19359</v>
      </c>
    </row>
    <row r="28" spans="1:10" ht="12.75">
      <c r="A28" s="57"/>
      <c r="D28" s="234"/>
      <c r="E28" s="234"/>
      <c r="F28" s="234"/>
      <c r="G28" s="234"/>
      <c r="H28" s="234"/>
      <c r="I28" s="234"/>
      <c r="J28" s="234"/>
    </row>
    <row r="29" spans="1:10" ht="12.75">
      <c r="A29" s="140" t="s">
        <v>63</v>
      </c>
      <c r="D29" s="234"/>
      <c r="E29" s="234"/>
      <c r="F29" s="234"/>
      <c r="G29" s="234"/>
      <c r="H29" s="234"/>
      <c r="I29" s="234"/>
      <c r="J29" s="234"/>
    </row>
    <row r="30" spans="1:10" ht="12.75">
      <c r="A30" s="57" t="s">
        <v>64</v>
      </c>
      <c r="D30" s="234">
        <v>11424</v>
      </c>
      <c r="E30" s="234">
        <v>290</v>
      </c>
      <c r="F30" s="234">
        <v>11714</v>
      </c>
      <c r="G30" s="234">
        <v>2710</v>
      </c>
      <c r="H30" s="234">
        <v>3200</v>
      </c>
      <c r="I30" s="234">
        <v>31888</v>
      </c>
      <c r="J30" s="234">
        <v>14749</v>
      </c>
    </row>
    <row r="31" spans="1:10" ht="12.75">
      <c r="A31" s="57"/>
      <c r="D31" s="234"/>
      <c r="E31" s="234"/>
      <c r="F31" s="234"/>
      <c r="G31" s="234"/>
      <c r="H31" s="234"/>
      <c r="I31" s="234"/>
      <c r="J31" s="234"/>
    </row>
    <row r="32" spans="1:10" ht="12.75">
      <c r="A32" s="164" t="s">
        <v>54</v>
      </c>
      <c r="D32" s="234"/>
      <c r="E32" s="234"/>
      <c r="F32" s="234"/>
      <c r="G32" s="234"/>
      <c r="H32" s="234"/>
      <c r="I32" s="234"/>
      <c r="J32" s="234"/>
    </row>
    <row r="33" spans="1:10" ht="12.75">
      <c r="A33" s="57"/>
      <c r="D33" s="234"/>
      <c r="E33" s="234"/>
      <c r="F33" s="234"/>
      <c r="G33" s="234"/>
      <c r="H33" s="234"/>
      <c r="I33" s="234"/>
      <c r="J33" s="234"/>
    </row>
    <row r="34" spans="1:10" ht="12.75">
      <c r="A34" s="140" t="s">
        <v>222</v>
      </c>
      <c r="D34" s="234" t="s">
        <v>24</v>
      </c>
      <c r="E34" s="234">
        <v>122632</v>
      </c>
      <c r="F34" s="234">
        <v>122632</v>
      </c>
      <c r="G34" s="234" t="s">
        <v>24</v>
      </c>
      <c r="H34" s="235">
        <v>7201</v>
      </c>
      <c r="I34" s="234">
        <v>883131</v>
      </c>
      <c r="J34" s="234" t="s">
        <v>24</v>
      </c>
    </row>
    <row r="35" spans="1:10" ht="12.75">
      <c r="A35" s="140"/>
      <c r="D35" s="234"/>
      <c r="E35" s="234"/>
      <c r="F35" s="234"/>
      <c r="G35" s="234"/>
      <c r="H35" s="235"/>
      <c r="I35" s="234"/>
      <c r="J35" s="234"/>
    </row>
    <row r="36" spans="1:10" ht="12.75">
      <c r="A36" s="140" t="s">
        <v>223</v>
      </c>
      <c r="B36" s="57"/>
      <c r="C36" s="57"/>
      <c r="D36" s="234" t="s">
        <v>24</v>
      </c>
      <c r="E36" s="234" t="s">
        <v>24</v>
      </c>
      <c r="F36" s="234">
        <v>415396</v>
      </c>
      <c r="G36" s="234" t="s">
        <v>24</v>
      </c>
      <c r="H36" s="234" t="s">
        <v>24</v>
      </c>
      <c r="I36" s="234">
        <v>4142754</v>
      </c>
      <c r="J36" s="234" t="s">
        <v>24</v>
      </c>
    </row>
    <row r="37" spans="1:10" ht="12.75">
      <c r="A37" s="140" t="s">
        <v>224</v>
      </c>
      <c r="B37" s="57"/>
      <c r="C37" s="57"/>
      <c r="D37" s="234" t="s">
        <v>24</v>
      </c>
      <c r="E37" s="234" t="s">
        <v>24</v>
      </c>
      <c r="F37" s="234">
        <v>64405</v>
      </c>
      <c r="G37" s="234" t="s">
        <v>24</v>
      </c>
      <c r="H37" s="234" t="s">
        <v>24</v>
      </c>
      <c r="I37" s="234">
        <v>688393</v>
      </c>
      <c r="J37" s="234" t="s">
        <v>24</v>
      </c>
    </row>
    <row r="38" spans="1:10" s="141" customFormat="1" ht="12.75">
      <c r="A38" s="141" t="s">
        <v>225</v>
      </c>
      <c r="D38" s="249">
        <v>31749</v>
      </c>
      <c r="E38" s="249">
        <v>448052</v>
      </c>
      <c r="F38" s="249">
        <v>479801</v>
      </c>
      <c r="G38" s="250">
        <v>4703</v>
      </c>
      <c r="H38" s="250">
        <v>10449</v>
      </c>
      <c r="I38" s="249">
        <v>4831147</v>
      </c>
      <c r="J38" s="249" t="s">
        <v>24</v>
      </c>
    </row>
    <row r="39" spans="4:10" ht="12.75">
      <c r="D39" s="234"/>
      <c r="E39" s="234"/>
      <c r="F39" s="234"/>
      <c r="G39" s="235"/>
      <c r="H39" s="235"/>
      <c r="I39" s="234"/>
      <c r="J39" s="234"/>
    </row>
    <row r="40" spans="1:10" ht="12.75">
      <c r="A40" s="56" t="s">
        <v>65</v>
      </c>
      <c r="D40" s="234">
        <v>4521</v>
      </c>
      <c r="E40" s="234">
        <v>2634</v>
      </c>
      <c r="F40" s="234">
        <v>7155</v>
      </c>
      <c r="G40" s="235">
        <v>1834</v>
      </c>
      <c r="H40" s="235">
        <v>6184</v>
      </c>
      <c r="I40" s="234">
        <v>24581</v>
      </c>
      <c r="J40" s="234" t="s">
        <v>24</v>
      </c>
    </row>
    <row r="41" spans="4:10" ht="12.75">
      <c r="D41" s="234"/>
      <c r="E41" s="234"/>
      <c r="F41" s="234"/>
      <c r="G41" s="235"/>
      <c r="H41" s="235"/>
      <c r="I41" s="234"/>
      <c r="J41" s="234"/>
    </row>
    <row r="42" spans="1:10" ht="12.75">
      <c r="A42" s="56" t="s">
        <v>66</v>
      </c>
      <c r="D42" s="234">
        <v>276</v>
      </c>
      <c r="E42" s="234">
        <v>117</v>
      </c>
      <c r="F42" s="234">
        <v>393</v>
      </c>
      <c r="G42" s="235">
        <v>1305</v>
      </c>
      <c r="H42" s="235">
        <v>3439</v>
      </c>
      <c r="I42" s="234">
        <v>762</v>
      </c>
      <c r="J42" s="234" t="s">
        <v>24</v>
      </c>
    </row>
    <row r="43" spans="4:10" ht="12.75">
      <c r="D43" s="234"/>
      <c r="E43" s="234"/>
      <c r="F43" s="234"/>
      <c r="G43" s="235"/>
      <c r="H43" s="235"/>
      <c r="I43" s="234"/>
      <c r="J43" s="234"/>
    </row>
    <row r="44" spans="1:10" ht="12.75">
      <c r="A44" s="56" t="s">
        <v>67</v>
      </c>
      <c r="D44" s="234">
        <v>186</v>
      </c>
      <c r="E44" s="234">
        <v>8</v>
      </c>
      <c r="F44" s="234">
        <v>194</v>
      </c>
      <c r="G44" s="235">
        <v>997</v>
      </c>
      <c r="H44" s="235">
        <v>2288</v>
      </c>
      <c r="I44" s="234">
        <v>203</v>
      </c>
      <c r="J44" s="234" t="s">
        <v>24</v>
      </c>
    </row>
    <row r="45" spans="4:10" ht="12.75">
      <c r="D45" s="234"/>
      <c r="E45" s="234"/>
      <c r="F45" s="234"/>
      <c r="G45" s="235"/>
      <c r="H45" s="235"/>
      <c r="I45" s="234"/>
      <c r="J45" s="234"/>
    </row>
    <row r="46" spans="1:10" s="141" customFormat="1" ht="12.75">
      <c r="A46" s="141" t="s">
        <v>55</v>
      </c>
      <c r="D46" s="249">
        <v>3549</v>
      </c>
      <c r="E46" s="249">
        <v>189</v>
      </c>
      <c r="F46" s="249">
        <v>3738</v>
      </c>
      <c r="G46" s="250">
        <v>2003</v>
      </c>
      <c r="H46" s="250">
        <v>3049</v>
      </c>
      <c r="I46" s="249">
        <v>7685</v>
      </c>
      <c r="J46" s="249" t="s">
        <v>24</v>
      </c>
    </row>
    <row r="47" spans="1:10" ht="12.75">
      <c r="A47" s="141"/>
      <c r="B47" s="141"/>
      <c r="C47" s="141"/>
      <c r="D47" s="234"/>
      <c r="E47" s="234"/>
      <c r="F47" s="234"/>
      <c r="G47" s="235"/>
      <c r="H47" s="235"/>
      <c r="I47" s="234"/>
      <c r="J47" s="234"/>
    </row>
    <row r="48" spans="1:10" ht="13.5" thickBot="1">
      <c r="A48" s="142" t="s">
        <v>56</v>
      </c>
      <c r="B48" s="142"/>
      <c r="C48" s="142"/>
      <c r="D48" s="237">
        <v>5460304</v>
      </c>
      <c r="E48" s="237">
        <v>1142409</v>
      </c>
      <c r="F48" s="237">
        <v>6602713</v>
      </c>
      <c r="G48" s="237" t="s">
        <v>24</v>
      </c>
      <c r="H48" s="237" t="s">
        <v>24</v>
      </c>
      <c r="I48" s="237">
        <v>24848632</v>
      </c>
      <c r="J48" s="237">
        <v>10143165</v>
      </c>
    </row>
    <row r="52" spans="2:4" ht="12.75">
      <c r="B52" s="340"/>
      <c r="D52" s="141"/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01">
    <pageSetUpPr fitToPage="1"/>
  </sheetPr>
  <dimension ref="A1:J85"/>
  <sheetViews>
    <sheetView zoomScale="75" zoomScaleNormal="75" workbookViewId="0" topLeftCell="A49">
      <selection activeCell="A1" sqref="A1:H1"/>
    </sheetView>
  </sheetViews>
  <sheetFormatPr defaultColWidth="11.421875" defaultRowHeight="12.75"/>
  <cols>
    <col min="1" max="1" width="25.7109375" style="56" customWidth="1"/>
    <col min="2" max="2" width="12.7109375" style="56" bestFit="1" customWidth="1"/>
    <col min="3" max="3" width="11.57421875" style="56" bestFit="1" customWidth="1"/>
    <col min="4" max="4" width="12.7109375" style="56" bestFit="1" customWidth="1"/>
    <col min="5" max="6" width="11.57421875" style="56" bestFit="1" customWidth="1"/>
    <col min="7" max="8" width="12.7109375" style="56" bestFit="1" customWidth="1"/>
    <col min="9" max="16384" width="11.421875" style="56" customWidth="1"/>
  </cols>
  <sheetData>
    <row r="1" spans="1:8" s="227" customFormat="1" ht="18">
      <c r="A1" s="343" t="s">
        <v>0</v>
      </c>
      <c r="B1" s="343"/>
      <c r="C1" s="343"/>
      <c r="D1" s="343"/>
      <c r="E1" s="343"/>
      <c r="F1" s="343"/>
      <c r="G1" s="343"/>
      <c r="H1" s="343"/>
    </row>
    <row r="2" s="158" customFormat="1" ht="14.25"/>
    <row r="3" spans="1:8" s="158" customFormat="1" ht="15">
      <c r="A3" s="344" t="s">
        <v>313</v>
      </c>
      <c r="B3" s="344"/>
      <c r="C3" s="344"/>
      <c r="D3" s="344"/>
      <c r="E3" s="344"/>
      <c r="F3" s="344"/>
      <c r="G3" s="344"/>
      <c r="H3" s="344"/>
    </row>
    <row r="4" spans="1:8" s="158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>
      <c r="A5" s="244" t="s">
        <v>113</v>
      </c>
      <c r="B5" s="229" t="s">
        <v>2</v>
      </c>
      <c r="C5" s="230"/>
      <c r="D5" s="230"/>
      <c r="E5" s="229" t="s">
        <v>10</v>
      </c>
      <c r="F5" s="230"/>
      <c r="G5" s="245" t="s">
        <v>3</v>
      </c>
      <c r="H5" s="246" t="s">
        <v>46</v>
      </c>
    </row>
    <row r="6" spans="1:8" ht="12.75">
      <c r="A6" s="137" t="s">
        <v>114</v>
      </c>
      <c r="B6" s="53" t="s">
        <v>44</v>
      </c>
      <c r="C6" s="54"/>
      <c r="D6" s="54"/>
      <c r="E6" s="53" t="s">
        <v>45</v>
      </c>
      <c r="F6" s="54"/>
      <c r="G6" s="38" t="s">
        <v>115</v>
      </c>
      <c r="H6" s="38" t="s">
        <v>51</v>
      </c>
    </row>
    <row r="7" spans="1:8" ht="13.5" thickBot="1">
      <c r="A7" s="159"/>
      <c r="B7" s="150" t="s">
        <v>47</v>
      </c>
      <c r="C7" s="155" t="s">
        <v>48</v>
      </c>
      <c r="D7" s="157" t="s">
        <v>49</v>
      </c>
      <c r="E7" s="150" t="s">
        <v>47</v>
      </c>
      <c r="F7" s="155" t="s">
        <v>48</v>
      </c>
      <c r="G7" s="150" t="s">
        <v>12</v>
      </c>
      <c r="H7" s="150" t="s">
        <v>12</v>
      </c>
    </row>
    <row r="8" spans="1:10" ht="12.75">
      <c r="A8" s="151" t="s">
        <v>116</v>
      </c>
      <c r="B8" s="233">
        <v>298</v>
      </c>
      <c r="C8" s="247" t="s">
        <v>24</v>
      </c>
      <c r="D8" s="233">
        <v>298</v>
      </c>
      <c r="E8" s="248">
        <v>2120</v>
      </c>
      <c r="F8" s="234" t="s">
        <v>24</v>
      </c>
      <c r="G8" s="233">
        <v>632</v>
      </c>
      <c r="H8" s="233">
        <v>894</v>
      </c>
      <c r="I8" s="201"/>
      <c r="J8" s="201"/>
    </row>
    <row r="9" spans="1:10" ht="12.75">
      <c r="A9" s="56" t="s">
        <v>117</v>
      </c>
      <c r="B9" s="234">
        <v>33</v>
      </c>
      <c r="C9" s="234" t="s">
        <v>24</v>
      </c>
      <c r="D9" s="234">
        <v>33</v>
      </c>
      <c r="E9" s="235">
        <v>3580</v>
      </c>
      <c r="F9" s="234" t="s">
        <v>24</v>
      </c>
      <c r="G9" s="234">
        <v>118</v>
      </c>
      <c r="H9" s="234">
        <v>96</v>
      </c>
      <c r="I9" s="201"/>
      <c r="J9" s="201"/>
    </row>
    <row r="10" spans="1:10" ht="12.75">
      <c r="A10" s="56" t="s">
        <v>118</v>
      </c>
      <c r="B10" s="234">
        <v>143</v>
      </c>
      <c r="C10" s="234" t="s">
        <v>24</v>
      </c>
      <c r="D10" s="234">
        <v>143</v>
      </c>
      <c r="E10" s="235">
        <v>3840</v>
      </c>
      <c r="F10" s="234" t="s">
        <v>24</v>
      </c>
      <c r="G10" s="234">
        <v>549</v>
      </c>
      <c r="H10" s="234">
        <v>429</v>
      </c>
      <c r="I10" s="201"/>
      <c r="J10" s="201"/>
    </row>
    <row r="11" spans="1:10" ht="12.75">
      <c r="A11" s="56" t="s">
        <v>119</v>
      </c>
      <c r="B11" s="234">
        <v>9</v>
      </c>
      <c r="C11" s="234" t="s">
        <v>24</v>
      </c>
      <c r="D11" s="234">
        <v>9</v>
      </c>
      <c r="E11" s="235">
        <v>2120</v>
      </c>
      <c r="F11" s="234" t="s">
        <v>24</v>
      </c>
      <c r="G11" s="234">
        <v>19</v>
      </c>
      <c r="H11" s="234">
        <v>27</v>
      </c>
      <c r="I11" s="201"/>
      <c r="J11" s="201"/>
    </row>
    <row r="12" spans="1:10" ht="12.75">
      <c r="A12" s="141" t="s">
        <v>120</v>
      </c>
      <c r="B12" s="249">
        <v>483</v>
      </c>
      <c r="C12" s="249" t="s">
        <v>24</v>
      </c>
      <c r="D12" s="249">
        <v>483</v>
      </c>
      <c r="E12" s="249">
        <v>2729</v>
      </c>
      <c r="F12" s="249" t="s">
        <v>24</v>
      </c>
      <c r="G12" s="249">
        <v>1318</v>
      </c>
      <c r="H12" s="249">
        <v>1446</v>
      </c>
      <c r="I12" s="201"/>
      <c r="J12" s="201"/>
    </row>
    <row r="13" spans="1:10" ht="12.75">
      <c r="A13" s="141"/>
      <c r="B13" s="249"/>
      <c r="C13" s="249"/>
      <c r="D13" s="249"/>
      <c r="E13" s="250"/>
      <c r="F13" s="250"/>
      <c r="G13" s="249"/>
      <c r="H13" s="249"/>
      <c r="I13" s="201"/>
      <c r="J13" s="201"/>
    </row>
    <row r="14" spans="1:10" ht="12.75">
      <c r="A14" s="141" t="s">
        <v>121</v>
      </c>
      <c r="B14" s="249" t="s">
        <v>24</v>
      </c>
      <c r="C14" s="249" t="s">
        <v>24</v>
      </c>
      <c r="D14" s="249" t="s">
        <v>24</v>
      </c>
      <c r="E14" s="250" t="s">
        <v>24</v>
      </c>
      <c r="F14" s="249" t="s">
        <v>24</v>
      </c>
      <c r="G14" s="249" t="s">
        <v>24</v>
      </c>
      <c r="H14" s="249" t="s">
        <v>24</v>
      </c>
      <c r="I14" s="201"/>
      <c r="J14" s="201"/>
    </row>
    <row r="15" spans="1:10" ht="12.75">
      <c r="A15" s="141"/>
      <c r="B15" s="249"/>
      <c r="C15" s="249"/>
      <c r="D15" s="249"/>
      <c r="E15" s="250"/>
      <c r="F15" s="250"/>
      <c r="G15" s="249"/>
      <c r="H15" s="249"/>
      <c r="I15" s="201"/>
      <c r="J15" s="201"/>
    </row>
    <row r="16" spans="1:10" ht="12.75">
      <c r="A16" s="141" t="s">
        <v>122</v>
      </c>
      <c r="B16" s="249">
        <v>478</v>
      </c>
      <c r="C16" s="249" t="s">
        <v>24</v>
      </c>
      <c r="D16" s="249">
        <v>478</v>
      </c>
      <c r="E16" s="250">
        <v>1500</v>
      </c>
      <c r="F16" s="249" t="s">
        <v>24</v>
      </c>
      <c r="G16" s="249">
        <v>717</v>
      </c>
      <c r="H16" s="249">
        <v>1334</v>
      </c>
      <c r="I16" s="201"/>
      <c r="J16" s="201"/>
    </row>
    <row r="17" spans="2:10" ht="12.75">
      <c r="B17" s="234"/>
      <c r="C17" s="234"/>
      <c r="D17" s="234"/>
      <c r="E17" s="235"/>
      <c r="F17" s="235"/>
      <c r="G17" s="234"/>
      <c r="H17" s="234"/>
      <c r="I17" s="201"/>
      <c r="J17" s="201"/>
    </row>
    <row r="18" spans="1:10" ht="12.75">
      <c r="A18" s="56" t="s">
        <v>123</v>
      </c>
      <c r="B18" s="234">
        <v>11993</v>
      </c>
      <c r="C18" s="234" t="s">
        <v>24</v>
      </c>
      <c r="D18" s="234">
        <v>11993</v>
      </c>
      <c r="E18" s="235">
        <v>4800</v>
      </c>
      <c r="F18" s="234" t="s">
        <v>24</v>
      </c>
      <c r="G18" s="234">
        <v>57566</v>
      </c>
      <c r="H18" s="234">
        <v>46500</v>
      </c>
      <c r="I18" s="201"/>
      <c r="J18" s="201"/>
    </row>
    <row r="19" spans="1:10" ht="12.75">
      <c r="A19" s="56" t="s">
        <v>124</v>
      </c>
      <c r="B19" s="234" t="s">
        <v>24</v>
      </c>
      <c r="C19" s="234" t="s">
        <v>24</v>
      </c>
      <c r="D19" s="234" t="s">
        <v>24</v>
      </c>
      <c r="E19" s="234" t="s">
        <v>24</v>
      </c>
      <c r="F19" s="234" t="s">
        <v>24</v>
      </c>
      <c r="G19" s="234" t="s">
        <v>24</v>
      </c>
      <c r="H19" s="234" t="s">
        <v>24</v>
      </c>
      <c r="I19" s="201"/>
      <c r="J19" s="201"/>
    </row>
    <row r="20" spans="1:10" ht="12.75">
      <c r="A20" s="56" t="s">
        <v>125</v>
      </c>
      <c r="B20" s="234" t="s">
        <v>24</v>
      </c>
      <c r="C20" s="234" t="s">
        <v>24</v>
      </c>
      <c r="D20" s="234" t="s">
        <v>24</v>
      </c>
      <c r="E20" s="234" t="s">
        <v>24</v>
      </c>
      <c r="F20" s="234" t="s">
        <v>24</v>
      </c>
      <c r="G20" s="234" t="s">
        <v>24</v>
      </c>
      <c r="H20" s="234" t="s">
        <v>24</v>
      </c>
      <c r="I20" s="201"/>
      <c r="J20" s="201"/>
    </row>
    <row r="21" spans="1:10" ht="12.75">
      <c r="A21" s="141" t="s">
        <v>227</v>
      </c>
      <c r="B21" s="249">
        <v>11993</v>
      </c>
      <c r="C21" s="249" t="s">
        <v>24</v>
      </c>
      <c r="D21" s="249">
        <v>11993</v>
      </c>
      <c r="E21" s="249">
        <v>4800</v>
      </c>
      <c r="F21" s="249" t="s">
        <v>24</v>
      </c>
      <c r="G21" s="249">
        <v>57566</v>
      </c>
      <c r="H21" s="249">
        <v>46500</v>
      </c>
      <c r="I21" s="201"/>
      <c r="J21" s="201"/>
    </row>
    <row r="22" spans="2:10" ht="12.75">
      <c r="B22" s="249"/>
      <c r="C22" s="249"/>
      <c r="D22" s="249"/>
      <c r="E22" s="250"/>
      <c r="F22" s="250"/>
      <c r="G22" s="249"/>
      <c r="H22" s="249"/>
      <c r="I22" s="201"/>
      <c r="J22" s="201"/>
    </row>
    <row r="23" spans="1:10" ht="12.75">
      <c r="A23" s="141" t="s">
        <v>126</v>
      </c>
      <c r="B23" s="249">
        <v>94359</v>
      </c>
      <c r="C23" s="249">
        <v>8776</v>
      </c>
      <c r="D23" s="249">
        <v>103135</v>
      </c>
      <c r="E23" s="250">
        <v>3955</v>
      </c>
      <c r="F23" s="250">
        <v>3146</v>
      </c>
      <c r="G23" s="249">
        <v>400830</v>
      </c>
      <c r="H23" s="249">
        <v>200389</v>
      </c>
      <c r="I23" s="201"/>
      <c r="J23" s="201"/>
    </row>
    <row r="24" spans="1:10" ht="12.75">
      <c r="A24" s="141"/>
      <c r="B24" s="249"/>
      <c r="C24" s="249"/>
      <c r="D24" s="249"/>
      <c r="E24" s="250"/>
      <c r="F24" s="250"/>
      <c r="G24" s="249"/>
      <c r="H24" s="249"/>
      <c r="I24" s="201"/>
      <c r="J24" s="201"/>
    </row>
    <row r="25" spans="1:10" ht="12.75">
      <c r="A25" s="141" t="s">
        <v>127</v>
      </c>
      <c r="B25" s="249">
        <v>14161</v>
      </c>
      <c r="C25" s="249">
        <v>3254</v>
      </c>
      <c r="D25" s="249">
        <v>17415</v>
      </c>
      <c r="E25" s="250">
        <v>3060</v>
      </c>
      <c r="F25" s="250">
        <v>4100</v>
      </c>
      <c r="G25" s="249">
        <v>56674</v>
      </c>
      <c r="H25" s="249">
        <v>25500</v>
      </c>
      <c r="I25" s="201"/>
      <c r="J25" s="201"/>
    </row>
    <row r="26" spans="2:10" ht="12.75">
      <c r="B26" s="234"/>
      <c r="C26" s="234"/>
      <c r="D26" s="234"/>
      <c r="E26" s="235"/>
      <c r="F26" s="235"/>
      <c r="G26" s="234"/>
      <c r="H26" s="234"/>
      <c r="I26" s="201"/>
      <c r="J26" s="201"/>
    </row>
    <row r="27" spans="1:10" ht="12.75">
      <c r="A27" s="56" t="s">
        <v>128</v>
      </c>
      <c r="B27" s="234">
        <v>151334</v>
      </c>
      <c r="C27" s="234">
        <v>32179</v>
      </c>
      <c r="D27" s="234">
        <v>183513</v>
      </c>
      <c r="E27" s="235">
        <v>1121</v>
      </c>
      <c r="F27" s="235">
        <v>2880</v>
      </c>
      <c r="G27" s="234">
        <v>262321</v>
      </c>
      <c r="H27" s="234">
        <v>65580</v>
      </c>
      <c r="I27" s="201"/>
      <c r="J27" s="201"/>
    </row>
    <row r="28" spans="1:10" ht="12.75">
      <c r="A28" s="56" t="s">
        <v>129</v>
      </c>
      <c r="B28" s="234">
        <v>131165</v>
      </c>
      <c r="C28" s="234">
        <v>8871</v>
      </c>
      <c r="D28" s="234">
        <v>140036</v>
      </c>
      <c r="E28" s="235">
        <v>723</v>
      </c>
      <c r="F28" s="235">
        <v>2784</v>
      </c>
      <c r="G28" s="234">
        <v>119529</v>
      </c>
      <c r="H28" s="234">
        <v>47812</v>
      </c>
      <c r="I28" s="201"/>
      <c r="J28" s="201"/>
    </row>
    <row r="29" spans="1:10" ht="12.75">
      <c r="A29" s="56" t="s">
        <v>130</v>
      </c>
      <c r="B29" s="234">
        <v>47800</v>
      </c>
      <c r="C29" s="234">
        <v>17455</v>
      </c>
      <c r="D29" s="234">
        <v>65255</v>
      </c>
      <c r="E29" s="235">
        <v>1500</v>
      </c>
      <c r="F29" s="235">
        <v>4000</v>
      </c>
      <c r="G29" s="234">
        <v>141520</v>
      </c>
      <c r="H29" s="234">
        <v>42500</v>
      </c>
      <c r="I29" s="201"/>
      <c r="J29" s="201"/>
    </row>
    <row r="30" spans="1:10" ht="12.75">
      <c r="A30" s="141" t="s">
        <v>228</v>
      </c>
      <c r="B30" s="249">
        <v>330299</v>
      </c>
      <c r="C30" s="249">
        <v>58505</v>
      </c>
      <c r="D30" s="249">
        <v>388804</v>
      </c>
      <c r="E30" s="249">
        <v>1018</v>
      </c>
      <c r="F30" s="249">
        <v>3200</v>
      </c>
      <c r="G30" s="249">
        <v>523370</v>
      </c>
      <c r="H30" s="249">
        <v>155892</v>
      </c>
      <c r="I30" s="201"/>
      <c r="J30" s="201"/>
    </row>
    <row r="31" spans="2:10" ht="12.75">
      <c r="B31" s="234"/>
      <c r="C31" s="234"/>
      <c r="D31" s="234"/>
      <c r="E31" s="235"/>
      <c r="F31" s="235"/>
      <c r="G31" s="234"/>
      <c r="H31" s="234"/>
      <c r="I31" s="201"/>
      <c r="J31" s="201"/>
    </row>
    <row r="32" spans="1:10" ht="12.75">
      <c r="A32" s="56" t="s">
        <v>131</v>
      </c>
      <c r="B32" s="252">
        <v>44642</v>
      </c>
      <c r="C32" s="252">
        <v>1603</v>
      </c>
      <c r="D32" s="234">
        <v>46245</v>
      </c>
      <c r="E32" s="252">
        <v>1182</v>
      </c>
      <c r="F32" s="252">
        <v>5041</v>
      </c>
      <c r="G32" s="235">
        <v>60847</v>
      </c>
      <c r="H32" s="252">
        <v>26090</v>
      </c>
      <c r="I32" s="201"/>
      <c r="J32" s="201"/>
    </row>
    <row r="33" spans="1:10" ht="12.75">
      <c r="A33" s="56" t="s">
        <v>132</v>
      </c>
      <c r="B33" s="252">
        <v>12996</v>
      </c>
      <c r="C33" s="252">
        <v>2633</v>
      </c>
      <c r="D33" s="234">
        <v>15629</v>
      </c>
      <c r="E33" s="252">
        <v>2000</v>
      </c>
      <c r="F33" s="252">
        <v>2801</v>
      </c>
      <c r="G33" s="235">
        <v>33368</v>
      </c>
      <c r="H33" s="252">
        <v>26636</v>
      </c>
      <c r="I33" s="201"/>
      <c r="J33" s="201"/>
    </row>
    <row r="34" spans="1:10" ht="12.75">
      <c r="A34" s="56" t="s">
        <v>133</v>
      </c>
      <c r="B34" s="252">
        <v>101679</v>
      </c>
      <c r="C34" s="252">
        <v>12302</v>
      </c>
      <c r="D34" s="234">
        <v>113981</v>
      </c>
      <c r="E34" s="252">
        <v>339</v>
      </c>
      <c r="F34" s="252">
        <v>3637</v>
      </c>
      <c r="G34" s="235">
        <v>79212</v>
      </c>
      <c r="H34" s="252">
        <v>102582</v>
      </c>
      <c r="I34" s="201"/>
      <c r="J34" s="201"/>
    </row>
    <row r="35" spans="1:10" ht="12.75">
      <c r="A35" s="56" t="s">
        <v>134</v>
      </c>
      <c r="B35" s="252">
        <v>12782</v>
      </c>
      <c r="C35" s="252">
        <v>719</v>
      </c>
      <c r="D35" s="234">
        <v>13501</v>
      </c>
      <c r="E35" s="252">
        <v>1084</v>
      </c>
      <c r="F35" s="252">
        <v>3876</v>
      </c>
      <c r="G35" s="235">
        <v>16643</v>
      </c>
      <c r="H35" s="252">
        <v>3329</v>
      </c>
      <c r="I35" s="201"/>
      <c r="J35" s="201"/>
    </row>
    <row r="36" spans="1:10" ht="12.75">
      <c r="A36" s="141" t="s">
        <v>135</v>
      </c>
      <c r="B36" s="249">
        <v>172099</v>
      </c>
      <c r="C36" s="249">
        <v>17257</v>
      </c>
      <c r="D36" s="249">
        <v>189356</v>
      </c>
      <c r="E36" s="249">
        <v>738</v>
      </c>
      <c r="F36" s="249">
        <v>3650</v>
      </c>
      <c r="G36" s="249">
        <v>190070</v>
      </c>
      <c r="H36" s="249">
        <v>158637</v>
      </c>
      <c r="I36" s="201"/>
      <c r="J36" s="201"/>
    </row>
    <row r="37" spans="1:10" ht="12.75">
      <c r="A37" s="141"/>
      <c r="B37" s="249"/>
      <c r="C37" s="249"/>
      <c r="D37" s="249"/>
      <c r="E37" s="250"/>
      <c r="F37" s="250"/>
      <c r="G37" s="249"/>
      <c r="H37" s="249"/>
      <c r="I37" s="201"/>
      <c r="J37" s="201"/>
    </row>
    <row r="38" spans="1:10" ht="12.75">
      <c r="A38" s="141" t="s">
        <v>136</v>
      </c>
      <c r="B38" s="250">
        <v>20006</v>
      </c>
      <c r="C38" s="250">
        <v>834</v>
      </c>
      <c r="D38" s="249">
        <v>20840</v>
      </c>
      <c r="E38" s="250">
        <v>1516</v>
      </c>
      <c r="F38" s="250">
        <v>3032</v>
      </c>
      <c r="G38" s="250">
        <v>32857</v>
      </c>
      <c r="H38" s="250">
        <v>42714</v>
      </c>
      <c r="I38" s="201"/>
      <c r="J38" s="201"/>
    </row>
    <row r="39" spans="2:10" ht="12.75">
      <c r="B39" s="234"/>
      <c r="C39" s="234"/>
      <c r="D39" s="234"/>
      <c r="E39" s="235"/>
      <c r="F39" s="235"/>
      <c r="G39" s="234"/>
      <c r="H39" s="234"/>
      <c r="I39" s="201"/>
      <c r="J39" s="201"/>
    </row>
    <row r="40" spans="1:10" ht="12.75">
      <c r="A40" s="56" t="s">
        <v>137</v>
      </c>
      <c r="B40" s="235">
        <v>82116</v>
      </c>
      <c r="C40" s="235">
        <v>8070</v>
      </c>
      <c r="D40" s="234">
        <v>90186</v>
      </c>
      <c r="E40" s="235">
        <v>919</v>
      </c>
      <c r="F40" s="235">
        <v>2761</v>
      </c>
      <c r="G40" s="235">
        <v>97748</v>
      </c>
      <c r="H40" s="235">
        <v>44300</v>
      </c>
      <c r="I40" s="201"/>
      <c r="J40" s="201"/>
    </row>
    <row r="41" spans="1:10" ht="12.75">
      <c r="A41" s="56" t="s">
        <v>138</v>
      </c>
      <c r="B41" s="234">
        <v>204901</v>
      </c>
      <c r="C41" s="234">
        <v>8198</v>
      </c>
      <c r="D41" s="234">
        <v>213099</v>
      </c>
      <c r="E41" s="235">
        <v>2106</v>
      </c>
      <c r="F41" s="235">
        <v>3799</v>
      </c>
      <c r="G41" s="234">
        <v>462663</v>
      </c>
      <c r="H41" s="234">
        <v>158942</v>
      </c>
      <c r="I41" s="201"/>
      <c r="J41" s="201"/>
    </row>
    <row r="42" spans="1:10" ht="12.75">
      <c r="A42" s="56" t="s">
        <v>139</v>
      </c>
      <c r="B42" s="235">
        <v>23810</v>
      </c>
      <c r="C42" s="235">
        <v>6640</v>
      </c>
      <c r="D42" s="234">
        <v>30450</v>
      </c>
      <c r="E42" s="235">
        <v>2544</v>
      </c>
      <c r="F42" s="235">
        <v>5549</v>
      </c>
      <c r="G42" s="235">
        <v>97418</v>
      </c>
      <c r="H42" s="251">
        <v>47048</v>
      </c>
      <c r="I42" s="201"/>
      <c r="J42" s="201"/>
    </row>
    <row r="43" spans="1:10" ht="12.75">
      <c r="A43" s="56" t="s">
        <v>140</v>
      </c>
      <c r="B43" s="235">
        <v>171337</v>
      </c>
      <c r="C43" s="235">
        <v>15808</v>
      </c>
      <c r="D43" s="234">
        <v>187145</v>
      </c>
      <c r="E43" s="235">
        <v>1969</v>
      </c>
      <c r="F43" s="235">
        <v>3609</v>
      </c>
      <c r="G43" s="235">
        <v>394409</v>
      </c>
      <c r="H43" s="235">
        <v>116287</v>
      </c>
      <c r="I43" s="201"/>
      <c r="J43" s="201"/>
    </row>
    <row r="44" spans="1:10" ht="12.75">
      <c r="A44" s="56" t="s">
        <v>141</v>
      </c>
      <c r="B44" s="235">
        <v>71436</v>
      </c>
      <c r="C44" s="235">
        <v>5825</v>
      </c>
      <c r="D44" s="234">
        <v>77261</v>
      </c>
      <c r="E44" s="235">
        <v>1700</v>
      </c>
      <c r="F44" s="235">
        <v>2300</v>
      </c>
      <c r="G44" s="235">
        <v>134839</v>
      </c>
      <c r="H44" s="235">
        <v>76678</v>
      </c>
      <c r="I44" s="201"/>
      <c r="J44" s="201"/>
    </row>
    <row r="45" spans="1:10" ht="12.75">
      <c r="A45" s="56" t="s">
        <v>142</v>
      </c>
      <c r="B45" s="235">
        <v>123447</v>
      </c>
      <c r="C45" s="235">
        <v>10236</v>
      </c>
      <c r="D45" s="234">
        <v>133683</v>
      </c>
      <c r="E45" s="235">
        <v>1400</v>
      </c>
      <c r="F45" s="235">
        <v>4190</v>
      </c>
      <c r="G45" s="235">
        <v>215712</v>
      </c>
      <c r="H45" s="235">
        <v>211397</v>
      </c>
      <c r="I45" s="201"/>
      <c r="J45" s="201"/>
    </row>
    <row r="46" spans="1:10" ht="12.75">
      <c r="A46" s="56" t="s">
        <v>143</v>
      </c>
      <c r="B46" s="235">
        <v>124850</v>
      </c>
      <c r="C46" s="235">
        <v>6141</v>
      </c>
      <c r="D46" s="234">
        <v>130991</v>
      </c>
      <c r="E46" s="235">
        <v>1300</v>
      </c>
      <c r="F46" s="235">
        <v>1500</v>
      </c>
      <c r="G46" s="235">
        <v>171517</v>
      </c>
      <c r="H46" s="235">
        <v>102910</v>
      </c>
      <c r="I46" s="201"/>
      <c r="J46" s="201"/>
    </row>
    <row r="47" spans="1:10" ht="12.75">
      <c r="A47" s="56" t="s">
        <v>144</v>
      </c>
      <c r="B47" s="235">
        <v>290911</v>
      </c>
      <c r="C47" s="235">
        <v>41416</v>
      </c>
      <c r="D47" s="234">
        <v>332327</v>
      </c>
      <c r="E47" s="235">
        <v>1213</v>
      </c>
      <c r="F47" s="235">
        <v>3209</v>
      </c>
      <c r="G47" s="235">
        <v>485765</v>
      </c>
      <c r="H47" s="235">
        <v>340035</v>
      </c>
      <c r="I47" s="201"/>
      <c r="J47" s="201"/>
    </row>
    <row r="48" spans="1:10" ht="12.75">
      <c r="A48" s="56" t="s">
        <v>145</v>
      </c>
      <c r="B48" s="235">
        <v>86455</v>
      </c>
      <c r="C48" s="235">
        <v>11154</v>
      </c>
      <c r="D48" s="234">
        <v>97609</v>
      </c>
      <c r="E48" s="235">
        <v>1700</v>
      </c>
      <c r="F48" s="235">
        <v>4000</v>
      </c>
      <c r="G48" s="235">
        <v>191590</v>
      </c>
      <c r="H48" s="235">
        <v>107370</v>
      </c>
      <c r="I48" s="201"/>
      <c r="J48" s="201"/>
    </row>
    <row r="49" spans="1:10" ht="12.75">
      <c r="A49" s="141" t="s">
        <v>229</v>
      </c>
      <c r="B49" s="249">
        <v>1179263</v>
      </c>
      <c r="C49" s="249">
        <v>113488</v>
      </c>
      <c r="D49" s="249">
        <v>1292751</v>
      </c>
      <c r="E49" s="249">
        <v>1578</v>
      </c>
      <c r="F49" s="249">
        <v>3439</v>
      </c>
      <c r="G49" s="249">
        <v>2251661</v>
      </c>
      <c r="H49" s="249">
        <v>1204967</v>
      </c>
      <c r="I49" s="201"/>
      <c r="J49" s="201"/>
    </row>
    <row r="50" spans="1:10" ht="12.75">
      <c r="A50" s="141"/>
      <c r="B50" s="249"/>
      <c r="C50" s="249"/>
      <c r="D50" s="249"/>
      <c r="E50" s="250"/>
      <c r="F50" s="250"/>
      <c r="G50" s="249"/>
      <c r="H50" s="249"/>
      <c r="I50" s="201"/>
      <c r="J50" s="201"/>
    </row>
    <row r="51" spans="1:10" ht="12.75">
      <c r="A51" s="141" t="s">
        <v>146</v>
      </c>
      <c r="B51" s="250">
        <v>37089</v>
      </c>
      <c r="C51" s="250">
        <v>4057</v>
      </c>
      <c r="D51" s="249">
        <v>41146</v>
      </c>
      <c r="E51" s="250">
        <v>1450</v>
      </c>
      <c r="F51" s="250">
        <v>4060</v>
      </c>
      <c r="G51" s="250">
        <v>70250</v>
      </c>
      <c r="H51" s="250">
        <v>84300</v>
      </c>
      <c r="I51" s="201"/>
      <c r="J51" s="201"/>
    </row>
    <row r="52" spans="2:10" ht="12.75">
      <c r="B52" s="234"/>
      <c r="C52" s="234"/>
      <c r="D52" s="234"/>
      <c r="E52" s="235"/>
      <c r="F52" s="235"/>
      <c r="G52" s="234"/>
      <c r="H52" s="234"/>
      <c r="I52" s="201"/>
      <c r="J52" s="201"/>
    </row>
    <row r="53" spans="1:10" ht="12.75">
      <c r="A53" s="56" t="s">
        <v>147</v>
      </c>
      <c r="B53" s="234">
        <v>149335</v>
      </c>
      <c r="C53" s="234">
        <v>22089</v>
      </c>
      <c r="D53" s="234">
        <v>171424</v>
      </c>
      <c r="E53" s="235">
        <v>506</v>
      </c>
      <c r="F53" s="235">
        <v>5000</v>
      </c>
      <c r="G53" s="234">
        <v>186017</v>
      </c>
      <c r="H53" s="234">
        <v>83708</v>
      </c>
      <c r="I53" s="201"/>
      <c r="J53" s="201"/>
    </row>
    <row r="54" spans="1:10" ht="12.75">
      <c r="A54" s="56" t="s">
        <v>148</v>
      </c>
      <c r="B54" s="234">
        <v>98481</v>
      </c>
      <c r="C54" s="234">
        <v>62710</v>
      </c>
      <c r="D54" s="234">
        <v>161191</v>
      </c>
      <c r="E54" s="235">
        <v>550</v>
      </c>
      <c r="F54" s="235">
        <v>1900</v>
      </c>
      <c r="G54" s="234">
        <v>173314</v>
      </c>
      <c r="H54" s="234">
        <v>79551</v>
      </c>
      <c r="I54" s="201"/>
      <c r="J54" s="201"/>
    </row>
    <row r="55" spans="1:10" ht="12.75">
      <c r="A55" s="56" t="s">
        <v>149</v>
      </c>
      <c r="B55" s="234">
        <v>274206</v>
      </c>
      <c r="C55" s="234">
        <v>11164</v>
      </c>
      <c r="D55" s="234">
        <v>285370</v>
      </c>
      <c r="E55" s="235">
        <v>781</v>
      </c>
      <c r="F55" s="235">
        <v>4262</v>
      </c>
      <c r="G55" s="234">
        <v>261736</v>
      </c>
      <c r="H55" s="234">
        <v>73286</v>
      </c>
      <c r="I55" s="201"/>
      <c r="J55" s="201"/>
    </row>
    <row r="56" spans="1:10" ht="12.75">
      <c r="A56" s="56" t="s">
        <v>150</v>
      </c>
      <c r="B56" s="234">
        <v>116070</v>
      </c>
      <c r="C56" s="234">
        <v>2967</v>
      </c>
      <c r="D56" s="234">
        <v>119037</v>
      </c>
      <c r="E56" s="235">
        <v>850</v>
      </c>
      <c r="F56" s="235">
        <v>2300</v>
      </c>
      <c r="G56" s="234">
        <v>105484</v>
      </c>
      <c r="H56" s="234">
        <v>58016</v>
      </c>
      <c r="I56" s="201"/>
      <c r="J56" s="201"/>
    </row>
    <row r="57" spans="1:10" ht="12.75">
      <c r="A57" s="56" t="s">
        <v>151</v>
      </c>
      <c r="B57" s="234">
        <v>135542</v>
      </c>
      <c r="C57" s="234">
        <v>18373</v>
      </c>
      <c r="D57" s="234">
        <v>153915</v>
      </c>
      <c r="E57" s="235">
        <v>789</v>
      </c>
      <c r="F57" s="235">
        <v>1355</v>
      </c>
      <c r="G57" s="234">
        <v>131838</v>
      </c>
      <c r="H57" s="234">
        <v>79103</v>
      </c>
      <c r="I57" s="201"/>
      <c r="J57" s="201"/>
    </row>
    <row r="58" spans="1:10" ht="12.75">
      <c r="A58" s="141" t="s">
        <v>152</v>
      </c>
      <c r="B58" s="249">
        <v>773634</v>
      </c>
      <c r="C58" s="249">
        <v>117303</v>
      </c>
      <c r="D58" s="249">
        <v>890937</v>
      </c>
      <c r="E58" s="249">
        <v>710</v>
      </c>
      <c r="F58" s="249">
        <v>2633</v>
      </c>
      <c r="G58" s="249">
        <v>858389</v>
      </c>
      <c r="H58" s="249">
        <v>373664</v>
      </c>
      <c r="I58" s="201"/>
      <c r="J58" s="201"/>
    </row>
    <row r="59" spans="2:10" ht="12.75">
      <c r="B59" s="234"/>
      <c r="C59" s="234"/>
      <c r="D59" s="234"/>
      <c r="E59" s="235"/>
      <c r="F59" s="235"/>
      <c r="G59" s="234"/>
      <c r="H59" s="234"/>
      <c r="I59" s="201"/>
      <c r="J59" s="201"/>
    </row>
    <row r="60" spans="1:10" ht="12.75">
      <c r="A60" s="56" t="s">
        <v>153</v>
      </c>
      <c r="B60" s="235">
        <v>2536</v>
      </c>
      <c r="C60" s="235">
        <v>1301</v>
      </c>
      <c r="D60" s="234">
        <v>3837</v>
      </c>
      <c r="E60" s="235">
        <v>863</v>
      </c>
      <c r="F60" s="235">
        <v>3736</v>
      </c>
      <c r="G60" s="235">
        <v>7049</v>
      </c>
      <c r="H60" s="235">
        <v>3946</v>
      </c>
      <c r="I60" s="201"/>
      <c r="J60" s="201"/>
    </row>
    <row r="61" spans="1:10" ht="12.75">
      <c r="A61" s="56" t="s">
        <v>154</v>
      </c>
      <c r="B61" s="235">
        <v>3530</v>
      </c>
      <c r="C61" s="235">
        <v>36</v>
      </c>
      <c r="D61" s="234">
        <v>3566</v>
      </c>
      <c r="E61" s="235">
        <v>1942</v>
      </c>
      <c r="F61" s="235">
        <v>4354</v>
      </c>
      <c r="G61" s="235">
        <v>7012</v>
      </c>
      <c r="H61" s="235">
        <v>6310</v>
      </c>
      <c r="I61" s="201"/>
      <c r="J61" s="201"/>
    </row>
    <row r="62" spans="1:10" ht="12.75">
      <c r="A62" s="56" t="s">
        <v>155</v>
      </c>
      <c r="B62" s="235">
        <v>7843</v>
      </c>
      <c r="C62" s="235">
        <v>374</v>
      </c>
      <c r="D62" s="234">
        <v>8217</v>
      </c>
      <c r="E62" s="235">
        <v>800</v>
      </c>
      <c r="F62" s="235">
        <v>4100</v>
      </c>
      <c r="G62" s="235">
        <v>7808</v>
      </c>
      <c r="H62" s="235">
        <v>7000</v>
      </c>
      <c r="I62" s="201"/>
      <c r="J62" s="201"/>
    </row>
    <row r="63" spans="1:10" ht="12.75">
      <c r="A63" s="141" t="s">
        <v>156</v>
      </c>
      <c r="B63" s="249">
        <v>13909</v>
      </c>
      <c r="C63" s="249">
        <v>1711</v>
      </c>
      <c r="D63" s="249">
        <v>15620</v>
      </c>
      <c r="E63" s="249">
        <v>1101</v>
      </c>
      <c r="F63" s="249">
        <v>3829</v>
      </c>
      <c r="G63" s="249">
        <v>21869</v>
      </c>
      <c r="H63" s="249">
        <v>17256</v>
      </c>
      <c r="I63" s="201"/>
      <c r="J63" s="201"/>
    </row>
    <row r="64" spans="1:10" ht="12.75">
      <c r="A64" s="141"/>
      <c r="B64" s="249"/>
      <c r="C64" s="249"/>
      <c r="D64" s="249"/>
      <c r="E64" s="250"/>
      <c r="F64" s="250"/>
      <c r="G64" s="249"/>
      <c r="H64" s="249"/>
      <c r="I64" s="201"/>
      <c r="J64" s="201"/>
    </row>
    <row r="65" spans="1:10" ht="12.75">
      <c r="A65" s="141" t="s">
        <v>157</v>
      </c>
      <c r="B65" s="249">
        <v>38594</v>
      </c>
      <c r="C65" s="249">
        <v>3515</v>
      </c>
      <c r="D65" s="249">
        <v>42109</v>
      </c>
      <c r="E65" s="250">
        <v>280</v>
      </c>
      <c r="F65" s="250">
        <v>1485</v>
      </c>
      <c r="G65" s="249">
        <v>16026</v>
      </c>
      <c r="H65" s="249">
        <v>9936</v>
      </c>
      <c r="I65" s="201"/>
      <c r="J65" s="201"/>
    </row>
    <row r="66" spans="2:10" ht="12.75">
      <c r="B66" s="234"/>
      <c r="C66" s="234"/>
      <c r="D66" s="234"/>
      <c r="E66" s="235"/>
      <c r="F66" s="235"/>
      <c r="G66" s="234"/>
      <c r="H66" s="234"/>
      <c r="I66" s="201"/>
      <c r="J66" s="201"/>
    </row>
    <row r="67" spans="1:10" ht="12.75">
      <c r="A67" s="56" t="s">
        <v>158</v>
      </c>
      <c r="B67" s="235">
        <v>48784</v>
      </c>
      <c r="C67" s="235" t="s">
        <v>24</v>
      </c>
      <c r="D67" s="234">
        <v>48784</v>
      </c>
      <c r="E67" s="235">
        <v>1812</v>
      </c>
      <c r="F67" s="235" t="s">
        <v>24</v>
      </c>
      <c r="G67" s="235">
        <v>88397</v>
      </c>
      <c r="H67" s="235">
        <v>44200</v>
      </c>
      <c r="I67" s="201"/>
      <c r="J67" s="201"/>
    </row>
    <row r="68" spans="1:10" ht="12.75">
      <c r="A68" s="56" t="s">
        <v>159</v>
      </c>
      <c r="B68" s="235">
        <v>3710</v>
      </c>
      <c r="C68" s="235" t="s">
        <v>24</v>
      </c>
      <c r="D68" s="234">
        <v>3710</v>
      </c>
      <c r="E68" s="235">
        <v>1566</v>
      </c>
      <c r="F68" s="235" t="s">
        <v>24</v>
      </c>
      <c r="G68" s="235">
        <v>5810</v>
      </c>
      <c r="H68" s="235">
        <v>2905</v>
      </c>
      <c r="I68" s="201"/>
      <c r="J68" s="201"/>
    </row>
    <row r="69" spans="1:10" ht="12.75">
      <c r="A69" s="141" t="s">
        <v>160</v>
      </c>
      <c r="B69" s="249">
        <v>52494</v>
      </c>
      <c r="C69" s="249" t="s">
        <v>24</v>
      </c>
      <c r="D69" s="249">
        <v>52494</v>
      </c>
      <c r="E69" s="249">
        <v>1795</v>
      </c>
      <c r="F69" s="249" t="s">
        <v>24</v>
      </c>
      <c r="G69" s="249">
        <v>94207</v>
      </c>
      <c r="H69" s="249">
        <v>47105</v>
      </c>
      <c r="I69" s="201"/>
      <c r="J69" s="201"/>
    </row>
    <row r="70" spans="2:10" ht="12.75">
      <c r="B70" s="234"/>
      <c r="C70" s="234"/>
      <c r="D70" s="234"/>
      <c r="E70" s="235"/>
      <c r="F70" s="235"/>
      <c r="G70" s="234"/>
      <c r="H70" s="234"/>
      <c r="I70" s="201"/>
      <c r="J70" s="201"/>
    </row>
    <row r="71" spans="1:10" ht="12.75">
      <c r="A71" s="56" t="s">
        <v>161</v>
      </c>
      <c r="B71" s="234">
        <v>10112</v>
      </c>
      <c r="C71" s="234">
        <v>325</v>
      </c>
      <c r="D71" s="234">
        <v>10437</v>
      </c>
      <c r="E71" s="235">
        <v>715</v>
      </c>
      <c r="F71" s="235">
        <v>2013</v>
      </c>
      <c r="G71" s="234">
        <v>7884</v>
      </c>
      <c r="H71" s="234">
        <v>7096</v>
      </c>
      <c r="I71" s="201"/>
      <c r="J71" s="201"/>
    </row>
    <row r="72" spans="1:10" ht="12.75">
      <c r="A72" s="56" t="s">
        <v>162</v>
      </c>
      <c r="B72" s="234">
        <v>4695</v>
      </c>
      <c r="C72" s="234">
        <v>395</v>
      </c>
      <c r="D72" s="234">
        <v>5090</v>
      </c>
      <c r="E72" s="235">
        <v>2000</v>
      </c>
      <c r="F72" s="235">
        <v>3900</v>
      </c>
      <c r="G72" s="234">
        <v>10931</v>
      </c>
      <c r="H72" s="234">
        <v>9619</v>
      </c>
      <c r="I72" s="201"/>
      <c r="J72" s="201"/>
    </row>
    <row r="73" spans="1:10" ht="12.75">
      <c r="A73" s="56" t="s">
        <v>163</v>
      </c>
      <c r="B73" s="235">
        <v>3824</v>
      </c>
      <c r="C73" s="235">
        <v>455</v>
      </c>
      <c r="D73" s="234">
        <v>4279</v>
      </c>
      <c r="E73" s="235">
        <v>260</v>
      </c>
      <c r="F73" s="235">
        <v>2800</v>
      </c>
      <c r="G73" s="235">
        <v>2268</v>
      </c>
      <c r="H73" s="235">
        <v>4065</v>
      </c>
      <c r="I73" s="201"/>
      <c r="J73" s="201"/>
    </row>
    <row r="74" spans="1:10" ht="12.75">
      <c r="A74" s="56" t="s">
        <v>164</v>
      </c>
      <c r="B74" s="234">
        <v>43760</v>
      </c>
      <c r="C74" s="234">
        <v>7056</v>
      </c>
      <c r="D74" s="234">
        <v>50816</v>
      </c>
      <c r="E74" s="235">
        <v>82</v>
      </c>
      <c r="F74" s="235">
        <v>1178</v>
      </c>
      <c r="G74" s="234">
        <v>11900</v>
      </c>
      <c r="H74" s="234">
        <v>5355</v>
      </c>
      <c r="I74" s="201"/>
      <c r="J74" s="201"/>
    </row>
    <row r="75" spans="1:10" ht="12.75">
      <c r="A75" s="56" t="s">
        <v>165</v>
      </c>
      <c r="B75" s="234">
        <v>1100</v>
      </c>
      <c r="C75" s="234">
        <v>44</v>
      </c>
      <c r="D75" s="234">
        <v>1144</v>
      </c>
      <c r="E75" s="235">
        <v>900</v>
      </c>
      <c r="F75" s="235">
        <v>3000</v>
      </c>
      <c r="G75" s="234">
        <v>1122</v>
      </c>
      <c r="H75" s="234" t="s">
        <v>24</v>
      </c>
      <c r="I75" s="201"/>
      <c r="J75" s="201"/>
    </row>
    <row r="76" spans="1:10" ht="12.75">
      <c r="A76" s="56" t="s">
        <v>166</v>
      </c>
      <c r="B76" s="234">
        <v>4127</v>
      </c>
      <c r="C76" s="234">
        <v>645</v>
      </c>
      <c r="D76" s="234">
        <v>4772</v>
      </c>
      <c r="E76" s="235">
        <v>478</v>
      </c>
      <c r="F76" s="235">
        <v>2661</v>
      </c>
      <c r="G76" s="234">
        <v>3689</v>
      </c>
      <c r="H76" s="234">
        <v>1107</v>
      </c>
      <c r="I76" s="201"/>
      <c r="J76" s="201"/>
    </row>
    <row r="77" spans="1:10" ht="12.75">
      <c r="A77" s="56" t="s">
        <v>167</v>
      </c>
      <c r="B77" s="234">
        <v>6147</v>
      </c>
      <c r="C77" s="234">
        <v>805</v>
      </c>
      <c r="D77" s="234">
        <v>6952</v>
      </c>
      <c r="E77" s="235">
        <v>850</v>
      </c>
      <c r="F77" s="235">
        <v>4000</v>
      </c>
      <c r="G77" s="234">
        <v>8445</v>
      </c>
      <c r="H77" s="234" t="s">
        <v>24</v>
      </c>
      <c r="I77" s="201"/>
      <c r="J77" s="201"/>
    </row>
    <row r="78" spans="1:10" ht="12.75">
      <c r="A78" s="56" t="s">
        <v>168</v>
      </c>
      <c r="B78" s="235">
        <v>4773</v>
      </c>
      <c r="C78" s="235">
        <v>262</v>
      </c>
      <c r="D78" s="234">
        <v>5035</v>
      </c>
      <c r="E78" s="235">
        <v>750</v>
      </c>
      <c r="F78" s="235">
        <v>1523</v>
      </c>
      <c r="G78" s="235">
        <v>3979</v>
      </c>
      <c r="H78" s="235">
        <v>895</v>
      </c>
      <c r="I78" s="201"/>
      <c r="J78" s="201"/>
    </row>
    <row r="79" spans="1:10" ht="12.75">
      <c r="A79" s="141" t="s">
        <v>230</v>
      </c>
      <c r="B79" s="249">
        <v>78538</v>
      </c>
      <c r="C79" s="249">
        <v>9987</v>
      </c>
      <c r="D79" s="249">
        <v>88525</v>
      </c>
      <c r="E79" s="249">
        <v>420</v>
      </c>
      <c r="F79" s="249">
        <v>1727</v>
      </c>
      <c r="G79" s="249">
        <v>50218</v>
      </c>
      <c r="H79" s="249">
        <v>28137</v>
      </c>
      <c r="I79" s="201"/>
      <c r="J79" s="201"/>
    </row>
    <row r="80" spans="2:10" ht="12.75">
      <c r="B80" s="234"/>
      <c r="C80" s="234"/>
      <c r="D80" s="234"/>
      <c r="E80" s="235"/>
      <c r="F80" s="235"/>
      <c r="G80" s="234"/>
      <c r="H80" s="234"/>
      <c r="I80" s="201"/>
      <c r="J80" s="201"/>
    </row>
    <row r="81" spans="1:10" ht="12.75">
      <c r="A81" s="56" t="s">
        <v>169</v>
      </c>
      <c r="B81" s="251">
        <v>3</v>
      </c>
      <c r="C81" s="234" t="s">
        <v>24</v>
      </c>
      <c r="D81" s="251">
        <v>3</v>
      </c>
      <c r="E81" s="251">
        <v>1000</v>
      </c>
      <c r="F81" s="234" t="s">
        <v>24</v>
      </c>
      <c r="G81" s="251">
        <v>3</v>
      </c>
      <c r="H81" s="251">
        <v>4</v>
      </c>
      <c r="I81" s="201"/>
      <c r="J81" s="201"/>
    </row>
    <row r="82" spans="1:10" ht="12.75">
      <c r="A82" s="56" t="s">
        <v>170</v>
      </c>
      <c r="B82" s="234">
        <v>34</v>
      </c>
      <c r="C82" s="234" t="s">
        <v>24</v>
      </c>
      <c r="D82" s="234">
        <v>34</v>
      </c>
      <c r="E82" s="235">
        <v>1000</v>
      </c>
      <c r="F82" s="234" t="s">
        <v>24</v>
      </c>
      <c r="G82" s="234">
        <v>34</v>
      </c>
      <c r="H82" s="234">
        <v>44</v>
      </c>
      <c r="I82" s="201"/>
      <c r="J82" s="201"/>
    </row>
    <row r="83" spans="1:10" ht="12.75">
      <c r="A83" s="141" t="s">
        <v>171</v>
      </c>
      <c r="B83" s="249">
        <v>37</v>
      </c>
      <c r="C83" s="249" t="s">
        <v>24</v>
      </c>
      <c r="D83" s="249">
        <v>37</v>
      </c>
      <c r="E83" s="249">
        <v>1000</v>
      </c>
      <c r="F83" s="234" t="s">
        <v>24</v>
      </c>
      <c r="G83" s="249">
        <v>37</v>
      </c>
      <c r="H83" s="249">
        <v>48</v>
      </c>
      <c r="I83" s="201"/>
      <c r="J83" s="201"/>
    </row>
    <row r="84" spans="2:10" ht="12.75">
      <c r="B84" s="234"/>
      <c r="C84" s="234"/>
      <c r="D84" s="234"/>
      <c r="E84" s="235"/>
      <c r="F84" s="247"/>
      <c r="G84" s="234"/>
      <c r="H84" s="234"/>
      <c r="I84" s="201"/>
      <c r="J84" s="201"/>
    </row>
    <row r="85" spans="1:10" ht="13.5" thickBot="1">
      <c r="A85" s="142" t="s">
        <v>172</v>
      </c>
      <c r="B85" s="237">
        <v>2817436</v>
      </c>
      <c r="C85" s="237">
        <v>338687</v>
      </c>
      <c r="D85" s="237">
        <v>3156123</v>
      </c>
      <c r="E85" s="237">
        <v>1273</v>
      </c>
      <c r="F85" s="237">
        <v>3066</v>
      </c>
      <c r="G85" s="237">
        <v>4626059</v>
      </c>
      <c r="H85" s="237">
        <v>2397825</v>
      </c>
      <c r="I85" s="201"/>
      <c r="J85" s="201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4">
    <pageSetUpPr fitToPage="1"/>
  </sheetPr>
  <dimension ref="A1:H87"/>
  <sheetViews>
    <sheetView zoomScale="75" zoomScaleNormal="75" workbookViewId="0" topLeftCell="A58">
      <selection activeCell="A1" sqref="A1:E1"/>
    </sheetView>
  </sheetViews>
  <sheetFormatPr defaultColWidth="11.421875" defaultRowHeight="12.75"/>
  <cols>
    <col min="1" max="1" width="25.7109375" style="56" customWidth="1"/>
    <col min="2" max="5" width="20.7109375" style="56" customWidth="1"/>
    <col min="6" max="16384" width="11.421875" style="56" customWidth="1"/>
  </cols>
  <sheetData>
    <row r="1" spans="1:8" s="227" customFormat="1" ht="18">
      <c r="A1" s="343" t="s">
        <v>0</v>
      </c>
      <c r="B1" s="343"/>
      <c r="C1" s="343"/>
      <c r="D1" s="343"/>
      <c r="E1" s="343"/>
      <c r="F1" s="258"/>
      <c r="G1" s="258"/>
      <c r="H1" s="258"/>
    </row>
    <row r="2" s="158" customFormat="1" ht="14.25"/>
    <row r="3" spans="1:5" s="158" customFormat="1" ht="15">
      <c r="A3" s="344" t="s">
        <v>314</v>
      </c>
      <c r="B3" s="344"/>
      <c r="C3" s="344"/>
      <c r="D3" s="344"/>
      <c r="E3" s="344"/>
    </row>
    <row r="4" spans="1:5" s="158" customFormat="1" ht="15.75" thickBot="1">
      <c r="A4" s="242"/>
      <c r="B4" s="243"/>
      <c r="C4" s="243"/>
      <c r="D4" s="243"/>
      <c r="E4" s="243"/>
    </row>
    <row r="5" spans="1:5" ht="12.75">
      <c r="A5" s="244" t="s">
        <v>173</v>
      </c>
      <c r="B5" s="231" t="s">
        <v>177</v>
      </c>
      <c r="C5" s="232"/>
      <c r="D5" s="231" t="s">
        <v>176</v>
      </c>
      <c r="E5" s="232"/>
    </row>
    <row r="6" spans="1:5" ht="12.75">
      <c r="A6" s="137" t="s">
        <v>175</v>
      </c>
      <c r="B6" s="55" t="s">
        <v>2</v>
      </c>
      <c r="C6" s="38" t="s">
        <v>3</v>
      </c>
      <c r="D6" s="55" t="s">
        <v>2</v>
      </c>
      <c r="E6" s="38" t="s">
        <v>3</v>
      </c>
    </row>
    <row r="7" spans="1:5" ht="13.5" thickBot="1">
      <c r="A7" s="159" t="s">
        <v>114</v>
      </c>
      <c r="B7" s="157" t="s">
        <v>44</v>
      </c>
      <c r="C7" s="150" t="s">
        <v>12</v>
      </c>
      <c r="D7" s="157" t="s">
        <v>44</v>
      </c>
      <c r="E7" s="150" t="s">
        <v>12</v>
      </c>
    </row>
    <row r="8" spans="1:5" ht="12.75">
      <c r="A8" s="151" t="s">
        <v>116</v>
      </c>
      <c r="B8" s="234" t="s">
        <v>24</v>
      </c>
      <c r="C8" s="234" t="s">
        <v>24</v>
      </c>
      <c r="D8" s="234">
        <v>310</v>
      </c>
      <c r="E8" s="234">
        <v>657</v>
      </c>
    </row>
    <row r="9" spans="1:5" ht="12.75">
      <c r="A9" s="56" t="s">
        <v>117</v>
      </c>
      <c r="B9" s="234" t="s">
        <v>24</v>
      </c>
      <c r="C9" s="234" t="s">
        <v>24</v>
      </c>
      <c r="D9" s="234">
        <v>18</v>
      </c>
      <c r="E9" s="234">
        <v>38</v>
      </c>
    </row>
    <row r="10" spans="1:5" ht="12.75">
      <c r="A10" s="56" t="s">
        <v>118</v>
      </c>
      <c r="B10" s="234" t="s">
        <v>24</v>
      </c>
      <c r="C10" s="234" t="s">
        <v>24</v>
      </c>
      <c r="D10" s="234">
        <v>120</v>
      </c>
      <c r="E10" s="234">
        <v>254</v>
      </c>
    </row>
    <row r="11" spans="1:5" ht="12.75">
      <c r="A11" s="56" t="s">
        <v>119</v>
      </c>
      <c r="B11" s="234" t="s">
        <v>24</v>
      </c>
      <c r="C11" s="234" t="s">
        <v>24</v>
      </c>
      <c r="D11" s="234">
        <v>11</v>
      </c>
      <c r="E11" s="234">
        <v>23</v>
      </c>
    </row>
    <row r="12" spans="1:5" ht="12.75">
      <c r="A12" s="141" t="s">
        <v>120</v>
      </c>
      <c r="B12" s="249" t="s">
        <v>24</v>
      </c>
      <c r="C12" s="249" t="s">
        <v>24</v>
      </c>
      <c r="D12" s="249">
        <v>459</v>
      </c>
      <c r="E12" s="249">
        <v>972</v>
      </c>
    </row>
    <row r="13" spans="1:5" ht="12.75">
      <c r="A13" s="141"/>
      <c r="B13" s="249"/>
      <c r="C13" s="249"/>
      <c r="D13" s="249"/>
      <c r="E13" s="249"/>
    </row>
    <row r="14" spans="1:5" ht="12.75">
      <c r="A14" s="141" t="s">
        <v>121</v>
      </c>
      <c r="B14" s="249" t="s">
        <v>24</v>
      </c>
      <c r="C14" s="249" t="s">
        <v>24</v>
      </c>
      <c r="D14" s="249" t="s">
        <v>24</v>
      </c>
      <c r="E14" s="249" t="s">
        <v>24</v>
      </c>
    </row>
    <row r="15" spans="1:5" ht="12.75">
      <c r="A15" s="141"/>
      <c r="B15" s="249"/>
      <c r="C15" s="249"/>
      <c r="D15" s="249"/>
      <c r="E15" s="249"/>
    </row>
    <row r="16" spans="1:5" ht="12.75">
      <c r="A16" s="141" t="s">
        <v>122</v>
      </c>
      <c r="B16" s="249">
        <v>478</v>
      </c>
      <c r="C16" s="249">
        <v>717</v>
      </c>
      <c r="D16" s="249" t="s">
        <v>24</v>
      </c>
      <c r="E16" s="249" t="s">
        <v>24</v>
      </c>
    </row>
    <row r="17" spans="2:5" ht="12.75">
      <c r="B17" s="234"/>
      <c r="C17" s="234"/>
      <c r="D17" s="234"/>
      <c r="E17" s="234"/>
    </row>
    <row r="18" spans="1:5" ht="12.75">
      <c r="A18" s="56" t="s">
        <v>123</v>
      </c>
      <c r="B18" s="234">
        <v>15424</v>
      </c>
      <c r="C18" s="234">
        <v>61696</v>
      </c>
      <c r="D18" s="234" t="s">
        <v>24</v>
      </c>
      <c r="E18" s="234" t="s">
        <v>24</v>
      </c>
    </row>
    <row r="19" spans="1:5" ht="12.75">
      <c r="A19" s="56" t="s">
        <v>124</v>
      </c>
      <c r="B19" s="234" t="s">
        <v>24</v>
      </c>
      <c r="C19" s="234" t="s">
        <v>24</v>
      </c>
      <c r="D19" s="234" t="s">
        <v>24</v>
      </c>
      <c r="E19" s="234" t="s">
        <v>24</v>
      </c>
    </row>
    <row r="20" spans="1:5" ht="12.75">
      <c r="A20" s="56" t="s">
        <v>125</v>
      </c>
      <c r="B20" s="234" t="s">
        <v>24</v>
      </c>
      <c r="C20" s="234" t="s">
        <v>24</v>
      </c>
      <c r="D20" s="234" t="s">
        <v>24</v>
      </c>
      <c r="E20" s="234" t="s">
        <v>24</v>
      </c>
    </row>
    <row r="21" spans="1:5" ht="12.75">
      <c r="A21" s="141" t="s">
        <v>227</v>
      </c>
      <c r="B21" s="249">
        <v>15424</v>
      </c>
      <c r="C21" s="249">
        <v>61696</v>
      </c>
      <c r="D21" s="249" t="s">
        <v>24</v>
      </c>
      <c r="E21" s="249" t="s">
        <v>24</v>
      </c>
    </row>
    <row r="22" spans="1:5" ht="12.75">
      <c r="A22" s="141"/>
      <c r="B22" s="249"/>
      <c r="C22" s="249"/>
      <c r="D22" s="249"/>
      <c r="E22" s="249"/>
    </row>
    <row r="23" spans="1:5" ht="12.75">
      <c r="A23" s="141" t="s">
        <v>126</v>
      </c>
      <c r="B23" s="249">
        <v>6434</v>
      </c>
      <c r="C23" s="249">
        <v>20182</v>
      </c>
      <c r="D23" s="249">
        <v>95620</v>
      </c>
      <c r="E23" s="249">
        <v>393866</v>
      </c>
    </row>
    <row r="24" spans="1:5" ht="12.75">
      <c r="A24" s="141"/>
      <c r="B24" s="249"/>
      <c r="C24" s="249"/>
      <c r="D24" s="249"/>
      <c r="E24" s="249"/>
    </row>
    <row r="25" spans="1:5" ht="12.75">
      <c r="A25" s="141" t="s">
        <v>127</v>
      </c>
      <c r="B25" s="254">
        <v>18057</v>
      </c>
      <c r="C25" s="254">
        <v>75526</v>
      </c>
      <c r="D25" s="249" t="s">
        <v>24</v>
      </c>
      <c r="E25" s="249" t="s">
        <v>24</v>
      </c>
    </row>
    <row r="26" spans="2:5" ht="12.75">
      <c r="B26" s="234"/>
      <c r="C26" s="234"/>
      <c r="D26" s="234"/>
      <c r="E26" s="234"/>
    </row>
    <row r="27" spans="1:5" ht="12.75">
      <c r="A27" s="56" t="s">
        <v>128</v>
      </c>
      <c r="B27" s="234">
        <v>145382</v>
      </c>
      <c r="C27" s="234">
        <v>476215</v>
      </c>
      <c r="D27" s="234">
        <v>34159</v>
      </c>
      <c r="E27" s="234">
        <v>121930</v>
      </c>
    </row>
    <row r="28" spans="1:5" ht="12.75">
      <c r="A28" s="56" t="s">
        <v>129</v>
      </c>
      <c r="B28" s="234">
        <v>94252</v>
      </c>
      <c r="C28" s="234">
        <v>311851</v>
      </c>
      <c r="D28" s="234">
        <v>51370</v>
      </c>
      <c r="E28" s="234">
        <v>167404</v>
      </c>
    </row>
    <row r="29" spans="1:5" ht="12.75">
      <c r="A29" s="56" t="s">
        <v>130</v>
      </c>
      <c r="B29" s="234">
        <v>44370</v>
      </c>
      <c r="C29" s="234">
        <v>167056</v>
      </c>
      <c r="D29" s="234">
        <v>14618</v>
      </c>
      <c r="E29" s="234">
        <v>58439</v>
      </c>
    </row>
    <row r="30" spans="1:5" ht="12.75">
      <c r="A30" s="141" t="s">
        <v>228</v>
      </c>
      <c r="B30" s="249">
        <v>284004</v>
      </c>
      <c r="C30" s="249">
        <v>955122</v>
      </c>
      <c r="D30" s="249">
        <v>100147</v>
      </c>
      <c r="E30" s="249">
        <v>347773</v>
      </c>
    </row>
    <row r="31" spans="2:5" ht="12.75">
      <c r="B31" s="234"/>
      <c r="C31" s="234"/>
      <c r="D31" s="234"/>
      <c r="E31" s="234"/>
    </row>
    <row r="32" spans="1:5" ht="12.75">
      <c r="A32" s="56" t="s">
        <v>131</v>
      </c>
      <c r="B32" s="234">
        <v>43314</v>
      </c>
      <c r="C32" s="234">
        <v>136018</v>
      </c>
      <c r="D32" s="252">
        <v>1959</v>
      </c>
      <c r="E32" s="252">
        <v>7849</v>
      </c>
    </row>
    <row r="33" spans="1:5" ht="12.75">
      <c r="A33" s="56" t="s">
        <v>132</v>
      </c>
      <c r="B33" s="234">
        <v>6846</v>
      </c>
      <c r="C33" s="234">
        <v>11480</v>
      </c>
      <c r="D33" s="252">
        <v>10000</v>
      </c>
      <c r="E33" s="252">
        <v>30000</v>
      </c>
    </row>
    <row r="34" spans="1:5" ht="12.75">
      <c r="A34" s="56" t="s">
        <v>133</v>
      </c>
      <c r="B34" s="252">
        <v>103251</v>
      </c>
      <c r="C34" s="252">
        <v>383365</v>
      </c>
      <c r="D34" s="252">
        <v>16000</v>
      </c>
      <c r="E34" s="252">
        <v>46000</v>
      </c>
    </row>
    <row r="35" spans="1:5" ht="12.75">
      <c r="A35" s="56" t="s">
        <v>134</v>
      </c>
      <c r="B35" s="234">
        <v>13427</v>
      </c>
      <c r="C35" s="234">
        <v>52606</v>
      </c>
      <c r="D35" s="252">
        <v>3244</v>
      </c>
      <c r="E35" s="252">
        <v>13450</v>
      </c>
    </row>
    <row r="36" spans="1:5" ht="12.75">
      <c r="A36" s="141" t="s">
        <v>135</v>
      </c>
      <c r="B36" s="249">
        <v>166838</v>
      </c>
      <c r="C36" s="249">
        <v>583469</v>
      </c>
      <c r="D36" s="249">
        <v>31203</v>
      </c>
      <c r="E36" s="249">
        <v>97299</v>
      </c>
    </row>
    <row r="37" spans="1:5" ht="12.75">
      <c r="A37" s="141"/>
      <c r="B37" s="249"/>
      <c r="C37" s="249"/>
      <c r="D37" s="249"/>
      <c r="E37" s="249"/>
    </row>
    <row r="38" spans="1:5" ht="12.75">
      <c r="A38" s="141" t="s">
        <v>136</v>
      </c>
      <c r="B38" s="254">
        <v>8090</v>
      </c>
      <c r="C38" s="254">
        <v>17191</v>
      </c>
      <c r="D38" s="249">
        <v>12136</v>
      </c>
      <c r="E38" s="249">
        <v>25786</v>
      </c>
    </row>
    <row r="39" spans="2:5" ht="12.75">
      <c r="B39" s="234"/>
      <c r="C39" s="234"/>
      <c r="D39" s="234"/>
      <c r="E39" s="234"/>
    </row>
    <row r="40" spans="1:5" ht="12.75">
      <c r="A40" s="56" t="s">
        <v>137</v>
      </c>
      <c r="B40" s="234">
        <v>65629</v>
      </c>
      <c r="C40" s="234">
        <v>198039</v>
      </c>
      <c r="D40" s="235">
        <v>22271</v>
      </c>
      <c r="E40" s="235">
        <v>57019</v>
      </c>
    </row>
    <row r="41" spans="1:5" ht="12.75">
      <c r="A41" s="56" t="s">
        <v>138</v>
      </c>
      <c r="B41" s="234">
        <v>217887</v>
      </c>
      <c r="C41" s="234">
        <v>803949</v>
      </c>
      <c r="D41" s="234">
        <v>6500</v>
      </c>
      <c r="E41" s="234">
        <v>22425</v>
      </c>
    </row>
    <row r="42" spans="1:5" ht="12.75">
      <c r="A42" s="56" t="s">
        <v>139</v>
      </c>
      <c r="B42" s="234">
        <v>26005</v>
      </c>
      <c r="C42" s="234">
        <v>87160</v>
      </c>
      <c r="D42" s="235">
        <v>3700</v>
      </c>
      <c r="E42" s="235">
        <v>9990</v>
      </c>
    </row>
    <row r="43" spans="1:5" ht="12.75">
      <c r="A43" s="56" t="s">
        <v>140</v>
      </c>
      <c r="B43" s="235">
        <v>110960</v>
      </c>
      <c r="C43" s="235">
        <v>354682</v>
      </c>
      <c r="D43" s="235">
        <v>85000</v>
      </c>
      <c r="E43" s="235">
        <v>283050</v>
      </c>
    </row>
    <row r="44" spans="1:5" ht="12.75">
      <c r="A44" s="56" t="s">
        <v>141</v>
      </c>
      <c r="B44" s="235">
        <v>54407</v>
      </c>
      <c r="C44" s="235">
        <v>181232</v>
      </c>
      <c r="D44" s="235">
        <v>18100</v>
      </c>
      <c r="E44" s="235">
        <v>58000</v>
      </c>
    </row>
    <row r="45" spans="1:5" ht="12.75">
      <c r="A45" s="56" t="s">
        <v>142</v>
      </c>
      <c r="B45" s="234">
        <v>89076</v>
      </c>
      <c r="C45" s="234">
        <v>322374</v>
      </c>
      <c r="D45" s="235">
        <v>44397</v>
      </c>
      <c r="E45" s="235">
        <v>152110</v>
      </c>
    </row>
    <row r="46" spans="1:5" ht="12.75">
      <c r="A46" s="56" t="s">
        <v>143</v>
      </c>
      <c r="B46" s="235">
        <v>140761</v>
      </c>
      <c r="C46" s="235">
        <v>468518</v>
      </c>
      <c r="D46" s="235">
        <v>6000</v>
      </c>
      <c r="E46" s="235">
        <v>19800</v>
      </c>
    </row>
    <row r="47" spans="1:5" ht="12.75">
      <c r="A47" s="56" t="s">
        <v>144</v>
      </c>
      <c r="B47" s="251">
        <v>285954</v>
      </c>
      <c r="C47" s="251">
        <v>897139</v>
      </c>
      <c r="D47" s="235">
        <v>26564</v>
      </c>
      <c r="E47" s="235">
        <v>102938</v>
      </c>
    </row>
    <row r="48" spans="1:5" ht="12.75">
      <c r="A48" s="56" t="s">
        <v>145</v>
      </c>
      <c r="B48" s="235">
        <v>49887</v>
      </c>
      <c r="C48" s="235">
        <v>140831</v>
      </c>
      <c r="D48" s="235">
        <v>33259</v>
      </c>
      <c r="E48" s="235">
        <v>92029</v>
      </c>
    </row>
    <row r="49" spans="1:5" ht="12.75">
      <c r="A49" s="141" t="s">
        <v>229</v>
      </c>
      <c r="B49" s="249">
        <v>1040566</v>
      </c>
      <c r="C49" s="249">
        <v>3453924</v>
      </c>
      <c r="D49" s="249">
        <v>245791</v>
      </c>
      <c r="E49" s="249">
        <v>797361</v>
      </c>
    </row>
    <row r="50" spans="1:5" ht="12.75">
      <c r="A50" s="141"/>
      <c r="B50" s="249"/>
      <c r="C50" s="249"/>
      <c r="D50" s="249"/>
      <c r="E50" s="249"/>
    </row>
    <row r="51" spans="1:5" ht="12.75">
      <c r="A51" s="141" t="s">
        <v>146</v>
      </c>
      <c r="B51" s="249">
        <v>41641</v>
      </c>
      <c r="C51" s="249">
        <v>145741</v>
      </c>
      <c r="D51" s="249">
        <v>2895</v>
      </c>
      <c r="E51" s="249">
        <v>7744</v>
      </c>
    </row>
    <row r="52" spans="2:5" ht="12.75">
      <c r="B52" s="234"/>
      <c r="C52" s="234"/>
      <c r="D52" s="234"/>
      <c r="E52" s="234"/>
    </row>
    <row r="53" spans="1:5" ht="12.75">
      <c r="A53" s="56" t="s">
        <v>147</v>
      </c>
      <c r="B53" s="234">
        <v>90450</v>
      </c>
      <c r="C53" s="234">
        <v>363595</v>
      </c>
      <c r="D53" s="234">
        <v>90750</v>
      </c>
      <c r="E53" s="234">
        <v>222075</v>
      </c>
    </row>
    <row r="54" spans="1:5" ht="12.75">
      <c r="A54" s="56" t="s">
        <v>148</v>
      </c>
      <c r="B54" s="234">
        <v>103100</v>
      </c>
      <c r="C54" s="234">
        <v>343001</v>
      </c>
      <c r="D54" s="234">
        <v>48425</v>
      </c>
      <c r="E54" s="234">
        <v>158633</v>
      </c>
    </row>
    <row r="55" spans="1:5" ht="12.75">
      <c r="A55" s="56" t="s">
        <v>149</v>
      </c>
      <c r="B55" s="234">
        <v>228019</v>
      </c>
      <c r="C55" s="234">
        <v>969060</v>
      </c>
      <c r="D55" s="234">
        <v>70000</v>
      </c>
      <c r="E55" s="234">
        <v>297640</v>
      </c>
    </row>
    <row r="56" spans="1:5" ht="12.75">
      <c r="A56" s="56" t="s">
        <v>150</v>
      </c>
      <c r="B56" s="234">
        <v>115579</v>
      </c>
      <c r="C56" s="234">
        <v>344660</v>
      </c>
      <c r="D56" s="234">
        <v>17000</v>
      </c>
      <c r="E56" s="234">
        <v>50695</v>
      </c>
    </row>
    <row r="57" spans="1:5" ht="12.75">
      <c r="A57" s="56" t="s">
        <v>151</v>
      </c>
      <c r="B57" s="234">
        <v>143319</v>
      </c>
      <c r="C57" s="234">
        <v>357331</v>
      </c>
      <c r="D57" s="234">
        <v>7542</v>
      </c>
      <c r="E57" s="234">
        <v>16689</v>
      </c>
    </row>
    <row r="58" spans="1:5" ht="12.75">
      <c r="A58" s="141" t="s">
        <v>152</v>
      </c>
      <c r="B58" s="249">
        <v>680467</v>
      </c>
      <c r="C58" s="249">
        <v>2377647</v>
      </c>
      <c r="D58" s="249">
        <v>233717</v>
      </c>
      <c r="E58" s="249">
        <v>745732</v>
      </c>
    </row>
    <row r="59" spans="2:5" ht="12.75">
      <c r="B59" s="234"/>
      <c r="C59" s="234"/>
      <c r="D59" s="234"/>
      <c r="E59" s="234"/>
    </row>
    <row r="60" spans="1:5" ht="12.75">
      <c r="A60" s="56" t="s">
        <v>153</v>
      </c>
      <c r="B60" s="235">
        <v>2956</v>
      </c>
      <c r="C60" s="235">
        <v>6025</v>
      </c>
      <c r="D60" s="235">
        <v>1000</v>
      </c>
      <c r="E60" s="235">
        <v>2062</v>
      </c>
    </row>
    <row r="61" spans="1:5" ht="12.75">
      <c r="A61" s="56" t="s">
        <v>154</v>
      </c>
      <c r="B61" s="234">
        <v>2571</v>
      </c>
      <c r="C61" s="234">
        <v>5527</v>
      </c>
      <c r="D61" s="235">
        <v>1180</v>
      </c>
      <c r="E61" s="235">
        <v>3127</v>
      </c>
    </row>
    <row r="62" spans="1:5" ht="12.75">
      <c r="A62" s="56" t="s">
        <v>155</v>
      </c>
      <c r="B62" s="235">
        <v>3257</v>
      </c>
      <c r="C62" s="235">
        <v>11656</v>
      </c>
      <c r="D62" s="235">
        <v>4885</v>
      </c>
      <c r="E62" s="235">
        <v>17481</v>
      </c>
    </row>
    <row r="63" spans="1:5" ht="12.75">
      <c r="A63" s="141" t="s">
        <v>156</v>
      </c>
      <c r="B63" s="249">
        <v>8784</v>
      </c>
      <c r="C63" s="249">
        <v>23208</v>
      </c>
      <c r="D63" s="249">
        <v>7065</v>
      </c>
      <c r="E63" s="249">
        <v>22670</v>
      </c>
    </row>
    <row r="64" spans="1:5" ht="12.75">
      <c r="A64" s="141"/>
      <c r="B64" s="249"/>
      <c r="C64" s="249"/>
      <c r="D64" s="249"/>
      <c r="E64" s="249"/>
    </row>
    <row r="65" spans="1:5" ht="12.75">
      <c r="A65" s="141" t="s">
        <v>157</v>
      </c>
      <c r="B65" s="249">
        <v>6830</v>
      </c>
      <c r="C65" s="249">
        <v>8196</v>
      </c>
      <c r="D65" s="249">
        <v>35846</v>
      </c>
      <c r="E65" s="249">
        <v>60104</v>
      </c>
    </row>
    <row r="66" spans="2:5" ht="12.75">
      <c r="B66" s="234"/>
      <c r="C66" s="234"/>
      <c r="D66" s="234"/>
      <c r="E66" s="234"/>
    </row>
    <row r="67" spans="1:5" ht="12.75">
      <c r="A67" s="56" t="s">
        <v>158</v>
      </c>
      <c r="B67" s="235">
        <v>36100</v>
      </c>
      <c r="C67" s="235">
        <v>100358</v>
      </c>
      <c r="D67" s="235">
        <v>7400</v>
      </c>
      <c r="E67" s="235">
        <v>20572</v>
      </c>
    </row>
    <row r="68" spans="1:5" ht="12.75">
      <c r="A68" s="56" t="s">
        <v>159</v>
      </c>
      <c r="B68" s="235">
        <v>1300</v>
      </c>
      <c r="C68" s="235">
        <v>3133</v>
      </c>
      <c r="D68" s="235">
        <v>2350</v>
      </c>
      <c r="E68" s="235">
        <v>5664</v>
      </c>
    </row>
    <row r="69" spans="1:5" ht="12.75">
      <c r="A69" s="141" t="s">
        <v>160</v>
      </c>
      <c r="B69" s="249">
        <v>37400</v>
      </c>
      <c r="C69" s="249">
        <v>103491</v>
      </c>
      <c r="D69" s="249">
        <v>9750</v>
      </c>
      <c r="E69" s="249">
        <v>26236</v>
      </c>
    </row>
    <row r="70" spans="2:5" ht="12.75">
      <c r="B70" s="234"/>
      <c r="C70" s="234"/>
      <c r="D70" s="234"/>
      <c r="E70" s="234"/>
    </row>
    <row r="71" spans="1:5" ht="12.75">
      <c r="A71" s="56" t="s">
        <v>161</v>
      </c>
      <c r="B71" s="234" t="s">
        <v>24</v>
      </c>
      <c r="C71" s="234" t="s">
        <v>24</v>
      </c>
      <c r="D71" s="234">
        <v>10425</v>
      </c>
      <c r="E71" s="234">
        <v>23406</v>
      </c>
    </row>
    <row r="72" spans="1:5" ht="12.75">
      <c r="A72" s="56" t="s">
        <v>162</v>
      </c>
      <c r="B72" s="234">
        <v>3012</v>
      </c>
      <c r="C72" s="234">
        <v>14508</v>
      </c>
      <c r="D72" s="234">
        <v>2933</v>
      </c>
      <c r="E72" s="234">
        <v>3624</v>
      </c>
    </row>
    <row r="73" spans="1:5" ht="12.75">
      <c r="A73" s="56" t="s">
        <v>163</v>
      </c>
      <c r="B73" s="235">
        <v>1644</v>
      </c>
      <c r="C73" s="235">
        <v>3918</v>
      </c>
      <c r="D73" s="235">
        <v>3835</v>
      </c>
      <c r="E73" s="235">
        <v>9139</v>
      </c>
    </row>
    <row r="74" spans="1:5" ht="12.75">
      <c r="A74" s="56" t="s">
        <v>164</v>
      </c>
      <c r="B74" s="234">
        <v>17856</v>
      </c>
      <c r="C74" s="234">
        <v>55000</v>
      </c>
      <c r="D74" s="234">
        <v>33937</v>
      </c>
      <c r="E74" s="234">
        <v>130997</v>
      </c>
    </row>
    <row r="75" spans="1:5" ht="12.75">
      <c r="A75" s="56" t="s">
        <v>165</v>
      </c>
      <c r="B75" s="234">
        <v>218</v>
      </c>
      <c r="C75" s="234">
        <v>655</v>
      </c>
      <c r="D75" s="234">
        <v>1050</v>
      </c>
      <c r="E75" s="234">
        <v>1770</v>
      </c>
    </row>
    <row r="76" spans="1:5" ht="12.75">
      <c r="A76" s="56" t="s">
        <v>166</v>
      </c>
      <c r="B76" s="234">
        <v>3444</v>
      </c>
      <c r="C76" s="234">
        <v>8770</v>
      </c>
      <c r="D76" s="234">
        <v>1308</v>
      </c>
      <c r="E76" s="234">
        <v>3261</v>
      </c>
    </row>
    <row r="77" spans="1:5" ht="12.75">
      <c r="A77" s="56" t="s">
        <v>167</v>
      </c>
      <c r="B77" s="234">
        <v>5003</v>
      </c>
      <c r="C77" s="234">
        <v>20327</v>
      </c>
      <c r="D77" s="234">
        <v>556</v>
      </c>
      <c r="E77" s="234">
        <v>1530</v>
      </c>
    </row>
    <row r="78" spans="1:5" ht="12.75">
      <c r="A78" s="56" t="s">
        <v>168</v>
      </c>
      <c r="B78" s="235">
        <v>3492</v>
      </c>
      <c r="C78" s="235">
        <v>10354</v>
      </c>
      <c r="D78" s="235">
        <v>374</v>
      </c>
      <c r="E78" s="235">
        <v>878</v>
      </c>
    </row>
    <row r="79" spans="1:5" ht="12.75">
      <c r="A79" s="141" t="s">
        <v>230</v>
      </c>
      <c r="B79" s="249">
        <v>34669</v>
      </c>
      <c r="C79" s="249">
        <v>113532</v>
      </c>
      <c r="D79" s="249">
        <v>54418</v>
      </c>
      <c r="E79" s="249">
        <v>174605</v>
      </c>
    </row>
    <row r="80" spans="2:5" ht="12.75">
      <c r="B80" s="234"/>
      <c r="C80" s="234"/>
      <c r="D80" s="234"/>
      <c r="E80" s="234"/>
    </row>
    <row r="81" spans="1:5" ht="12.75">
      <c r="A81" s="56" t="s">
        <v>169</v>
      </c>
      <c r="B81" s="234" t="s">
        <v>24</v>
      </c>
      <c r="C81" s="234" t="s">
        <v>24</v>
      </c>
      <c r="D81" s="234" t="s">
        <v>24</v>
      </c>
      <c r="E81" s="234" t="s">
        <v>24</v>
      </c>
    </row>
    <row r="82" spans="1:5" ht="12.75">
      <c r="A82" s="56" t="s">
        <v>170</v>
      </c>
      <c r="B82" s="234" t="s">
        <v>24</v>
      </c>
      <c r="C82" s="234" t="s">
        <v>24</v>
      </c>
      <c r="D82" s="234">
        <v>27</v>
      </c>
      <c r="E82" s="234">
        <v>27</v>
      </c>
    </row>
    <row r="83" spans="1:5" ht="12.75">
      <c r="A83" s="141" t="s">
        <v>171</v>
      </c>
      <c r="B83" s="249" t="s">
        <v>24</v>
      </c>
      <c r="C83" s="249" t="s">
        <v>24</v>
      </c>
      <c r="D83" s="249">
        <v>27</v>
      </c>
      <c r="E83" s="249">
        <v>27</v>
      </c>
    </row>
    <row r="84" spans="2:5" ht="12.75">
      <c r="B84" s="234"/>
      <c r="C84" s="240"/>
      <c r="D84" s="240"/>
      <c r="E84" s="234"/>
    </row>
    <row r="85" spans="1:5" ht="13.5" thickBot="1">
      <c r="A85" s="142" t="s">
        <v>172</v>
      </c>
      <c r="B85" s="237">
        <v>2349682</v>
      </c>
      <c r="C85" s="237">
        <v>7939642</v>
      </c>
      <c r="D85" s="237">
        <v>829074</v>
      </c>
      <c r="E85" s="237">
        <v>2700175</v>
      </c>
    </row>
    <row r="87" ht="12.75">
      <c r="C87" s="201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88">
    <pageSetUpPr fitToPage="1"/>
  </sheetPr>
  <dimension ref="A1:H87"/>
  <sheetViews>
    <sheetView zoomScale="75" zoomScaleNormal="75" workbookViewId="0" topLeftCell="A37">
      <selection activeCell="A3" sqref="A3:E3"/>
    </sheetView>
  </sheetViews>
  <sheetFormatPr defaultColWidth="11.421875" defaultRowHeight="12.75"/>
  <cols>
    <col min="1" max="1" width="25.7109375" style="56" customWidth="1"/>
    <col min="2" max="5" width="20.7109375" style="56" customWidth="1"/>
    <col min="6" max="16384" width="11.421875" style="56" customWidth="1"/>
  </cols>
  <sheetData>
    <row r="1" spans="1:8" s="227" customFormat="1" ht="18">
      <c r="A1" s="343" t="s">
        <v>0</v>
      </c>
      <c r="B1" s="343"/>
      <c r="C1" s="343"/>
      <c r="D1" s="343"/>
      <c r="E1" s="343"/>
      <c r="F1" s="258"/>
      <c r="G1" s="258"/>
      <c r="H1" s="258"/>
    </row>
    <row r="2" s="158" customFormat="1" ht="14.25"/>
    <row r="3" spans="1:5" s="158" customFormat="1" ht="15">
      <c r="A3" s="344" t="s">
        <v>315</v>
      </c>
      <c r="B3" s="344"/>
      <c r="C3" s="344"/>
      <c r="D3" s="344"/>
      <c r="E3" s="344"/>
    </row>
    <row r="4" spans="1:5" s="158" customFormat="1" ht="15.75" thickBot="1">
      <c r="A4" s="242"/>
      <c r="B4" s="243"/>
      <c r="C4" s="243"/>
      <c r="D4" s="243"/>
      <c r="E4" s="243"/>
    </row>
    <row r="5" spans="1:5" ht="12.75">
      <c r="A5" s="244" t="s">
        <v>173</v>
      </c>
      <c r="B5" s="231" t="s">
        <v>177</v>
      </c>
      <c r="C5" s="232"/>
      <c r="D5" s="231" t="s">
        <v>176</v>
      </c>
      <c r="E5" s="232"/>
    </row>
    <row r="6" spans="1:5" ht="12.75">
      <c r="A6" s="137" t="s">
        <v>175</v>
      </c>
      <c r="B6" s="55" t="s">
        <v>2</v>
      </c>
      <c r="C6" s="38" t="s">
        <v>3</v>
      </c>
      <c r="D6" s="55" t="s">
        <v>2</v>
      </c>
      <c r="E6" s="38" t="s">
        <v>3</v>
      </c>
    </row>
    <row r="7" spans="1:5" ht="13.5" thickBot="1">
      <c r="A7" s="159" t="s">
        <v>114</v>
      </c>
      <c r="B7" s="157" t="s">
        <v>44</v>
      </c>
      <c r="C7" s="150" t="s">
        <v>12</v>
      </c>
      <c r="D7" s="157" t="s">
        <v>44</v>
      </c>
      <c r="E7" s="150" t="s">
        <v>12</v>
      </c>
    </row>
    <row r="8" spans="1:5" ht="12.75">
      <c r="A8" s="151" t="s">
        <v>116</v>
      </c>
      <c r="B8" s="234" t="s">
        <v>24</v>
      </c>
      <c r="C8" s="234" t="s">
        <v>24</v>
      </c>
      <c r="D8" s="234">
        <v>298</v>
      </c>
      <c r="E8" s="234">
        <v>632</v>
      </c>
    </row>
    <row r="9" spans="1:5" ht="12.75">
      <c r="A9" s="56" t="s">
        <v>117</v>
      </c>
      <c r="B9" s="234" t="s">
        <v>24</v>
      </c>
      <c r="C9" s="234" t="s">
        <v>24</v>
      </c>
      <c r="D9" s="234">
        <v>33</v>
      </c>
      <c r="E9" s="234">
        <v>118</v>
      </c>
    </row>
    <row r="10" spans="1:5" ht="12.75">
      <c r="A10" s="56" t="s">
        <v>118</v>
      </c>
      <c r="B10" s="234" t="s">
        <v>24</v>
      </c>
      <c r="C10" s="234" t="s">
        <v>24</v>
      </c>
      <c r="D10" s="234">
        <v>143</v>
      </c>
      <c r="E10" s="234">
        <v>549</v>
      </c>
    </row>
    <row r="11" spans="1:5" ht="12.75">
      <c r="A11" s="56" t="s">
        <v>119</v>
      </c>
      <c r="B11" s="234" t="s">
        <v>24</v>
      </c>
      <c r="C11" s="234" t="s">
        <v>24</v>
      </c>
      <c r="D11" s="234">
        <v>9</v>
      </c>
      <c r="E11" s="234">
        <v>19</v>
      </c>
    </row>
    <row r="12" spans="1:5" ht="12.75">
      <c r="A12" s="141" t="s">
        <v>120</v>
      </c>
      <c r="B12" s="249" t="s">
        <v>24</v>
      </c>
      <c r="C12" s="249" t="s">
        <v>24</v>
      </c>
      <c r="D12" s="249">
        <v>483</v>
      </c>
      <c r="E12" s="249">
        <v>1318</v>
      </c>
    </row>
    <row r="13" spans="1:5" ht="12.75">
      <c r="A13" s="141"/>
      <c r="B13" s="249"/>
      <c r="C13" s="249"/>
      <c r="D13" s="249"/>
      <c r="E13" s="249"/>
    </row>
    <row r="14" spans="1:5" ht="12.75">
      <c r="A14" s="141" t="s">
        <v>121</v>
      </c>
      <c r="B14" s="249" t="s">
        <v>24</v>
      </c>
      <c r="C14" s="249" t="s">
        <v>24</v>
      </c>
      <c r="D14" s="249" t="s">
        <v>24</v>
      </c>
      <c r="E14" s="249" t="s">
        <v>24</v>
      </c>
    </row>
    <row r="15" spans="1:5" ht="12.75">
      <c r="A15" s="141"/>
      <c r="B15" s="249"/>
      <c r="C15" s="249"/>
      <c r="D15" s="249"/>
      <c r="E15" s="249"/>
    </row>
    <row r="16" spans="1:5" ht="12.75">
      <c r="A16" s="141" t="s">
        <v>122</v>
      </c>
      <c r="B16" s="249">
        <v>478</v>
      </c>
      <c r="C16" s="249">
        <v>717</v>
      </c>
      <c r="D16" s="249" t="s">
        <v>24</v>
      </c>
      <c r="E16" s="249" t="s">
        <v>24</v>
      </c>
    </row>
    <row r="17" spans="2:5" ht="12.75">
      <c r="B17" s="234"/>
      <c r="C17" s="234"/>
      <c r="D17" s="234"/>
      <c r="E17" s="234"/>
    </row>
    <row r="18" spans="1:5" ht="12.75">
      <c r="A18" s="56" t="s">
        <v>123</v>
      </c>
      <c r="B18" s="234">
        <v>11993</v>
      </c>
      <c r="C18" s="234">
        <v>57566</v>
      </c>
      <c r="D18" s="234" t="s">
        <v>24</v>
      </c>
      <c r="E18" s="234" t="s">
        <v>24</v>
      </c>
    </row>
    <row r="19" spans="1:5" ht="12.75">
      <c r="A19" s="56" t="s">
        <v>124</v>
      </c>
      <c r="B19" s="234" t="s">
        <v>24</v>
      </c>
      <c r="C19" s="234" t="s">
        <v>24</v>
      </c>
      <c r="D19" s="234" t="s">
        <v>24</v>
      </c>
      <c r="E19" s="234" t="s">
        <v>24</v>
      </c>
    </row>
    <row r="20" spans="1:5" ht="12.75">
      <c r="A20" s="56" t="s">
        <v>125</v>
      </c>
      <c r="B20" s="234" t="s">
        <v>24</v>
      </c>
      <c r="C20" s="234" t="s">
        <v>24</v>
      </c>
      <c r="D20" s="234" t="s">
        <v>24</v>
      </c>
      <c r="E20" s="234" t="s">
        <v>24</v>
      </c>
    </row>
    <row r="21" spans="1:5" ht="12.75">
      <c r="A21" s="141" t="s">
        <v>227</v>
      </c>
      <c r="B21" s="249">
        <v>11993</v>
      </c>
      <c r="C21" s="249">
        <v>57566</v>
      </c>
      <c r="D21" s="249" t="s">
        <v>24</v>
      </c>
      <c r="E21" s="249" t="s">
        <v>24</v>
      </c>
    </row>
    <row r="22" spans="1:5" ht="12.75">
      <c r="A22" s="141"/>
      <c r="B22" s="249"/>
      <c r="C22" s="249"/>
      <c r="D22" s="249"/>
      <c r="E22" s="249"/>
    </row>
    <row r="23" spans="1:5" ht="12.75">
      <c r="A23" s="141" t="s">
        <v>126</v>
      </c>
      <c r="B23" s="249">
        <v>1689</v>
      </c>
      <c r="C23" s="249">
        <v>5257</v>
      </c>
      <c r="D23" s="249">
        <v>101446</v>
      </c>
      <c r="E23" s="249">
        <v>395573</v>
      </c>
    </row>
    <row r="24" spans="1:5" ht="12.75">
      <c r="A24" s="141"/>
      <c r="B24" s="249"/>
      <c r="C24" s="249"/>
      <c r="D24" s="249"/>
      <c r="E24" s="249"/>
    </row>
    <row r="25" spans="1:5" ht="12.75">
      <c r="A25" s="141" t="s">
        <v>127</v>
      </c>
      <c r="B25" s="254">
        <v>17415</v>
      </c>
      <c r="C25" s="254">
        <v>56674</v>
      </c>
      <c r="D25" s="249" t="s">
        <v>24</v>
      </c>
      <c r="E25" s="249" t="s">
        <v>24</v>
      </c>
    </row>
    <row r="26" spans="2:5" ht="12.75">
      <c r="B26" s="234"/>
      <c r="C26" s="234"/>
      <c r="D26" s="234"/>
      <c r="E26" s="234"/>
    </row>
    <row r="27" spans="1:5" ht="12.75">
      <c r="A27" s="56" t="s">
        <v>128</v>
      </c>
      <c r="B27" s="234">
        <v>157821</v>
      </c>
      <c r="C27" s="234">
        <v>225596</v>
      </c>
      <c r="D27" s="234">
        <v>25692</v>
      </c>
      <c r="E27" s="234">
        <v>36725</v>
      </c>
    </row>
    <row r="28" spans="1:5" ht="12.75">
      <c r="A28" s="56" t="s">
        <v>129</v>
      </c>
      <c r="B28" s="234">
        <v>90583</v>
      </c>
      <c r="C28" s="234">
        <v>77038</v>
      </c>
      <c r="D28" s="234">
        <v>49453</v>
      </c>
      <c r="E28" s="234">
        <v>42491</v>
      </c>
    </row>
    <row r="29" spans="1:5" ht="12.75">
      <c r="A29" s="56" t="s">
        <v>130</v>
      </c>
      <c r="B29" s="234">
        <v>46984</v>
      </c>
      <c r="C29" s="234">
        <v>113216</v>
      </c>
      <c r="D29" s="234">
        <v>18271</v>
      </c>
      <c r="E29" s="234">
        <v>28304</v>
      </c>
    </row>
    <row r="30" spans="1:5" ht="12.75">
      <c r="A30" s="141" t="s">
        <v>228</v>
      </c>
      <c r="B30" s="249">
        <v>295388</v>
      </c>
      <c r="C30" s="249">
        <v>415850</v>
      </c>
      <c r="D30" s="249">
        <v>93416</v>
      </c>
      <c r="E30" s="249">
        <v>107520</v>
      </c>
    </row>
    <row r="31" spans="2:5" ht="12.75">
      <c r="B31" s="234"/>
      <c r="C31" s="234"/>
      <c r="D31" s="234"/>
      <c r="E31" s="234"/>
    </row>
    <row r="32" spans="1:5" ht="12.75">
      <c r="A32" s="56" t="s">
        <v>131</v>
      </c>
      <c r="B32" s="234">
        <v>44295</v>
      </c>
      <c r="C32" s="234">
        <v>57550</v>
      </c>
      <c r="D32" s="252">
        <v>1950</v>
      </c>
      <c r="E32" s="252">
        <v>3297</v>
      </c>
    </row>
    <row r="33" spans="1:5" ht="12.75">
      <c r="A33" s="56" t="s">
        <v>132</v>
      </c>
      <c r="B33" s="234">
        <v>15629</v>
      </c>
      <c r="C33" s="234">
        <v>33368</v>
      </c>
      <c r="D33" s="252" t="s">
        <v>24</v>
      </c>
      <c r="E33" s="252" t="s">
        <v>24</v>
      </c>
    </row>
    <row r="34" spans="1:5" ht="12.75">
      <c r="A34" s="56" t="s">
        <v>133</v>
      </c>
      <c r="B34" s="252">
        <v>97981</v>
      </c>
      <c r="C34" s="252">
        <v>71212</v>
      </c>
      <c r="D34" s="252">
        <v>16000</v>
      </c>
      <c r="E34" s="252">
        <v>8000</v>
      </c>
    </row>
    <row r="35" spans="1:5" ht="12.75">
      <c r="A35" s="56" t="s">
        <v>134</v>
      </c>
      <c r="B35" s="234">
        <v>10936</v>
      </c>
      <c r="C35" s="234">
        <v>13480</v>
      </c>
      <c r="D35" s="252">
        <v>2565</v>
      </c>
      <c r="E35" s="252">
        <v>3163</v>
      </c>
    </row>
    <row r="36" spans="1:5" ht="12.75">
      <c r="A36" s="141" t="s">
        <v>135</v>
      </c>
      <c r="B36" s="249">
        <v>168841</v>
      </c>
      <c r="C36" s="249">
        <v>175610</v>
      </c>
      <c r="D36" s="249">
        <v>20515</v>
      </c>
      <c r="E36" s="249">
        <v>14460</v>
      </c>
    </row>
    <row r="37" spans="1:5" ht="12.75">
      <c r="A37" s="141"/>
      <c r="B37" s="249"/>
      <c r="C37" s="249"/>
      <c r="D37" s="249"/>
      <c r="E37" s="249"/>
    </row>
    <row r="38" spans="1:5" ht="12.75">
      <c r="A38" s="141" t="s">
        <v>136</v>
      </c>
      <c r="B38" s="254">
        <v>8336</v>
      </c>
      <c r="C38" s="254">
        <v>11829</v>
      </c>
      <c r="D38" s="249">
        <v>12504</v>
      </c>
      <c r="E38" s="249">
        <v>21028</v>
      </c>
    </row>
    <row r="39" spans="2:5" ht="12.75">
      <c r="B39" s="234"/>
      <c r="C39" s="234"/>
      <c r="D39" s="234"/>
      <c r="E39" s="234"/>
    </row>
    <row r="40" spans="1:5" ht="12.75">
      <c r="A40" s="56" t="s">
        <v>137</v>
      </c>
      <c r="B40" s="234">
        <v>68436</v>
      </c>
      <c r="C40" s="234">
        <v>77403</v>
      </c>
      <c r="D40" s="235">
        <v>21750</v>
      </c>
      <c r="E40" s="235">
        <v>20345</v>
      </c>
    </row>
    <row r="41" spans="1:5" ht="12.75">
      <c r="A41" s="56" t="s">
        <v>138</v>
      </c>
      <c r="B41" s="234">
        <v>206599</v>
      </c>
      <c r="C41" s="234">
        <v>447713</v>
      </c>
      <c r="D41" s="234">
        <v>6500</v>
      </c>
      <c r="E41" s="234">
        <v>14950</v>
      </c>
    </row>
    <row r="42" spans="1:5" ht="12.75">
      <c r="A42" s="56" t="s">
        <v>139</v>
      </c>
      <c r="B42" s="234">
        <v>27450</v>
      </c>
      <c r="C42" s="234">
        <v>89918</v>
      </c>
      <c r="D42" s="235">
        <v>3000</v>
      </c>
      <c r="E42" s="235">
        <v>7500</v>
      </c>
    </row>
    <row r="43" spans="1:5" ht="12.75">
      <c r="A43" s="56" t="s">
        <v>140</v>
      </c>
      <c r="B43" s="235">
        <v>147145</v>
      </c>
      <c r="C43" s="235">
        <v>299649</v>
      </c>
      <c r="D43" s="235">
        <v>40000</v>
      </c>
      <c r="E43" s="235">
        <v>94760</v>
      </c>
    </row>
    <row r="44" spans="1:5" ht="12.75">
      <c r="A44" s="56" t="s">
        <v>141</v>
      </c>
      <c r="B44" s="235">
        <v>57361</v>
      </c>
      <c r="C44" s="235">
        <v>100829</v>
      </c>
      <c r="D44" s="235">
        <v>19900</v>
      </c>
      <c r="E44" s="235">
        <v>34010</v>
      </c>
    </row>
    <row r="45" spans="1:5" ht="12.75">
      <c r="A45" s="56" t="s">
        <v>142</v>
      </c>
      <c r="B45" s="234">
        <v>93139</v>
      </c>
      <c r="C45" s="234">
        <v>156132</v>
      </c>
      <c r="D45" s="235">
        <v>40544</v>
      </c>
      <c r="E45" s="235">
        <v>59580</v>
      </c>
    </row>
    <row r="46" spans="1:5" ht="12.75">
      <c r="A46" s="56" t="s">
        <v>143</v>
      </c>
      <c r="B46" s="235">
        <v>122991</v>
      </c>
      <c r="C46" s="235">
        <v>161117</v>
      </c>
      <c r="D46" s="235">
        <v>8000</v>
      </c>
      <c r="E46" s="235">
        <v>10400</v>
      </c>
    </row>
    <row r="47" spans="1:5" ht="12.75">
      <c r="A47" s="56" t="s">
        <v>144</v>
      </c>
      <c r="B47" s="251">
        <v>304147</v>
      </c>
      <c r="C47" s="251">
        <v>440908</v>
      </c>
      <c r="D47" s="235">
        <v>28180</v>
      </c>
      <c r="E47" s="235">
        <v>44857</v>
      </c>
    </row>
    <row r="48" spans="1:5" ht="12.75">
      <c r="A48" s="56" t="s">
        <v>145</v>
      </c>
      <c r="B48" s="235">
        <v>76232</v>
      </c>
      <c r="C48" s="235">
        <v>149552</v>
      </c>
      <c r="D48" s="235">
        <v>21377</v>
      </c>
      <c r="E48" s="235">
        <v>42038</v>
      </c>
    </row>
    <row r="49" spans="1:5" ht="12.75">
      <c r="A49" s="141" t="s">
        <v>229</v>
      </c>
      <c r="B49" s="249">
        <v>1103500</v>
      </c>
      <c r="C49" s="249">
        <v>1923221</v>
      </c>
      <c r="D49" s="249">
        <v>189251</v>
      </c>
      <c r="E49" s="249">
        <v>328440</v>
      </c>
    </row>
    <row r="50" spans="1:5" ht="12.75">
      <c r="A50" s="141"/>
      <c r="B50" s="249"/>
      <c r="C50" s="249"/>
      <c r="D50" s="249"/>
      <c r="E50" s="249"/>
    </row>
    <row r="51" spans="1:5" ht="12.75">
      <c r="A51" s="141" t="s">
        <v>146</v>
      </c>
      <c r="B51" s="249">
        <v>38472</v>
      </c>
      <c r="C51" s="249">
        <v>66737</v>
      </c>
      <c r="D51" s="249">
        <v>2674</v>
      </c>
      <c r="E51" s="249">
        <v>3513</v>
      </c>
    </row>
    <row r="52" spans="2:5" ht="12.75">
      <c r="B52" s="234"/>
      <c r="C52" s="234"/>
      <c r="D52" s="234"/>
      <c r="E52" s="234"/>
    </row>
    <row r="53" spans="1:5" ht="12.75">
      <c r="A53" s="56" t="s">
        <v>147</v>
      </c>
      <c r="B53" s="234">
        <v>83906</v>
      </c>
      <c r="C53" s="234">
        <v>134066</v>
      </c>
      <c r="D53" s="234">
        <v>87518</v>
      </c>
      <c r="E53" s="234">
        <v>51951</v>
      </c>
    </row>
    <row r="54" spans="1:5" ht="12.75">
      <c r="A54" s="56" t="s">
        <v>148</v>
      </c>
      <c r="B54" s="234">
        <v>100000</v>
      </c>
      <c r="C54" s="234">
        <v>117100</v>
      </c>
      <c r="D54" s="234">
        <v>61191</v>
      </c>
      <c r="E54" s="234">
        <v>56214</v>
      </c>
    </row>
    <row r="55" spans="1:5" ht="12.75">
      <c r="A55" s="56" t="s">
        <v>149</v>
      </c>
      <c r="B55" s="234">
        <v>213870</v>
      </c>
      <c r="C55" s="234">
        <v>197136</v>
      </c>
      <c r="D55" s="234">
        <v>71500</v>
      </c>
      <c r="E55" s="234">
        <v>64600</v>
      </c>
    </row>
    <row r="56" spans="1:5" ht="12.75">
      <c r="A56" s="56" t="s">
        <v>150</v>
      </c>
      <c r="B56" s="234">
        <v>99037</v>
      </c>
      <c r="C56" s="234">
        <v>87761</v>
      </c>
      <c r="D56" s="234">
        <v>20000</v>
      </c>
      <c r="E56" s="234">
        <v>17723</v>
      </c>
    </row>
    <row r="57" spans="1:5" ht="12.75">
      <c r="A57" s="56" t="s">
        <v>151</v>
      </c>
      <c r="B57" s="234">
        <v>146219</v>
      </c>
      <c r="C57" s="234">
        <v>125958</v>
      </c>
      <c r="D57" s="234">
        <v>7696</v>
      </c>
      <c r="E57" s="234">
        <v>5880</v>
      </c>
    </row>
    <row r="58" spans="1:5" ht="12.75">
      <c r="A58" s="141" t="s">
        <v>152</v>
      </c>
      <c r="B58" s="249">
        <v>643032</v>
      </c>
      <c r="C58" s="249">
        <v>662021</v>
      </c>
      <c r="D58" s="249">
        <v>247905</v>
      </c>
      <c r="E58" s="249">
        <v>196368</v>
      </c>
    </row>
    <row r="59" spans="2:5" ht="12.75">
      <c r="B59" s="234"/>
      <c r="C59" s="234"/>
      <c r="D59" s="234"/>
      <c r="E59" s="234"/>
    </row>
    <row r="60" spans="1:5" ht="12.75">
      <c r="A60" s="56" t="s">
        <v>153</v>
      </c>
      <c r="B60" s="235">
        <v>2881</v>
      </c>
      <c r="C60" s="235">
        <v>5245</v>
      </c>
      <c r="D60" s="235">
        <v>956</v>
      </c>
      <c r="E60" s="235">
        <v>1804</v>
      </c>
    </row>
    <row r="61" spans="1:5" ht="12.75">
      <c r="A61" s="56" t="s">
        <v>154</v>
      </c>
      <c r="B61" s="234">
        <v>2566</v>
      </c>
      <c r="C61" s="234">
        <v>4712</v>
      </c>
      <c r="D61" s="235">
        <v>1000</v>
      </c>
      <c r="E61" s="235">
        <v>2300</v>
      </c>
    </row>
    <row r="62" spans="1:5" ht="12.75">
      <c r="A62" s="56" t="s">
        <v>155</v>
      </c>
      <c r="B62" s="235">
        <v>3200</v>
      </c>
      <c r="C62" s="235">
        <v>3039</v>
      </c>
      <c r="D62" s="235">
        <v>5017</v>
      </c>
      <c r="E62" s="235">
        <v>4769</v>
      </c>
    </row>
    <row r="63" spans="1:5" ht="12.75">
      <c r="A63" s="141" t="s">
        <v>156</v>
      </c>
      <c r="B63" s="249">
        <v>8647</v>
      </c>
      <c r="C63" s="249">
        <v>12996</v>
      </c>
      <c r="D63" s="249">
        <v>6973</v>
      </c>
      <c r="E63" s="249">
        <v>8873</v>
      </c>
    </row>
    <row r="64" spans="1:5" ht="12.75">
      <c r="A64" s="141"/>
      <c r="B64" s="249"/>
      <c r="C64" s="249"/>
      <c r="D64" s="249"/>
      <c r="E64" s="249"/>
    </row>
    <row r="65" spans="1:5" ht="12.75">
      <c r="A65" s="141" t="s">
        <v>157</v>
      </c>
      <c r="B65" s="249">
        <v>6739</v>
      </c>
      <c r="C65" s="249">
        <v>1923</v>
      </c>
      <c r="D65" s="249">
        <v>35370</v>
      </c>
      <c r="E65" s="249">
        <v>14103</v>
      </c>
    </row>
    <row r="66" spans="2:5" ht="12.75">
      <c r="B66" s="234"/>
      <c r="C66" s="234"/>
      <c r="D66" s="234"/>
      <c r="E66" s="234"/>
    </row>
    <row r="67" spans="1:5" ht="12.75">
      <c r="A67" s="56" t="s">
        <v>158</v>
      </c>
      <c r="B67" s="235">
        <v>41466</v>
      </c>
      <c r="C67" s="235">
        <v>75137</v>
      </c>
      <c r="D67" s="235">
        <v>7318</v>
      </c>
      <c r="E67" s="235">
        <v>13260</v>
      </c>
    </row>
    <row r="68" spans="1:5" ht="12.75">
      <c r="A68" s="56" t="s">
        <v>159</v>
      </c>
      <c r="B68" s="235">
        <v>1298</v>
      </c>
      <c r="C68" s="235">
        <v>2033</v>
      </c>
      <c r="D68" s="235">
        <v>2412</v>
      </c>
      <c r="E68" s="235">
        <v>3777</v>
      </c>
    </row>
    <row r="69" spans="1:5" ht="12.75">
      <c r="A69" s="141" t="s">
        <v>160</v>
      </c>
      <c r="B69" s="249">
        <v>42764</v>
      </c>
      <c r="C69" s="249">
        <v>77170</v>
      </c>
      <c r="D69" s="249">
        <v>9730</v>
      </c>
      <c r="E69" s="249">
        <v>17037</v>
      </c>
    </row>
    <row r="70" spans="2:5" ht="12.75">
      <c r="B70" s="234"/>
      <c r="C70" s="234"/>
      <c r="D70" s="234"/>
      <c r="E70" s="234"/>
    </row>
    <row r="71" spans="1:5" ht="12.75">
      <c r="A71" s="56" t="s">
        <v>161</v>
      </c>
      <c r="B71" s="234">
        <v>10</v>
      </c>
      <c r="C71" s="234">
        <v>1</v>
      </c>
      <c r="D71" s="234">
        <v>10427</v>
      </c>
      <c r="E71" s="234">
        <v>7883</v>
      </c>
    </row>
    <row r="72" spans="1:5" ht="12.75">
      <c r="A72" s="56" t="s">
        <v>162</v>
      </c>
      <c r="B72" s="234">
        <v>4425</v>
      </c>
      <c r="C72" s="234">
        <v>8407</v>
      </c>
      <c r="D72" s="234">
        <v>665</v>
      </c>
      <c r="E72" s="234">
        <v>2524</v>
      </c>
    </row>
    <row r="73" spans="1:5" ht="12.75">
      <c r="A73" s="56" t="s">
        <v>163</v>
      </c>
      <c r="B73" s="235">
        <v>855</v>
      </c>
      <c r="C73" s="235">
        <v>453</v>
      </c>
      <c r="D73" s="235">
        <v>3424</v>
      </c>
      <c r="E73" s="235">
        <v>1815</v>
      </c>
    </row>
    <row r="74" spans="1:5" ht="12.75">
      <c r="A74" s="56" t="s">
        <v>164</v>
      </c>
      <c r="B74" s="234">
        <v>20595</v>
      </c>
      <c r="C74" s="234">
        <v>5800</v>
      </c>
      <c r="D74" s="234">
        <v>30221</v>
      </c>
      <c r="E74" s="234">
        <v>6100</v>
      </c>
    </row>
    <row r="75" spans="1:5" ht="12.75">
      <c r="A75" s="56" t="s">
        <v>165</v>
      </c>
      <c r="B75" s="234">
        <v>294</v>
      </c>
      <c r="C75" s="234">
        <v>472</v>
      </c>
      <c r="D75" s="234">
        <v>850</v>
      </c>
      <c r="E75" s="234">
        <v>650</v>
      </c>
    </row>
    <row r="76" spans="1:5" ht="12.75">
      <c r="A76" s="56" t="s">
        <v>166</v>
      </c>
      <c r="B76" s="234">
        <v>3460</v>
      </c>
      <c r="C76" s="234">
        <v>2617</v>
      </c>
      <c r="D76" s="234">
        <v>1312</v>
      </c>
      <c r="E76" s="234">
        <v>1072</v>
      </c>
    </row>
    <row r="77" spans="1:5" ht="12.75">
      <c r="A77" s="56" t="s">
        <v>167</v>
      </c>
      <c r="B77" s="234">
        <v>6326</v>
      </c>
      <c r="C77" s="234">
        <v>7685</v>
      </c>
      <c r="D77" s="234">
        <v>626</v>
      </c>
      <c r="E77" s="234">
        <v>760</v>
      </c>
    </row>
    <row r="78" spans="1:5" ht="12.75">
      <c r="A78" s="56" t="s">
        <v>168</v>
      </c>
      <c r="B78" s="235">
        <v>4558</v>
      </c>
      <c r="C78" s="235">
        <v>3751</v>
      </c>
      <c r="D78" s="235">
        <v>477</v>
      </c>
      <c r="E78" s="235">
        <v>228</v>
      </c>
    </row>
    <row r="79" spans="1:5" ht="12.75">
      <c r="A79" s="141" t="s">
        <v>230</v>
      </c>
      <c r="B79" s="249">
        <v>40523</v>
      </c>
      <c r="C79" s="249">
        <v>29186</v>
      </c>
      <c r="D79" s="249">
        <v>48002</v>
      </c>
      <c r="E79" s="249">
        <v>21032</v>
      </c>
    </row>
    <row r="80" spans="2:5" ht="12.75">
      <c r="B80" s="234"/>
      <c r="C80" s="234"/>
      <c r="D80" s="234"/>
      <c r="E80" s="234"/>
    </row>
    <row r="81" spans="1:5" ht="12.75">
      <c r="A81" s="56" t="s">
        <v>169</v>
      </c>
      <c r="B81" s="234" t="s">
        <v>24</v>
      </c>
      <c r="C81" s="234" t="s">
        <v>24</v>
      </c>
      <c r="D81" s="234">
        <v>3</v>
      </c>
      <c r="E81" s="234">
        <v>3</v>
      </c>
    </row>
    <row r="82" spans="1:5" ht="12.75">
      <c r="A82" s="56" t="s">
        <v>170</v>
      </c>
      <c r="B82" s="234" t="s">
        <v>24</v>
      </c>
      <c r="C82" s="234" t="s">
        <v>24</v>
      </c>
      <c r="D82" s="234">
        <v>34</v>
      </c>
      <c r="E82" s="234">
        <v>34</v>
      </c>
    </row>
    <row r="83" spans="1:5" ht="12.75">
      <c r="A83" s="141" t="s">
        <v>171</v>
      </c>
      <c r="B83" s="249" t="s">
        <v>24</v>
      </c>
      <c r="C83" s="249" t="s">
        <v>24</v>
      </c>
      <c r="D83" s="249">
        <v>37</v>
      </c>
      <c r="E83" s="249">
        <v>37</v>
      </c>
    </row>
    <row r="84" spans="2:5" ht="12.75">
      <c r="B84" s="234"/>
      <c r="C84" s="240"/>
      <c r="D84" s="240"/>
      <c r="E84" s="234"/>
    </row>
    <row r="85" spans="1:5" ht="13.5" thickBot="1">
      <c r="A85" s="142" t="s">
        <v>172</v>
      </c>
      <c r="B85" s="237">
        <v>2387817</v>
      </c>
      <c r="C85" s="237">
        <v>3496757</v>
      </c>
      <c r="D85" s="237">
        <v>768306</v>
      </c>
      <c r="E85" s="237">
        <v>1129302</v>
      </c>
    </row>
    <row r="87" ht="12.75">
      <c r="C87" s="201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"/>
  <dimension ref="A1:J97"/>
  <sheetViews>
    <sheetView showGridLines="0" showZeros="0" zoomScale="75" zoomScaleNormal="75" workbookViewId="0" topLeftCell="A1">
      <selection activeCell="G16" sqref="G16"/>
    </sheetView>
  </sheetViews>
  <sheetFormatPr defaultColWidth="11.421875" defaultRowHeight="12.75"/>
  <cols>
    <col min="1" max="1" width="34.7109375" style="96" customWidth="1"/>
    <col min="2" max="3" width="13.7109375" style="110" bestFit="1" customWidth="1"/>
    <col min="4" max="5" width="11.7109375" style="110" bestFit="1" customWidth="1"/>
    <col min="6" max="6" width="11.421875" style="96" customWidth="1"/>
    <col min="7" max="7" width="11.28125" style="114" customWidth="1"/>
    <col min="8" max="8" width="11.421875" style="105" customWidth="1"/>
    <col min="9" max="16384" width="11.421875" style="96" customWidth="1"/>
  </cols>
  <sheetData>
    <row r="1" spans="1:8" s="93" customFormat="1" ht="18">
      <c r="A1" s="355" t="s">
        <v>0</v>
      </c>
      <c r="B1" s="355"/>
      <c r="C1" s="355"/>
      <c r="D1" s="355"/>
      <c r="E1" s="355"/>
      <c r="G1" s="134"/>
      <c r="H1" s="129"/>
    </row>
    <row r="2" spans="2:8" s="95" customFormat="1" ht="14.25">
      <c r="B2" s="109"/>
      <c r="C2" s="109"/>
      <c r="D2" s="109"/>
      <c r="E2" s="109"/>
      <c r="G2" s="133"/>
      <c r="H2" s="131"/>
    </row>
    <row r="3" spans="1:8" s="95" customFormat="1" ht="15">
      <c r="A3" s="356" t="s">
        <v>316</v>
      </c>
      <c r="B3" s="356"/>
      <c r="C3" s="356"/>
      <c r="D3" s="356"/>
      <c r="E3" s="356"/>
      <c r="G3" s="133"/>
      <c r="H3" s="131"/>
    </row>
    <row r="4" spans="2:8" s="95" customFormat="1" ht="15" thickBot="1">
      <c r="B4" s="109"/>
      <c r="C4" s="109"/>
      <c r="D4" s="109"/>
      <c r="E4" s="109"/>
      <c r="G4" s="133"/>
      <c r="H4" s="131"/>
    </row>
    <row r="5" spans="1:5" ht="12.75">
      <c r="A5" s="338" t="s">
        <v>244</v>
      </c>
      <c r="B5" s="357" t="s">
        <v>15</v>
      </c>
      <c r="C5" s="357"/>
      <c r="D5" s="358" t="s">
        <v>16</v>
      </c>
      <c r="E5" s="358"/>
    </row>
    <row r="6" spans="1:5" ht="13.5" thickBot="1">
      <c r="A6" s="339"/>
      <c r="B6" s="318">
        <v>2004</v>
      </c>
      <c r="C6" s="318">
        <v>2005</v>
      </c>
      <c r="D6" s="206">
        <v>2004</v>
      </c>
      <c r="E6" s="206">
        <v>2005</v>
      </c>
    </row>
    <row r="7" spans="1:7" ht="12.75">
      <c r="A7" s="126" t="s">
        <v>28</v>
      </c>
      <c r="B7" s="249">
        <v>1160744</v>
      </c>
      <c r="C7" s="249">
        <v>1956140</v>
      </c>
      <c r="D7" s="249">
        <v>60992</v>
      </c>
      <c r="E7" s="249">
        <v>60160</v>
      </c>
      <c r="F7"/>
      <c r="G7" s="121"/>
    </row>
    <row r="8" spans="2:7" ht="12.75">
      <c r="B8" s="104"/>
      <c r="C8" s="104"/>
      <c r="D8" s="117"/>
      <c r="E8" s="179"/>
      <c r="F8"/>
      <c r="G8" s="121"/>
    </row>
    <row r="9" spans="1:10" ht="12.75">
      <c r="A9" s="99" t="s">
        <v>215</v>
      </c>
      <c r="B9" s="178"/>
      <c r="C9" s="178"/>
      <c r="D9" s="179"/>
      <c r="E9" s="179"/>
      <c r="G9" s="225"/>
      <c r="H9" s="226"/>
      <c r="I9" s="222"/>
      <c r="J9" s="222"/>
    </row>
    <row r="10" spans="1:10" ht="12.75">
      <c r="A10" s="208" t="s">
        <v>29</v>
      </c>
      <c r="B10" s="249">
        <v>1114908</v>
      </c>
      <c r="C10" s="249">
        <v>1844053</v>
      </c>
      <c r="D10" s="249">
        <v>59522</v>
      </c>
      <c r="E10" s="249">
        <v>58060</v>
      </c>
      <c r="G10" s="225"/>
      <c r="H10" s="226"/>
      <c r="I10" s="222"/>
      <c r="J10" s="222"/>
    </row>
    <row r="11" spans="1:10" ht="12.75">
      <c r="A11" s="102" t="s">
        <v>266</v>
      </c>
      <c r="B11" s="234">
        <v>92776</v>
      </c>
      <c r="C11" s="234">
        <v>332482</v>
      </c>
      <c r="D11" s="234" t="s">
        <v>24</v>
      </c>
      <c r="E11" s="234">
        <v>4200</v>
      </c>
      <c r="G11" s="225"/>
      <c r="H11" s="226"/>
      <c r="I11" s="222"/>
      <c r="J11" s="222"/>
    </row>
    <row r="12" spans="1:10" ht="12.75">
      <c r="A12" s="102" t="s">
        <v>267</v>
      </c>
      <c r="B12" s="234" t="s">
        <v>24</v>
      </c>
      <c r="C12" s="234" t="s">
        <v>24</v>
      </c>
      <c r="D12" s="234" t="s">
        <v>24</v>
      </c>
      <c r="E12" s="234" t="s">
        <v>24</v>
      </c>
      <c r="G12" s="225"/>
      <c r="H12" s="226"/>
      <c r="I12" s="222"/>
      <c r="J12" s="222"/>
    </row>
    <row r="13" spans="1:10" ht="12.75">
      <c r="A13" s="102" t="s">
        <v>268</v>
      </c>
      <c r="B13" s="234">
        <v>79</v>
      </c>
      <c r="C13" s="234">
        <v>5610</v>
      </c>
      <c r="D13" s="234" t="s">
        <v>24</v>
      </c>
      <c r="E13" s="234" t="s">
        <v>24</v>
      </c>
      <c r="G13" s="225"/>
      <c r="H13" s="226"/>
      <c r="I13" s="222"/>
      <c r="J13" s="222"/>
    </row>
    <row r="14" spans="1:10" ht="12.75">
      <c r="A14" s="102" t="s">
        <v>269</v>
      </c>
      <c r="B14" s="234" t="s">
        <v>24</v>
      </c>
      <c r="C14" s="234" t="s">
        <v>24</v>
      </c>
      <c r="D14" s="234" t="s">
        <v>24</v>
      </c>
      <c r="E14" s="234" t="s">
        <v>24</v>
      </c>
      <c r="G14" s="225"/>
      <c r="H14" s="226"/>
      <c r="I14" s="222"/>
      <c r="J14" s="222"/>
    </row>
    <row r="15" spans="1:10" ht="12.75">
      <c r="A15" s="102" t="s">
        <v>270</v>
      </c>
      <c r="B15" s="234" t="s">
        <v>24</v>
      </c>
      <c r="C15" s="234">
        <v>14818</v>
      </c>
      <c r="D15" s="234" t="s">
        <v>24</v>
      </c>
      <c r="E15" s="234" t="s">
        <v>24</v>
      </c>
      <c r="G15" s="225"/>
      <c r="H15" s="226"/>
      <c r="I15" s="222"/>
      <c r="J15" s="222"/>
    </row>
    <row r="16" spans="1:10" ht="12.75">
      <c r="A16" s="102" t="s">
        <v>271</v>
      </c>
      <c r="B16" s="234" t="s">
        <v>24</v>
      </c>
      <c r="C16" s="234" t="s">
        <v>24</v>
      </c>
      <c r="D16" s="234" t="s">
        <v>24</v>
      </c>
      <c r="E16" s="234" t="s">
        <v>24</v>
      </c>
      <c r="F16" s="105"/>
      <c r="G16" s="225"/>
      <c r="H16" s="226"/>
      <c r="I16" s="222"/>
      <c r="J16" s="222"/>
    </row>
    <row r="17" spans="1:10" ht="12.75">
      <c r="A17" s="102" t="s">
        <v>272</v>
      </c>
      <c r="B17" s="234" t="s">
        <v>24</v>
      </c>
      <c r="C17" s="234" t="s">
        <v>24</v>
      </c>
      <c r="D17" s="234" t="s">
        <v>24</v>
      </c>
      <c r="E17" s="234" t="s">
        <v>24</v>
      </c>
      <c r="G17" s="225"/>
      <c r="H17" s="226"/>
      <c r="I17" s="222"/>
      <c r="J17" s="222"/>
    </row>
    <row r="18" spans="1:10" ht="12.75">
      <c r="A18" s="102" t="s">
        <v>273</v>
      </c>
      <c r="B18" s="234" t="s">
        <v>24</v>
      </c>
      <c r="C18" s="234">
        <v>33369</v>
      </c>
      <c r="D18" s="234" t="s">
        <v>24</v>
      </c>
      <c r="E18" s="234" t="s">
        <v>24</v>
      </c>
      <c r="G18" s="225"/>
      <c r="H18" s="226"/>
      <c r="I18" s="222"/>
      <c r="J18" s="222"/>
    </row>
    <row r="19" spans="1:10" ht="12.75">
      <c r="A19" s="102" t="s">
        <v>274</v>
      </c>
      <c r="B19" s="234">
        <v>11898</v>
      </c>
      <c r="C19" s="234">
        <v>20472</v>
      </c>
      <c r="D19" s="234" t="s">
        <v>24</v>
      </c>
      <c r="E19" s="234" t="s">
        <v>24</v>
      </c>
      <c r="G19" s="225"/>
      <c r="H19" s="226"/>
      <c r="I19" s="222"/>
      <c r="J19" s="222"/>
    </row>
    <row r="20" spans="1:10" ht="12.75">
      <c r="A20" s="102" t="s">
        <v>275</v>
      </c>
      <c r="B20" s="234">
        <v>666576</v>
      </c>
      <c r="C20" s="234">
        <v>732831</v>
      </c>
      <c r="D20" s="234">
        <v>899</v>
      </c>
      <c r="E20" s="234">
        <v>506</v>
      </c>
      <c r="G20" s="225"/>
      <c r="H20" s="226"/>
      <c r="I20" s="222"/>
      <c r="J20" s="222"/>
    </row>
    <row r="21" spans="1:10" ht="12.75">
      <c r="A21" s="102" t="s">
        <v>276</v>
      </c>
      <c r="B21" s="234" t="s">
        <v>24</v>
      </c>
      <c r="C21" s="234">
        <v>2</v>
      </c>
      <c r="D21" s="234" t="s">
        <v>24</v>
      </c>
      <c r="E21" s="234">
        <v>3</v>
      </c>
      <c r="G21" s="225"/>
      <c r="H21" s="226"/>
      <c r="I21" s="222"/>
      <c r="J21" s="222"/>
    </row>
    <row r="22" spans="1:10" ht="12.75">
      <c r="A22" s="102" t="s">
        <v>277</v>
      </c>
      <c r="B22" s="234">
        <v>5580</v>
      </c>
      <c r="C22" s="234">
        <v>19475</v>
      </c>
      <c r="D22" s="234" t="s">
        <v>24</v>
      </c>
      <c r="E22" s="234" t="s">
        <v>24</v>
      </c>
      <c r="G22" s="225"/>
      <c r="H22" s="226"/>
      <c r="I22" s="222"/>
      <c r="J22" s="222"/>
    </row>
    <row r="23" spans="1:10" ht="12.75">
      <c r="A23" s="102" t="s">
        <v>278</v>
      </c>
      <c r="B23" s="234" t="s">
        <v>24</v>
      </c>
      <c r="C23" s="234" t="s">
        <v>24</v>
      </c>
      <c r="D23" s="234" t="s">
        <v>24</v>
      </c>
      <c r="E23" s="234">
        <v>532</v>
      </c>
      <c r="G23" s="225"/>
      <c r="H23" s="226"/>
      <c r="I23" s="222"/>
      <c r="J23" s="222"/>
    </row>
    <row r="24" spans="1:10" ht="12.75">
      <c r="A24" s="102" t="s">
        <v>279</v>
      </c>
      <c r="B24" s="234" t="s">
        <v>24</v>
      </c>
      <c r="C24" s="234">
        <v>2700</v>
      </c>
      <c r="D24" s="234" t="s">
        <v>24</v>
      </c>
      <c r="E24" s="234" t="s">
        <v>24</v>
      </c>
      <c r="G24" s="225"/>
      <c r="H24" s="226"/>
      <c r="I24" s="222"/>
      <c r="J24" s="222"/>
    </row>
    <row r="25" spans="1:10" ht="12.75">
      <c r="A25" s="102" t="s">
        <v>280</v>
      </c>
      <c r="B25" s="234" t="s">
        <v>24</v>
      </c>
      <c r="C25" s="234">
        <v>62</v>
      </c>
      <c r="D25" s="234">
        <v>405</v>
      </c>
      <c r="E25" s="234">
        <v>225</v>
      </c>
      <c r="G25" s="225"/>
      <c r="H25" s="226"/>
      <c r="I25" s="222"/>
      <c r="J25" s="222"/>
    </row>
    <row r="26" spans="1:10" ht="12.75">
      <c r="A26" s="102" t="s">
        <v>281</v>
      </c>
      <c r="B26" s="234" t="s">
        <v>24</v>
      </c>
      <c r="C26" s="234" t="s">
        <v>24</v>
      </c>
      <c r="D26" s="234" t="s">
        <v>24</v>
      </c>
      <c r="E26" s="234" t="s">
        <v>24</v>
      </c>
      <c r="G26" s="225"/>
      <c r="H26" s="226"/>
      <c r="I26" s="222"/>
      <c r="J26" s="222"/>
    </row>
    <row r="27" spans="1:10" ht="12.75">
      <c r="A27" s="102" t="s">
        <v>282</v>
      </c>
      <c r="B27" s="234" t="s">
        <v>24</v>
      </c>
      <c r="C27" s="234">
        <v>90373</v>
      </c>
      <c r="D27" s="234" t="s">
        <v>24</v>
      </c>
      <c r="E27" s="234">
        <v>6</v>
      </c>
      <c r="G27" s="225"/>
      <c r="H27" s="226"/>
      <c r="I27" s="222"/>
      <c r="J27" s="222"/>
    </row>
    <row r="28" spans="1:10" ht="12.75">
      <c r="A28" s="102" t="s">
        <v>283</v>
      </c>
      <c r="B28" s="234" t="s">
        <v>24</v>
      </c>
      <c r="C28" s="234" t="s">
        <v>24</v>
      </c>
      <c r="D28" s="234" t="s">
        <v>24</v>
      </c>
      <c r="E28" s="234" t="s">
        <v>24</v>
      </c>
      <c r="G28" s="225"/>
      <c r="H28" s="226"/>
      <c r="I28" s="222"/>
      <c r="J28" s="222"/>
    </row>
    <row r="29" spans="1:10" ht="12.75">
      <c r="A29" s="102" t="s">
        <v>284</v>
      </c>
      <c r="B29" s="234" t="s">
        <v>24</v>
      </c>
      <c r="C29" s="234" t="s">
        <v>24</v>
      </c>
      <c r="D29" s="234" t="s">
        <v>24</v>
      </c>
      <c r="E29" s="234" t="s">
        <v>24</v>
      </c>
      <c r="G29" s="225"/>
      <c r="H29" s="226"/>
      <c r="I29" s="222"/>
      <c r="J29" s="222"/>
    </row>
    <row r="30" spans="1:10" ht="12.75">
      <c r="A30" s="102" t="s">
        <v>285</v>
      </c>
      <c r="B30" s="234" t="s">
        <v>24</v>
      </c>
      <c r="C30" s="234">
        <v>104862</v>
      </c>
      <c r="D30" s="234" t="s">
        <v>24</v>
      </c>
      <c r="E30" s="234">
        <v>66</v>
      </c>
      <c r="G30" s="225"/>
      <c r="H30" s="226"/>
      <c r="I30" s="222"/>
      <c r="J30" s="222"/>
    </row>
    <row r="31" spans="1:10" ht="12.75">
      <c r="A31" s="102" t="s">
        <v>286</v>
      </c>
      <c r="B31" s="234">
        <v>67697</v>
      </c>
      <c r="C31" s="234">
        <v>66507</v>
      </c>
      <c r="D31" s="234">
        <v>49628</v>
      </c>
      <c r="E31" s="234">
        <v>45328</v>
      </c>
      <c r="G31" s="225"/>
      <c r="H31" s="226"/>
      <c r="I31" s="222"/>
      <c r="J31" s="222"/>
    </row>
    <row r="32" spans="1:10" ht="12.75">
      <c r="A32" s="102" t="s">
        <v>287</v>
      </c>
      <c r="B32" s="234">
        <v>270302</v>
      </c>
      <c r="C32" s="234">
        <v>409549</v>
      </c>
      <c r="D32" s="234">
        <v>8590</v>
      </c>
      <c r="E32" s="234">
        <v>7121</v>
      </c>
      <c r="G32" s="225"/>
      <c r="H32" s="226"/>
      <c r="I32" s="222"/>
      <c r="J32" s="222"/>
    </row>
    <row r="33" spans="1:10" ht="12.75">
      <c r="A33" s="102" t="s">
        <v>288</v>
      </c>
      <c r="B33" s="234" t="s">
        <v>24</v>
      </c>
      <c r="C33" s="234" t="s">
        <v>24</v>
      </c>
      <c r="D33" s="234" t="s">
        <v>24</v>
      </c>
      <c r="E33" s="234">
        <v>73</v>
      </c>
      <c r="G33" s="225"/>
      <c r="H33" s="226"/>
      <c r="I33" s="222"/>
      <c r="J33" s="222"/>
    </row>
    <row r="34" spans="1:10" ht="12.75">
      <c r="A34" s="102" t="s">
        <v>289</v>
      </c>
      <c r="B34" s="234" t="s">
        <v>24</v>
      </c>
      <c r="C34" s="234">
        <v>10941</v>
      </c>
      <c r="D34" s="234" t="s">
        <v>24</v>
      </c>
      <c r="E34" s="234" t="s">
        <v>24</v>
      </c>
      <c r="G34" s="225"/>
      <c r="H34" s="226"/>
      <c r="I34" s="222"/>
      <c r="J34" s="222"/>
    </row>
    <row r="35" spans="1:10" ht="12.75">
      <c r="A35" s="325" t="s">
        <v>30</v>
      </c>
      <c r="B35" s="234"/>
      <c r="C35" s="234"/>
      <c r="D35" s="234"/>
      <c r="E35" s="234"/>
      <c r="G35" s="225"/>
      <c r="H35" s="226"/>
      <c r="I35" s="222"/>
      <c r="J35" s="222"/>
    </row>
    <row r="36" spans="1:10" ht="12.75">
      <c r="A36" s="213" t="s">
        <v>31</v>
      </c>
      <c r="B36" s="234"/>
      <c r="C36" s="234"/>
      <c r="D36" s="234"/>
      <c r="E36" s="234"/>
      <c r="G36" s="225"/>
      <c r="H36" s="226"/>
      <c r="I36" s="222"/>
      <c r="J36" s="222"/>
    </row>
    <row r="37" spans="1:10" ht="12.75">
      <c r="A37" s="102" t="s">
        <v>290</v>
      </c>
      <c r="B37" s="234" t="s">
        <v>24</v>
      </c>
      <c r="C37" s="234" t="s">
        <v>24</v>
      </c>
      <c r="D37" s="234" t="s">
        <v>24</v>
      </c>
      <c r="E37" s="234" t="s">
        <v>24</v>
      </c>
      <c r="G37" s="225"/>
      <c r="H37" s="226"/>
      <c r="I37" s="222"/>
      <c r="J37" s="222"/>
    </row>
    <row r="38" spans="1:10" ht="12.75">
      <c r="A38" s="102" t="s">
        <v>291</v>
      </c>
      <c r="B38" s="234" t="s">
        <v>24</v>
      </c>
      <c r="C38" s="234">
        <v>23162</v>
      </c>
      <c r="D38" s="234" t="s">
        <v>24</v>
      </c>
      <c r="E38" s="234" t="s">
        <v>24</v>
      </c>
      <c r="G38" s="225"/>
      <c r="H38" s="226"/>
      <c r="I38" s="222"/>
      <c r="J38" s="222"/>
    </row>
    <row r="39" spans="1:10" ht="12.75">
      <c r="A39" s="106" t="s">
        <v>292</v>
      </c>
      <c r="B39" s="234" t="s">
        <v>24</v>
      </c>
      <c r="C39" s="234" t="s">
        <v>24</v>
      </c>
      <c r="D39" s="234" t="s">
        <v>24</v>
      </c>
      <c r="E39" s="234" t="s">
        <v>24</v>
      </c>
      <c r="G39" s="225"/>
      <c r="H39" s="226"/>
      <c r="I39" s="222"/>
      <c r="J39" s="222"/>
    </row>
    <row r="40" spans="1:10" ht="12.75">
      <c r="A40" s="102" t="s">
        <v>293</v>
      </c>
      <c r="B40" s="234" t="s">
        <v>24</v>
      </c>
      <c r="C40" s="234">
        <v>88922</v>
      </c>
      <c r="D40" s="234" t="s">
        <v>24</v>
      </c>
      <c r="E40" s="234" t="s">
        <v>24</v>
      </c>
      <c r="G40" s="225"/>
      <c r="H40" s="226"/>
      <c r="I40" s="222"/>
      <c r="J40" s="222"/>
    </row>
    <row r="41" spans="1:10" ht="12.75">
      <c r="A41" s="106" t="s">
        <v>294</v>
      </c>
      <c r="B41" s="234" t="s">
        <v>24</v>
      </c>
      <c r="C41" s="234" t="s">
        <v>24</v>
      </c>
      <c r="D41" s="234" t="s">
        <v>24</v>
      </c>
      <c r="E41" s="234" t="s">
        <v>24</v>
      </c>
      <c r="G41" s="225"/>
      <c r="H41" s="226"/>
      <c r="I41" s="222"/>
      <c r="J41" s="222"/>
    </row>
    <row r="42" spans="1:5" ht="12.75">
      <c r="A42" s="96" t="s">
        <v>30</v>
      </c>
      <c r="B42" s="234"/>
      <c r="C42" s="234"/>
      <c r="D42" s="234"/>
      <c r="E42" s="234"/>
    </row>
    <row r="43" spans="1:5" ht="12.75">
      <c r="A43" s="123" t="s">
        <v>216</v>
      </c>
      <c r="B43" s="234"/>
      <c r="C43" s="234"/>
      <c r="D43" s="234"/>
      <c r="E43" s="234"/>
    </row>
    <row r="44" spans="1:5" ht="12.75">
      <c r="A44" s="124" t="s">
        <v>300</v>
      </c>
      <c r="B44" s="234">
        <v>23920</v>
      </c>
      <c r="C44" s="234" t="s">
        <v>24</v>
      </c>
      <c r="D44" s="234" t="s">
        <v>24</v>
      </c>
      <c r="E44" s="234" t="s">
        <v>24</v>
      </c>
    </row>
    <row r="45" spans="1:5" ht="13.5" thickBot="1">
      <c r="A45" s="257" t="s">
        <v>35</v>
      </c>
      <c r="B45" s="333" t="s">
        <v>24</v>
      </c>
      <c r="C45" s="333" t="s">
        <v>24</v>
      </c>
      <c r="D45" s="333">
        <v>1</v>
      </c>
      <c r="E45" s="333" t="s">
        <v>24</v>
      </c>
    </row>
    <row r="46" spans="1:10" ht="12.75">
      <c r="A46" s="108" t="s">
        <v>260</v>
      </c>
      <c r="B46" s="114"/>
      <c r="C46" s="105"/>
      <c r="D46" s="114"/>
      <c r="E46" s="105"/>
      <c r="G46" s="225"/>
      <c r="H46" s="226"/>
      <c r="I46" s="222"/>
      <c r="J46" s="222"/>
    </row>
    <row r="47" spans="1:5" ht="12.75">
      <c r="A47" s="96" t="s">
        <v>30</v>
      </c>
      <c r="B47" s="114"/>
      <c r="C47" s="114"/>
      <c r="D47" s="114"/>
      <c r="E47" s="114"/>
    </row>
    <row r="48" spans="1:5" ht="12.75">
      <c r="A48" s="96" t="s">
        <v>30</v>
      </c>
      <c r="B48" s="114"/>
      <c r="C48" s="114"/>
      <c r="D48" s="114"/>
      <c r="E48" s="114"/>
    </row>
    <row r="49" spans="1:5" ht="12.75">
      <c r="A49" s="96" t="s">
        <v>30</v>
      </c>
      <c r="B49" s="114"/>
      <c r="C49" s="114"/>
      <c r="D49" s="114"/>
      <c r="E49" s="114"/>
    </row>
    <row r="50" spans="1:6" ht="12.75">
      <c r="A50" s="96" t="s">
        <v>30</v>
      </c>
      <c r="B50" s="114"/>
      <c r="C50" s="114"/>
      <c r="D50" s="114"/>
      <c r="E50" s="114"/>
      <c r="F50" s="96" t="s">
        <v>1</v>
      </c>
    </row>
    <row r="51" spans="1:5" ht="12.75">
      <c r="A51" s="96" t="s">
        <v>30</v>
      </c>
      <c r="B51" s="114"/>
      <c r="C51" s="114"/>
      <c r="D51" s="114"/>
      <c r="E51" s="114"/>
    </row>
    <row r="52" spans="1:5" ht="12.75">
      <c r="A52" s="96" t="s">
        <v>30</v>
      </c>
      <c r="B52" s="114"/>
      <c r="C52" s="114"/>
      <c r="D52" s="114"/>
      <c r="E52" s="114"/>
    </row>
    <row r="53" spans="1:5" ht="12.75">
      <c r="A53" s="96" t="s">
        <v>30</v>
      </c>
      <c r="B53" s="114"/>
      <c r="C53" s="114"/>
      <c r="D53" s="114"/>
      <c r="E53" s="114"/>
    </row>
    <row r="54" spans="1:5" ht="12.75">
      <c r="A54" s="96" t="s">
        <v>30</v>
      </c>
      <c r="B54" s="114"/>
      <c r="C54" s="114"/>
      <c r="D54" s="114"/>
      <c r="E54" s="114"/>
    </row>
    <row r="55" spans="1:5" ht="12.75">
      <c r="A55" s="96" t="s">
        <v>30</v>
      </c>
      <c r="B55" s="114"/>
      <c r="C55" s="114"/>
      <c r="D55" s="114"/>
      <c r="E55" s="114"/>
    </row>
    <row r="56" spans="1:5" ht="12.75">
      <c r="A56" s="96" t="s">
        <v>30</v>
      </c>
      <c r="B56" s="114"/>
      <c r="C56" s="114"/>
      <c r="D56" s="114"/>
      <c r="E56" s="114"/>
    </row>
    <row r="57" spans="1:5" ht="12.75">
      <c r="A57" s="96" t="s">
        <v>30</v>
      </c>
      <c r="B57" s="114"/>
      <c r="C57" s="114"/>
      <c r="D57" s="114"/>
      <c r="E57" s="114"/>
    </row>
    <row r="58" spans="1:5" ht="12.75">
      <c r="A58" s="96" t="s">
        <v>30</v>
      </c>
      <c r="B58" s="114"/>
      <c r="C58" s="114"/>
      <c r="D58" s="114"/>
      <c r="E58" s="114"/>
    </row>
    <row r="59" spans="1:5" ht="12.75">
      <c r="A59" s="96" t="s">
        <v>30</v>
      </c>
      <c r="B59" s="114"/>
      <c r="C59" s="114"/>
      <c r="D59" s="114"/>
      <c r="E59" s="114"/>
    </row>
    <row r="60" spans="1:5" ht="12.75">
      <c r="A60" s="96" t="s">
        <v>30</v>
      </c>
      <c r="B60" s="114"/>
      <c r="C60" s="114"/>
      <c r="D60" s="114"/>
      <c r="E60" s="114"/>
    </row>
    <row r="61" spans="1:5" ht="12.75">
      <c r="A61" s="96" t="s">
        <v>30</v>
      </c>
      <c r="B61" s="114"/>
      <c r="C61" s="114"/>
      <c r="D61" s="114"/>
      <c r="E61" s="114"/>
    </row>
    <row r="62" spans="1:5" ht="12.75">
      <c r="A62" s="96" t="s">
        <v>30</v>
      </c>
      <c r="B62" s="114"/>
      <c r="C62" s="114"/>
      <c r="D62" s="114"/>
      <c r="E62" s="114"/>
    </row>
    <row r="63" spans="1:5" ht="12.75">
      <c r="A63" s="96" t="s">
        <v>30</v>
      </c>
      <c r="B63" s="114"/>
      <c r="C63" s="114"/>
      <c r="D63" s="114"/>
      <c r="E63" s="114"/>
    </row>
    <row r="64" spans="1:5" ht="12.75">
      <c r="A64" s="96" t="s">
        <v>30</v>
      </c>
      <c r="B64" s="114"/>
      <c r="C64" s="114"/>
      <c r="D64" s="114"/>
      <c r="E64" s="114"/>
    </row>
    <row r="65" spans="1:5" ht="12.75">
      <c r="A65" s="96" t="s">
        <v>30</v>
      </c>
      <c r="B65" s="114"/>
      <c r="C65" s="114"/>
      <c r="D65" s="114"/>
      <c r="E65" s="114"/>
    </row>
    <row r="66" spans="1:5" ht="12.75">
      <c r="A66" s="96" t="s">
        <v>30</v>
      </c>
      <c r="B66" s="114"/>
      <c r="C66" s="114"/>
      <c r="D66" s="114"/>
      <c r="E66" s="114"/>
    </row>
    <row r="67" spans="1:5" ht="12.75">
      <c r="A67" s="96" t="s">
        <v>30</v>
      </c>
      <c r="B67" s="114"/>
      <c r="C67" s="114"/>
      <c r="D67" s="114"/>
      <c r="E67" s="114"/>
    </row>
    <row r="68" spans="1:5" ht="12.75">
      <c r="A68" s="96" t="s">
        <v>30</v>
      </c>
      <c r="B68" s="114"/>
      <c r="C68" s="114"/>
      <c r="D68" s="114"/>
      <c r="E68" s="114"/>
    </row>
    <row r="69" spans="1:5" ht="12.75">
      <c r="A69" s="96" t="s">
        <v>30</v>
      </c>
      <c r="B69" s="114"/>
      <c r="C69" s="114"/>
      <c r="D69" s="114"/>
      <c r="E69" s="114"/>
    </row>
    <row r="70" spans="1:5" ht="12.75">
      <c r="A70" s="96" t="s">
        <v>30</v>
      </c>
      <c r="B70" s="114"/>
      <c r="C70" s="114"/>
      <c r="D70" s="114"/>
      <c r="E70" s="114"/>
    </row>
    <row r="71" ht="12.75">
      <c r="A71" s="96" t="s">
        <v>30</v>
      </c>
    </row>
    <row r="72" ht="12.75">
      <c r="A72" s="96" t="s">
        <v>30</v>
      </c>
    </row>
    <row r="73" ht="12.75">
      <c r="A73" s="96" t="s">
        <v>30</v>
      </c>
    </row>
    <row r="74" ht="12.75">
      <c r="A74" s="96" t="s">
        <v>30</v>
      </c>
    </row>
    <row r="75" ht="12.75">
      <c r="A75" s="96" t="s">
        <v>30</v>
      </c>
    </row>
    <row r="76" ht="12.75">
      <c r="A76" s="96" t="s">
        <v>30</v>
      </c>
    </row>
    <row r="77" ht="12.75">
      <c r="A77" s="96" t="s">
        <v>30</v>
      </c>
    </row>
    <row r="78" ht="12.75">
      <c r="A78" s="96" t="s">
        <v>30</v>
      </c>
    </row>
    <row r="79" ht="12.75">
      <c r="A79" s="96" t="s">
        <v>30</v>
      </c>
    </row>
    <row r="80" ht="12.75">
      <c r="A80" s="96" t="s">
        <v>30</v>
      </c>
    </row>
    <row r="81" ht="12.75">
      <c r="A81" s="96" t="s">
        <v>30</v>
      </c>
    </row>
    <row r="82" ht="12.75">
      <c r="A82" s="96" t="s">
        <v>30</v>
      </c>
    </row>
    <row r="83" ht="12.75">
      <c r="A83" s="96" t="s">
        <v>30</v>
      </c>
    </row>
    <row r="84" ht="12.75">
      <c r="A84" s="96" t="s">
        <v>30</v>
      </c>
    </row>
    <row r="85" ht="12.75">
      <c r="A85" s="96" t="s">
        <v>30</v>
      </c>
    </row>
    <row r="86" ht="12.75">
      <c r="A86" s="96" t="s">
        <v>30</v>
      </c>
    </row>
    <row r="87" ht="12.75">
      <c r="A87" s="96" t="s">
        <v>30</v>
      </c>
    </row>
    <row r="88" ht="12.75">
      <c r="A88" s="96" t="s">
        <v>30</v>
      </c>
    </row>
    <row r="89" ht="12.75">
      <c r="A89" s="96" t="s">
        <v>30</v>
      </c>
    </row>
    <row r="90" ht="12.75">
      <c r="A90" s="96" t="s">
        <v>30</v>
      </c>
    </row>
    <row r="91" ht="12.75">
      <c r="A91" s="96" t="s">
        <v>30</v>
      </c>
    </row>
    <row r="92" ht="12.75">
      <c r="A92" s="96" t="s">
        <v>30</v>
      </c>
    </row>
    <row r="93" ht="12.75">
      <c r="A93" s="96" t="s">
        <v>30</v>
      </c>
    </row>
    <row r="94" ht="12.75">
      <c r="A94" s="96" t="s">
        <v>30</v>
      </c>
    </row>
    <row r="95" ht="12.75">
      <c r="A95" s="96" t="s">
        <v>30</v>
      </c>
    </row>
    <row r="96" ht="12.75">
      <c r="A96" s="96" t="s">
        <v>30</v>
      </c>
    </row>
    <row r="97" ht="12.75">
      <c r="A97" s="96" t="s">
        <v>30</v>
      </c>
    </row>
  </sheetData>
  <mergeCells count="5">
    <mergeCell ref="A5:A6"/>
    <mergeCell ref="A1:E1"/>
    <mergeCell ref="A3:E3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65" r:id="rId1"/>
  <colBreaks count="1" manualBreakCount="1">
    <brk id="7" max="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6"/>
  <dimension ref="A1:J28"/>
  <sheetViews>
    <sheetView showGridLines="0" zoomScale="75" zoomScaleNormal="75" zoomScaleSheetLayoutView="75" workbookViewId="0" topLeftCell="A1">
      <selection activeCell="D25" sqref="D25"/>
    </sheetView>
  </sheetViews>
  <sheetFormatPr defaultColWidth="11.421875" defaultRowHeight="12.75"/>
  <cols>
    <col min="1" max="1" width="14.7109375" style="50" customWidth="1"/>
    <col min="2" max="2" width="17.00390625" style="50" customWidth="1"/>
    <col min="3" max="3" width="14.7109375" style="50" customWidth="1"/>
    <col min="4" max="4" width="16.421875" style="50" customWidth="1"/>
    <col min="5" max="8" width="14.7109375" style="50" customWidth="1"/>
    <col min="9" max="9" width="11.7109375" style="50" bestFit="1" customWidth="1"/>
    <col min="10" max="16384" width="11.421875" style="50" customWidth="1"/>
  </cols>
  <sheetData>
    <row r="1" spans="1:8" s="1" customFormat="1" ht="18">
      <c r="A1" s="341" t="s">
        <v>0</v>
      </c>
      <c r="B1" s="341"/>
      <c r="C1" s="341"/>
      <c r="D1" s="341"/>
      <c r="E1" s="341"/>
      <c r="F1" s="341"/>
      <c r="G1" s="341"/>
      <c r="H1" s="341"/>
    </row>
    <row r="2" s="2" customFormat="1" ht="14.25"/>
    <row r="3" spans="1:8" s="2" customFormat="1" ht="15">
      <c r="A3" s="350" t="s">
        <v>346</v>
      </c>
      <c r="B3" s="350"/>
      <c r="C3" s="350"/>
      <c r="D3" s="350"/>
      <c r="E3" s="350"/>
      <c r="F3" s="350"/>
      <c r="G3" s="350"/>
      <c r="H3" s="350"/>
    </row>
    <row r="4" spans="1:8" s="2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>
      <c r="A5" s="151"/>
      <c r="B5" s="238"/>
      <c r="C5" s="238"/>
      <c r="D5" s="238"/>
      <c r="E5" s="246" t="s">
        <v>9</v>
      </c>
      <c r="F5" s="238"/>
      <c r="G5" s="229" t="s">
        <v>20</v>
      </c>
      <c r="H5" s="230"/>
    </row>
    <row r="6" spans="1:8" ht="15" customHeight="1">
      <c r="A6" s="52" t="s">
        <v>5</v>
      </c>
      <c r="B6" s="38" t="s">
        <v>2</v>
      </c>
      <c r="C6" s="38" t="s">
        <v>10</v>
      </c>
      <c r="D6" s="38" t="s">
        <v>3</v>
      </c>
      <c r="E6" s="38" t="s">
        <v>11</v>
      </c>
      <c r="F6" s="38" t="s">
        <v>238</v>
      </c>
      <c r="G6" s="53" t="s">
        <v>12</v>
      </c>
      <c r="H6" s="54"/>
    </row>
    <row r="7" spans="1:8" ht="12.75">
      <c r="A7" s="36"/>
      <c r="B7" s="38" t="s">
        <v>242</v>
      </c>
      <c r="C7" s="38" t="s">
        <v>13</v>
      </c>
      <c r="D7" s="55" t="s">
        <v>7</v>
      </c>
      <c r="E7" s="38" t="s">
        <v>14</v>
      </c>
      <c r="F7" s="38" t="s">
        <v>8</v>
      </c>
      <c r="G7" s="38" t="s">
        <v>15</v>
      </c>
      <c r="H7" s="38" t="s">
        <v>16</v>
      </c>
    </row>
    <row r="8" spans="1:8" ht="13.5" thickBot="1">
      <c r="A8" s="154"/>
      <c r="B8" s="239"/>
      <c r="C8" s="239"/>
      <c r="D8" s="239"/>
      <c r="E8" s="157" t="s">
        <v>17</v>
      </c>
      <c r="F8" s="239"/>
      <c r="G8" s="239"/>
      <c r="H8" s="239"/>
    </row>
    <row r="9" spans="1:10" ht="12.75">
      <c r="A9" s="57">
        <v>1990</v>
      </c>
      <c r="B9" s="61">
        <v>348.7</v>
      </c>
      <c r="C9" s="58">
        <v>14.7</v>
      </c>
      <c r="D9" s="61">
        <v>511.6</v>
      </c>
      <c r="E9" s="62">
        <v>12.525092255358024</v>
      </c>
      <c r="F9" s="63">
        <v>64078.37197841165</v>
      </c>
      <c r="G9" s="60">
        <v>6108</v>
      </c>
      <c r="H9" s="60">
        <v>13099</v>
      </c>
      <c r="J9" s="287"/>
    </row>
    <row r="10" spans="1:10" ht="12.75">
      <c r="A10" s="57">
        <v>1991</v>
      </c>
      <c r="B10" s="61">
        <v>324.8</v>
      </c>
      <c r="C10" s="58">
        <v>12.426108374384237</v>
      </c>
      <c r="D10" s="61">
        <v>403.6</v>
      </c>
      <c r="E10" s="62">
        <v>12.801557823374564</v>
      </c>
      <c r="F10" s="63">
        <v>51667.08737513974</v>
      </c>
      <c r="G10" s="60">
        <v>6963</v>
      </c>
      <c r="H10" s="60">
        <v>41190</v>
      </c>
      <c r="J10" s="287"/>
    </row>
    <row r="11" spans="1:10" ht="12.75">
      <c r="A11" s="57">
        <v>1992</v>
      </c>
      <c r="B11" s="58">
        <v>313.8</v>
      </c>
      <c r="C11" s="58">
        <v>9.977692797960485</v>
      </c>
      <c r="D11" s="58">
        <v>313.1</v>
      </c>
      <c r="E11" s="59">
        <v>13.919440337528398</v>
      </c>
      <c r="F11" s="60">
        <v>43581.76769680141</v>
      </c>
      <c r="G11" s="60">
        <v>7611</v>
      </c>
      <c r="H11" s="60">
        <v>14170</v>
      </c>
      <c r="J11" s="287"/>
    </row>
    <row r="12" spans="1:10" ht="12.75">
      <c r="A12" s="57">
        <v>1993</v>
      </c>
      <c r="B12" s="58">
        <v>315</v>
      </c>
      <c r="C12" s="58">
        <v>13.685714285714285</v>
      </c>
      <c r="D12" s="58">
        <v>431.1</v>
      </c>
      <c r="E12" s="59">
        <v>14.183885663457264</v>
      </c>
      <c r="F12" s="60">
        <v>61146.73109516425</v>
      </c>
      <c r="G12" s="60">
        <v>22603</v>
      </c>
      <c r="H12" s="60">
        <v>25620</v>
      </c>
      <c r="J12" s="287"/>
    </row>
    <row r="13" spans="1:10" ht="12.75">
      <c r="A13" s="57">
        <v>1994</v>
      </c>
      <c r="B13" s="58">
        <v>347.5</v>
      </c>
      <c r="C13" s="58">
        <v>11.910791366906475</v>
      </c>
      <c r="D13" s="58">
        <v>413.9</v>
      </c>
      <c r="E13" s="59">
        <v>13.186205570180185</v>
      </c>
      <c r="F13" s="60">
        <v>54577.70485497578</v>
      </c>
      <c r="G13" s="60">
        <v>8400</v>
      </c>
      <c r="H13" s="60">
        <v>38388</v>
      </c>
      <c r="J13" s="287"/>
    </row>
    <row r="14" spans="1:10" ht="12.75">
      <c r="A14" s="57">
        <v>1995</v>
      </c>
      <c r="B14" s="61">
        <v>366.8</v>
      </c>
      <c r="C14" s="58">
        <v>6.308615049073064</v>
      </c>
      <c r="D14" s="61">
        <v>231.4</v>
      </c>
      <c r="E14" s="62">
        <v>15.590253987715315</v>
      </c>
      <c r="F14" s="63">
        <v>36075.84772757324</v>
      </c>
      <c r="G14" s="60">
        <v>134024</v>
      </c>
      <c r="H14" s="60">
        <v>4648</v>
      </c>
      <c r="I14" s="64"/>
      <c r="J14" s="287"/>
    </row>
    <row r="15" spans="1:10" ht="12.75">
      <c r="A15" s="65">
        <v>1996</v>
      </c>
      <c r="B15" s="66">
        <v>391.3</v>
      </c>
      <c r="C15" s="67">
        <v>16.97674418604651</v>
      </c>
      <c r="D15" s="66">
        <v>664.3</v>
      </c>
      <c r="E15" s="68">
        <v>14.05166300049283</v>
      </c>
      <c r="F15" s="47">
        <v>93345.19731227386</v>
      </c>
      <c r="G15" s="47">
        <v>57974</v>
      </c>
      <c r="H15" s="63">
        <v>36663</v>
      </c>
      <c r="J15" s="287"/>
    </row>
    <row r="16" spans="1:10" ht="12.75">
      <c r="A16" s="65">
        <v>1997</v>
      </c>
      <c r="B16" s="66">
        <v>400.2</v>
      </c>
      <c r="C16" s="66">
        <v>13.01849075462269</v>
      </c>
      <c r="D16" s="66">
        <v>521</v>
      </c>
      <c r="E16" s="68">
        <v>14.478381594605317</v>
      </c>
      <c r="F16" s="47">
        <v>75432.3681078937</v>
      </c>
      <c r="G16" s="47">
        <v>58230</v>
      </c>
      <c r="H16" s="63">
        <v>28495</v>
      </c>
      <c r="J16" s="287"/>
    </row>
    <row r="17" spans="1:10" ht="12.75">
      <c r="A17" s="65">
        <v>1998</v>
      </c>
      <c r="B17" s="66">
        <v>413.2</v>
      </c>
      <c r="C17" s="66">
        <v>17.560503388189737</v>
      </c>
      <c r="D17" s="66">
        <v>725.6</v>
      </c>
      <c r="E17" s="68">
        <v>13.00590193886505</v>
      </c>
      <c r="F17" s="47">
        <v>94370.8244684048</v>
      </c>
      <c r="G17" s="47">
        <v>59445</v>
      </c>
      <c r="H17" s="63">
        <v>18095</v>
      </c>
      <c r="J17" s="287"/>
    </row>
    <row r="18" spans="1:10" ht="12.75">
      <c r="A18" s="65">
        <v>1999</v>
      </c>
      <c r="B18" s="66">
        <v>422.6</v>
      </c>
      <c r="C18" s="66">
        <v>12.73</v>
      </c>
      <c r="D18" s="66">
        <v>538.1</v>
      </c>
      <c r="E18" s="68">
        <v>12.735446491892349</v>
      </c>
      <c r="F18" s="47">
        <v>67599.74997896458</v>
      </c>
      <c r="G18" s="47">
        <v>23516</v>
      </c>
      <c r="H18" s="63">
        <v>17150</v>
      </c>
      <c r="J18" s="287"/>
    </row>
    <row r="19" spans="1:10" ht="12.75">
      <c r="A19" s="65">
        <v>2000</v>
      </c>
      <c r="B19" s="66">
        <v>432.137</v>
      </c>
      <c r="C19" s="66">
        <v>22.07</v>
      </c>
      <c r="D19" s="66">
        <v>953.7</v>
      </c>
      <c r="E19" s="68">
        <v>11.839938456360512</v>
      </c>
      <c r="F19" s="47">
        <v>112917.49305831021</v>
      </c>
      <c r="G19" s="47">
        <v>36684.25</v>
      </c>
      <c r="H19" s="63">
        <v>40821.344</v>
      </c>
      <c r="J19" s="287"/>
    </row>
    <row r="20" spans="1:10" ht="12.75">
      <c r="A20" s="65">
        <v>2001</v>
      </c>
      <c r="B20" s="66">
        <v>445.926</v>
      </c>
      <c r="C20" s="66">
        <v>14.917273269555938</v>
      </c>
      <c r="D20" s="66">
        <v>665.2</v>
      </c>
      <c r="E20" s="68">
        <v>12.47</v>
      </c>
      <c r="F20" s="47">
        <v>82950.44</v>
      </c>
      <c r="G20" s="47">
        <v>30164.75</v>
      </c>
      <c r="H20" s="63">
        <v>46704.714</v>
      </c>
      <c r="J20" s="287"/>
    </row>
    <row r="21" spans="1:8" ht="12.75">
      <c r="A21" s="65">
        <v>2002</v>
      </c>
      <c r="B21" s="66">
        <v>455.185</v>
      </c>
      <c r="C21" s="66">
        <v>19.34817711479948</v>
      </c>
      <c r="D21" s="66">
        <v>880.7</v>
      </c>
      <c r="E21" s="68">
        <v>12.62</v>
      </c>
      <c r="F21" s="47">
        <v>111144.34</v>
      </c>
      <c r="G21" s="47">
        <v>83140.331</v>
      </c>
      <c r="H21" s="63">
        <v>32369.369</v>
      </c>
    </row>
    <row r="22" spans="1:8" ht="12.75">
      <c r="A22" s="65">
        <v>2003</v>
      </c>
      <c r="B22" s="66">
        <v>496.327</v>
      </c>
      <c r="C22" s="66">
        <v>17.739333141255663</v>
      </c>
      <c r="D22" s="66">
        <v>880.451</v>
      </c>
      <c r="E22" s="68">
        <v>12.3</v>
      </c>
      <c r="F22" s="47">
        <v>108295.473</v>
      </c>
      <c r="G22" s="47">
        <v>108820</v>
      </c>
      <c r="H22" s="63">
        <v>34457</v>
      </c>
    </row>
    <row r="23" spans="1:8" ht="12.75">
      <c r="A23" s="65">
        <v>2004</v>
      </c>
      <c r="B23" s="66">
        <v>469.605</v>
      </c>
      <c r="C23" s="66">
        <v>22.209622981015958</v>
      </c>
      <c r="D23" s="66">
        <v>1042.975</v>
      </c>
      <c r="E23" s="68">
        <v>12.5</v>
      </c>
      <c r="F23" s="47">
        <v>130371.87499999999</v>
      </c>
      <c r="G23" s="47">
        <v>174982</v>
      </c>
      <c r="H23" s="63">
        <v>46478</v>
      </c>
    </row>
    <row r="24" spans="1:8" ht="12.75">
      <c r="A24" s="65">
        <v>2005</v>
      </c>
      <c r="B24" s="66">
        <v>457.847</v>
      </c>
      <c r="C24" s="66">
        <v>11.840374622963566</v>
      </c>
      <c r="D24" s="66">
        <v>542.108</v>
      </c>
      <c r="E24" s="68">
        <v>14.15</v>
      </c>
      <c r="F24" s="47">
        <v>76708.28199999999</v>
      </c>
      <c r="G24" s="47">
        <v>241548</v>
      </c>
      <c r="H24" s="63">
        <v>14055</v>
      </c>
    </row>
    <row r="25" spans="1:8" ht="13.5" thickBot="1">
      <c r="A25" s="69" t="s">
        <v>302</v>
      </c>
      <c r="B25" s="48">
        <v>503.174</v>
      </c>
      <c r="C25" s="48">
        <v>18.33560557580479</v>
      </c>
      <c r="D25" s="48">
        <v>922.6</v>
      </c>
      <c r="E25" s="30">
        <v>12.8</v>
      </c>
      <c r="F25" s="31">
        <v>118092.8</v>
      </c>
      <c r="G25" s="31"/>
      <c r="H25" s="70"/>
    </row>
    <row r="26" spans="1:8" ht="15" customHeight="1">
      <c r="A26" s="36" t="s">
        <v>239</v>
      </c>
      <c r="B26" s="36"/>
      <c r="C26" s="36"/>
      <c r="D26" s="36"/>
      <c r="E26" s="36"/>
      <c r="F26" s="36"/>
      <c r="G26" s="36"/>
      <c r="H26" s="36"/>
    </row>
    <row r="27" ht="12.75">
      <c r="A27" s="50" t="s">
        <v>18</v>
      </c>
    </row>
    <row r="28" ht="12.75">
      <c r="A28" s="57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J85"/>
  <sheetViews>
    <sheetView zoomScale="75" zoomScaleNormal="75" workbookViewId="0" topLeftCell="A1">
      <selection activeCell="E12" sqref="E12"/>
    </sheetView>
  </sheetViews>
  <sheetFormatPr defaultColWidth="11.421875" defaultRowHeight="12.75"/>
  <cols>
    <col min="1" max="1" width="25.7109375" style="56" customWidth="1"/>
    <col min="2" max="2" width="12.00390625" style="56" bestFit="1" customWidth="1"/>
    <col min="3" max="6" width="11.421875" style="56" customWidth="1"/>
    <col min="7" max="7" width="12.00390625" style="56" bestFit="1" customWidth="1"/>
    <col min="8" max="16384" width="11.421875" style="56" customWidth="1"/>
  </cols>
  <sheetData>
    <row r="1" spans="1:8" s="227" customFormat="1" ht="18">
      <c r="A1" s="343" t="s">
        <v>0</v>
      </c>
      <c r="B1" s="343"/>
      <c r="C1" s="343"/>
      <c r="D1" s="343"/>
      <c r="E1" s="343"/>
      <c r="F1" s="343"/>
      <c r="G1" s="343"/>
      <c r="H1" s="343"/>
    </row>
    <row r="2" s="158" customFormat="1" ht="14.25"/>
    <row r="3" spans="1:8" s="158" customFormat="1" ht="15">
      <c r="A3" s="344" t="s">
        <v>317</v>
      </c>
      <c r="B3" s="344"/>
      <c r="C3" s="344"/>
      <c r="D3" s="344"/>
      <c r="E3" s="344"/>
      <c r="F3" s="344"/>
      <c r="G3" s="344"/>
      <c r="H3" s="344"/>
    </row>
    <row r="4" spans="1:8" s="158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>
      <c r="A5" s="244" t="s">
        <v>113</v>
      </c>
      <c r="B5" s="229" t="s">
        <v>2</v>
      </c>
      <c r="C5" s="230"/>
      <c r="D5" s="230"/>
      <c r="E5" s="229" t="s">
        <v>10</v>
      </c>
      <c r="F5" s="230"/>
      <c r="G5" s="245" t="s">
        <v>3</v>
      </c>
      <c r="H5" s="246" t="s">
        <v>46</v>
      </c>
    </row>
    <row r="6" spans="1:8" ht="12.75">
      <c r="A6" s="137" t="s">
        <v>114</v>
      </c>
      <c r="B6" s="53" t="s">
        <v>44</v>
      </c>
      <c r="C6" s="54"/>
      <c r="D6" s="54"/>
      <c r="E6" s="53" t="s">
        <v>45</v>
      </c>
      <c r="F6" s="54"/>
      <c r="G6" s="38" t="s">
        <v>115</v>
      </c>
      <c r="H6" s="38" t="s">
        <v>51</v>
      </c>
    </row>
    <row r="7" spans="1:8" ht="13.5" thickBot="1">
      <c r="A7" s="159"/>
      <c r="B7" s="150" t="s">
        <v>47</v>
      </c>
      <c r="C7" s="155" t="s">
        <v>48</v>
      </c>
      <c r="D7" s="157" t="s">
        <v>49</v>
      </c>
      <c r="E7" s="150" t="s">
        <v>47</v>
      </c>
      <c r="F7" s="155" t="s">
        <v>48</v>
      </c>
      <c r="G7" s="150" t="s">
        <v>12</v>
      </c>
      <c r="H7" s="150" t="s">
        <v>12</v>
      </c>
    </row>
    <row r="8" spans="1:10" ht="12.75">
      <c r="A8" s="151" t="s">
        <v>116</v>
      </c>
      <c r="B8" s="233">
        <v>360</v>
      </c>
      <c r="C8" s="247" t="s">
        <v>24</v>
      </c>
      <c r="D8" s="233">
        <v>360</v>
      </c>
      <c r="E8" s="248">
        <v>2110</v>
      </c>
      <c r="F8" s="234" t="s">
        <v>24</v>
      </c>
      <c r="G8" s="233">
        <v>760</v>
      </c>
      <c r="H8" s="233">
        <v>1080</v>
      </c>
      <c r="I8" s="201"/>
      <c r="J8" s="201"/>
    </row>
    <row r="9" spans="1:10" ht="12.75">
      <c r="A9" s="56" t="s">
        <v>117</v>
      </c>
      <c r="B9" s="234">
        <v>72</v>
      </c>
      <c r="C9" s="234" t="s">
        <v>24</v>
      </c>
      <c r="D9" s="234">
        <v>72</v>
      </c>
      <c r="E9" s="235">
        <v>2110</v>
      </c>
      <c r="F9" s="234" t="s">
        <v>24</v>
      </c>
      <c r="G9" s="234">
        <v>152</v>
      </c>
      <c r="H9" s="234">
        <v>216</v>
      </c>
      <c r="I9" s="201"/>
      <c r="J9" s="201"/>
    </row>
    <row r="10" spans="1:10" ht="12.75">
      <c r="A10" s="56" t="s">
        <v>118</v>
      </c>
      <c r="B10" s="234">
        <v>60</v>
      </c>
      <c r="C10" s="234" t="s">
        <v>24</v>
      </c>
      <c r="D10" s="234">
        <v>60</v>
      </c>
      <c r="E10" s="235">
        <v>2110</v>
      </c>
      <c r="F10" s="234" t="s">
        <v>24</v>
      </c>
      <c r="G10" s="234">
        <v>127</v>
      </c>
      <c r="H10" s="234">
        <v>180</v>
      </c>
      <c r="I10" s="201"/>
      <c r="J10" s="201"/>
    </row>
    <row r="11" spans="1:10" ht="12.75">
      <c r="A11" s="56" t="s">
        <v>119</v>
      </c>
      <c r="B11" s="234">
        <v>20</v>
      </c>
      <c r="C11" s="234" t="s">
        <v>24</v>
      </c>
      <c r="D11" s="234">
        <v>20</v>
      </c>
      <c r="E11" s="235">
        <v>2110</v>
      </c>
      <c r="F11" s="234" t="s">
        <v>24</v>
      </c>
      <c r="G11" s="234">
        <v>42</v>
      </c>
      <c r="H11" s="234">
        <v>60</v>
      </c>
      <c r="I11" s="201"/>
      <c r="J11" s="201"/>
    </row>
    <row r="12" spans="1:10" ht="12.75">
      <c r="A12" s="141" t="s">
        <v>120</v>
      </c>
      <c r="B12" s="249">
        <v>512</v>
      </c>
      <c r="C12" s="249" t="s">
        <v>24</v>
      </c>
      <c r="D12" s="249">
        <v>512</v>
      </c>
      <c r="E12" s="249">
        <v>2110</v>
      </c>
      <c r="F12" s="249" t="s">
        <v>24</v>
      </c>
      <c r="G12" s="249">
        <v>1081</v>
      </c>
      <c r="H12" s="249">
        <v>1536</v>
      </c>
      <c r="I12" s="201"/>
      <c r="J12" s="201"/>
    </row>
    <row r="13" spans="1:10" ht="12.75">
      <c r="A13" s="141"/>
      <c r="B13" s="249"/>
      <c r="C13" s="249"/>
      <c r="D13" s="249"/>
      <c r="E13" s="250"/>
      <c r="F13" s="250"/>
      <c r="G13" s="249"/>
      <c r="H13" s="249"/>
      <c r="I13" s="201"/>
      <c r="J13" s="201"/>
    </row>
    <row r="14" spans="1:10" ht="12.75">
      <c r="A14" s="141" t="s">
        <v>121</v>
      </c>
      <c r="B14" s="249" t="s">
        <v>24</v>
      </c>
      <c r="C14" s="249" t="s">
        <v>24</v>
      </c>
      <c r="D14" s="249" t="s">
        <v>24</v>
      </c>
      <c r="E14" s="250" t="s">
        <v>24</v>
      </c>
      <c r="F14" s="249" t="s">
        <v>24</v>
      </c>
      <c r="G14" s="249" t="s">
        <v>24</v>
      </c>
      <c r="H14" s="249" t="s">
        <v>24</v>
      </c>
      <c r="I14" s="201"/>
      <c r="J14" s="201"/>
    </row>
    <row r="15" spans="1:10" ht="12.75">
      <c r="A15" s="141"/>
      <c r="B15" s="249"/>
      <c r="C15" s="249"/>
      <c r="D15" s="249"/>
      <c r="E15" s="250"/>
      <c r="F15" s="250"/>
      <c r="G15" s="249"/>
      <c r="H15" s="249"/>
      <c r="I15" s="201"/>
      <c r="J15" s="201"/>
    </row>
    <row r="16" spans="1:10" ht="12.75">
      <c r="A16" s="141" t="s">
        <v>122</v>
      </c>
      <c r="B16" s="249">
        <v>76</v>
      </c>
      <c r="C16" s="249" t="s">
        <v>24</v>
      </c>
      <c r="D16" s="249">
        <v>76</v>
      </c>
      <c r="E16" s="250">
        <v>2000</v>
      </c>
      <c r="F16" s="249" t="s">
        <v>24</v>
      </c>
      <c r="G16" s="249">
        <v>153</v>
      </c>
      <c r="H16" s="249">
        <v>325</v>
      </c>
      <c r="I16" s="201"/>
      <c r="J16" s="201"/>
    </row>
    <row r="17" spans="2:10" ht="12.75">
      <c r="B17" s="234"/>
      <c r="C17" s="234"/>
      <c r="D17" s="234"/>
      <c r="E17" s="235"/>
      <c r="F17" s="235"/>
      <c r="G17" s="234"/>
      <c r="H17" s="234"/>
      <c r="I17" s="201"/>
      <c r="J17" s="201"/>
    </row>
    <row r="18" spans="1:10" ht="12.75">
      <c r="A18" s="56" t="s">
        <v>123</v>
      </c>
      <c r="B18" s="234">
        <v>5299</v>
      </c>
      <c r="C18" s="234" t="s">
        <v>24</v>
      </c>
      <c r="D18" s="234">
        <v>5299</v>
      </c>
      <c r="E18" s="235">
        <v>4400</v>
      </c>
      <c r="F18" s="234" t="s">
        <v>24</v>
      </c>
      <c r="G18" s="234">
        <v>23316</v>
      </c>
      <c r="H18" s="234">
        <v>28500</v>
      </c>
      <c r="I18" s="201"/>
      <c r="J18" s="201"/>
    </row>
    <row r="19" spans="1:10" ht="12.75">
      <c r="A19" s="56" t="s">
        <v>124</v>
      </c>
      <c r="B19" s="234" t="s">
        <v>24</v>
      </c>
      <c r="C19" s="234" t="s">
        <v>24</v>
      </c>
      <c r="D19" s="234" t="s">
        <v>24</v>
      </c>
      <c r="E19" s="234" t="s">
        <v>24</v>
      </c>
      <c r="F19" s="234" t="s">
        <v>24</v>
      </c>
      <c r="G19" s="234" t="s">
        <v>24</v>
      </c>
      <c r="H19" s="234" t="s">
        <v>24</v>
      </c>
      <c r="I19" s="201"/>
      <c r="J19" s="201"/>
    </row>
    <row r="20" spans="1:10" ht="12.75">
      <c r="A20" s="56" t="s">
        <v>125</v>
      </c>
      <c r="B20" s="251">
        <v>2</v>
      </c>
      <c r="C20" s="234" t="s">
        <v>24</v>
      </c>
      <c r="D20" s="251">
        <v>2</v>
      </c>
      <c r="E20" s="251">
        <v>3500</v>
      </c>
      <c r="F20" s="234" t="s">
        <v>24</v>
      </c>
      <c r="G20" s="251">
        <v>7</v>
      </c>
      <c r="H20" s="234" t="s">
        <v>24</v>
      </c>
      <c r="I20" s="201"/>
      <c r="J20" s="201"/>
    </row>
    <row r="21" spans="1:10" ht="12.75">
      <c r="A21" s="141" t="s">
        <v>227</v>
      </c>
      <c r="B21" s="249">
        <v>5301</v>
      </c>
      <c r="C21" s="249" t="s">
        <v>24</v>
      </c>
      <c r="D21" s="249">
        <v>5301</v>
      </c>
      <c r="E21" s="249">
        <v>4400</v>
      </c>
      <c r="F21" s="249" t="s">
        <v>24</v>
      </c>
      <c r="G21" s="249">
        <v>23323</v>
      </c>
      <c r="H21" s="249">
        <v>28500</v>
      </c>
      <c r="I21" s="201"/>
      <c r="J21" s="201"/>
    </row>
    <row r="22" spans="2:10" ht="12.75">
      <c r="B22" s="249"/>
      <c r="C22" s="249"/>
      <c r="D22" s="249"/>
      <c r="E22" s="250"/>
      <c r="F22" s="250"/>
      <c r="G22" s="249"/>
      <c r="H22" s="249"/>
      <c r="I22" s="201"/>
      <c r="J22" s="201"/>
    </row>
    <row r="23" spans="1:10" ht="12.75">
      <c r="A23" s="141" t="s">
        <v>126</v>
      </c>
      <c r="B23" s="249">
        <v>10151</v>
      </c>
      <c r="C23" s="249">
        <v>292</v>
      </c>
      <c r="D23" s="249">
        <v>10443</v>
      </c>
      <c r="E23" s="250">
        <v>4425</v>
      </c>
      <c r="F23" s="250">
        <v>4310</v>
      </c>
      <c r="G23" s="249">
        <v>46176</v>
      </c>
      <c r="H23" s="249">
        <v>30938</v>
      </c>
      <c r="I23" s="201"/>
      <c r="J23" s="201"/>
    </row>
    <row r="24" spans="1:10" ht="12.75">
      <c r="A24" s="141"/>
      <c r="B24" s="249"/>
      <c r="C24" s="249"/>
      <c r="D24" s="249"/>
      <c r="E24" s="250"/>
      <c r="F24" s="250"/>
      <c r="G24" s="249"/>
      <c r="H24" s="249"/>
      <c r="I24" s="201"/>
      <c r="J24" s="201"/>
    </row>
    <row r="25" spans="1:10" ht="12.75">
      <c r="A25" s="141" t="s">
        <v>127</v>
      </c>
      <c r="B25" s="249">
        <v>193</v>
      </c>
      <c r="C25" s="249">
        <v>71</v>
      </c>
      <c r="D25" s="249">
        <v>264</v>
      </c>
      <c r="E25" s="250">
        <v>3430</v>
      </c>
      <c r="F25" s="250">
        <v>3800</v>
      </c>
      <c r="G25" s="249">
        <v>932</v>
      </c>
      <c r="H25" s="249">
        <v>635</v>
      </c>
      <c r="I25" s="201"/>
      <c r="J25" s="201"/>
    </row>
    <row r="26" spans="2:10" ht="12.75">
      <c r="B26" s="234"/>
      <c r="C26" s="234"/>
      <c r="D26" s="234"/>
      <c r="E26" s="235"/>
      <c r="F26" s="235"/>
      <c r="G26" s="234"/>
      <c r="H26" s="234"/>
      <c r="I26" s="201"/>
      <c r="J26" s="201"/>
    </row>
    <row r="27" spans="1:10" ht="12.75">
      <c r="A27" s="56" t="s">
        <v>128</v>
      </c>
      <c r="B27" s="234">
        <v>3314</v>
      </c>
      <c r="C27" s="234">
        <v>595</v>
      </c>
      <c r="D27" s="234">
        <v>3909</v>
      </c>
      <c r="E27" s="235">
        <v>2500</v>
      </c>
      <c r="F27" s="235">
        <v>3700</v>
      </c>
      <c r="G27" s="234">
        <v>10486</v>
      </c>
      <c r="H27" s="234">
        <v>3156</v>
      </c>
      <c r="I27" s="201"/>
      <c r="J27" s="201"/>
    </row>
    <row r="28" spans="1:10" ht="12.75">
      <c r="A28" s="56" t="s">
        <v>129</v>
      </c>
      <c r="B28" s="234">
        <v>15174</v>
      </c>
      <c r="C28" s="234">
        <v>720</v>
      </c>
      <c r="D28" s="234">
        <v>15894</v>
      </c>
      <c r="E28" s="235">
        <v>3090</v>
      </c>
      <c r="F28" s="235">
        <v>3500</v>
      </c>
      <c r="G28" s="234">
        <v>49408</v>
      </c>
      <c r="H28" s="234">
        <v>14822</v>
      </c>
      <c r="I28" s="201"/>
      <c r="J28" s="201"/>
    </row>
    <row r="29" spans="1:10" ht="12.75">
      <c r="A29" s="56" t="s">
        <v>130</v>
      </c>
      <c r="B29" s="234">
        <v>1011</v>
      </c>
      <c r="C29" s="234">
        <v>286</v>
      </c>
      <c r="D29" s="234">
        <v>1297</v>
      </c>
      <c r="E29" s="235">
        <v>3000</v>
      </c>
      <c r="F29" s="235">
        <v>4500</v>
      </c>
      <c r="G29" s="234">
        <v>4320</v>
      </c>
      <c r="H29" s="234">
        <v>1300</v>
      </c>
      <c r="I29" s="201"/>
      <c r="J29" s="201"/>
    </row>
    <row r="30" spans="1:10" ht="12.75">
      <c r="A30" s="141" t="s">
        <v>228</v>
      </c>
      <c r="B30" s="249">
        <v>19499</v>
      </c>
      <c r="C30" s="249">
        <v>1601</v>
      </c>
      <c r="D30" s="249">
        <v>21100</v>
      </c>
      <c r="E30" s="249">
        <v>2985</v>
      </c>
      <c r="F30" s="249">
        <v>3753</v>
      </c>
      <c r="G30" s="249">
        <v>64214</v>
      </c>
      <c r="H30" s="249">
        <v>19278</v>
      </c>
      <c r="I30" s="201"/>
      <c r="J30" s="201"/>
    </row>
    <row r="31" spans="2:10" ht="12.75">
      <c r="B31" s="234"/>
      <c r="C31" s="234"/>
      <c r="D31" s="234"/>
      <c r="E31" s="235"/>
      <c r="F31" s="235"/>
      <c r="G31" s="234"/>
      <c r="H31" s="234"/>
      <c r="I31" s="201"/>
      <c r="J31" s="201"/>
    </row>
    <row r="32" spans="1:10" ht="12.75">
      <c r="A32" s="56" t="s">
        <v>131</v>
      </c>
      <c r="B32" s="252">
        <v>2217</v>
      </c>
      <c r="C32" s="252">
        <v>280</v>
      </c>
      <c r="D32" s="234">
        <v>2497</v>
      </c>
      <c r="E32" s="252">
        <v>2920</v>
      </c>
      <c r="F32" s="252">
        <v>3885</v>
      </c>
      <c r="G32" s="235">
        <v>7561</v>
      </c>
      <c r="H32" s="252">
        <v>5080</v>
      </c>
      <c r="I32" s="201"/>
      <c r="J32" s="201"/>
    </row>
    <row r="33" spans="1:10" ht="12.75">
      <c r="A33" s="56" t="s">
        <v>132</v>
      </c>
      <c r="B33" s="252">
        <v>6357</v>
      </c>
      <c r="C33" s="252">
        <v>1202</v>
      </c>
      <c r="D33" s="234">
        <v>7559</v>
      </c>
      <c r="E33" s="252">
        <v>2000</v>
      </c>
      <c r="F33" s="252">
        <v>2501</v>
      </c>
      <c r="G33" s="235">
        <v>15720</v>
      </c>
      <c r="H33" s="252">
        <v>14000</v>
      </c>
      <c r="I33" s="201"/>
      <c r="J33" s="201"/>
    </row>
    <row r="34" spans="1:10" ht="12.75">
      <c r="A34" s="56" t="s">
        <v>133</v>
      </c>
      <c r="B34" s="252">
        <v>5686</v>
      </c>
      <c r="C34" s="252">
        <v>931</v>
      </c>
      <c r="D34" s="234">
        <v>6617</v>
      </c>
      <c r="E34" s="252">
        <v>2349</v>
      </c>
      <c r="F34" s="252">
        <v>4134</v>
      </c>
      <c r="G34" s="235">
        <v>17205</v>
      </c>
      <c r="H34" s="252">
        <v>7940</v>
      </c>
      <c r="I34" s="201"/>
      <c r="J34" s="201"/>
    </row>
    <row r="35" spans="1:10" ht="12.75">
      <c r="A35" s="56" t="s">
        <v>134</v>
      </c>
      <c r="B35" s="252">
        <v>741</v>
      </c>
      <c r="C35" s="252">
        <v>230</v>
      </c>
      <c r="D35" s="234">
        <v>971</v>
      </c>
      <c r="E35" s="252">
        <v>2960</v>
      </c>
      <c r="F35" s="252">
        <v>4135</v>
      </c>
      <c r="G35" s="235">
        <v>3144</v>
      </c>
      <c r="H35" s="252">
        <v>1886</v>
      </c>
      <c r="I35" s="201"/>
      <c r="J35" s="201"/>
    </row>
    <row r="36" spans="1:10" ht="12.75">
      <c r="A36" s="141" t="s">
        <v>135</v>
      </c>
      <c r="B36" s="249">
        <v>15001</v>
      </c>
      <c r="C36" s="249">
        <v>2643</v>
      </c>
      <c r="D36" s="249">
        <v>17644</v>
      </c>
      <c r="E36" s="249">
        <v>2316</v>
      </c>
      <c r="F36" s="249">
        <v>3365</v>
      </c>
      <c r="G36" s="249">
        <v>43630</v>
      </c>
      <c r="H36" s="249">
        <v>28906</v>
      </c>
      <c r="I36" s="201"/>
      <c r="J36" s="201"/>
    </row>
    <row r="37" spans="1:10" ht="12.75">
      <c r="A37" s="141"/>
      <c r="B37" s="249"/>
      <c r="C37" s="249"/>
      <c r="D37" s="249"/>
      <c r="E37" s="250"/>
      <c r="F37" s="250"/>
      <c r="G37" s="249"/>
      <c r="H37" s="249"/>
      <c r="I37" s="201"/>
      <c r="J37" s="201"/>
    </row>
    <row r="38" spans="1:10" ht="12.75">
      <c r="A38" s="141" t="s">
        <v>136</v>
      </c>
      <c r="B38" s="250">
        <v>11297</v>
      </c>
      <c r="C38" s="250">
        <v>594</v>
      </c>
      <c r="D38" s="249">
        <v>11891</v>
      </c>
      <c r="E38" s="250">
        <v>1281</v>
      </c>
      <c r="F38" s="250">
        <v>2050</v>
      </c>
      <c r="G38" s="250">
        <v>15689</v>
      </c>
      <c r="H38" s="250">
        <v>17258</v>
      </c>
      <c r="I38" s="201"/>
      <c r="J38" s="201"/>
    </row>
    <row r="39" spans="2:10" ht="12.75">
      <c r="B39" s="234"/>
      <c r="C39" s="234"/>
      <c r="D39" s="234"/>
      <c r="E39" s="235"/>
      <c r="F39" s="235"/>
      <c r="G39" s="234"/>
      <c r="H39" s="234"/>
      <c r="I39" s="201"/>
      <c r="J39" s="201"/>
    </row>
    <row r="40" spans="1:10" ht="12.75">
      <c r="A40" s="56" t="s">
        <v>137</v>
      </c>
      <c r="B40" s="235">
        <v>3311</v>
      </c>
      <c r="C40" s="235">
        <v>678</v>
      </c>
      <c r="D40" s="234">
        <v>3989</v>
      </c>
      <c r="E40" s="235">
        <v>1700</v>
      </c>
      <c r="F40" s="235">
        <v>3200</v>
      </c>
      <c r="G40" s="235">
        <v>7798</v>
      </c>
      <c r="H40" s="235" t="s">
        <v>24</v>
      </c>
      <c r="I40" s="201"/>
      <c r="J40" s="201"/>
    </row>
    <row r="41" spans="1:10" ht="12.75">
      <c r="A41" s="56" t="s">
        <v>138</v>
      </c>
      <c r="B41" s="234">
        <v>5307</v>
      </c>
      <c r="C41" s="234">
        <v>109</v>
      </c>
      <c r="D41" s="234">
        <v>5416</v>
      </c>
      <c r="E41" s="235">
        <v>3420</v>
      </c>
      <c r="F41" s="235">
        <v>4800</v>
      </c>
      <c r="G41" s="234">
        <v>18673</v>
      </c>
      <c r="H41" s="234">
        <v>6162</v>
      </c>
      <c r="I41" s="201"/>
      <c r="J41" s="201"/>
    </row>
    <row r="42" spans="1:10" ht="12.75">
      <c r="A42" s="56" t="s">
        <v>139</v>
      </c>
      <c r="B42" s="235">
        <v>24256</v>
      </c>
      <c r="C42" s="235">
        <v>3852</v>
      </c>
      <c r="D42" s="234">
        <v>28108</v>
      </c>
      <c r="E42" s="235">
        <v>2630</v>
      </c>
      <c r="F42" s="235">
        <v>3600</v>
      </c>
      <c r="G42" s="235">
        <v>77660</v>
      </c>
      <c r="H42" s="251">
        <v>33730</v>
      </c>
      <c r="I42" s="201"/>
      <c r="J42" s="201"/>
    </row>
    <row r="43" spans="1:10" ht="12.75">
      <c r="A43" s="56" t="s">
        <v>140</v>
      </c>
      <c r="B43" s="235">
        <v>24802</v>
      </c>
      <c r="C43" s="235">
        <v>1461</v>
      </c>
      <c r="D43" s="234">
        <v>26263</v>
      </c>
      <c r="E43" s="235">
        <v>2590</v>
      </c>
      <c r="F43" s="235">
        <v>3530</v>
      </c>
      <c r="G43" s="235">
        <v>69395</v>
      </c>
      <c r="H43" s="235">
        <v>20819</v>
      </c>
      <c r="I43" s="201"/>
      <c r="J43" s="201"/>
    </row>
    <row r="44" spans="1:10" ht="12.75">
      <c r="A44" s="56" t="s">
        <v>141</v>
      </c>
      <c r="B44" s="235">
        <v>21095</v>
      </c>
      <c r="C44" s="235">
        <v>1063</v>
      </c>
      <c r="D44" s="234">
        <v>22158</v>
      </c>
      <c r="E44" s="235">
        <v>2500</v>
      </c>
      <c r="F44" s="235">
        <v>3000</v>
      </c>
      <c r="G44" s="235">
        <v>55927</v>
      </c>
      <c r="H44" s="235">
        <v>30750</v>
      </c>
      <c r="I44" s="201"/>
      <c r="J44" s="201"/>
    </row>
    <row r="45" spans="1:10" ht="12.75">
      <c r="A45" s="56" t="s">
        <v>142</v>
      </c>
      <c r="B45" s="235">
        <v>2160</v>
      </c>
      <c r="C45" s="235">
        <v>98</v>
      </c>
      <c r="D45" s="234">
        <v>2258</v>
      </c>
      <c r="E45" s="235">
        <v>1700</v>
      </c>
      <c r="F45" s="235">
        <v>2800</v>
      </c>
      <c r="G45" s="235">
        <v>3946</v>
      </c>
      <c r="H45" s="235">
        <v>3157</v>
      </c>
      <c r="I45" s="201"/>
      <c r="J45" s="201"/>
    </row>
    <row r="46" spans="1:10" ht="12.75">
      <c r="A46" s="56" t="s">
        <v>143</v>
      </c>
      <c r="B46" s="235">
        <v>1593</v>
      </c>
      <c r="C46" s="235">
        <v>101</v>
      </c>
      <c r="D46" s="234">
        <v>1694</v>
      </c>
      <c r="E46" s="235">
        <v>1400</v>
      </c>
      <c r="F46" s="235">
        <v>1695</v>
      </c>
      <c r="G46" s="235">
        <v>2401</v>
      </c>
      <c r="H46" s="235">
        <v>2881</v>
      </c>
      <c r="I46" s="201"/>
      <c r="J46" s="201"/>
    </row>
    <row r="47" spans="1:10" ht="12.75">
      <c r="A47" s="56" t="s">
        <v>144</v>
      </c>
      <c r="B47" s="235">
        <v>5273</v>
      </c>
      <c r="C47" s="235">
        <v>422</v>
      </c>
      <c r="D47" s="234">
        <v>5695</v>
      </c>
      <c r="E47" s="235">
        <v>1250</v>
      </c>
      <c r="F47" s="235">
        <v>3300</v>
      </c>
      <c r="G47" s="235">
        <v>7984</v>
      </c>
      <c r="H47" s="235">
        <v>5988</v>
      </c>
      <c r="I47" s="201"/>
      <c r="J47" s="201"/>
    </row>
    <row r="48" spans="1:10" ht="12.75">
      <c r="A48" s="56" t="s">
        <v>145</v>
      </c>
      <c r="B48" s="235">
        <v>22710</v>
      </c>
      <c r="C48" s="235">
        <v>1037</v>
      </c>
      <c r="D48" s="234">
        <v>23747</v>
      </c>
      <c r="E48" s="235">
        <v>1600</v>
      </c>
      <c r="F48" s="235">
        <v>2800</v>
      </c>
      <c r="G48" s="235">
        <v>39240</v>
      </c>
      <c r="H48" s="235">
        <v>27468</v>
      </c>
      <c r="I48" s="201"/>
      <c r="J48" s="201"/>
    </row>
    <row r="49" spans="1:10" ht="12.75">
      <c r="A49" s="141" t="s">
        <v>229</v>
      </c>
      <c r="B49" s="249">
        <v>110507</v>
      </c>
      <c r="C49" s="249">
        <v>8821</v>
      </c>
      <c r="D49" s="249">
        <v>119328</v>
      </c>
      <c r="E49" s="249">
        <v>2293</v>
      </c>
      <c r="F49" s="249">
        <v>3361</v>
      </c>
      <c r="G49" s="249">
        <v>283024</v>
      </c>
      <c r="H49" s="249">
        <v>130955</v>
      </c>
      <c r="I49" s="201"/>
      <c r="J49" s="201"/>
    </row>
    <row r="50" spans="1:10" ht="12.75">
      <c r="A50" s="141"/>
      <c r="B50" s="249"/>
      <c r="C50" s="249"/>
      <c r="D50" s="249"/>
      <c r="E50" s="250"/>
      <c r="F50" s="250"/>
      <c r="G50" s="249"/>
      <c r="H50" s="249"/>
      <c r="I50" s="201"/>
      <c r="J50" s="201"/>
    </row>
    <row r="51" spans="1:10" ht="12.75">
      <c r="A51" s="141" t="s">
        <v>146</v>
      </c>
      <c r="B51" s="250">
        <v>4522</v>
      </c>
      <c r="C51" s="250">
        <v>62</v>
      </c>
      <c r="D51" s="249">
        <v>4584</v>
      </c>
      <c r="E51" s="250">
        <v>1700</v>
      </c>
      <c r="F51" s="250">
        <v>2900</v>
      </c>
      <c r="G51" s="250">
        <v>7867</v>
      </c>
      <c r="H51" s="250">
        <v>9440</v>
      </c>
      <c r="I51" s="201"/>
      <c r="J51" s="201"/>
    </row>
    <row r="52" spans="2:10" ht="12.75">
      <c r="B52" s="234"/>
      <c r="C52" s="234"/>
      <c r="D52" s="234"/>
      <c r="E52" s="235"/>
      <c r="F52" s="235"/>
      <c r="G52" s="234"/>
      <c r="H52" s="234"/>
      <c r="I52" s="201"/>
      <c r="J52" s="201"/>
    </row>
    <row r="53" spans="1:10" ht="12.75">
      <c r="A53" s="56" t="s">
        <v>147</v>
      </c>
      <c r="B53" s="234">
        <v>25200</v>
      </c>
      <c r="C53" s="234">
        <v>3800</v>
      </c>
      <c r="D53" s="234">
        <v>29000</v>
      </c>
      <c r="E53" s="235">
        <v>1850</v>
      </c>
      <c r="F53" s="235">
        <v>4100</v>
      </c>
      <c r="G53" s="234">
        <v>62200</v>
      </c>
      <c r="H53" s="234">
        <v>27990</v>
      </c>
      <c r="I53" s="201"/>
      <c r="J53" s="201"/>
    </row>
    <row r="54" spans="1:10" ht="12.75">
      <c r="A54" s="56" t="s">
        <v>148</v>
      </c>
      <c r="B54" s="234">
        <v>65271</v>
      </c>
      <c r="C54" s="234">
        <v>5657</v>
      </c>
      <c r="D54" s="234">
        <v>70928</v>
      </c>
      <c r="E54" s="235">
        <v>2200</v>
      </c>
      <c r="F54" s="235">
        <v>3500</v>
      </c>
      <c r="G54" s="234">
        <v>163396</v>
      </c>
      <c r="H54" s="234">
        <v>107678</v>
      </c>
      <c r="I54" s="201"/>
      <c r="J54" s="201"/>
    </row>
    <row r="55" spans="1:10" ht="12.75">
      <c r="A55" s="56" t="s">
        <v>149</v>
      </c>
      <c r="B55" s="234">
        <v>7173</v>
      </c>
      <c r="C55" s="234">
        <v>230</v>
      </c>
      <c r="D55" s="234">
        <v>7403</v>
      </c>
      <c r="E55" s="235">
        <v>1750</v>
      </c>
      <c r="F55" s="235">
        <v>2950</v>
      </c>
      <c r="G55" s="234">
        <v>13231</v>
      </c>
      <c r="H55" s="234">
        <v>8600</v>
      </c>
      <c r="I55" s="201"/>
      <c r="J55" s="201"/>
    </row>
    <row r="56" spans="1:10" ht="12.75">
      <c r="A56" s="56" t="s">
        <v>150</v>
      </c>
      <c r="B56" s="234">
        <v>3291</v>
      </c>
      <c r="C56" s="234">
        <v>40</v>
      </c>
      <c r="D56" s="234">
        <v>3331</v>
      </c>
      <c r="E56" s="235">
        <v>2730</v>
      </c>
      <c r="F56" s="235">
        <v>3900</v>
      </c>
      <c r="G56" s="234">
        <v>9140</v>
      </c>
      <c r="H56" s="234">
        <v>3656</v>
      </c>
      <c r="I56" s="201"/>
      <c r="J56" s="201"/>
    </row>
    <row r="57" spans="1:10" ht="12.75">
      <c r="A57" s="56" t="s">
        <v>151</v>
      </c>
      <c r="B57" s="234">
        <v>27081</v>
      </c>
      <c r="C57" s="234">
        <v>2876</v>
      </c>
      <c r="D57" s="234">
        <v>29957</v>
      </c>
      <c r="E57" s="235">
        <v>1623</v>
      </c>
      <c r="F57" s="235">
        <v>2425</v>
      </c>
      <c r="G57" s="234">
        <v>50927</v>
      </c>
      <c r="H57" s="234">
        <v>33102</v>
      </c>
      <c r="I57" s="201"/>
      <c r="J57" s="201"/>
    </row>
    <row r="58" spans="1:10" ht="12.75">
      <c r="A58" s="141" t="s">
        <v>152</v>
      </c>
      <c r="B58" s="249">
        <v>128016</v>
      </c>
      <c r="C58" s="249">
        <v>12603</v>
      </c>
      <c r="D58" s="249">
        <v>140619</v>
      </c>
      <c r="E58" s="249">
        <v>1997</v>
      </c>
      <c r="F58" s="249">
        <v>3427</v>
      </c>
      <c r="G58" s="249">
        <v>298894</v>
      </c>
      <c r="H58" s="249">
        <v>181026</v>
      </c>
      <c r="I58" s="201"/>
      <c r="J58" s="201"/>
    </row>
    <row r="59" spans="2:10" ht="12.75">
      <c r="B59" s="234"/>
      <c r="C59" s="234"/>
      <c r="D59" s="234"/>
      <c r="E59" s="235"/>
      <c r="F59" s="235"/>
      <c r="G59" s="234"/>
      <c r="H59" s="234"/>
      <c r="I59" s="201"/>
      <c r="J59" s="201"/>
    </row>
    <row r="60" spans="1:10" ht="12.75">
      <c r="A60" s="56" t="s">
        <v>153</v>
      </c>
      <c r="B60" s="235">
        <v>1549</v>
      </c>
      <c r="C60" s="235">
        <v>1654</v>
      </c>
      <c r="D60" s="234">
        <v>3203</v>
      </c>
      <c r="E60" s="235">
        <v>850</v>
      </c>
      <c r="F60" s="235">
        <v>1270</v>
      </c>
      <c r="G60" s="235">
        <v>3417</v>
      </c>
      <c r="H60" s="235">
        <v>2400</v>
      </c>
      <c r="I60" s="201"/>
      <c r="J60" s="201"/>
    </row>
    <row r="61" spans="1:10" ht="12.75">
      <c r="A61" s="56" t="s">
        <v>154</v>
      </c>
      <c r="B61" s="235">
        <v>664</v>
      </c>
      <c r="C61" s="235">
        <v>24</v>
      </c>
      <c r="D61" s="234">
        <v>688</v>
      </c>
      <c r="E61" s="235">
        <v>1800</v>
      </c>
      <c r="F61" s="235">
        <v>3000</v>
      </c>
      <c r="G61" s="235">
        <v>1267</v>
      </c>
      <c r="H61" s="235">
        <v>1014</v>
      </c>
      <c r="I61" s="201"/>
      <c r="J61" s="201"/>
    </row>
    <row r="62" spans="1:10" ht="12.75">
      <c r="A62" s="56" t="s">
        <v>155</v>
      </c>
      <c r="B62" s="235">
        <v>1721</v>
      </c>
      <c r="C62" s="235">
        <v>53</v>
      </c>
      <c r="D62" s="234">
        <v>1774</v>
      </c>
      <c r="E62" s="235">
        <v>2250</v>
      </c>
      <c r="F62" s="235">
        <v>3520</v>
      </c>
      <c r="G62" s="235">
        <v>4059</v>
      </c>
      <c r="H62" s="235">
        <v>4000</v>
      </c>
      <c r="I62" s="201"/>
      <c r="J62" s="201"/>
    </row>
    <row r="63" spans="1:10" ht="12.75">
      <c r="A63" s="141" t="s">
        <v>156</v>
      </c>
      <c r="B63" s="249">
        <v>3934</v>
      </c>
      <c r="C63" s="249">
        <v>1731</v>
      </c>
      <c r="D63" s="249">
        <v>5665</v>
      </c>
      <c r="E63" s="249">
        <v>1623</v>
      </c>
      <c r="F63" s="249">
        <v>1363</v>
      </c>
      <c r="G63" s="249">
        <v>8743</v>
      </c>
      <c r="H63" s="249">
        <v>7414</v>
      </c>
      <c r="I63" s="201"/>
      <c r="J63" s="201"/>
    </row>
    <row r="64" spans="1:10" ht="12.75">
      <c r="A64" s="141"/>
      <c r="B64" s="249"/>
      <c r="C64" s="249"/>
      <c r="D64" s="249"/>
      <c r="E64" s="250"/>
      <c r="F64" s="250"/>
      <c r="G64" s="249"/>
      <c r="H64" s="249"/>
      <c r="I64" s="201"/>
      <c r="J64" s="201"/>
    </row>
    <row r="65" spans="1:10" ht="12.75">
      <c r="A65" s="141" t="s">
        <v>157</v>
      </c>
      <c r="B65" s="249">
        <v>10555</v>
      </c>
      <c r="C65" s="249">
        <v>1067</v>
      </c>
      <c r="D65" s="249">
        <v>11622</v>
      </c>
      <c r="E65" s="250">
        <v>1370</v>
      </c>
      <c r="F65" s="250">
        <v>3000</v>
      </c>
      <c r="G65" s="249">
        <v>17661</v>
      </c>
      <c r="H65" s="249">
        <v>11833</v>
      </c>
      <c r="I65" s="201"/>
      <c r="J65" s="201"/>
    </row>
    <row r="66" spans="2:10" ht="12.75">
      <c r="B66" s="234"/>
      <c r="C66" s="234"/>
      <c r="D66" s="234"/>
      <c r="E66" s="235"/>
      <c r="F66" s="235"/>
      <c r="G66" s="234"/>
      <c r="H66" s="234"/>
      <c r="I66" s="201"/>
      <c r="J66" s="201"/>
    </row>
    <row r="67" spans="1:10" ht="12.75">
      <c r="A67" s="56" t="s">
        <v>158</v>
      </c>
      <c r="B67" s="235">
        <v>45000</v>
      </c>
      <c r="C67" s="235" t="s">
        <v>24</v>
      </c>
      <c r="D67" s="234">
        <v>45000</v>
      </c>
      <c r="E67" s="235">
        <v>1878</v>
      </c>
      <c r="F67" s="235" t="s">
        <v>24</v>
      </c>
      <c r="G67" s="235">
        <v>84510</v>
      </c>
      <c r="H67" s="235">
        <v>50706</v>
      </c>
      <c r="I67" s="201"/>
      <c r="J67" s="201"/>
    </row>
    <row r="68" spans="1:10" ht="12.75">
      <c r="A68" s="56" t="s">
        <v>159</v>
      </c>
      <c r="B68" s="235">
        <v>22000</v>
      </c>
      <c r="C68" s="235" t="s">
        <v>24</v>
      </c>
      <c r="D68" s="234">
        <v>22000</v>
      </c>
      <c r="E68" s="235">
        <v>1534</v>
      </c>
      <c r="F68" s="235" t="s">
        <v>24</v>
      </c>
      <c r="G68" s="235">
        <v>33748</v>
      </c>
      <c r="H68" s="235">
        <v>20249</v>
      </c>
      <c r="I68" s="201"/>
      <c r="J68" s="201"/>
    </row>
    <row r="69" spans="1:10" ht="12.75">
      <c r="A69" s="141" t="s">
        <v>160</v>
      </c>
      <c r="B69" s="249">
        <v>67000</v>
      </c>
      <c r="C69" s="249" t="s">
        <v>24</v>
      </c>
      <c r="D69" s="249">
        <v>67000</v>
      </c>
      <c r="E69" s="249">
        <v>1765</v>
      </c>
      <c r="F69" s="249" t="s">
        <v>24</v>
      </c>
      <c r="G69" s="249">
        <v>118258</v>
      </c>
      <c r="H69" s="249">
        <v>70955</v>
      </c>
      <c r="I69" s="201"/>
      <c r="J69" s="201"/>
    </row>
    <row r="70" spans="2:10" ht="12.75">
      <c r="B70" s="234"/>
      <c r="C70" s="234"/>
      <c r="D70" s="234"/>
      <c r="E70" s="235"/>
      <c r="F70" s="235"/>
      <c r="G70" s="234"/>
      <c r="H70" s="234"/>
      <c r="I70" s="201"/>
      <c r="J70" s="201"/>
    </row>
    <row r="71" spans="1:10" ht="12.75">
      <c r="A71" s="56" t="s">
        <v>161</v>
      </c>
      <c r="B71" s="234">
        <v>2900</v>
      </c>
      <c r="C71" s="234">
        <v>150</v>
      </c>
      <c r="D71" s="234">
        <v>3050</v>
      </c>
      <c r="E71" s="235">
        <v>1800</v>
      </c>
      <c r="F71" s="235">
        <v>3000</v>
      </c>
      <c r="G71" s="234">
        <v>5670</v>
      </c>
      <c r="H71" s="234">
        <v>5103</v>
      </c>
      <c r="I71" s="201"/>
      <c r="J71" s="201"/>
    </row>
    <row r="72" spans="1:10" ht="12.75">
      <c r="A72" s="56" t="s">
        <v>162</v>
      </c>
      <c r="B72" s="234">
        <v>5524</v>
      </c>
      <c r="C72" s="234">
        <v>394</v>
      </c>
      <c r="D72" s="234">
        <v>5918</v>
      </c>
      <c r="E72" s="235">
        <v>3300</v>
      </c>
      <c r="F72" s="235">
        <v>4000</v>
      </c>
      <c r="G72" s="234">
        <v>19805</v>
      </c>
      <c r="H72" s="234">
        <v>17428</v>
      </c>
      <c r="I72" s="201"/>
      <c r="J72" s="201"/>
    </row>
    <row r="73" spans="1:10" ht="12.75">
      <c r="A73" s="56" t="s">
        <v>163</v>
      </c>
      <c r="B73" s="235">
        <v>9501</v>
      </c>
      <c r="C73" s="235">
        <v>532</v>
      </c>
      <c r="D73" s="234">
        <v>10033</v>
      </c>
      <c r="E73" s="235">
        <v>2280</v>
      </c>
      <c r="F73" s="235">
        <v>3000</v>
      </c>
      <c r="G73" s="235">
        <v>23258</v>
      </c>
      <c r="H73" s="235">
        <v>9531</v>
      </c>
      <c r="I73" s="201"/>
      <c r="J73" s="201"/>
    </row>
    <row r="74" spans="1:10" ht="12.75">
      <c r="A74" s="56" t="s">
        <v>164</v>
      </c>
      <c r="B74" s="234">
        <v>16600</v>
      </c>
      <c r="C74" s="234">
        <v>3098</v>
      </c>
      <c r="D74" s="234">
        <v>19698</v>
      </c>
      <c r="E74" s="235">
        <v>1340</v>
      </c>
      <c r="F74" s="235">
        <v>2964</v>
      </c>
      <c r="G74" s="234">
        <v>31426</v>
      </c>
      <c r="H74" s="234">
        <v>17599</v>
      </c>
      <c r="I74" s="201"/>
      <c r="J74" s="201"/>
    </row>
    <row r="75" spans="1:10" ht="12.75">
      <c r="A75" s="56" t="s">
        <v>165</v>
      </c>
      <c r="B75" s="234">
        <v>2451</v>
      </c>
      <c r="C75" s="234">
        <v>109</v>
      </c>
      <c r="D75" s="234">
        <v>2560</v>
      </c>
      <c r="E75" s="235">
        <v>1650</v>
      </c>
      <c r="F75" s="235">
        <v>2200</v>
      </c>
      <c r="G75" s="234">
        <v>4284</v>
      </c>
      <c r="H75" s="234">
        <v>1714</v>
      </c>
      <c r="I75" s="201"/>
      <c r="J75" s="201"/>
    </row>
    <row r="76" spans="1:10" ht="12.75">
      <c r="A76" s="56" t="s">
        <v>166</v>
      </c>
      <c r="B76" s="234">
        <v>1958</v>
      </c>
      <c r="C76" s="234">
        <v>426</v>
      </c>
      <c r="D76" s="234">
        <v>2384</v>
      </c>
      <c r="E76" s="235">
        <v>2063</v>
      </c>
      <c r="F76" s="235">
        <v>2805</v>
      </c>
      <c r="G76" s="234">
        <v>5235</v>
      </c>
      <c r="H76" s="234">
        <v>3141</v>
      </c>
      <c r="I76" s="201"/>
      <c r="J76" s="201"/>
    </row>
    <row r="77" spans="1:10" ht="12.75">
      <c r="A77" s="56" t="s">
        <v>167</v>
      </c>
      <c r="B77" s="234">
        <v>4006</v>
      </c>
      <c r="C77" s="234">
        <v>812</v>
      </c>
      <c r="D77" s="234">
        <v>4818</v>
      </c>
      <c r="E77" s="235">
        <v>2600</v>
      </c>
      <c r="F77" s="235">
        <v>3500</v>
      </c>
      <c r="G77" s="234">
        <v>13258</v>
      </c>
      <c r="H77" s="251">
        <v>5303</v>
      </c>
      <c r="I77" s="201"/>
      <c r="J77" s="201"/>
    </row>
    <row r="78" spans="1:10" ht="12.75">
      <c r="A78" s="56" t="s">
        <v>168</v>
      </c>
      <c r="B78" s="235">
        <v>4864</v>
      </c>
      <c r="C78" s="235">
        <v>209</v>
      </c>
      <c r="D78" s="234">
        <v>5073</v>
      </c>
      <c r="E78" s="235">
        <v>2015</v>
      </c>
      <c r="F78" s="235">
        <v>2770</v>
      </c>
      <c r="G78" s="235">
        <v>10379</v>
      </c>
      <c r="H78" s="235">
        <v>3114</v>
      </c>
      <c r="I78" s="201"/>
      <c r="J78" s="201"/>
    </row>
    <row r="79" spans="1:10" ht="12.75">
      <c r="A79" s="141" t="s">
        <v>230</v>
      </c>
      <c r="B79" s="249">
        <v>47804</v>
      </c>
      <c r="C79" s="249">
        <v>5730</v>
      </c>
      <c r="D79" s="249">
        <v>53534</v>
      </c>
      <c r="E79" s="249">
        <v>2001</v>
      </c>
      <c r="F79" s="249">
        <v>3082</v>
      </c>
      <c r="G79" s="249">
        <v>113315</v>
      </c>
      <c r="H79" s="249">
        <v>62933</v>
      </c>
      <c r="I79" s="201"/>
      <c r="J79" s="201"/>
    </row>
    <row r="80" spans="2:10" ht="12.75">
      <c r="B80" s="234"/>
      <c r="C80" s="234"/>
      <c r="D80" s="234"/>
      <c r="E80" s="235"/>
      <c r="F80" s="235"/>
      <c r="G80" s="234"/>
      <c r="H80" s="234"/>
      <c r="I80" s="201"/>
      <c r="J80" s="201"/>
    </row>
    <row r="81" spans="1:10" ht="12.75">
      <c r="A81" s="56" t="s">
        <v>169</v>
      </c>
      <c r="B81" s="234" t="s">
        <v>24</v>
      </c>
      <c r="C81" s="234" t="s">
        <v>24</v>
      </c>
      <c r="D81" s="234" t="s">
        <v>24</v>
      </c>
      <c r="E81" s="234" t="s">
        <v>24</v>
      </c>
      <c r="F81" s="234" t="s">
        <v>24</v>
      </c>
      <c r="G81" s="234" t="s">
        <v>24</v>
      </c>
      <c r="H81" s="234" t="s">
        <v>24</v>
      </c>
      <c r="I81" s="201"/>
      <c r="J81" s="201"/>
    </row>
    <row r="82" spans="1:10" ht="12.75">
      <c r="A82" s="56" t="s">
        <v>170</v>
      </c>
      <c r="B82" s="234">
        <v>22</v>
      </c>
      <c r="C82" s="234" t="s">
        <v>24</v>
      </c>
      <c r="D82" s="234">
        <v>22</v>
      </c>
      <c r="E82" s="235">
        <v>700</v>
      </c>
      <c r="F82" s="234" t="s">
        <v>24</v>
      </c>
      <c r="G82" s="234">
        <v>15</v>
      </c>
      <c r="H82" s="234">
        <v>18</v>
      </c>
      <c r="I82" s="201"/>
      <c r="J82" s="201"/>
    </row>
    <row r="83" spans="1:10" ht="12.75">
      <c r="A83" s="141" t="s">
        <v>171</v>
      </c>
      <c r="B83" s="249">
        <v>22</v>
      </c>
      <c r="C83" s="249" t="s">
        <v>24</v>
      </c>
      <c r="D83" s="249">
        <v>22</v>
      </c>
      <c r="E83" s="249">
        <v>700</v>
      </c>
      <c r="F83" s="234" t="s">
        <v>24</v>
      </c>
      <c r="G83" s="249">
        <v>15</v>
      </c>
      <c r="H83" s="249">
        <v>18</v>
      </c>
      <c r="I83" s="201"/>
      <c r="J83" s="201"/>
    </row>
    <row r="84" spans="2:10" ht="12.75">
      <c r="B84" s="234"/>
      <c r="C84" s="234"/>
      <c r="D84" s="234"/>
      <c r="E84" s="235"/>
      <c r="F84" s="247"/>
      <c r="G84" s="234"/>
      <c r="H84" s="234"/>
      <c r="I84" s="201"/>
      <c r="J84" s="201"/>
    </row>
    <row r="85" spans="1:10" ht="13.5" thickBot="1">
      <c r="A85" s="142" t="s">
        <v>172</v>
      </c>
      <c r="B85" s="237">
        <v>434390</v>
      </c>
      <c r="C85" s="237">
        <v>35215</v>
      </c>
      <c r="D85" s="237">
        <v>469605</v>
      </c>
      <c r="E85" s="237">
        <v>2139</v>
      </c>
      <c r="F85" s="237">
        <v>3234</v>
      </c>
      <c r="G85" s="237">
        <v>1042975</v>
      </c>
      <c r="H85" s="237">
        <v>601950</v>
      </c>
      <c r="I85" s="201"/>
      <c r="J85" s="201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94">
    <pageSetUpPr fitToPage="1"/>
  </sheetPr>
  <dimension ref="A1:J85"/>
  <sheetViews>
    <sheetView zoomScale="75" zoomScaleNormal="75" workbookViewId="0" topLeftCell="A1">
      <selection activeCell="K14" sqref="K14"/>
    </sheetView>
  </sheetViews>
  <sheetFormatPr defaultColWidth="11.421875" defaultRowHeight="12.75"/>
  <cols>
    <col min="1" max="1" width="25.7109375" style="56" customWidth="1"/>
    <col min="2" max="2" width="12.00390625" style="56" bestFit="1" customWidth="1"/>
    <col min="3" max="6" width="11.421875" style="56" customWidth="1"/>
    <col min="7" max="7" width="12.00390625" style="56" bestFit="1" customWidth="1"/>
    <col min="8" max="16384" width="11.421875" style="56" customWidth="1"/>
  </cols>
  <sheetData>
    <row r="1" spans="1:8" s="227" customFormat="1" ht="18">
      <c r="A1" s="343" t="s">
        <v>0</v>
      </c>
      <c r="B1" s="343"/>
      <c r="C1" s="343"/>
      <c r="D1" s="343"/>
      <c r="E1" s="343"/>
      <c r="F1" s="343"/>
      <c r="G1" s="343"/>
      <c r="H1" s="343"/>
    </row>
    <row r="2" s="158" customFormat="1" ht="14.25"/>
    <row r="3" spans="1:8" s="158" customFormat="1" ht="15">
      <c r="A3" s="344" t="s">
        <v>318</v>
      </c>
      <c r="B3" s="344"/>
      <c r="C3" s="344"/>
      <c r="D3" s="344"/>
      <c r="E3" s="344"/>
      <c r="F3" s="344"/>
      <c r="G3" s="344"/>
      <c r="H3" s="344"/>
    </row>
    <row r="4" spans="1:8" s="158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>
      <c r="A5" s="244" t="s">
        <v>113</v>
      </c>
      <c r="B5" s="229" t="s">
        <v>2</v>
      </c>
      <c r="C5" s="230"/>
      <c r="D5" s="230"/>
      <c r="E5" s="229" t="s">
        <v>10</v>
      </c>
      <c r="F5" s="230"/>
      <c r="G5" s="245" t="s">
        <v>3</v>
      </c>
      <c r="H5" s="246" t="s">
        <v>46</v>
      </c>
    </row>
    <row r="6" spans="1:8" ht="12.75">
      <c r="A6" s="137" t="s">
        <v>114</v>
      </c>
      <c r="B6" s="53" t="s">
        <v>44</v>
      </c>
      <c r="C6" s="54"/>
      <c r="D6" s="54"/>
      <c r="E6" s="53" t="s">
        <v>45</v>
      </c>
      <c r="F6" s="54"/>
      <c r="G6" s="38" t="s">
        <v>115</v>
      </c>
      <c r="H6" s="38" t="s">
        <v>51</v>
      </c>
    </row>
    <row r="7" spans="1:8" ht="13.5" thickBot="1">
      <c r="A7" s="159"/>
      <c r="B7" s="150" t="s">
        <v>47</v>
      </c>
      <c r="C7" s="155" t="s">
        <v>48</v>
      </c>
      <c r="D7" s="157" t="s">
        <v>49</v>
      </c>
      <c r="E7" s="150" t="s">
        <v>47</v>
      </c>
      <c r="F7" s="155" t="s">
        <v>48</v>
      </c>
      <c r="G7" s="150" t="s">
        <v>12</v>
      </c>
      <c r="H7" s="150" t="s">
        <v>12</v>
      </c>
    </row>
    <row r="8" spans="1:10" ht="12.75">
      <c r="A8" s="151" t="s">
        <v>116</v>
      </c>
      <c r="B8" s="233">
        <v>324</v>
      </c>
      <c r="C8" s="247" t="s">
        <v>24</v>
      </c>
      <c r="D8" s="233">
        <v>324</v>
      </c>
      <c r="E8" s="248">
        <v>2110</v>
      </c>
      <c r="F8" s="234" t="s">
        <v>24</v>
      </c>
      <c r="G8" s="233">
        <v>684</v>
      </c>
      <c r="H8" s="233">
        <v>972</v>
      </c>
      <c r="I8" s="201"/>
      <c r="J8" s="201"/>
    </row>
    <row r="9" spans="1:10" ht="12.75">
      <c r="A9" s="56" t="s">
        <v>117</v>
      </c>
      <c r="B9" s="234">
        <v>69</v>
      </c>
      <c r="C9" s="234" t="s">
        <v>24</v>
      </c>
      <c r="D9" s="234">
        <v>69</v>
      </c>
      <c r="E9" s="235">
        <v>2160</v>
      </c>
      <c r="F9" s="234" t="s">
        <v>24</v>
      </c>
      <c r="G9" s="234">
        <v>149</v>
      </c>
      <c r="H9" s="234">
        <v>200</v>
      </c>
      <c r="I9" s="201"/>
      <c r="J9" s="201"/>
    </row>
    <row r="10" spans="1:10" ht="12.75">
      <c r="A10" s="56" t="s">
        <v>118</v>
      </c>
      <c r="B10" s="234">
        <v>88</v>
      </c>
      <c r="C10" s="234" t="s">
        <v>24</v>
      </c>
      <c r="D10" s="234">
        <v>88</v>
      </c>
      <c r="E10" s="235">
        <v>2300</v>
      </c>
      <c r="F10" s="234" t="s">
        <v>24</v>
      </c>
      <c r="G10" s="234">
        <v>202</v>
      </c>
      <c r="H10" s="234">
        <v>264</v>
      </c>
      <c r="I10" s="201"/>
      <c r="J10" s="201"/>
    </row>
    <row r="11" spans="1:10" ht="12.75">
      <c r="A11" s="56" t="s">
        <v>119</v>
      </c>
      <c r="B11" s="234">
        <v>31</v>
      </c>
      <c r="C11" s="234" t="s">
        <v>24</v>
      </c>
      <c r="D11" s="234">
        <v>31</v>
      </c>
      <c r="E11" s="235">
        <v>2110</v>
      </c>
      <c r="F11" s="234" t="s">
        <v>24</v>
      </c>
      <c r="G11" s="234">
        <v>65</v>
      </c>
      <c r="H11" s="234">
        <v>93</v>
      </c>
      <c r="I11" s="201"/>
      <c r="J11" s="201"/>
    </row>
    <row r="12" spans="1:10" ht="12.75">
      <c r="A12" s="141" t="s">
        <v>120</v>
      </c>
      <c r="B12" s="249">
        <v>512</v>
      </c>
      <c r="C12" s="249" t="s">
        <v>24</v>
      </c>
      <c r="D12" s="249">
        <v>512</v>
      </c>
      <c r="E12" s="249">
        <v>2149</v>
      </c>
      <c r="F12" s="249" t="s">
        <v>24</v>
      </c>
      <c r="G12" s="249">
        <v>1100</v>
      </c>
      <c r="H12" s="249">
        <v>1529</v>
      </c>
      <c r="I12" s="201"/>
      <c r="J12" s="201"/>
    </row>
    <row r="13" spans="1:10" ht="12.75">
      <c r="A13" s="141"/>
      <c r="B13" s="249"/>
      <c r="C13" s="249"/>
      <c r="D13" s="249"/>
      <c r="E13" s="250"/>
      <c r="F13" s="250"/>
      <c r="G13" s="249"/>
      <c r="H13" s="249"/>
      <c r="I13" s="201"/>
      <c r="J13" s="201"/>
    </row>
    <row r="14" spans="1:10" ht="12.75">
      <c r="A14" s="141" t="s">
        <v>121</v>
      </c>
      <c r="B14" s="249" t="s">
        <v>24</v>
      </c>
      <c r="C14" s="249" t="s">
        <v>24</v>
      </c>
      <c r="D14" s="249" t="s">
        <v>24</v>
      </c>
      <c r="E14" s="250" t="s">
        <v>24</v>
      </c>
      <c r="F14" s="249" t="s">
        <v>24</v>
      </c>
      <c r="G14" s="249" t="s">
        <v>24</v>
      </c>
      <c r="H14" s="249" t="s">
        <v>24</v>
      </c>
      <c r="I14" s="201"/>
      <c r="J14" s="201"/>
    </row>
    <row r="15" spans="1:10" ht="12.75">
      <c r="A15" s="141"/>
      <c r="B15" s="249"/>
      <c r="C15" s="249"/>
      <c r="D15" s="249"/>
      <c r="E15" s="250"/>
      <c r="F15" s="250"/>
      <c r="G15" s="249"/>
      <c r="H15" s="249"/>
      <c r="I15" s="201"/>
      <c r="J15" s="201"/>
    </row>
    <row r="16" spans="1:10" ht="12.75">
      <c r="A16" s="141" t="s">
        <v>122</v>
      </c>
      <c r="B16" s="249">
        <v>76</v>
      </c>
      <c r="C16" s="249" t="s">
        <v>24</v>
      </c>
      <c r="D16" s="249">
        <v>76</v>
      </c>
      <c r="E16" s="250">
        <v>2000</v>
      </c>
      <c r="F16" s="249" t="s">
        <v>24</v>
      </c>
      <c r="G16" s="249">
        <v>153</v>
      </c>
      <c r="H16" s="249">
        <v>325</v>
      </c>
      <c r="I16" s="201"/>
      <c r="J16" s="201"/>
    </row>
    <row r="17" spans="2:10" ht="12.75">
      <c r="B17" s="234"/>
      <c r="C17" s="234"/>
      <c r="D17" s="234"/>
      <c r="E17" s="235"/>
      <c r="F17" s="235"/>
      <c r="G17" s="234"/>
      <c r="H17" s="234"/>
      <c r="I17" s="201"/>
      <c r="J17" s="201"/>
    </row>
    <row r="18" spans="1:10" ht="12.75">
      <c r="A18" s="56" t="s">
        <v>123</v>
      </c>
      <c r="B18" s="234">
        <v>5919</v>
      </c>
      <c r="C18" s="234" t="s">
        <v>24</v>
      </c>
      <c r="D18" s="234">
        <v>5919</v>
      </c>
      <c r="E18" s="235">
        <v>5000</v>
      </c>
      <c r="F18" s="234" t="s">
        <v>24</v>
      </c>
      <c r="G18" s="234">
        <v>29595</v>
      </c>
      <c r="H18" s="234">
        <v>35000</v>
      </c>
      <c r="I18" s="201"/>
      <c r="J18" s="201"/>
    </row>
    <row r="19" spans="1:10" ht="12.75">
      <c r="A19" s="56" t="s">
        <v>124</v>
      </c>
      <c r="B19" s="234" t="s">
        <v>24</v>
      </c>
      <c r="C19" s="234" t="s">
        <v>24</v>
      </c>
      <c r="D19" s="234" t="s">
        <v>24</v>
      </c>
      <c r="E19" s="234" t="s">
        <v>24</v>
      </c>
      <c r="F19" s="234" t="s">
        <v>24</v>
      </c>
      <c r="G19" s="234" t="s">
        <v>24</v>
      </c>
      <c r="H19" s="234" t="s">
        <v>24</v>
      </c>
      <c r="I19" s="201"/>
      <c r="J19" s="201"/>
    </row>
    <row r="20" spans="1:10" ht="12.75">
      <c r="A20" s="56" t="s">
        <v>125</v>
      </c>
      <c r="B20" s="251">
        <v>1</v>
      </c>
      <c r="C20" s="234" t="s">
        <v>24</v>
      </c>
      <c r="D20" s="251">
        <v>1</v>
      </c>
      <c r="E20" s="251">
        <v>3750</v>
      </c>
      <c r="F20" s="234" t="s">
        <v>24</v>
      </c>
      <c r="G20" s="251">
        <v>4</v>
      </c>
      <c r="H20" s="234" t="s">
        <v>24</v>
      </c>
      <c r="I20" s="201"/>
      <c r="J20" s="201"/>
    </row>
    <row r="21" spans="1:10" ht="12.75">
      <c r="A21" s="141" t="s">
        <v>227</v>
      </c>
      <c r="B21" s="249">
        <v>5920</v>
      </c>
      <c r="C21" s="249" t="s">
        <v>24</v>
      </c>
      <c r="D21" s="249">
        <v>5920</v>
      </c>
      <c r="E21" s="249">
        <v>5000</v>
      </c>
      <c r="F21" s="249" t="s">
        <v>24</v>
      </c>
      <c r="G21" s="249">
        <v>29599</v>
      </c>
      <c r="H21" s="249">
        <v>35000</v>
      </c>
      <c r="I21" s="201"/>
      <c r="J21" s="201"/>
    </row>
    <row r="22" spans="2:10" ht="12.75">
      <c r="B22" s="249"/>
      <c r="C22" s="249"/>
      <c r="D22" s="249"/>
      <c r="E22" s="250"/>
      <c r="F22" s="250"/>
      <c r="G22" s="249"/>
      <c r="H22" s="249"/>
      <c r="I22" s="201"/>
      <c r="J22" s="201"/>
    </row>
    <row r="23" spans="1:10" ht="12.75">
      <c r="A23" s="141" t="s">
        <v>126</v>
      </c>
      <c r="B23" s="249">
        <v>10013</v>
      </c>
      <c r="C23" s="249">
        <v>229</v>
      </c>
      <c r="D23" s="249">
        <v>10242</v>
      </c>
      <c r="E23" s="250">
        <v>4794</v>
      </c>
      <c r="F23" s="250">
        <v>4410</v>
      </c>
      <c r="G23" s="249">
        <v>49011</v>
      </c>
      <c r="H23" s="249">
        <v>33327</v>
      </c>
      <c r="I23" s="201"/>
      <c r="J23" s="201"/>
    </row>
    <row r="24" spans="1:10" ht="12.75">
      <c r="A24" s="141"/>
      <c r="B24" s="249"/>
      <c r="C24" s="249"/>
      <c r="D24" s="249"/>
      <c r="E24" s="250"/>
      <c r="F24" s="250"/>
      <c r="G24" s="249"/>
      <c r="H24" s="249"/>
      <c r="I24" s="201"/>
      <c r="J24" s="201"/>
    </row>
    <row r="25" spans="1:10" ht="12.75">
      <c r="A25" s="141" t="s">
        <v>127</v>
      </c>
      <c r="B25" s="249">
        <v>206</v>
      </c>
      <c r="C25" s="249">
        <v>80</v>
      </c>
      <c r="D25" s="249">
        <v>286</v>
      </c>
      <c r="E25" s="250">
        <v>2785</v>
      </c>
      <c r="F25" s="250">
        <v>4000</v>
      </c>
      <c r="G25" s="249">
        <v>894</v>
      </c>
      <c r="H25" s="249">
        <v>492</v>
      </c>
      <c r="I25" s="201"/>
      <c r="J25" s="201"/>
    </row>
    <row r="26" spans="2:10" ht="12.75">
      <c r="B26" s="234"/>
      <c r="C26" s="234"/>
      <c r="D26" s="234"/>
      <c r="E26" s="235"/>
      <c r="F26" s="235"/>
      <c r="G26" s="234"/>
      <c r="H26" s="234"/>
      <c r="I26" s="201"/>
      <c r="J26" s="201"/>
    </row>
    <row r="27" spans="1:10" ht="12.75">
      <c r="A27" s="56" t="s">
        <v>128</v>
      </c>
      <c r="B27" s="234">
        <v>2238</v>
      </c>
      <c r="C27" s="234">
        <v>469</v>
      </c>
      <c r="D27" s="234">
        <v>2707</v>
      </c>
      <c r="E27" s="235">
        <v>1070</v>
      </c>
      <c r="F27" s="235">
        <v>1943</v>
      </c>
      <c r="G27" s="234">
        <v>3306</v>
      </c>
      <c r="H27" s="234">
        <v>992</v>
      </c>
      <c r="I27" s="201"/>
      <c r="J27" s="201"/>
    </row>
    <row r="28" spans="1:10" ht="12.75">
      <c r="A28" s="56" t="s">
        <v>129</v>
      </c>
      <c r="B28" s="234">
        <v>15215</v>
      </c>
      <c r="C28" s="234">
        <v>574</v>
      </c>
      <c r="D28" s="234">
        <v>15789</v>
      </c>
      <c r="E28" s="235">
        <v>555</v>
      </c>
      <c r="F28" s="235">
        <v>2490</v>
      </c>
      <c r="G28" s="234">
        <v>9874</v>
      </c>
      <c r="H28" s="234">
        <v>2962</v>
      </c>
      <c r="I28" s="201"/>
      <c r="J28" s="201"/>
    </row>
    <row r="29" spans="1:10" ht="12.75">
      <c r="A29" s="56" t="s">
        <v>130</v>
      </c>
      <c r="B29" s="234">
        <v>936</v>
      </c>
      <c r="C29" s="234">
        <v>367</v>
      </c>
      <c r="D29" s="234">
        <v>1303</v>
      </c>
      <c r="E29" s="235">
        <v>1000</v>
      </c>
      <c r="F29" s="235">
        <v>4000</v>
      </c>
      <c r="G29" s="234">
        <v>2404</v>
      </c>
      <c r="H29" s="234">
        <v>2000</v>
      </c>
      <c r="I29" s="201"/>
      <c r="J29" s="201"/>
    </row>
    <row r="30" spans="1:10" ht="12.75">
      <c r="A30" s="141" t="s">
        <v>228</v>
      </c>
      <c r="B30" s="249">
        <v>18389</v>
      </c>
      <c r="C30" s="249">
        <v>1410</v>
      </c>
      <c r="D30" s="249">
        <v>19799</v>
      </c>
      <c r="E30" s="249">
        <v>640</v>
      </c>
      <c r="F30" s="249">
        <v>2701</v>
      </c>
      <c r="G30" s="249">
        <v>15584</v>
      </c>
      <c r="H30" s="249">
        <v>5954</v>
      </c>
      <c r="I30" s="201"/>
      <c r="J30" s="201"/>
    </row>
    <row r="31" spans="2:10" ht="12.75">
      <c r="B31" s="234"/>
      <c r="C31" s="234"/>
      <c r="D31" s="234"/>
      <c r="E31" s="235"/>
      <c r="F31" s="235"/>
      <c r="G31" s="234"/>
      <c r="H31" s="234"/>
      <c r="I31" s="201"/>
      <c r="J31" s="201"/>
    </row>
    <row r="32" spans="1:10" ht="12.75">
      <c r="A32" s="56" t="s">
        <v>131</v>
      </c>
      <c r="B32" s="252">
        <v>2251</v>
      </c>
      <c r="C32" s="252">
        <v>289</v>
      </c>
      <c r="D32" s="234">
        <v>2540</v>
      </c>
      <c r="E32" s="252">
        <v>954</v>
      </c>
      <c r="F32" s="252">
        <v>4311</v>
      </c>
      <c r="G32" s="235">
        <v>3393</v>
      </c>
      <c r="H32" s="252">
        <v>1316</v>
      </c>
      <c r="I32" s="201"/>
      <c r="J32" s="201"/>
    </row>
    <row r="33" spans="1:10" ht="12.75">
      <c r="A33" s="56" t="s">
        <v>132</v>
      </c>
      <c r="B33" s="252">
        <v>6601</v>
      </c>
      <c r="C33" s="252">
        <v>1298</v>
      </c>
      <c r="D33" s="234">
        <v>7899</v>
      </c>
      <c r="E33" s="252">
        <v>1200</v>
      </c>
      <c r="F33" s="252">
        <v>2502</v>
      </c>
      <c r="G33" s="235">
        <v>11168</v>
      </c>
      <c r="H33" s="252">
        <v>9200</v>
      </c>
      <c r="I33" s="201"/>
      <c r="J33" s="201"/>
    </row>
    <row r="34" spans="1:10" ht="12.75">
      <c r="A34" s="56" t="s">
        <v>133</v>
      </c>
      <c r="B34" s="252">
        <v>4925</v>
      </c>
      <c r="C34" s="252">
        <v>709</v>
      </c>
      <c r="D34" s="234">
        <v>5634</v>
      </c>
      <c r="E34" s="252">
        <v>433</v>
      </c>
      <c r="F34" s="252">
        <v>3731</v>
      </c>
      <c r="G34" s="235">
        <v>4777</v>
      </c>
      <c r="H34" s="252">
        <v>4507</v>
      </c>
      <c r="I34" s="201"/>
      <c r="J34" s="201"/>
    </row>
    <row r="35" spans="1:10" ht="12.75">
      <c r="A35" s="56" t="s">
        <v>134</v>
      </c>
      <c r="B35" s="252">
        <v>581</v>
      </c>
      <c r="C35" s="252">
        <v>81</v>
      </c>
      <c r="D35" s="234">
        <v>662</v>
      </c>
      <c r="E35" s="252">
        <v>926</v>
      </c>
      <c r="F35" s="252">
        <v>3000</v>
      </c>
      <c r="G35" s="235">
        <v>781</v>
      </c>
      <c r="H35" s="252">
        <v>300</v>
      </c>
      <c r="I35" s="201"/>
      <c r="J35" s="201"/>
    </row>
    <row r="36" spans="1:10" ht="12.75">
      <c r="A36" s="141" t="s">
        <v>135</v>
      </c>
      <c r="B36" s="249">
        <v>14358</v>
      </c>
      <c r="C36" s="249">
        <v>2377</v>
      </c>
      <c r="D36" s="249">
        <v>16735</v>
      </c>
      <c r="E36" s="249">
        <v>887</v>
      </c>
      <c r="F36" s="249">
        <v>3105</v>
      </c>
      <c r="G36" s="249">
        <v>20119</v>
      </c>
      <c r="H36" s="249">
        <v>15323</v>
      </c>
      <c r="I36" s="201"/>
      <c r="J36" s="201"/>
    </row>
    <row r="37" spans="1:10" ht="12.75">
      <c r="A37" s="141"/>
      <c r="B37" s="249"/>
      <c r="C37" s="249"/>
      <c r="D37" s="249"/>
      <c r="E37" s="250"/>
      <c r="F37" s="250"/>
      <c r="G37" s="249"/>
      <c r="H37" s="249"/>
      <c r="I37" s="201"/>
      <c r="J37" s="201"/>
    </row>
    <row r="38" spans="1:10" ht="12.75">
      <c r="A38" s="141" t="s">
        <v>136</v>
      </c>
      <c r="B38" s="250">
        <v>10260</v>
      </c>
      <c r="C38" s="250">
        <v>427</v>
      </c>
      <c r="D38" s="249">
        <v>10687</v>
      </c>
      <c r="E38" s="250">
        <v>1083</v>
      </c>
      <c r="F38" s="250">
        <v>2166</v>
      </c>
      <c r="G38" s="250">
        <v>12037</v>
      </c>
      <c r="H38" s="250">
        <v>13240</v>
      </c>
      <c r="I38" s="201"/>
      <c r="J38" s="201"/>
    </row>
    <row r="39" spans="2:10" ht="12.75">
      <c r="B39" s="234"/>
      <c r="C39" s="234"/>
      <c r="D39" s="234"/>
      <c r="E39" s="235"/>
      <c r="F39" s="235"/>
      <c r="G39" s="234"/>
      <c r="H39" s="234"/>
      <c r="I39" s="201"/>
      <c r="J39" s="201"/>
    </row>
    <row r="40" spans="1:10" ht="12.75">
      <c r="A40" s="56" t="s">
        <v>137</v>
      </c>
      <c r="B40" s="235">
        <v>3566</v>
      </c>
      <c r="C40" s="235">
        <v>324</v>
      </c>
      <c r="D40" s="234">
        <v>3890</v>
      </c>
      <c r="E40" s="235">
        <v>700</v>
      </c>
      <c r="F40" s="235">
        <v>1100</v>
      </c>
      <c r="G40" s="235">
        <v>2853</v>
      </c>
      <c r="H40" s="235">
        <v>1100</v>
      </c>
      <c r="I40" s="201"/>
      <c r="J40" s="201"/>
    </row>
    <row r="41" spans="1:10" ht="12.75">
      <c r="A41" s="56" t="s">
        <v>138</v>
      </c>
      <c r="B41" s="234">
        <v>5481</v>
      </c>
      <c r="C41" s="234">
        <v>101</v>
      </c>
      <c r="D41" s="234">
        <v>5582</v>
      </c>
      <c r="E41" s="235">
        <v>1900</v>
      </c>
      <c r="F41" s="235">
        <v>3520</v>
      </c>
      <c r="G41" s="234">
        <v>10769</v>
      </c>
      <c r="H41" s="234">
        <v>3231</v>
      </c>
      <c r="I41" s="201"/>
      <c r="J41" s="201"/>
    </row>
    <row r="42" spans="1:10" ht="12.75">
      <c r="A42" s="56" t="s">
        <v>139</v>
      </c>
      <c r="B42" s="235">
        <v>27530</v>
      </c>
      <c r="C42" s="235">
        <v>5120</v>
      </c>
      <c r="D42" s="234">
        <v>32650</v>
      </c>
      <c r="E42" s="235">
        <v>2370</v>
      </c>
      <c r="F42" s="235">
        <v>3750</v>
      </c>
      <c r="G42" s="235">
        <v>84446</v>
      </c>
      <c r="H42" s="251">
        <v>39180</v>
      </c>
      <c r="I42" s="201"/>
      <c r="J42" s="201"/>
    </row>
    <row r="43" spans="1:10" ht="12.75">
      <c r="A43" s="56" t="s">
        <v>140</v>
      </c>
      <c r="B43" s="235">
        <v>24417</v>
      </c>
      <c r="C43" s="235">
        <v>1551</v>
      </c>
      <c r="D43" s="234">
        <v>25968</v>
      </c>
      <c r="E43" s="235">
        <v>2380</v>
      </c>
      <c r="F43" s="235">
        <v>3000</v>
      </c>
      <c r="G43" s="235">
        <v>62765</v>
      </c>
      <c r="H43" s="235">
        <v>23371</v>
      </c>
      <c r="I43" s="201"/>
      <c r="J43" s="201"/>
    </row>
    <row r="44" spans="1:10" ht="12.75">
      <c r="A44" s="56" t="s">
        <v>141</v>
      </c>
      <c r="B44" s="235">
        <v>16548</v>
      </c>
      <c r="C44" s="235">
        <v>825</v>
      </c>
      <c r="D44" s="234">
        <v>17373</v>
      </c>
      <c r="E44" s="235">
        <v>1400</v>
      </c>
      <c r="F44" s="235">
        <v>1800</v>
      </c>
      <c r="G44" s="235">
        <v>24652</v>
      </c>
      <c r="H44" s="235">
        <v>13105</v>
      </c>
      <c r="I44" s="201"/>
      <c r="J44" s="201"/>
    </row>
    <row r="45" spans="1:10" ht="12.75">
      <c r="A45" s="56" t="s">
        <v>142</v>
      </c>
      <c r="B45" s="235">
        <v>2045</v>
      </c>
      <c r="C45" s="235">
        <v>75</v>
      </c>
      <c r="D45" s="234">
        <v>2120</v>
      </c>
      <c r="E45" s="235">
        <v>1000</v>
      </c>
      <c r="F45" s="235">
        <v>2500</v>
      </c>
      <c r="G45" s="235">
        <v>2233</v>
      </c>
      <c r="H45" s="235">
        <v>1786</v>
      </c>
      <c r="I45" s="201"/>
      <c r="J45" s="201"/>
    </row>
    <row r="46" spans="1:10" ht="12.75">
      <c r="A46" s="56" t="s">
        <v>143</v>
      </c>
      <c r="B46" s="235">
        <v>884</v>
      </c>
      <c r="C46" s="235">
        <v>23</v>
      </c>
      <c r="D46" s="234">
        <v>907</v>
      </c>
      <c r="E46" s="235">
        <v>800</v>
      </c>
      <c r="F46" s="235">
        <v>900</v>
      </c>
      <c r="G46" s="235">
        <v>728</v>
      </c>
      <c r="H46" s="235">
        <v>437</v>
      </c>
      <c r="I46" s="201"/>
      <c r="J46" s="201"/>
    </row>
    <row r="47" spans="1:10" ht="12.75">
      <c r="A47" s="56" t="s">
        <v>144</v>
      </c>
      <c r="B47" s="235">
        <v>5226</v>
      </c>
      <c r="C47" s="235">
        <v>464</v>
      </c>
      <c r="D47" s="234">
        <v>5690</v>
      </c>
      <c r="E47" s="235">
        <v>800</v>
      </c>
      <c r="F47" s="235">
        <v>2300</v>
      </c>
      <c r="G47" s="235">
        <v>5248</v>
      </c>
      <c r="H47" s="235">
        <v>4985</v>
      </c>
      <c r="I47" s="201"/>
      <c r="J47" s="201"/>
    </row>
    <row r="48" spans="1:10" ht="12.75">
      <c r="A48" s="56" t="s">
        <v>145</v>
      </c>
      <c r="B48" s="235">
        <v>25334</v>
      </c>
      <c r="C48" s="235">
        <v>1212</v>
      </c>
      <c r="D48" s="234">
        <v>26546</v>
      </c>
      <c r="E48" s="235">
        <v>1200</v>
      </c>
      <c r="F48" s="235">
        <v>3000</v>
      </c>
      <c r="G48" s="235">
        <v>34037</v>
      </c>
      <c r="H48" s="235">
        <v>23826</v>
      </c>
      <c r="I48" s="201"/>
      <c r="J48" s="201"/>
    </row>
    <row r="49" spans="1:10" ht="12.75">
      <c r="A49" s="141" t="s">
        <v>229</v>
      </c>
      <c r="B49" s="249">
        <v>111031</v>
      </c>
      <c r="C49" s="249">
        <v>9695</v>
      </c>
      <c r="D49" s="249">
        <v>120726</v>
      </c>
      <c r="E49" s="249">
        <v>1772</v>
      </c>
      <c r="F49" s="249">
        <v>3194</v>
      </c>
      <c r="G49" s="249">
        <v>227731</v>
      </c>
      <c r="H49" s="249">
        <v>111021</v>
      </c>
      <c r="I49" s="201"/>
      <c r="J49" s="201"/>
    </row>
    <row r="50" spans="1:10" ht="12.75">
      <c r="A50" s="141"/>
      <c r="B50" s="249"/>
      <c r="C50" s="249"/>
      <c r="D50" s="249"/>
      <c r="E50" s="250"/>
      <c r="F50" s="250"/>
      <c r="G50" s="249"/>
      <c r="H50" s="249"/>
      <c r="I50" s="201"/>
      <c r="J50" s="201"/>
    </row>
    <row r="51" spans="1:10" ht="12.75">
      <c r="A51" s="141" t="s">
        <v>146</v>
      </c>
      <c r="B51" s="250">
        <v>5082</v>
      </c>
      <c r="C51" s="250">
        <v>301</v>
      </c>
      <c r="D51" s="249">
        <v>5383</v>
      </c>
      <c r="E51" s="250">
        <v>900</v>
      </c>
      <c r="F51" s="250">
        <v>1885</v>
      </c>
      <c r="G51" s="250">
        <v>5141</v>
      </c>
      <c r="H51" s="250">
        <v>6169</v>
      </c>
      <c r="I51" s="201"/>
      <c r="J51" s="201"/>
    </row>
    <row r="52" spans="2:10" ht="12.75">
      <c r="B52" s="234"/>
      <c r="C52" s="234"/>
      <c r="D52" s="234"/>
      <c r="E52" s="235"/>
      <c r="F52" s="235"/>
      <c r="G52" s="234"/>
      <c r="H52" s="234"/>
      <c r="I52" s="201"/>
      <c r="J52" s="201"/>
    </row>
    <row r="53" spans="1:10" ht="12.75">
      <c r="A53" s="56" t="s">
        <v>147</v>
      </c>
      <c r="B53" s="234">
        <v>24843</v>
      </c>
      <c r="C53" s="234">
        <v>4074</v>
      </c>
      <c r="D53" s="234">
        <v>28917</v>
      </c>
      <c r="E53" s="235">
        <v>300</v>
      </c>
      <c r="F53" s="235">
        <v>3400</v>
      </c>
      <c r="G53" s="234">
        <v>21305</v>
      </c>
      <c r="H53" s="234">
        <v>8522</v>
      </c>
      <c r="I53" s="201"/>
      <c r="J53" s="201"/>
    </row>
    <row r="54" spans="1:10" ht="12.75">
      <c r="A54" s="56" t="s">
        <v>148</v>
      </c>
      <c r="B54" s="234">
        <v>67152</v>
      </c>
      <c r="C54" s="234">
        <v>5610</v>
      </c>
      <c r="D54" s="234">
        <v>72762</v>
      </c>
      <c r="E54" s="235">
        <v>500</v>
      </c>
      <c r="F54" s="235">
        <v>1000</v>
      </c>
      <c r="G54" s="234">
        <v>39186</v>
      </c>
      <c r="H54" s="234">
        <v>17986</v>
      </c>
      <c r="I54" s="201"/>
      <c r="J54" s="201"/>
    </row>
    <row r="55" spans="1:10" ht="12.75">
      <c r="A55" s="56" t="s">
        <v>149</v>
      </c>
      <c r="B55" s="234">
        <v>6619</v>
      </c>
      <c r="C55" s="234">
        <v>283</v>
      </c>
      <c r="D55" s="234">
        <v>6902</v>
      </c>
      <c r="E55" s="235">
        <v>450</v>
      </c>
      <c r="F55" s="235">
        <v>2750</v>
      </c>
      <c r="G55" s="234">
        <v>3757</v>
      </c>
      <c r="H55" s="234">
        <v>1691</v>
      </c>
      <c r="I55" s="201"/>
      <c r="J55" s="201"/>
    </row>
    <row r="56" spans="1:10" ht="12.75">
      <c r="A56" s="56" t="s">
        <v>150</v>
      </c>
      <c r="B56" s="234">
        <v>3945</v>
      </c>
      <c r="C56" s="234">
        <v>62</v>
      </c>
      <c r="D56" s="234">
        <v>4007</v>
      </c>
      <c r="E56" s="235">
        <v>780</v>
      </c>
      <c r="F56" s="235">
        <v>2200</v>
      </c>
      <c r="G56" s="234">
        <v>3214</v>
      </c>
      <c r="H56" s="234">
        <v>1285</v>
      </c>
      <c r="I56" s="201"/>
      <c r="J56" s="201"/>
    </row>
    <row r="57" spans="1:10" ht="12.75">
      <c r="A57" s="56" t="s">
        <v>151</v>
      </c>
      <c r="B57" s="234">
        <v>26990</v>
      </c>
      <c r="C57" s="234">
        <v>2802</v>
      </c>
      <c r="D57" s="234">
        <v>29792</v>
      </c>
      <c r="E57" s="235">
        <v>573</v>
      </c>
      <c r="F57" s="235">
        <v>860</v>
      </c>
      <c r="G57" s="234">
        <v>17875</v>
      </c>
      <c r="H57" s="234">
        <v>11619</v>
      </c>
      <c r="I57" s="201"/>
      <c r="J57" s="201"/>
    </row>
    <row r="58" spans="1:10" ht="12.75">
      <c r="A58" s="141" t="s">
        <v>152</v>
      </c>
      <c r="B58" s="249">
        <v>129549</v>
      </c>
      <c r="C58" s="249">
        <v>12831</v>
      </c>
      <c r="D58" s="249">
        <v>142380</v>
      </c>
      <c r="E58" s="249">
        <v>483</v>
      </c>
      <c r="F58" s="249">
        <v>1776</v>
      </c>
      <c r="G58" s="249">
        <v>85337</v>
      </c>
      <c r="H58" s="249">
        <v>41103</v>
      </c>
      <c r="I58" s="201"/>
      <c r="J58" s="201"/>
    </row>
    <row r="59" spans="2:10" ht="12.75">
      <c r="B59" s="234"/>
      <c r="C59" s="234"/>
      <c r="D59" s="234"/>
      <c r="E59" s="235"/>
      <c r="F59" s="235"/>
      <c r="G59" s="234"/>
      <c r="H59" s="234"/>
      <c r="I59" s="201"/>
      <c r="J59" s="201"/>
    </row>
    <row r="60" spans="1:10" ht="12.75">
      <c r="A60" s="56" t="s">
        <v>153</v>
      </c>
      <c r="B60" s="235">
        <v>1680</v>
      </c>
      <c r="C60" s="235">
        <v>1574</v>
      </c>
      <c r="D60" s="234">
        <v>3254</v>
      </c>
      <c r="E60" s="235">
        <v>600</v>
      </c>
      <c r="F60" s="235">
        <v>1270</v>
      </c>
      <c r="G60" s="235">
        <v>3007</v>
      </c>
      <c r="H60" s="235">
        <v>2083</v>
      </c>
      <c r="I60" s="201"/>
      <c r="J60" s="201"/>
    </row>
    <row r="61" spans="1:10" ht="12.75">
      <c r="A61" s="56" t="s">
        <v>154</v>
      </c>
      <c r="B61" s="235">
        <v>571</v>
      </c>
      <c r="C61" s="235">
        <v>10</v>
      </c>
      <c r="D61" s="234">
        <v>581</v>
      </c>
      <c r="E61" s="235">
        <v>1800</v>
      </c>
      <c r="F61" s="235">
        <v>3000</v>
      </c>
      <c r="G61" s="235">
        <v>1058</v>
      </c>
      <c r="H61" s="235">
        <v>846</v>
      </c>
      <c r="I61" s="201"/>
      <c r="J61" s="201"/>
    </row>
    <row r="62" spans="1:10" ht="12.75">
      <c r="A62" s="56" t="s">
        <v>155</v>
      </c>
      <c r="B62" s="235">
        <v>1904</v>
      </c>
      <c r="C62" s="235">
        <v>44</v>
      </c>
      <c r="D62" s="234">
        <v>1948</v>
      </c>
      <c r="E62" s="235">
        <v>530</v>
      </c>
      <c r="F62" s="235" t="s">
        <v>24</v>
      </c>
      <c r="G62" s="235">
        <v>1009</v>
      </c>
      <c r="H62" s="235" t="s">
        <v>24</v>
      </c>
      <c r="I62" s="201"/>
      <c r="J62" s="201"/>
    </row>
    <row r="63" spans="1:10" ht="12.75">
      <c r="A63" s="141" t="s">
        <v>156</v>
      </c>
      <c r="B63" s="249">
        <v>4155</v>
      </c>
      <c r="C63" s="249">
        <v>1628</v>
      </c>
      <c r="D63" s="249">
        <v>5783</v>
      </c>
      <c r="E63" s="249">
        <v>733</v>
      </c>
      <c r="F63" s="249">
        <v>1246</v>
      </c>
      <c r="G63" s="249">
        <v>5074</v>
      </c>
      <c r="H63" s="249">
        <v>2929</v>
      </c>
      <c r="I63" s="201"/>
      <c r="J63" s="201"/>
    </row>
    <row r="64" spans="1:10" ht="12.75">
      <c r="A64" s="141"/>
      <c r="B64" s="249"/>
      <c r="C64" s="249"/>
      <c r="D64" s="249"/>
      <c r="E64" s="250"/>
      <c r="F64" s="250"/>
      <c r="G64" s="249"/>
      <c r="H64" s="249"/>
      <c r="I64" s="201"/>
      <c r="J64" s="201"/>
    </row>
    <row r="65" spans="1:10" ht="12.75">
      <c r="A65" s="141" t="s">
        <v>157</v>
      </c>
      <c r="B65" s="249">
        <v>9994</v>
      </c>
      <c r="C65" s="249">
        <v>745</v>
      </c>
      <c r="D65" s="249">
        <v>10739</v>
      </c>
      <c r="E65" s="250">
        <v>250</v>
      </c>
      <c r="F65" s="250">
        <v>2223</v>
      </c>
      <c r="G65" s="249">
        <v>4155</v>
      </c>
      <c r="H65" s="249">
        <v>2784</v>
      </c>
      <c r="I65" s="201"/>
      <c r="J65" s="201"/>
    </row>
    <row r="66" spans="2:10" ht="12.75">
      <c r="B66" s="234"/>
      <c r="C66" s="234"/>
      <c r="D66" s="234"/>
      <c r="E66" s="235"/>
      <c r="F66" s="235"/>
      <c r="G66" s="234"/>
      <c r="H66" s="234"/>
      <c r="I66" s="201"/>
      <c r="J66" s="201"/>
    </row>
    <row r="67" spans="1:10" ht="12.75">
      <c r="A67" s="56" t="s">
        <v>158</v>
      </c>
      <c r="B67" s="235">
        <v>36129</v>
      </c>
      <c r="C67" s="235" t="s">
        <v>24</v>
      </c>
      <c r="D67" s="234">
        <v>36129</v>
      </c>
      <c r="E67" s="235">
        <v>980</v>
      </c>
      <c r="F67" s="235" t="s">
        <v>24</v>
      </c>
      <c r="G67" s="235">
        <v>35406</v>
      </c>
      <c r="H67" s="235">
        <v>21250</v>
      </c>
      <c r="I67" s="201"/>
      <c r="J67" s="201"/>
    </row>
    <row r="68" spans="1:10" ht="12.75">
      <c r="A68" s="56" t="s">
        <v>159</v>
      </c>
      <c r="B68" s="235">
        <v>17450</v>
      </c>
      <c r="C68" s="235" t="s">
        <v>24</v>
      </c>
      <c r="D68" s="234">
        <v>17450</v>
      </c>
      <c r="E68" s="235">
        <v>798</v>
      </c>
      <c r="F68" s="235" t="s">
        <v>24</v>
      </c>
      <c r="G68" s="235">
        <v>13925</v>
      </c>
      <c r="H68" s="235">
        <v>8355</v>
      </c>
      <c r="I68" s="201"/>
      <c r="J68" s="201"/>
    </row>
    <row r="69" spans="1:10" ht="12.75">
      <c r="A69" s="141" t="s">
        <v>160</v>
      </c>
      <c r="B69" s="249">
        <v>53579</v>
      </c>
      <c r="C69" s="249" t="s">
        <v>24</v>
      </c>
      <c r="D69" s="249">
        <v>53579</v>
      </c>
      <c r="E69" s="249">
        <v>921</v>
      </c>
      <c r="F69" s="249" t="s">
        <v>24</v>
      </c>
      <c r="G69" s="249">
        <v>49331</v>
      </c>
      <c r="H69" s="249">
        <v>29605</v>
      </c>
      <c r="I69" s="201"/>
      <c r="J69" s="201"/>
    </row>
    <row r="70" spans="2:10" ht="12.75">
      <c r="B70" s="234"/>
      <c r="C70" s="234"/>
      <c r="D70" s="234"/>
      <c r="E70" s="235"/>
      <c r="F70" s="235"/>
      <c r="G70" s="234"/>
      <c r="H70" s="234"/>
      <c r="I70" s="201"/>
      <c r="J70" s="201"/>
    </row>
    <row r="71" spans="1:10" ht="12.75">
      <c r="A71" s="56" t="s">
        <v>161</v>
      </c>
      <c r="B71" s="234">
        <v>3300</v>
      </c>
      <c r="C71" s="234">
        <v>200</v>
      </c>
      <c r="D71" s="234">
        <v>3500</v>
      </c>
      <c r="E71" s="235">
        <v>562</v>
      </c>
      <c r="F71" s="235">
        <v>1405</v>
      </c>
      <c r="G71" s="234">
        <v>2136</v>
      </c>
      <c r="H71" s="234">
        <v>1922</v>
      </c>
      <c r="I71" s="201"/>
      <c r="J71" s="201"/>
    </row>
    <row r="72" spans="1:10" ht="12.75">
      <c r="A72" s="56" t="s">
        <v>162</v>
      </c>
      <c r="B72" s="234">
        <v>4719</v>
      </c>
      <c r="C72" s="234">
        <v>445</v>
      </c>
      <c r="D72" s="234">
        <v>5164</v>
      </c>
      <c r="E72" s="235">
        <v>2400</v>
      </c>
      <c r="F72" s="235">
        <v>4000</v>
      </c>
      <c r="G72" s="234">
        <v>13106</v>
      </c>
      <c r="H72" s="234">
        <v>11533</v>
      </c>
      <c r="I72" s="201"/>
      <c r="J72" s="201"/>
    </row>
    <row r="73" spans="1:10" ht="12.75">
      <c r="A73" s="56" t="s">
        <v>163</v>
      </c>
      <c r="B73" s="235">
        <v>11217</v>
      </c>
      <c r="C73" s="235">
        <v>687</v>
      </c>
      <c r="D73" s="234">
        <v>11904</v>
      </c>
      <c r="E73" s="235">
        <v>200</v>
      </c>
      <c r="F73" s="235">
        <v>2500</v>
      </c>
      <c r="G73" s="235">
        <v>3961</v>
      </c>
      <c r="H73" s="235">
        <v>11309</v>
      </c>
      <c r="I73" s="201"/>
      <c r="J73" s="201"/>
    </row>
    <row r="74" spans="1:10" ht="12.75">
      <c r="A74" s="56" t="s">
        <v>164</v>
      </c>
      <c r="B74" s="234">
        <v>15560</v>
      </c>
      <c r="C74" s="234">
        <v>2982</v>
      </c>
      <c r="D74" s="234">
        <v>18542</v>
      </c>
      <c r="E74" s="235">
        <v>95</v>
      </c>
      <c r="F74" s="235">
        <v>980</v>
      </c>
      <c r="G74" s="234">
        <v>4400</v>
      </c>
      <c r="H74" s="234">
        <v>2464</v>
      </c>
      <c r="I74" s="201"/>
      <c r="J74" s="201"/>
    </row>
    <row r="75" spans="1:10" ht="12.75">
      <c r="A75" s="56" t="s">
        <v>165</v>
      </c>
      <c r="B75" s="234">
        <v>2450</v>
      </c>
      <c r="C75" s="234">
        <v>247</v>
      </c>
      <c r="D75" s="234">
        <v>2697</v>
      </c>
      <c r="E75" s="235">
        <v>850</v>
      </c>
      <c r="F75" s="235">
        <v>2300</v>
      </c>
      <c r="G75" s="234">
        <v>2651</v>
      </c>
      <c r="H75" s="234">
        <v>1060</v>
      </c>
      <c r="I75" s="201"/>
      <c r="J75" s="201"/>
    </row>
    <row r="76" spans="1:10" ht="12.75">
      <c r="A76" s="56" t="s">
        <v>166</v>
      </c>
      <c r="B76" s="234">
        <v>2128</v>
      </c>
      <c r="C76" s="234">
        <v>337</v>
      </c>
      <c r="D76" s="234">
        <v>2465</v>
      </c>
      <c r="E76" s="235">
        <v>465</v>
      </c>
      <c r="F76" s="235">
        <v>1738</v>
      </c>
      <c r="G76" s="234">
        <v>1575</v>
      </c>
      <c r="H76" s="234">
        <v>551</v>
      </c>
      <c r="I76" s="201"/>
      <c r="J76" s="201"/>
    </row>
    <row r="77" spans="1:10" ht="12.75">
      <c r="A77" s="56" t="s">
        <v>167</v>
      </c>
      <c r="B77" s="234">
        <v>4475</v>
      </c>
      <c r="C77" s="234">
        <v>787</v>
      </c>
      <c r="D77" s="234">
        <v>5262</v>
      </c>
      <c r="E77" s="235">
        <v>798</v>
      </c>
      <c r="F77" s="235">
        <v>2500</v>
      </c>
      <c r="G77" s="234">
        <v>5539</v>
      </c>
      <c r="H77" s="251">
        <v>2215</v>
      </c>
      <c r="I77" s="201"/>
      <c r="J77" s="201"/>
    </row>
    <row r="78" spans="1:10" ht="12.75">
      <c r="A78" s="56" t="s">
        <v>168</v>
      </c>
      <c r="B78" s="235">
        <v>5014</v>
      </c>
      <c r="C78" s="235">
        <v>340</v>
      </c>
      <c r="D78" s="234">
        <v>5354</v>
      </c>
      <c r="E78" s="235">
        <v>600</v>
      </c>
      <c r="F78" s="235">
        <v>1143</v>
      </c>
      <c r="G78" s="235">
        <v>3396</v>
      </c>
      <c r="H78" s="235">
        <v>764</v>
      </c>
      <c r="I78" s="201"/>
      <c r="J78" s="201"/>
    </row>
    <row r="79" spans="1:10" ht="12.75">
      <c r="A79" s="141" t="s">
        <v>230</v>
      </c>
      <c r="B79" s="249">
        <v>48863</v>
      </c>
      <c r="C79" s="249">
        <v>6025</v>
      </c>
      <c r="D79" s="249">
        <v>54888</v>
      </c>
      <c r="E79" s="249">
        <v>543</v>
      </c>
      <c r="F79" s="249">
        <v>1695</v>
      </c>
      <c r="G79" s="249">
        <v>36764</v>
      </c>
      <c r="H79" s="249">
        <v>31818</v>
      </c>
      <c r="I79" s="201"/>
      <c r="J79" s="201"/>
    </row>
    <row r="80" spans="2:10" ht="12.75">
      <c r="B80" s="234"/>
      <c r="C80" s="234"/>
      <c r="D80" s="234"/>
      <c r="E80" s="235"/>
      <c r="F80" s="235"/>
      <c r="G80" s="234"/>
      <c r="H80" s="234"/>
      <c r="I80" s="201"/>
      <c r="J80" s="201"/>
    </row>
    <row r="81" spans="1:10" ht="12.75">
      <c r="A81" s="56" t="s">
        <v>169</v>
      </c>
      <c r="B81" s="251">
        <v>3</v>
      </c>
      <c r="C81" s="234" t="s">
        <v>24</v>
      </c>
      <c r="D81" s="251">
        <v>3</v>
      </c>
      <c r="E81" s="251">
        <v>700</v>
      </c>
      <c r="F81" s="234" t="s">
        <v>24</v>
      </c>
      <c r="G81" s="251">
        <v>2</v>
      </c>
      <c r="H81" s="251">
        <v>2</v>
      </c>
      <c r="I81" s="201"/>
      <c r="J81" s="201"/>
    </row>
    <row r="82" spans="1:10" ht="12.75">
      <c r="A82" s="56" t="s">
        <v>170</v>
      </c>
      <c r="B82" s="234">
        <v>109</v>
      </c>
      <c r="C82" s="234" t="s">
        <v>24</v>
      </c>
      <c r="D82" s="234">
        <v>109</v>
      </c>
      <c r="E82" s="235">
        <v>700</v>
      </c>
      <c r="F82" s="234" t="s">
        <v>24</v>
      </c>
      <c r="G82" s="234">
        <v>76</v>
      </c>
      <c r="H82" s="234">
        <v>91</v>
      </c>
      <c r="I82" s="201"/>
      <c r="J82" s="201"/>
    </row>
    <row r="83" spans="1:10" ht="12.75">
      <c r="A83" s="141" t="s">
        <v>171</v>
      </c>
      <c r="B83" s="249">
        <v>112</v>
      </c>
      <c r="C83" s="249" t="s">
        <v>24</v>
      </c>
      <c r="D83" s="249">
        <v>112</v>
      </c>
      <c r="E83" s="249">
        <v>700</v>
      </c>
      <c r="F83" s="234" t="s">
        <v>24</v>
      </c>
      <c r="G83" s="249">
        <v>78</v>
      </c>
      <c r="H83" s="249">
        <v>93</v>
      </c>
      <c r="I83" s="201"/>
      <c r="J83" s="201"/>
    </row>
    <row r="84" spans="2:10" ht="12.75">
      <c r="B84" s="234"/>
      <c r="C84" s="234"/>
      <c r="D84" s="234"/>
      <c r="E84" s="235"/>
      <c r="F84" s="247"/>
      <c r="G84" s="234"/>
      <c r="H84" s="234"/>
      <c r="I84" s="201"/>
      <c r="J84" s="201"/>
    </row>
    <row r="85" spans="1:10" ht="13.5" thickBot="1">
      <c r="A85" s="142" t="s">
        <v>172</v>
      </c>
      <c r="B85" s="237">
        <v>422099</v>
      </c>
      <c r="C85" s="237">
        <v>35748</v>
      </c>
      <c r="D85" s="237">
        <v>457847</v>
      </c>
      <c r="E85" s="237">
        <v>1091</v>
      </c>
      <c r="F85" s="237">
        <v>2284</v>
      </c>
      <c r="G85" s="237">
        <v>542108</v>
      </c>
      <c r="H85" s="237">
        <v>330712</v>
      </c>
      <c r="I85" s="201"/>
      <c r="J85" s="201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"/>
  <dimension ref="A1:J27"/>
  <sheetViews>
    <sheetView showGridLines="0" zoomScale="75" zoomScaleNormal="75" zoomScaleSheetLayoutView="75" workbookViewId="0" topLeftCell="A1">
      <selection activeCell="J20" sqref="J20"/>
    </sheetView>
  </sheetViews>
  <sheetFormatPr defaultColWidth="11.421875" defaultRowHeight="12.75"/>
  <cols>
    <col min="1" max="1" width="14.7109375" style="0" customWidth="1"/>
    <col min="2" max="2" width="18.28125" style="0" customWidth="1"/>
    <col min="3" max="3" width="14.7109375" style="0" customWidth="1"/>
    <col min="4" max="4" width="18.00390625" style="0" customWidth="1"/>
    <col min="5" max="8" width="14.7109375" style="0" customWidth="1"/>
    <col min="9" max="9" width="11.7109375" style="0" bestFit="1" customWidth="1"/>
  </cols>
  <sheetData>
    <row r="1" spans="1:8" s="1" customFormat="1" ht="18">
      <c r="A1" s="341" t="s">
        <v>0</v>
      </c>
      <c r="B1" s="341"/>
      <c r="C1" s="341"/>
      <c r="D1" s="341"/>
      <c r="E1" s="341"/>
      <c r="F1" s="341"/>
      <c r="G1" s="341"/>
      <c r="H1" s="341"/>
    </row>
    <row r="2" s="2" customFormat="1" ht="14.25"/>
    <row r="3" spans="1:8" s="2" customFormat="1" ht="15">
      <c r="A3" s="350" t="s">
        <v>339</v>
      </c>
      <c r="B3" s="350"/>
      <c r="C3" s="350"/>
      <c r="D3" s="350"/>
      <c r="E3" s="350"/>
      <c r="F3" s="350"/>
      <c r="G3" s="350"/>
      <c r="H3" s="350"/>
    </row>
    <row r="4" spans="1:8" s="2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>
      <c r="A5" s="311"/>
      <c r="B5" s="312"/>
      <c r="C5" s="312"/>
      <c r="D5" s="312"/>
      <c r="E5" s="313" t="s">
        <v>9</v>
      </c>
      <c r="F5" s="312"/>
      <c r="G5" s="305" t="s">
        <v>20</v>
      </c>
      <c r="H5" s="314"/>
    </row>
    <row r="6" spans="1:8" ht="14.25">
      <c r="A6" s="14" t="s">
        <v>5</v>
      </c>
      <c r="B6" s="13" t="s">
        <v>2</v>
      </c>
      <c r="C6" s="13" t="s">
        <v>10</v>
      </c>
      <c r="D6" s="13" t="s">
        <v>3</v>
      </c>
      <c r="E6" s="13" t="s">
        <v>11</v>
      </c>
      <c r="F6" s="13" t="s">
        <v>232</v>
      </c>
      <c r="G6" s="15" t="s">
        <v>12</v>
      </c>
      <c r="H6" s="16"/>
    </row>
    <row r="7" spans="1:8" ht="12.75">
      <c r="A7" s="5"/>
      <c r="B7" s="13" t="s">
        <v>242</v>
      </c>
      <c r="C7" s="13" t="s">
        <v>13</v>
      </c>
      <c r="D7" s="17" t="s">
        <v>7</v>
      </c>
      <c r="E7" s="13" t="s">
        <v>14</v>
      </c>
      <c r="F7" s="13" t="s">
        <v>8</v>
      </c>
      <c r="G7" s="13" t="s">
        <v>15</v>
      </c>
      <c r="H7" s="13" t="s">
        <v>16</v>
      </c>
    </row>
    <row r="8" spans="1:8" ht="10.5" customHeight="1" thickBot="1">
      <c r="A8" s="290"/>
      <c r="B8" s="291"/>
      <c r="C8" s="291"/>
      <c r="D8" s="291"/>
      <c r="E8" s="292" t="s">
        <v>23</v>
      </c>
      <c r="F8" s="291"/>
      <c r="G8" s="291"/>
      <c r="H8" s="291"/>
    </row>
    <row r="9" spans="1:10" ht="12.75">
      <c r="A9" s="19">
        <v>1990</v>
      </c>
      <c r="B9" s="20">
        <v>202.2</v>
      </c>
      <c r="C9" s="20">
        <v>13.2</v>
      </c>
      <c r="D9" s="20">
        <v>267.3</v>
      </c>
      <c r="E9" s="21">
        <v>13.546812832810453</v>
      </c>
      <c r="F9" s="22">
        <v>36210.63070210234</v>
      </c>
      <c r="G9" s="23">
        <v>2421</v>
      </c>
      <c r="H9" s="23">
        <v>31</v>
      </c>
      <c r="J9" s="286"/>
    </row>
    <row r="10" spans="1:10" ht="12.75">
      <c r="A10" s="19">
        <v>1991</v>
      </c>
      <c r="B10" s="20">
        <v>186.7</v>
      </c>
      <c r="C10" s="20">
        <v>12.688805570433852</v>
      </c>
      <c r="D10" s="20">
        <v>236.9</v>
      </c>
      <c r="E10" s="21">
        <v>13.679035495774887</v>
      </c>
      <c r="F10" s="22">
        <v>32405.6350894907</v>
      </c>
      <c r="G10" s="23">
        <v>152</v>
      </c>
      <c r="H10" s="23">
        <v>6</v>
      </c>
      <c r="J10" s="286"/>
    </row>
    <row r="11" spans="1:10" ht="12.75">
      <c r="A11" s="19">
        <v>1992</v>
      </c>
      <c r="B11" s="20">
        <v>179.5</v>
      </c>
      <c r="C11" s="20">
        <v>12.38440111420613</v>
      </c>
      <c r="D11" s="20">
        <v>222.3</v>
      </c>
      <c r="E11" s="21">
        <v>14.376209536860074</v>
      </c>
      <c r="F11" s="22">
        <v>31958.313800439948</v>
      </c>
      <c r="G11" s="23">
        <v>25</v>
      </c>
      <c r="H11" s="23">
        <v>300</v>
      </c>
      <c r="J11" s="286"/>
    </row>
    <row r="12" spans="1:10" ht="12.75">
      <c r="A12" s="19">
        <v>1993</v>
      </c>
      <c r="B12" s="20">
        <v>174.9</v>
      </c>
      <c r="C12" s="20">
        <v>19.050886220697542</v>
      </c>
      <c r="D12" s="20">
        <v>333.2</v>
      </c>
      <c r="E12" s="21">
        <v>13.72110634308175</v>
      </c>
      <c r="F12" s="22">
        <v>45718.726335148385</v>
      </c>
      <c r="G12" s="23">
        <v>288</v>
      </c>
      <c r="H12" s="23">
        <v>12280</v>
      </c>
      <c r="J12" s="286"/>
    </row>
    <row r="13" spans="1:10" ht="12.75">
      <c r="A13" s="19">
        <v>1994</v>
      </c>
      <c r="B13" s="20">
        <v>153.9</v>
      </c>
      <c r="C13" s="20">
        <v>13.430799220272904</v>
      </c>
      <c r="D13" s="20">
        <v>206.7</v>
      </c>
      <c r="E13" s="21">
        <v>12.95181084947051</v>
      </c>
      <c r="F13" s="22">
        <v>26771.39302585554</v>
      </c>
      <c r="G13" s="23">
        <v>1518</v>
      </c>
      <c r="H13" s="23">
        <v>12975</v>
      </c>
      <c r="J13" s="286"/>
    </row>
    <row r="14" spans="1:10" ht="12.75">
      <c r="A14" s="19">
        <v>1995</v>
      </c>
      <c r="B14" s="20">
        <v>165.2</v>
      </c>
      <c r="C14" s="20">
        <v>10.478208232445521</v>
      </c>
      <c r="D14" s="20">
        <v>173.1</v>
      </c>
      <c r="E14" s="21">
        <v>14.52646256295602</v>
      </c>
      <c r="F14" s="22">
        <v>25145.306696476866</v>
      </c>
      <c r="G14" s="23">
        <v>297253</v>
      </c>
      <c r="H14" s="23">
        <v>8395</v>
      </c>
      <c r="I14" s="24"/>
      <c r="J14" s="286"/>
    </row>
    <row r="15" spans="1:10" ht="12.75">
      <c r="A15" s="19">
        <v>1996</v>
      </c>
      <c r="B15" s="34">
        <v>167.6</v>
      </c>
      <c r="C15" s="20">
        <v>17.643198090692124</v>
      </c>
      <c r="D15" s="34">
        <v>295.7</v>
      </c>
      <c r="E15" s="71">
        <v>13.066003149303427</v>
      </c>
      <c r="F15" s="23">
        <v>38636.17131249022</v>
      </c>
      <c r="G15" s="23">
        <v>361088</v>
      </c>
      <c r="H15" s="23">
        <v>19971</v>
      </c>
      <c r="J15" s="286"/>
    </row>
    <row r="16" spans="1:10" ht="12.75">
      <c r="A16" s="4">
        <v>1997</v>
      </c>
      <c r="B16" s="25">
        <v>142.8</v>
      </c>
      <c r="C16" s="25">
        <v>14.831932773109244</v>
      </c>
      <c r="D16" s="25">
        <v>211.8</v>
      </c>
      <c r="E16" s="27">
        <v>13.08403351243494</v>
      </c>
      <c r="F16" s="28">
        <v>27711.982979337205</v>
      </c>
      <c r="G16" s="28">
        <v>652</v>
      </c>
      <c r="H16" s="23">
        <v>9662</v>
      </c>
      <c r="J16" s="286"/>
    </row>
    <row r="17" spans="1:10" ht="12.75">
      <c r="A17" s="4">
        <v>1998</v>
      </c>
      <c r="B17" s="25">
        <v>124.3</v>
      </c>
      <c r="C17" s="25">
        <v>17.200321802091715</v>
      </c>
      <c r="D17" s="25">
        <v>213.8</v>
      </c>
      <c r="E17" s="27">
        <v>11.906049787842727</v>
      </c>
      <c r="F17" s="28">
        <v>25455.13444640775</v>
      </c>
      <c r="G17" s="28">
        <v>267</v>
      </c>
      <c r="H17" s="23">
        <v>11836</v>
      </c>
      <c r="J17" s="286"/>
    </row>
    <row r="18" spans="1:10" ht="12.75">
      <c r="A18" s="72">
        <v>1999</v>
      </c>
      <c r="B18" s="25">
        <v>121.3</v>
      </c>
      <c r="C18" s="25">
        <v>17.96</v>
      </c>
      <c r="D18" s="25">
        <v>217.8</v>
      </c>
      <c r="E18" s="27">
        <v>11.869989061579702</v>
      </c>
      <c r="F18" s="28">
        <v>25852.83617612059</v>
      </c>
      <c r="G18" s="28">
        <v>1629</v>
      </c>
      <c r="H18" s="23">
        <v>35237</v>
      </c>
      <c r="J18" s="286"/>
    </row>
    <row r="19" spans="1:10" ht="12.75">
      <c r="A19" s="72">
        <v>2000</v>
      </c>
      <c r="B19" s="25">
        <v>109.6</v>
      </c>
      <c r="C19" s="66">
        <v>20.17</v>
      </c>
      <c r="D19" s="25">
        <v>220</v>
      </c>
      <c r="E19" s="27">
        <v>11.299027562415109</v>
      </c>
      <c r="F19" s="28">
        <v>24857.86063731324</v>
      </c>
      <c r="G19" s="47">
        <v>1015.625</v>
      </c>
      <c r="H19" s="63">
        <v>10026.489</v>
      </c>
      <c r="J19" s="286"/>
    </row>
    <row r="20" spans="1:10" ht="12.75">
      <c r="A20" s="72">
        <v>2001</v>
      </c>
      <c r="B20" s="25">
        <v>102.058</v>
      </c>
      <c r="C20" s="66">
        <v>9.940621999255324</v>
      </c>
      <c r="D20" s="25">
        <v>101.452</v>
      </c>
      <c r="E20" s="27">
        <v>12.34</v>
      </c>
      <c r="F20" s="28">
        <v>12519.176800000001</v>
      </c>
      <c r="G20" s="47">
        <v>36475.092</v>
      </c>
      <c r="H20" s="63">
        <v>7819.482</v>
      </c>
      <c r="J20" s="286"/>
    </row>
    <row r="21" spans="1:8" ht="12.75">
      <c r="A21" s="72">
        <v>2002</v>
      </c>
      <c r="B21" s="25">
        <v>102.103</v>
      </c>
      <c r="C21" s="66">
        <v>17.29195028549602</v>
      </c>
      <c r="D21" s="25">
        <v>176.556</v>
      </c>
      <c r="E21" s="27">
        <v>12.22</v>
      </c>
      <c r="F21" s="28">
        <v>21575.143200000002</v>
      </c>
      <c r="G21" s="47">
        <v>464439.451</v>
      </c>
      <c r="H21" s="63">
        <v>7638.455</v>
      </c>
    </row>
    <row r="22" spans="1:8" ht="12.75">
      <c r="A22" s="72">
        <v>2003</v>
      </c>
      <c r="B22" s="25">
        <v>108.072</v>
      </c>
      <c r="C22" s="66">
        <v>16.36982752239248</v>
      </c>
      <c r="D22" s="25">
        <v>176.912</v>
      </c>
      <c r="E22" s="27">
        <v>14.29</v>
      </c>
      <c r="F22" s="28">
        <v>25280.724799999996</v>
      </c>
      <c r="G22" s="47">
        <v>185987</v>
      </c>
      <c r="H22" s="63">
        <v>10801</v>
      </c>
    </row>
    <row r="23" spans="1:8" ht="12.75">
      <c r="A23" s="72">
        <v>2004</v>
      </c>
      <c r="B23" s="25">
        <v>90.669</v>
      </c>
      <c r="C23" s="66">
        <v>17.94637638001963</v>
      </c>
      <c r="D23" s="25">
        <v>162.718</v>
      </c>
      <c r="E23" s="27">
        <v>12.42</v>
      </c>
      <c r="F23" s="28">
        <v>20209.5756</v>
      </c>
      <c r="G23" s="47">
        <v>324024</v>
      </c>
      <c r="H23" s="63">
        <v>7306</v>
      </c>
    </row>
    <row r="24" spans="1:8" ht="12.75">
      <c r="A24" s="72">
        <v>2005</v>
      </c>
      <c r="B24" s="25">
        <v>88.746</v>
      </c>
      <c r="C24" s="66">
        <v>14.546683794199176</v>
      </c>
      <c r="D24" s="25">
        <v>129.096</v>
      </c>
      <c r="E24" s="27">
        <v>13.13</v>
      </c>
      <c r="F24" s="28">
        <v>16950.3048</v>
      </c>
      <c r="G24" s="47">
        <v>457783</v>
      </c>
      <c r="H24" s="63">
        <v>6524</v>
      </c>
    </row>
    <row r="25" spans="1:8" ht="13.5" thickBot="1">
      <c r="A25" s="73" t="s">
        <v>302</v>
      </c>
      <c r="B25" s="40">
        <v>99.059</v>
      </c>
      <c r="C25" s="48">
        <v>16.02075530744304</v>
      </c>
      <c r="D25" s="40">
        <v>158.7</v>
      </c>
      <c r="E25" s="74">
        <v>12.56</v>
      </c>
      <c r="F25" s="42">
        <v>19932.72</v>
      </c>
      <c r="G25" s="42"/>
      <c r="H25" s="43"/>
    </row>
    <row r="26" spans="1:8" ht="12.75" customHeight="1">
      <c r="A26" s="5" t="s">
        <v>233</v>
      </c>
      <c r="B26" s="5"/>
      <c r="C26" s="5"/>
      <c r="D26" s="5"/>
      <c r="E26" s="5"/>
      <c r="F26" s="5"/>
      <c r="G26" s="5"/>
      <c r="H26" s="5"/>
    </row>
    <row r="27" ht="12.75">
      <c r="A27" t="s">
        <v>18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93">
    <pageSetUpPr fitToPage="1"/>
  </sheetPr>
  <dimension ref="A1:J85"/>
  <sheetViews>
    <sheetView zoomScale="75" zoomScaleNormal="75" workbookViewId="0" topLeftCell="A1">
      <selection activeCell="J17" sqref="J17"/>
    </sheetView>
  </sheetViews>
  <sheetFormatPr defaultColWidth="11.421875" defaultRowHeight="12.75"/>
  <cols>
    <col min="1" max="1" width="25.7109375" style="56" customWidth="1"/>
    <col min="2" max="2" width="12.00390625" style="56" bestFit="1" customWidth="1"/>
    <col min="3" max="6" width="11.421875" style="56" customWidth="1"/>
    <col min="7" max="7" width="12.00390625" style="56" bestFit="1" customWidth="1"/>
    <col min="8" max="16384" width="11.421875" style="56" customWidth="1"/>
  </cols>
  <sheetData>
    <row r="1" spans="1:8" s="227" customFormat="1" ht="18">
      <c r="A1" s="343" t="s">
        <v>0</v>
      </c>
      <c r="B1" s="343"/>
      <c r="C1" s="343"/>
      <c r="D1" s="343"/>
      <c r="E1" s="343"/>
      <c r="F1" s="343"/>
      <c r="G1" s="343"/>
      <c r="H1" s="343"/>
    </row>
    <row r="2" s="158" customFormat="1" ht="14.25"/>
    <row r="3" spans="1:8" s="158" customFormat="1" ht="15">
      <c r="A3" s="344" t="s">
        <v>319</v>
      </c>
      <c r="B3" s="344"/>
      <c r="C3" s="344"/>
      <c r="D3" s="344"/>
      <c r="E3" s="344"/>
      <c r="F3" s="344"/>
      <c r="G3" s="344"/>
      <c r="H3" s="344"/>
    </row>
    <row r="4" spans="1:8" s="158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>
      <c r="A5" s="244" t="s">
        <v>113</v>
      </c>
      <c r="B5" s="229" t="s">
        <v>2</v>
      </c>
      <c r="C5" s="230"/>
      <c r="D5" s="230"/>
      <c r="E5" s="229" t="s">
        <v>10</v>
      </c>
      <c r="F5" s="230"/>
      <c r="G5" s="245" t="s">
        <v>3</v>
      </c>
      <c r="H5" s="246" t="s">
        <v>46</v>
      </c>
    </row>
    <row r="6" spans="1:8" ht="12.75">
      <c r="A6" s="137" t="s">
        <v>114</v>
      </c>
      <c r="B6" s="53" t="s">
        <v>44</v>
      </c>
      <c r="C6" s="54"/>
      <c r="D6" s="54"/>
      <c r="E6" s="53" t="s">
        <v>45</v>
      </c>
      <c r="F6" s="54"/>
      <c r="G6" s="38" t="s">
        <v>115</v>
      </c>
      <c r="H6" s="38" t="s">
        <v>51</v>
      </c>
    </row>
    <row r="7" spans="1:8" ht="13.5" thickBot="1">
      <c r="A7" s="159"/>
      <c r="B7" s="150" t="s">
        <v>47</v>
      </c>
      <c r="C7" s="155" t="s">
        <v>48</v>
      </c>
      <c r="D7" s="157" t="s">
        <v>49</v>
      </c>
      <c r="E7" s="150" t="s">
        <v>47</v>
      </c>
      <c r="F7" s="155" t="s">
        <v>48</v>
      </c>
      <c r="G7" s="150" t="s">
        <v>12</v>
      </c>
      <c r="H7" s="150" t="s">
        <v>12</v>
      </c>
    </row>
    <row r="8" spans="1:10" ht="12.75">
      <c r="A8" s="151" t="s">
        <v>116</v>
      </c>
      <c r="B8" s="233">
        <v>198</v>
      </c>
      <c r="C8" s="247" t="s">
        <v>24</v>
      </c>
      <c r="D8" s="233">
        <v>198</v>
      </c>
      <c r="E8" s="248">
        <v>1630</v>
      </c>
      <c r="F8" s="234" t="s">
        <v>24</v>
      </c>
      <c r="G8" s="233">
        <v>323</v>
      </c>
      <c r="H8" s="233">
        <v>594</v>
      </c>
      <c r="I8" s="201"/>
      <c r="J8" s="201"/>
    </row>
    <row r="9" spans="1:10" ht="12.75">
      <c r="A9" s="56" t="s">
        <v>117</v>
      </c>
      <c r="B9" s="234">
        <v>1170</v>
      </c>
      <c r="C9" s="234" t="s">
        <v>24</v>
      </c>
      <c r="D9" s="234">
        <v>1170</v>
      </c>
      <c r="E9" s="235">
        <v>1630</v>
      </c>
      <c r="F9" s="234" t="s">
        <v>24</v>
      </c>
      <c r="G9" s="234">
        <v>1907</v>
      </c>
      <c r="H9" s="234">
        <v>3510</v>
      </c>
      <c r="I9" s="201"/>
      <c r="J9" s="201"/>
    </row>
    <row r="10" spans="1:10" ht="12.75">
      <c r="A10" s="56" t="s">
        <v>118</v>
      </c>
      <c r="B10" s="234">
        <v>4020</v>
      </c>
      <c r="C10" s="234" t="s">
        <v>24</v>
      </c>
      <c r="D10" s="234">
        <v>4020</v>
      </c>
      <c r="E10" s="235">
        <v>1630</v>
      </c>
      <c r="F10" s="234" t="s">
        <v>24</v>
      </c>
      <c r="G10" s="234">
        <v>6553</v>
      </c>
      <c r="H10" s="234">
        <v>12060</v>
      </c>
      <c r="I10" s="201"/>
      <c r="J10" s="201"/>
    </row>
    <row r="11" spans="1:10" ht="12.75">
      <c r="A11" s="56" t="s">
        <v>119</v>
      </c>
      <c r="B11" s="234">
        <v>147</v>
      </c>
      <c r="C11" s="234" t="s">
        <v>24</v>
      </c>
      <c r="D11" s="234">
        <v>147</v>
      </c>
      <c r="E11" s="235">
        <v>1630</v>
      </c>
      <c r="F11" s="234" t="s">
        <v>24</v>
      </c>
      <c r="G11" s="234">
        <v>240</v>
      </c>
      <c r="H11" s="234">
        <v>441</v>
      </c>
      <c r="I11" s="201"/>
      <c r="J11" s="201"/>
    </row>
    <row r="12" spans="1:10" ht="12.75">
      <c r="A12" s="141" t="s">
        <v>120</v>
      </c>
      <c r="B12" s="249">
        <v>5535</v>
      </c>
      <c r="C12" s="249" t="s">
        <v>24</v>
      </c>
      <c r="D12" s="249">
        <v>5535</v>
      </c>
      <c r="E12" s="249">
        <v>1630</v>
      </c>
      <c r="F12" s="249" t="s">
        <v>24</v>
      </c>
      <c r="G12" s="249">
        <v>9023</v>
      </c>
      <c r="H12" s="249">
        <v>16605</v>
      </c>
      <c r="I12" s="201"/>
      <c r="J12" s="201"/>
    </row>
    <row r="13" spans="1:10" ht="12.75">
      <c r="A13" s="141"/>
      <c r="B13" s="249"/>
      <c r="C13" s="249"/>
      <c r="D13" s="249"/>
      <c r="E13" s="250"/>
      <c r="F13" s="250"/>
      <c r="G13" s="249"/>
      <c r="H13" s="249"/>
      <c r="I13" s="201"/>
      <c r="J13" s="201"/>
    </row>
    <row r="14" spans="1:10" ht="12.75">
      <c r="A14" s="141" t="s">
        <v>121</v>
      </c>
      <c r="B14" s="249">
        <v>20</v>
      </c>
      <c r="C14" s="249" t="s">
        <v>24</v>
      </c>
      <c r="D14" s="249">
        <v>20</v>
      </c>
      <c r="E14" s="250">
        <v>1950</v>
      </c>
      <c r="F14" s="249" t="s">
        <v>24</v>
      </c>
      <c r="G14" s="249">
        <v>39</v>
      </c>
      <c r="H14" s="249">
        <v>25</v>
      </c>
      <c r="I14" s="201"/>
      <c r="J14" s="201"/>
    </row>
    <row r="15" spans="1:10" ht="12.75">
      <c r="A15" s="141"/>
      <c r="B15" s="249"/>
      <c r="C15" s="249"/>
      <c r="D15" s="249"/>
      <c r="E15" s="250"/>
      <c r="F15" s="250"/>
      <c r="G15" s="249"/>
      <c r="H15" s="249"/>
      <c r="I15" s="201"/>
      <c r="J15" s="201"/>
    </row>
    <row r="16" spans="1:10" ht="12.75">
      <c r="A16" s="141" t="s">
        <v>122</v>
      </c>
      <c r="B16" s="249">
        <v>90</v>
      </c>
      <c r="C16" s="249" t="s">
        <v>24</v>
      </c>
      <c r="D16" s="249">
        <v>90</v>
      </c>
      <c r="E16" s="250">
        <v>2500</v>
      </c>
      <c r="F16" s="249" t="s">
        <v>24</v>
      </c>
      <c r="G16" s="249">
        <v>225</v>
      </c>
      <c r="H16" s="249">
        <v>396</v>
      </c>
      <c r="I16" s="201"/>
      <c r="J16" s="201"/>
    </row>
    <row r="17" spans="2:10" ht="12.75">
      <c r="B17" s="234"/>
      <c r="C17" s="234"/>
      <c r="D17" s="234"/>
      <c r="E17" s="235"/>
      <c r="F17" s="235"/>
      <c r="G17" s="234"/>
      <c r="H17" s="234"/>
      <c r="I17" s="201"/>
      <c r="J17" s="201"/>
    </row>
    <row r="18" spans="1:10" ht="12.75">
      <c r="A18" s="56" t="s">
        <v>123</v>
      </c>
      <c r="B18" s="234">
        <v>126</v>
      </c>
      <c r="C18" s="234" t="s">
        <v>24</v>
      </c>
      <c r="D18" s="234">
        <v>126</v>
      </c>
      <c r="E18" s="235">
        <v>3700</v>
      </c>
      <c r="F18" s="234" t="s">
        <v>24</v>
      </c>
      <c r="G18" s="234">
        <v>466</v>
      </c>
      <c r="H18" s="234">
        <v>500</v>
      </c>
      <c r="I18" s="201"/>
      <c r="J18" s="201"/>
    </row>
    <row r="19" spans="1:10" ht="12.75">
      <c r="A19" s="56" t="s">
        <v>124</v>
      </c>
      <c r="B19" s="234" t="s">
        <v>24</v>
      </c>
      <c r="C19" s="234" t="s">
        <v>24</v>
      </c>
      <c r="D19" s="234" t="s">
        <v>24</v>
      </c>
      <c r="E19" s="234" t="s">
        <v>24</v>
      </c>
      <c r="F19" s="234" t="s">
        <v>24</v>
      </c>
      <c r="G19" s="234" t="s">
        <v>24</v>
      </c>
      <c r="H19" s="234" t="s">
        <v>24</v>
      </c>
      <c r="I19" s="201"/>
      <c r="J19" s="201"/>
    </row>
    <row r="20" spans="1:10" ht="12.75">
      <c r="A20" s="56" t="s">
        <v>125</v>
      </c>
      <c r="B20" s="234" t="s">
        <v>24</v>
      </c>
      <c r="C20" s="234" t="s">
        <v>24</v>
      </c>
      <c r="D20" s="234" t="s">
        <v>24</v>
      </c>
      <c r="E20" s="234" t="s">
        <v>24</v>
      </c>
      <c r="F20" s="234" t="s">
        <v>24</v>
      </c>
      <c r="G20" s="234" t="s">
        <v>24</v>
      </c>
      <c r="H20" s="234" t="s">
        <v>24</v>
      </c>
      <c r="I20" s="201"/>
      <c r="J20" s="201"/>
    </row>
    <row r="21" spans="1:10" ht="12.75">
      <c r="A21" s="141" t="s">
        <v>227</v>
      </c>
      <c r="B21" s="249">
        <v>126</v>
      </c>
      <c r="C21" s="249" t="s">
        <v>24</v>
      </c>
      <c r="D21" s="249">
        <v>126</v>
      </c>
      <c r="E21" s="249">
        <v>3700</v>
      </c>
      <c r="F21" s="249" t="s">
        <v>24</v>
      </c>
      <c r="G21" s="249">
        <v>466</v>
      </c>
      <c r="H21" s="249">
        <v>500</v>
      </c>
      <c r="I21" s="201"/>
      <c r="J21" s="201"/>
    </row>
    <row r="22" spans="2:10" ht="12.75">
      <c r="B22" s="249"/>
      <c r="C22" s="249"/>
      <c r="D22" s="249"/>
      <c r="E22" s="250"/>
      <c r="F22" s="250"/>
      <c r="G22" s="249"/>
      <c r="H22" s="249"/>
      <c r="I22" s="201"/>
      <c r="J22" s="201"/>
    </row>
    <row r="23" spans="1:10" ht="12.75">
      <c r="A23" s="141" t="s">
        <v>126</v>
      </c>
      <c r="B23" s="249">
        <v>10</v>
      </c>
      <c r="C23" s="249">
        <v>56</v>
      </c>
      <c r="D23" s="249">
        <v>66</v>
      </c>
      <c r="E23" s="250">
        <v>1905</v>
      </c>
      <c r="F23" s="250">
        <v>3200</v>
      </c>
      <c r="G23" s="249">
        <v>198</v>
      </c>
      <c r="H23" s="249">
        <v>135</v>
      </c>
      <c r="I23" s="201"/>
      <c r="J23" s="201"/>
    </row>
    <row r="24" spans="1:10" ht="12.75">
      <c r="A24" s="141"/>
      <c r="B24" s="249"/>
      <c r="C24" s="249"/>
      <c r="D24" s="249"/>
      <c r="E24" s="250"/>
      <c r="F24" s="250"/>
      <c r="G24" s="249"/>
      <c r="H24" s="249"/>
      <c r="I24" s="201"/>
      <c r="J24" s="201"/>
    </row>
    <row r="25" spans="1:10" ht="12.75">
      <c r="A25" s="141" t="s">
        <v>127</v>
      </c>
      <c r="B25" s="249">
        <v>254</v>
      </c>
      <c r="C25" s="249">
        <v>13</v>
      </c>
      <c r="D25" s="249">
        <v>267</v>
      </c>
      <c r="E25" s="250">
        <v>3635</v>
      </c>
      <c r="F25" s="250">
        <v>4000</v>
      </c>
      <c r="G25" s="249">
        <v>975</v>
      </c>
      <c r="H25" s="249">
        <v>633</v>
      </c>
      <c r="I25" s="201"/>
      <c r="J25" s="201"/>
    </row>
    <row r="26" spans="2:10" ht="12.75">
      <c r="B26" s="234"/>
      <c r="C26" s="234"/>
      <c r="D26" s="234"/>
      <c r="E26" s="235"/>
      <c r="F26" s="235"/>
      <c r="G26" s="234"/>
      <c r="H26" s="234"/>
      <c r="I26" s="201"/>
      <c r="J26" s="201"/>
    </row>
    <row r="27" spans="1:10" ht="12.75">
      <c r="A27" s="56" t="s">
        <v>128</v>
      </c>
      <c r="B27" s="234">
        <v>355</v>
      </c>
      <c r="C27" s="234">
        <v>73</v>
      </c>
      <c r="D27" s="234">
        <v>428</v>
      </c>
      <c r="E27" s="235">
        <v>2400</v>
      </c>
      <c r="F27" s="235">
        <v>3600</v>
      </c>
      <c r="G27" s="234">
        <v>1115</v>
      </c>
      <c r="H27" s="234">
        <v>33</v>
      </c>
      <c r="I27" s="201"/>
      <c r="J27" s="201"/>
    </row>
    <row r="28" spans="1:10" ht="12.75">
      <c r="A28" s="56" t="s">
        <v>129</v>
      </c>
      <c r="B28" s="234">
        <v>3459</v>
      </c>
      <c r="C28" s="234">
        <v>73</v>
      </c>
      <c r="D28" s="234">
        <v>3532</v>
      </c>
      <c r="E28" s="235">
        <v>2038</v>
      </c>
      <c r="F28" s="235">
        <v>2600</v>
      </c>
      <c r="G28" s="234">
        <v>7239</v>
      </c>
      <c r="H28" s="234">
        <v>3620</v>
      </c>
      <c r="I28" s="201"/>
      <c r="J28" s="201"/>
    </row>
    <row r="29" spans="1:10" ht="12.75">
      <c r="A29" s="56" t="s">
        <v>130</v>
      </c>
      <c r="B29" s="234">
        <v>776</v>
      </c>
      <c r="C29" s="234">
        <v>6</v>
      </c>
      <c r="D29" s="234">
        <v>782</v>
      </c>
      <c r="E29" s="235">
        <v>3200</v>
      </c>
      <c r="F29" s="235">
        <v>3800</v>
      </c>
      <c r="G29" s="234">
        <v>2506</v>
      </c>
      <c r="H29" s="234">
        <v>700</v>
      </c>
      <c r="I29" s="201"/>
      <c r="J29" s="201"/>
    </row>
    <row r="30" spans="1:10" ht="12.75">
      <c r="A30" s="141" t="s">
        <v>228</v>
      </c>
      <c r="B30" s="249">
        <v>4590</v>
      </c>
      <c r="C30" s="249">
        <v>152</v>
      </c>
      <c r="D30" s="249">
        <v>4742</v>
      </c>
      <c r="E30" s="249">
        <v>2262</v>
      </c>
      <c r="F30" s="249">
        <v>3128</v>
      </c>
      <c r="G30" s="249">
        <v>10860</v>
      </c>
      <c r="H30" s="249">
        <v>4353</v>
      </c>
      <c r="I30" s="201"/>
      <c r="J30" s="201"/>
    </row>
    <row r="31" spans="2:10" ht="12.75">
      <c r="B31" s="234"/>
      <c r="C31" s="234"/>
      <c r="D31" s="234"/>
      <c r="E31" s="235"/>
      <c r="F31" s="235"/>
      <c r="G31" s="234"/>
      <c r="H31" s="234"/>
      <c r="I31" s="201"/>
      <c r="J31" s="201"/>
    </row>
    <row r="32" spans="1:10" ht="12.75">
      <c r="A32" s="56" t="s">
        <v>131</v>
      </c>
      <c r="B32" s="252">
        <v>30</v>
      </c>
      <c r="C32" s="252">
        <v>2</v>
      </c>
      <c r="D32" s="234">
        <v>32</v>
      </c>
      <c r="E32" s="252">
        <v>3914</v>
      </c>
      <c r="F32" s="252">
        <v>4600</v>
      </c>
      <c r="G32" s="235">
        <v>127</v>
      </c>
      <c r="H32" s="252">
        <v>126</v>
      </c>
      <c r="I32" s="201"/>
      <c r="J32" s="201"/>
    </row>
    <row r="33" spans="1:10" ht="12.75">
      <c r="A33" s="56" t="s">
        <v>132</v>
      </c>
      <c r="B33" s="252">
        <v>125</v>
      </c>
      <c r="C33" s="252">
        <v>76</v>
      </c>
      <c r="D33" s="234">
        <v>201</v>
      </c>
      <c r="E33" s="252">
        <v>1512</v>
      </c>
      <c r="F33" s="252">
        <v>2000</v>
      </c>
      <c r="G33" s="235">
        <v>341</v>
      </c>
      <c r="H33" s="252">
        <v>400</v>
      </c>
      <c r="I33" s="201"/>
      <c r="J33" s="201"/>
    </row>
    <row r="34" spans="1:10" ht="12.75">
      <c r="A34" s="56" t="s">
        <v>133</v>
      </c>
      <c r="B34" s="252">
        <v>234</v>
      </c>
      <c r="C34" s="252">
        <v>69</v>
      </c>
      <c r="D34" s="234">
        <v>303</v>
      </c>
      <c r="E34" s="252">
        <v>2634</v>
      </c>
      <c r="F34" s="252">
        <v>4246</v>
      </c>
      <c r="G34" s="235">
        <v>909</v>
      </c>
      <c r="H34" s="252">
        <v>424</v>
      </c>
      <c r="I34" s="201"/>
      <c r="J34" s="201"/>
    </row>
    <row r="35" spans="1:10" ht="12.75">
      <c r="A35" s="56" t="s">
        <v>134</v>
      </c>
      <c r="B35" s="252" t="s">
        <v>24</v>
      </c>
      <c r="C35" s="252" t="s">
        <v>24</v>
      </c>
      <c r="D35" s="234" t="s">
        <v>24</v>
      </c>
      <c r="E35" s="252" t="s">
        <v>24</v>
      </c>
      <c r="F35" s="252" t="s">
        <v>24</v>
      </c>
      <c r="G35" s="235" t="s">
        <v>24</v>
      </c>
      <c r="H35" s="252" t="s">
        <v>24</v>
      </c>
      <c r="I35" s="201"/>
      <c r="J35" s="201"/>
    </row>
    <row r="36" spans="1:10" ht="12.75">
      <c r="A36" s="141" t="s">
        <v>135</v>
      </c>
      <c r="B36" s="249">
        <v>389</v>
      </c>
      <c r="C36" s="249">
        <v>147</v>
      </c>
      <c r="D36" s="249">
        <v>536</v>
      </c>
      <c r="E36" s="249">
        <v>2372</v>
      </c>
      <c r="F36" s="249">
        <v>3090</v>
      </c>
      <c r="G36" s="249">
        <v>1377</v>
      </c>
      <c r="H36" s="249">
        <v>950</v>
      </c>
      <c r="I36" s="201"/>
      <c r="J36" s="201"/>
    </row>
    <row r="37" spans="1:10" ht="12.75">
      <c r="A37" s="141"/>
      <c r="B37" s="249"/>
      <c r="C37" s="249"/>
      <c r="D37" s="249"/>
      <c r="E37" s="250"/>
      <c r="F37" s="250"/>
      <c r="G37" s="249"/>
      <c r="H37" s="249"/>
      <c r="I37" s="201"/>
      <c r="J37" s="201"/>
    </row>
    <row r="38" spans="1:10" ht="12.75">
      <c r="A38" s="141" t="s">
        <v>136</v>
      </c>
      <c r="B38" s="250" t="s">
        <v>24</v>
      </c>
      <c r="C38" s="250" t="s">
        <v>24</v>
      </c>
      <c r="D38" s="249" t="s">
        <v>24</v>
      </c>
      <c r="E38" s="250" t="s">
        <v>24</v>
      </c>
      <c r="F38" s="250" t="s">
        <v>24</v>
      </c>
      <c r="G38" s="250" t="s">
        <v>24</v>
      </c>
      <c r="H38" s="250" t="s">
        <v>24</v>
      </c>
      <c r="I38" s="201"/>
      <c r="J38" s="201"/>
    </row>
    <row r="39" spans="2:10" ht="12.75">
      <c r="B39" s="234"/>
      <c r="C39" s="234"/>
      <c r="D39" s="234"/>
      <c r="E39" s="235"/>
      <c r="F39" s="235"/>
      <c r="G39" s="234"/>
      <c r="H39" s="234"/>
      <c r="I39" s="201"/>
      <c r="J39" s="201"/>
    </row>
    <row r="40" spans="1:10" ht="12.75">
      <c r="A40" s="56" t="s">
        <v>137</v>
      </c>
      <c r="B40" s="235">
        <v>8325</v>
      </c>
      <c r="C40" s="235">
        <v>400</v>
      </c>
      <c r="D40" s="234">
        <v>8725</v>
      </c>
      <c r="E40" s="235">
        <v>1850</v>
      </c>
      <c r="F40" s="235">
        <v>2300</v>
      </c>
      <c r="G40" s="235">
        <v>16321</v>
      </c>
      <c r="H40" s="235" t="s">
        <v>24</v>
      </c>
      <c r="I40" s="201"/>
      <c r="J40" s="201"/>
    </row>
    <row r="41" spans="1:10" ht="12.75">
      <c r="A41" s="56" t="s">
        <v>138</v>
      </c>
      <c r="B41" s="234">
        <v>1973</v>
      </c>
      <c r="C41" s="234">
        <v>169</v>
      </c>
      <c r="D41" s="234">
        <v>2142</v>
      </c>
      <c r="E41" s="235">
        <v>2610</v>
      </c>
      <c r="F41" s="235">
        <v>3950</v>
      </c>
      <c r="G41" s="234">
        <v>5817</v>
      </c>
      <c r="H41" s="234">
        <v>1919</v>
      </c>
      <c r="I41" s="201"/>
      <c r="J41" s="201"/>
    </row>
    <row r="42" spans="1:10" ht="12.75">
      <c r="A42" s="56" t="s">
        <v>139</v>
      </c>
      <c r="B42" s="235">
        <v>10204</v>
      </c>
      <c r="C42" s="235">
        <v>596</v>
      </c>
      <c r="D42" s="234">
        <v>10800</v>
      </c>
      <c r="E42" s="235">
        <v>1600</v>
      </c>
      <c r="F42" s="235">
        <v>2400</v>
      </c>
      <c r="G42" s="235">
        <v>17757</v>
      </c>
      <c r="H42" s="251">
        <v>16159</v>
      </c>
      <c r="I42" s="201"/>
      <c r="J42" s="201"/>
    </row>
    <row r="43" spans="1:10" ht="12.75">
      <c r="A43" s="56" t="s">
        <v>140</v>
      </c>
      <c r="B43" s="235">
        <v>13484</v>
      </c>
      <c r="C43" s="235">
        <v>303</v>
      </c>
      <c r="D43" s="234">
        <v>13787</v>
      </c>
      <c r="E43" s="235">
        <v>2050</v>
      </c>
      <c r="F43" s="235">
        <v>3010</v>
      </c>
      <c r="G43" s="235">
        <v>28554</v>
      </c>
      <c r="H43" s="235">
        <v>8566</v>
      </c>
      <c r="I43" s="201"/>
      <c r="J43" s="201"/>
    </row>
    <row r="44" spans="1:10" ht="12.75">
      <c r="A44" s="56" t="s">
        <v>141</v>
      </c>
      <c r="B44" s="235">
        <v>6689</v>
      </c>
      <c r="C44" s="235">
        <v>167</v>
      </c>
      <c r="D44" s="234">
        <v>6856</v>
      </c>
      <c r="E44" s="235">
        <v>1700</v>
      </c>
      <c r="F44" s="235">
        <v>2200</v>
      </c>
      <c r="G44" s="235">
        <v>11739</v>
      </c>
      <c r="H44" s="235">
        <v>8382</v>
      </c>
      <c r="I44" s="201"/>
      <c r="J44" s="201"/>
    </row>
    <row r="45" spans="1:10" ht="12.75">
      <c r="A45" s="56" t="s">
        <v>142</v>
      </c>
      <c r="B45" s="235">
        <v>6068</v>
      </c>
      <c r="C45" s="235">
        <v>170</v>
      </c>
      <c r="D45" s="234">
        <v>6238</v>
      </c>
      <c r="E45" s="235">
        <v>2000</v>
      </c>
      <c r="F45" s="235">
        <v>3100</v>
      </c>
      <c r="G45" s="235">
        <v>12663</v>
      </c>
      <c r="H45" s="235">
        <v>13929</v>
      </c>
      <c r="I45" s="201"/>
      <c r="J45" s="201"/>
    </row>
    <row r="46" spans="1:10" ht="12.75">
      <c r="A46" s="56" t="s">
        <v>143</v>
      </c>
      <c r="B46" s="235">
        <v>6197</v>
      </c>
      <c r="C46" s="235">
        <v>33</v>
      </c>
      <c r="D46" s="234">
        <v>6230</v>
      </c>
      <c r="E46" s="235">
        <v>1800</v>
      </c>
      <c r="F46" s="235">
        <v>1850</v>
      </c>
      <c r="G46" s="235">
        <v>11216</v>
      </c>
      <c r="H46" s="235">
        <v>13459</v>
      </c>
      <c r="I46" s="201"/>
      <c r="J46" s="201"/>
    </row>
    <row r="47" spans="1:10" ht="12.75">
      <c r="A47" s="56" t="s">
        <v>144</v>
      </c>
      <c r="B47" s="235">
        <v>3140</v>
      </c>
      <c r="C47" s="235">
        <v>324</v>
      </c>
      <c r="D47" s="234">
        <v>3464</v>
      </c>
      <c r="E47" s="235">
        <v>1100</v>
      </c>
      <c r="F47" s="235">
        <v>3300</v>
      </c>
      <c r="G47" s="235">
        <v>4523</v>
      </c>
      <c r="H47" s="235">
        <v>3392</v>
      </c>
      <c r="I47" s="201"/>
      <c r="J47" s="201"/>
    </row>
    <row r="48" spans="1:10" ht="12.75">
      <c r="A48" s="56" t="s">
        <v>145</v>
      </c>
      <c r="B48" s="235">
        <v>6933</v>
      </c>
      <c r="C48" s="235">
        <v>142</v>
      </c>
      <c r="D48" s="234">
        <v>7075</v>
      </c>
      <c r="E48" s="235">
        <v>1450</v>
      </c>
      <c r="F48" s="235">
        <v>2500</v>
      </c>
      <c r="G48" s="235">
        <v>10408</v>
      </c>
      <c r="H48" s="235">
        <v>6804</v>
      </c>
      <c r="I48" s="201"/>
      <c r="J48" s="201"/>
    </row>
    <row r="49" spans="1:10" ht="12.75">
      <c r="A49" s="141" t="s">
        <v>229</v>
      </c>
      <c r="B49" s="249">
        <v>63013</v>
      </c>
      <c r="C49" s="249">
        <v>2304</v>
      </c>
      <c r="D49" s="249">
        <v>65317</v>
      </c>
      <c r="E49" s="249">
        <v>1788</v>
      </c>
      <c r="F49" s="249">
        <v>2739</v>
      </c>
      <c r="G49" s="249">
        <v>118998</v>
      </c>
      <c r="H49" s="249">
        <v>72610</v>
      </c>
      <c r="I49" s="201"/>
      <c r="J49" s="201"/>
    </row>
    <row r="50" spans="1:10" ht="12.75">
      <c r="A50" s="141"/>
      <c r="B50" s="249"/>
      <c r="C50" s="249"/>
      <c r="D50" s="249"/>
      <c r="E50" s="250"/>
      <c r="F50" s="250"/>
      <c r="G50" s="249"/>
      <c r="H50" s="249"/>
      <c r="I50" s="201"/>
      <c r="J50" s="201"/>
    </row>
    <row r="51" spans="1:10" ht="12.75">
      <c r="A51" s="141" t="s">
        <v>146</v>
      </c>
      <c r="B51" s="250">
        <v>507</v>
      </c>
      <c r="C51" s="250">
        <v>24</v>
      </c>
      <c r="D51" s="249">
        <v>531</v>
      </c>
      <c r="E51" s="250">
        <v>100</v>
      </c>
      <c r="F51" s="250">
        <v>2100</v>
      </c>
      <c r="G51" s="250">
        <v>101</v>
      </c>
      <c r="H51" s="250">
        <v>121</v>
      </c>
      <c r="I51" s="201"/>
      <c r="J51" s="201"/>
    </row>
    <row r="52" spans="2:10" ht="12.75">
      <c r="B52" s="234"/>
      <c r="C52" s="234"/>
      <c r="D52" s="234"/>
      <c r="E52" s="235"/>
      <c r="F52" s="235"/>
      <c r="G52" s="234"/>
      <c r="H52" s="234"/>
      <c r="I52" s="201"/>
      <c r="J52" s="201"/>
    </row>
    <row r="53" spans="1:10" ht="12.75">
      <c r="A53" s="56" t="s">
        <v>147</v>
      </c>
      <c r="B53" s="234">
        <v>3500</v>
      </c>
      <c r="C53" s="234">
        <v>203</v>
      </c>
      <c r="D53" s="234">
        <v>3703</v>
      </c>
      <c r="E53" s="235">
        <v>1500</v>
      </c>
      <c r="F53" s="235">
        <v>4200</v>
      </c>
      <c r="G53" s="234">
        <v>6103</v>
      </c>
      <c r="H53" s="234">
        <v>3051</v>
      </c>
      <c r="I53" s="201"/>
      <c r="J53" s="201"/>
    </row>
    <row r="54" spans="1:10" ht="12.75">
      <c r="A54" s="56" t="s">
        <v>148</v>
      </c>
      <c r="B54" s="234">
        <v>1306</v>
      </c>
      <c r="C54" s="234">
        <v>63</v>
      </c>
      <c r="D54" s="234">
        <v>1369</v>
      </c>
      <c r="E54" s="235">
        <v>1400</v>
      </c>
      <c r="F54" s="235">
        <v>1800</v>
      </c>
      <c r="G54" s="234">
        <v>1942</v>
      </c>
      <c r="H54" s="234">
        <v>1280</v>
      </c>
      <c r="I54" s="201"/>
      <c r="J54" s="201"/>
    </row>
    <row r="55" spans="1:10" ht="12.75">
      <c r="A55" s="56" t="s">
        <v>149</v>
      </c>
      <c r="B55" s="234">
        <v>184</v>
      </c>
      <c r="C55" s="234">
        <v>14</v>
      </c>
      <c r="D55" s="234">
        <v>198</v>
      </c>
      <c r="E55" s="235">
        <v>1500</v>
      </c>
      <c r="F55" s="235">
        <v>2200</v>
      </c>
      <c r="G55" s="234">
        <v>307</v>
      </c>
      <c r="H55" s="234">
        <v>215</v>
      </c>
      <c r="I55" s="201"/>
      <c r="J55" s="201"/>
    </row>
    <row r="56" spans="1:10" ht="12.75">
      <c r="A56" s="56" t="s">
        <v>150</v>
      </c>
      <c r="B56" s="234">
        <v>3202</v>
      </c>
      <c r="C56" s="234">
        <v>6</v>
      </c>
      <c r="D56" s="234">
        <v>3208</v>
      </c>
      <c r="E56" s="235">
        <v>1950</v>
      </c>
      <c r="F56" s="235">
        <v>3200</v>
      </c>
      <c r="G56" s="234">
        <v>6263</v>
      </c>
      <c r="H56" s="234">
        <v>3758</v>
      </c>
      <c r="I56" s="201"/>
      <c r="J56" s="201"/>
    </row>
    <row r="57" spans="1:10" ht="12.75">
      <c r="A57" s="56" t="s">
        <v>151</v>
      </c>
      <c r="B57" s="234">
        <v>3464</v>
      </c>
      <c r="C57" s="234">
        <v>164</v>
      </c>
      <c r="D57" s="234">
        <v>3628</v>
      </c>
      <c r="E57" s="235">
        <v>967</v>
      </c>
      <c r="F57" s="235">
        <v>1700</v>
      </c>
      <c r="G57" s="234">
        <v>3628</v>
      </c>
      <c r="H57" s="234">
        <v>1089</v>
      </c>
      <c r="I57" s="201"/>
      <c r="J57" s="201"/>
    </row>
    <row r="58" spans="1:10" ht="12.75">
      <c r="A58" s="141" t="s">
        <v>152</v>
      </c>
      <c r="B58" s="249">
        <v>11656</v>
      </c>
      <c r="C58" s="249">
        <v>450</v>
      </c>
      <c r="D58" s="249">
        <v>12106</v>
      </c>
      <c r="E58" s="249">
        <v>1454</v>
      </c>
      <c r="F58" s="249">
        <v>2877</v>
      </c>
      <c r="G58" s="249">
        <v>18243</v>
      </c>
      <c r="H58" s="249">
        <v>9393</v>
      </c>
      <c r="I58" s="201"/>
      <c r="J58" s="201"/>
    </row>
    <row r="59" spans="2:10" ht="12.75">
      <c r="B59" s="234"/>
      <c r="C59" s="234"/>
      <c r="D59" s="234"/>
      <c r="E59" s="235"/>
      <c r="F59" s="235"/>
      <c r="G59" s="234"/>
      <c r="H59" s="234"/>
      <c r="I59" s="201"/>
      <c r="J59" s="201"/>
    </row>
    <row r="60" spans="1:10" ht="12.75">
      <c r="A60" s="56" t="s">
        <v>153</v>
      </c>
      <c r="B60" s="235" t="s">
        <v>24</v>
      </c>
      <c r="C60" s="235">
        <v>4</v>
      </c>
      <c r="D60" s="234">
        <v>4</v>
      </c>
      <c r="E60" s="235">
        <v>800</v>
      </c>
      <c r="F60" s="235">
        <v>1200</v>
      </c>
      <c r="G60" s="235">
        <v>5</v>
      </c>
      <c r="H60" s="235">
        <v>25</v>
      </c>
      <c r="I60" s="201"/>
      <c r="J60" s="201"/>
    </row>
    <row r="61" spans="1:10" ht="12.75">
      <c r="A61" s="56" t="s">
        <v>154</v>
      </c>
      <c r="B61" s="235">
        <v>42</v>
      </c>
      <c r="C61" s="235" t="s">
        <v>24</v>
      </c>
      <c r="D61" s="234">
        <v>42</v>
      </c>
      <c r="E61" s="235">
        <v>1700</v>
      </c>
      <c r="F61" s="235" t="s">
        <v>24</v>
      </c>
      <c r="G61" s="235">
        <v>71</v>
      </c>
      <c r="H61" s="235">
        <v>64</v>
      </c>
      <c r="I61" s="201"/>
      <c r="J61" s="201"/>
    </row>
    <row r="62" spans="1:10" ht="12.75">
      <c r="A62" s="56" t="s">
        <v>155</v>
      </c>
      <c r="B62" s="235">
        <v>7</v>
      </c>
      <c r="C62" s="235" t="s">
        <v>24</v>
      </c>
      <c r="D62" s="234">
        <v>7</v>
      </c>
      <c r="E62" s="235">
        <v>2000</v>
      </c>
      <c r="F62" s="235" t="s">
        <v>24</v>
      </c>
      <c r="G62" s="235">
        <v>14</v>
      </c>
      <c r="H62" s="235">
        <v>15</v>
      </c>
      <c r="I62" s="201"/>
      <c r="J62" s="201"/>
    </row>
    <row r="63" spans="1:10" ht="12.75">
      <c r="A63" s="141" t="s">
        <v>156</v>
      </c>
      <c r="B63" s="249">
        <v>49</v>
      </c>
      <c r="C63" s="249">
        <v>4</v>
      </c>
      <c r="D63" s="249">
        <v>53</v>
      </c>
      <c r="E63" s="249">
        <v>1743</v>
      </c>
      <c r="F63" s="249">
        <v>1200</v>
      </c>
      <c r="G63" s="249">
        <v>90</v>
      </c>
      <c r="H63" s="249">
        <v>104</v>
      </c>
      <c r="I63" s="201"/>
      <c r="J63" s="201"/>
    </row>
    <row r="64" spans="1:10" ht="12.75">
      <c r="A64" s="141"/>
      <c r="B64" s="249"/>
      <c r="C64" s="249"/>
      <c r="D64" s="249"/>
      <c r="E64" s="250"/>
      <c r="F64" s="250"/>
      <c r="G64" s="249"/>
      <c r="H64" s="249"/>
      <c r="I64" s="201"/>
      <c r="J64" s="201"/>
    </row>
    <row r="65" spans="1:10" ht="12.75">
      <c r="A65" s="141" t="s">
        <v>157</v>
      </c>
      <c r="B65" s="249">
        <v>21</v>
      </c>
      <c r="C65" s="249">
        <v>10</v>
      </c>
      <c r="D65" s="249">
        <v>31</v>
      </c>
      <c r="E65" s="250">
        <v>980</v>
      </c>
      <c r="F65" s="250">
        <v>2860</v>
      </c>
      <c r="G65" s="249">
        <v>49</v>
      </c>
      <c r="H65" s="249">
        <v>20</v>
      </c>
      <c r="I65" s="201"/>
      <c r="J65" s="201"/>
    </row>
    <row r="66" spans="2:10" ht="12.75">
      <c r="B66" s="234"/>
      <c r="C66" s="234"/>
      <c r="D66" s="234"/>
      <c r="E66" s="235"/>
      <c r="F66" s="235"/>
      <c r="G66" s="234"/>
      <c r="H66" s="234"/>
      <c r="I66" s="201"/>
      <c r="J66" s="201"/>
    </row>
    <row r="67" spans="1:10" ht="12.75">
      <c r="A67" s="56" t="s">
        <v>158</v>
      </c>
      <c r="B67" s="235">
        <v>225</v>
      </c>
      <c r="C67" s="235" t="s">
        <v>24</v>
      </c>
      <c r="D67" s="234">
        <v>225</v>
      </c>
      <c r="E67" s="235">
        <v>2078</v>
      </c>
      <c r="F67" s="235" t="s">
        <v>24</v>
      </c>
      <c r="G67" s="235">
        <v>468</v>
      </c>
      <c r="H67" s="235" t="s">
        <v>24</v>
      </c>
      <c r="I67" s="201"/>
      <c r="J67" s="201"/>
    </row>
    <row r="68" spans="1:10" ht="12.75">
      <c r="A68" s="56" t="s">
        <v>159</v>
      </c>
      <c r="B68" s="235">
        <v>772</v>
      </c>
      <c r="C68" s="235" t="s">
        <v>24</v>
      </c>
      <c r="D68" s="234">
        <v>772</v>
      </c>
      <c r="E68" s="235">
        <v>1734</v>
      </c>
      <c r="F68" s="235" t="s">
        <v>24</v>
      </c>
      <c r="G68" s="235">
        <v>1339</v>
      </c>
      <c r="H68" s="235" t="s">
        <v>24</v>
      </c>
      <c r="I68" s="201"/>
      <c r="J68" s="201"/>
    </row>
    <row r="69" spans="1:10" ht="12.75">
      <c r="A69" s="141" t="s">
        <v>160</v>
      </c>
      <c r="B69" s="249">
        <v>997</v>
      </c>
      <c r="C69" s="249" t="s">
        <v>24</v>
      </c>
      <c r="D69" s="249">
        <v>997</v>
      </c>
      <c r="E69" s="249">
        <v>1812</v>
      </c>
      <c r="F69" s="249" t="s">
        <v>24</v>
      </c>
      <c r="G69" s="249">
        <v>1807</v>
      </c>
      <c r="H69" s="249" t="s">
        <v>24</v>
      </c>
      <c r="I69" s="201"/>
      <c r="J69" s="201"/>
    </row>
    <row r="70" spans="2:10" ht="12.75">
      <c r="B70" s="234"/>
      <c r="C70" s="234"/>
      <c r="D70" s="234"/>
      <c r="E70" s="235"/>
      <c r="F70" s="235"/>
      <c r="G70" s="234"/>
      <c r="H70" s="234"/>
      <c r="I70" s="201"/>
      <c r="J70" s="201"/>
    </row>
    <row r="71" spans="1:10" ht="12.75">
      <c r="A71" s="56" t="s">
        <v>161</v>
      </c>
      <c r="B71" s="234">
        <v>14</v>
      </c>
      <c r="C71" s="234">
        <v>2</v>
      </c>
      <c r="D71" s="234">
        <v>16</v>
      </c>
      <c r="E71" s="235">
        <v>1100</v>
      </c>
      <c r="F71" s="235">
        <v>2000</v>
      </c>
      <c r="G71" s="234">
        <v>19</v>
      </c>
      <c r="H71" s="234">
        <v>14</v>
      </c>
      <c r="I71" s="201"/>
      <c r="J71" s="201"/>
    </row>
    <row r="72" spans="1:10" ht="12.75">
      <c r="A72" s="56" t="s">
        <v>162</v>
      </c>
      <c r="B72" s="234" t="s">
        <v>24</v>
      </c>
      <c r="C72" s="234" t="s">
        <v>24</v>
      </c>
      <c r="D72" s="234" t="s">
        <v>24</v>
      </c>
      <c r="E72" s="235" t="s">
        <v>24</v>
      </c>
      <c r="F72" s="235" t="s">
        <v>24</v>
      </c>
      <c r="G72" s="234" t="s">
        <v>24</v>
      </c>
      <c r="H72" s="234" t="s">
        <v>24</v>
      </c>
      <c r="I72" s="201"/>
      <c r="J72" s="201"/>
    </row>
    <row r="73" spans="1:10" ht="12.75">
      <c r="A73" s="56" t="s">
        <v>163</v>
      </c>
      <c r="B73" s="235">
        <v>15</v>
      </c>
      <c r="C73" s="235">
        <v>4</v>
      </c>
      <c r="D73" s="234">
        <v>19</v>
      </c>
      <c r="E73" s="235">
        <v>1300</v>
      </c>
      <c r="F73" s="235">
        <v>2500</v>
      </c>
      <c r="G73" s="235">
        <v>30</v>
      </c>
      <c r="H73" s="235">
        <v>18</v>
      </c>
      <c r="I73" s="201"/>
      <c r="J73" s="201"/>
    </row>
    <row r="74" spans="1:10" ht="12.75">
      <c r="A74" s="56" t="s">
        <v>164</v>
      </c>
      <c r="B74" s="234">
        <v>144</v>
      </c>
      <c r="C74" s="234">
        <v>2</v>
      </c>
      <c r="D74" s="234">
        <v>146</v>
      </c>
      <c r="E74" s="235">
        <v>952</v>
      </c>
      <c r="F74" s="235">
        <v>1490</v>
      </c>
      <c r="G74" s="234">
        <v>140</v>
      </c>
      <c r="H74" s="234">
        <v>70</v>
      </c>
      <c r="I74" s="201"/>
      <c r="J74" s="201"/>
    </row>
    <row r="75" spans="1:10" ht="12.75">
      <c r="A75" s="56" t="s">
        <v>165</v>
      </c>
      <c r="B75" s="234">
        <v>4</v>
      </c>
      <c r="C75" s="234" t="s">
        <v>24</v>
      </c>
      <c r="D75" s="234">
        <v>4</v>
      </c>
      <c r="E75" s="235">
        <v>900</v>
      </c>
      <c r="F75" s="235" t="s">
        <v>24</v>
      </c>
      <c r="G75" s="234">
        <v>4</v>
      </c>
      <c r="H75" s="234" t="s">
        <v>24</v>
      </c>
      <c r="I75" s="201"/>
      <c r="J75" s="201"/>
    </row>
    <row r="76" spans="1:10" ht="12.75">
      <c r="A76" s="56" t="s">
        <v>166</v>
      </c>
      <c r="B76" s="234" t="s">
        <v>24</v>
      </c>
      <c r="C76" s="234" t="s">
        <v>24</v>
      </c>
      <c r="D76" s="234" t="s">
        <v>24</v>
      </c>
      <c r="E76" s="235" t="s">
        <v>24</v>
      </c>
      <c r="F76" s="235" t="s">
        <v>24</v>
      </c>
      <c r="G76" s="234" t="s">
        <v>24</v>
      </c>
      <c r="H76" s="234" t="s">
        <v>24</v>
      </c>
      <c r="I76" s="201"/>
      <c r="J76" s="201"/>
    </row>
    <row r="77" spans="1:10" ht="12.75">
      <c r="A77" s="56" t="s">
        <v>167</v>
      </c>
      <c r="B77" s="234">
        <v>23</v>
      </c>
      <c r="C77" s="234" t="s">
        <v>24</v>
      </c>
      <c r="D77" s="234">
        <v>23</v>
      </c>
      <c r="E77" s="235">
        <v>1800</v>
      </c>
      <c r="F77" s="235" t="s">
        <v>24</v>
      </c>
      <c r="G77" s="234">
        <v>41</v>
      </c>
      <c r="H77" s="234" t="s">
        <v>24</v>
      </c>
      <c r="I77" s="201"/>
      <c r="J77" s="201"/>
    </row>
    <row r="78" spans="1:10" ht="12.75">
      <c r="A78" s="56" t="s">
        <v>168</v>
      </c>
      <c r="B78" s="235">
        <v>1</v>
      </c>
      <c r="C78" s="235">
        <v>2</v>
      </c>
      <c r="D78" s="234">
        <v>3</v>
      </c>
      <c r="E78" s="235">
        <v>1411</v>
      </c>
      <c r="F78" s="235">
        <v>1928</v>
      </c>
      <c r="G78" s="235">
        <v>5</v>
      </c>
      <c r="H78" s="235">
        <v>2</v>
      </c>
      <c r="I78" s="201"/>
      <c r="J78" s="201"/>
    </row>
    <row r="79" spans="1:10" ht="12.75">
      <c r="A79" s="141" t="s">
        <v>230</v>
      </c>
      <c r="B79" s="249">
        <v>201</v>
      </c>
      <c r="C79" s="249">
        <v>10</v>
      </c>
      <c r="D79" s="249">
        <v>211</v>
      </c>
      <c r="E79" s="249">
        <v>1087</v>
      </c>
      <c r="F79" s="249">
        <v>2084</v>
      </c>
      <c r="G79" s="249">
        <v>239</v>
      </c>
      <c r="H79" s="249">
        <v>104</v>
      </c>
      <c r="I79" s="201"/>
      <c r="J79" s="201"/>
    </row>
    <row r="80" spans="2:10" ht="12.75">
      <c r="B80" s="234"/>
      <c r="C80" s="234"/>
      <c r="D80" s="234"/>
      <c r="E80" s="235"/>
      <c r="F80" s="235"/>
      <c r="G80" s="234"/>
      <c r="H80" s="234"/>
      <c r="I80" s="201"/>
      <c r="J80" s="201"/>
    </row>
    <row r="81" spans="1:10" ht="12.75">
      <c r="A81" s="56" t="s">
        <v>169</v>
      </c>
      <c r="B81" s="234" t="s">
        <v>24</v>
      </c>
      <c r="C81" s="234" t="s">
        <v>24</v>
      </c>
      <c r="D81" s="234" t="s">
        <v>24</v>
      </c>
      <c r="E81" s="234" t="s">
        <v>24</v>
      </c>
      <c r="F81" s="234" t="s">
        <v>24</v>
      </c>
      <c r="G81" s="234" t="s">
        <v>24</v>
      </c>
      <c r="H81" s="234" t="s">
        <v>24</v>
      </c>
      <c r="I81" s="201"/>
      <c r="J81" s="201"/>
    </row>
    <row r="82" spans="1:10" ht="12.75">
      <c r="A82" s="56" t="s">
        <v>170</v>
      </c>
      <c r="B82" s="234">
        <v>41</v>
      </c>
      <c r="C82" s="234" t="s">
        <v>24</v>
      </c>
      <c r="D82" s="234">
        <v>41</v>
      </c>
      <c r="E82" s="235">
        <v>700</v>
      </c>
      <c r="F82" s="234" t="s">
        <v>24</v>
      </c>
      <c r="G82" s="234">
        <v>28</v>
      </c>
      <c r="H82" s="234">
        <v>31</v>
      </c>
      <c r="I82" s="201"/>
      <c r="J82" s="201"/>
    </row>
    <row r="83" spans="1:10" ht="12.75">
      <c r="A83" s="141" t="s">
        <v>171</v>
      </c>
      <c r="B83" s="249">
        <v>41</v>
      </c>
      <c r="C83" s="249" t="s">
        <v>24</v>
      </c>
      <c r="D83" s="249">
        <v>41</v>
      </c>
      <c r="E83" s="249">
        <v>700</v>
      </c>
      <c r="F83" s="234" t="s">
        <v>24</v>
      </c>
      <c r="G83" s="249">
        <v>28</v>
      </c>
      <c r="H83" s="249">
        <v>31</v>
      </c>
      <c r="I83" s="201"/>
      <c r="J83" s="201"/>
    </row>
    <row r="84" spans="2:10" ht="12.75">
      <c r="B84" s="234"/>
      <c r="C84" s="234"/>
      <c r="D84" s="234"/>
      <c r="E84" s="235"/>
      <c r="F84" s="247"/>
      <c r="G84" s="234"/>
      <c r="H84" s="234"/>
      <c r="I84" s="201"/>
      <c r="J84" s="201"/>
    </row>
    <row r="85" spans="1:10" ht="13.5" thickBot="1">
      <c r="A85" s="142" t="s">
        <v>172</v>
      </c>
      <c r="B85" s="237">
        <v>87499</v>
      </c>
      <c r="C85" s="237">
        <v>3170</v>
      </c>
      <c r="D85" s="237">
        <v>90669</v>
      </c>
      <c r="E85" s="237">
        <v>1758</v>
      </c>
      <c r="F85" s="237">
        <v>2798</v>
      </c>
      <c r="G85" s="237">
        <v>162718</v>
      </c>
      <c r="H85" s="237">
        <v>105980</v>
      </c>
      <c r="I85" s="201"/>
      <c r="J85" s="201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02">
    <pageSetUpPr fitToPage="1"/>
  </sheetPr>
  <dimension ref="A1:J85"/>
  <sheetViews>
    <sheetView zoomScale="75" zoomScaleNormal="75" workbookViewId="0" topLeftCell="A1">
      <selection activeCell="K39" sqref="K39"/>
    </sheetView>
  </sheetViews>
  <sheetFormatPr defaultColWidth="11.421875" defaultRowHeight="12.75"/>
  <cols>
    <col min="1" max="1" width="25.7109375" style="56" customWidth="1"/>
    <col min="2" max="2" width="12.00390625" style="56" bestFit="1" customWidth="1"/>
    <col min="3" max="6" width="11.421875" style="56" customWidth="1"/>
    <col min="7" max="7" width="12.00390625" style="56" bestFit="1" customWidth="1"/>
    <col min="8" max="16384" width="11.421875" style="56" customWidth="1"/>
  </cols>
  <sheetData>
    <row r="1" spans="1:8" s="227" customFormat="1" ht="18">
      <c r="A1" s="343" t="s">
        <v>0</v>
      </c>
      <c r="B1" s="343"/>
      <c r="C1" s="343"/>
      <c r="D1" s="343"/>
      <c r="E1" s="343"/>
      <c r="F1" s="343"/>
      <c r="G1" s="343"/>
      <c r="H1" s="343"/>
    </row>
    <row r="2" s="158" customFormat="1" ht="14.25"/>
    <row r="3" spans="1:8" s="158" customFormat="1" ht="15">
      <c r="A3" s="344" t="s">
        <v>320</v>
      </c>
      <c r="B3" s="344"/>
      <c r="C3" s="344"/>
      <c r="D3" s="344"/>
      <c r="E3" s="344"/>
      <c r="F3" s="344"/>
      <c r="G3" s="344"/>
      <c r="H3" s="344"/>
    </row>
    <row r="4" spans="1:8" s="158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>
      <c r="A5" s="244" t="s">
        <v>113</v>
      </c>
      <c r="B5" s="229" t="s">
        <v>2</v>
      </c>
      <c r="C5" s="230"/>
      <c r="D5" s="230"/>
      <c r="E5" s="229" t="s">
        <v>10</v>
      </c>
      <c r="F5" s="230"/>
      <c r="G5" s="245" t="s">
        <v>3</v>
      </c>
      <c r="H5" s="246" t="s">
        <v>46</v>
      </c>
    </row>
    <row r="6" spans="1:8" ht="12.75">
      <c r="A6" s="137" t="s">
        <v>114</v>
      </c>
      <c r="B6" s="53" t="s">
        <v>44</v>
      </c>
      <c r="C6" s="54"/>
      <c r="D6" s="54"/>
      <c r="E6" s="53" t="s">
        <v>45</v>
      </c>
      <c r="F6" s="54"/>
      <c r="G6" s="38" t="s">
        <v>115</v>
      </c>
      <c r="H6" s="38" t="s">
        <v>51</v>
      </c>
    </row>
    <row r="7" spans="1:8" ht="13.5" thickBot="1">
      <c r="A7" s="159"/>
      <c r="B7" s="150" t="s">
        <v>47</v>
      </c>
      <c r="C7" s="155" t="s">
        <v>48</v>
      </c>
      <c r="D7" s="157" t="s">
        <v>49</v>
      </c>
      <c r="E7" s="150" t="s">
        <v>47</v>
      </c>
      <c r="F7" s="155" t="s">
        <v>48</v>
      </c>
      <c r="G7" s="150" t="s">
        <v>12</v>
      </c>
      <c r="H7" s="150" t="s">
        <v>12</v>
      </c>
    </row>
    <row r="8" spans="1:10" ht="12.75">
      <c r="A8" s="151" t="s">
        <v>116</v>
      </c>
      <c r="B8" s="233">
        <v>171</v>
      </c>
      <c r="C8" s="247" t="s">
        <v>24</v>
      </c>
      <c r="D8" s="233">
        <v>171</v>
      </c>
      <c r="E8" s="248">
        <v>1630</v>
      </c>
      <c r="F8" s="234" t="s">
        <v>24</v>
      </c>
      <c r="G8" s="233">
        <v>279</v>
      </c>
      <c r="H8" s="233">
        <v>513</v>
      </c>
      <c r="I8" s="201"/>
      <c r="J8" s="201"/>
    </row>
    <row r="9" spans="1:10" ht="12.75">
      <c r="A9" s="56" t="s">
        <v>117</v>
      </c>
      <c r="B9" s="234">
        <v>1657</v>
      </c>
      <c r="C9" s="234" t="s">
        <v>24</v>
      </c>
      <c r="D9" s="234">
        <v>1657</v>
      </c>
      <c r="E9" s="235">
        <v>2160</v>
      </c>
      <c r="F9" s="234" t="s">
        <v>24</v>
      </c>
      <c r="G9" s="234">
        <v>3579</v>
      </c>
      <c r="H9" s="234">
        <v>4474</v>
      </c>
      <c r="I9" s="201"/>
      <c r="J9" s="201"/>
    </row>
    <row r="10" spans="1:10" ht="12.75">
      <c r="A10" s="56" t="s">
        <v>118</v>
      </c>
      <c r="B10" s="234">
        <v>4126</v>
      </c>
      <c r="C10" s="234" t="s">
        <v>24</v>
      </c>
      <c r="D10" s="234">
        <v>4126</v>
      </c>
      <c r="E10" s="235">
        <v>2400</v>
      </c>
      <c r="F10" s="234" t="s">
        <v>24</v>
      </c>
      <c r="G10" s="234">
        <v>9902</v>
      </c>
      <c r="H10" s="234">
        <v>12378</v>
      </c>
      <c r="I10" s="201"/>
      <c r="J10" s="201"/>
    </row>
    <row r="11" spans="1:10" ht="12.75">
      <c r="A11" s="56" t="s">
        <v>119</v>
      </c>
      <c r="B11" s="234">
        <v>84</v>
      </c>
      <c r="C11" s="234" t="s">
        <v>24</v>
      </c>
      <c r="D11" s="234">
        <v>84</v>
      </c>
      <c r="E11" s="235">
        <v>1630</v>
      </c>
      <c r="F11" s="234" t="s">
        <v>24</v>
      </c>
      <c r="G11" s="234">
        <v>137</v>
      </c>
      <c r="H11" s="234">
        <v>252</v>
      </c>
      <c r="I11" s="201"/>
      <c r="J11" s="201"/>
    </row>
    <row r="12" spans="1:10" ht="12.75">
      <c r="A12" s="141" t="s">
        <v>120</v>
      </c>
      <c r="B12" s="249">
        <v>6038</v>
      </c>
      <c r="C12" s="249" t="s">
        <v>24</v>
      </c>
      <c r="D12" s="249">
        <v>6038</v>
      </c>
      <c r="E12" s="249">
        <v>2302</v>
      </c>
      <c r="F12" s="249" t="s">
        <v>24</v>
      </c>
      <c r="G12" s="249">
        <v>13897</v>
      </c>
      <c r="H12" s="249">
        <v>17617</v>
      </c>
      <c r="I12" s="201"/>
      <c r="J12" s="201"/>
    </row>
    <row r="13" spans="1:10" ht="12.75">
      <c r="A13" s="141"/>
      <c r="B13" s="249"/>
      <c r="C13" s="249"/>
      <c r="D13" s="249"/>
      <c r="E13" s="250"/>
      <c r="F13" s="250"/>
      <c r="G13" s="249"/>
      <c r="H13" s="249"/>
      <c r="I13" s="201"/>
      <c r="J13" s="201"/>
    </row>
    <row r="14" spans="1:10" ht="12.75">
      <c r="A14" s="141" t="s">
        <v>121</v>
      </c>
      <c r="B14" s="249">
        <v>15</v>
      </c>
      <c r="C14" s="249" t="s">
        <v>24</v>
      </c>
      <c r="D14" s="249">
        <v>15</v>
      </c>
      <c r="E14" s="250">
        <v>2000</v>
      </c>
      <c r="F14" s="249" t="s">
        <v>24</v>
      </c>
      <c r="G14" s="249">
        <v>30</v>
      </c>
      <c r="H14" s="249">
        <v>20</v>
      </c>
      <c r="I14" s="201"/>
      <c r="J14" s="201"/>
    </row>
    <row r="15" spans="1:10" ht="12.75">
      <c r="A15" s="141"/>
      <c r="B15" s="249"/>
      <c r="C15" s="249"/>
      <c r="D15" s="249"/>
      <c r="E15" s="250"/>
      <c r="F15" s="250"/>
      <c r="G15" s="249"/>
      <c r="H15" s="249"/>
      <c r="I15" s="201"/>
      <c r="J15" s="201"/>
    </row>
    <row r="16" spans="1:10" ht="12.75">
      <c r="A16" s="141" t="s">
        <v>122</v>
      </c>
      <c r="B16" s="249">
        <v>90</v>
      </c>
      <c r="C16" s="249" t="s">
        <v>24</v>
      </c>
      <c r="D16" s="249">
        <v>90</v>
      </c>
      <c r="E16" s="250">
        <v>2500</v>
      </c>
      <c r="F16" s="249" t="s">
        <v>24</v>
      </c>
      <c r="G16" s="249">
        <v>225</v>
      </c>
      <c r="H16" s="249">
        <v>396</v>
      </c>
      <c r="I16" s="201"/>
      <c r="J16" s="201"/>
    </row>
    <row r="17" spans="2:10" ht="12.75">
      <c r="B17" s="234"/>
      <c r="C17" s="234"/>
      <c r="D17" s="234"/>
      <c r="E17" s="235"/>
      <c r="F17" s="235"/>
      <c r="G17" s="234"/>
      <c r="H17" s="234"/>
      <c r="I17" s="201"/>
      <c r="J17" s="201"/>
    </row>
    <row r="18" spans="1:10" ht="12.75">
      <c r="A18" s="56" t="s">
        <v>123</v>
      </c>
      <c r="B18" s="234">
        <v>81</v>
      </c>
      <c r="C18" s="234" t="s">
        <v>24</v>
      </c>
      <c r="D18" s="234">
        <v>81</v>
      </c>
      <c r="E18" s="235">
        <v>4000</v>
      </c>
      <c r="F18" s="234" t="s">
        <v>24</v>
      </c>
      <c r="G18" s="234">
        <v>324</v>
      </c>
      <c r="H18" s="234">
        <v>350</v>
      </c>
      <c r="I18" s="201"/>
      <c r="J18" s="201"/>
    </row>
    <row r="19" spans="1:10" ht="12.75">
      <c r="A19" s="56" t="s">
        <v>124</v>
      </c>
      <c r="B19" s="234" t="s">
        <v>24</v>
      </c>
      <c r="C19" s="234" t="s">
        <v>24</v>
      </c>
      <c r="D19" s="234" t="s">
        <v>24</v>
      </c>
      <c r="E19" s="234" t="s">
        <v>24</v>
      </c>
      <c r="F19" s="234" t="s">
        <v>24</v>
      </c>
      <c r="G19" s="234" t="s">
        <v>24</v>
      </c>
      <c r="H19" s="234" t="s">
        <v>24</v>
      </c>
      <c r="I19" s="201"/>
      <c r="J19" s="201"/>
    </row>
    <row r="20" spans="1:10" ht="12.75">
      <c r="A20" s="56" t="s">
        <v>125</v>
      </c>
      <c r="B20" s="234" t="s">
        <v>24</v>
      </c>
      <c r="C20" s="234" t="s">
        <v>24</v>
      </c>
      <c r="D20" s="234" t="s">
        <v>24</v>
      </c>
      <c r="E20" s="234" t="s">
        <v>24</v>
      </c>
      <c r="F20" s="234" t="s">
        <v>24</v>
      </c>
      <c r="G20" s="234" t="s">
        <v>24</v>
      </c>
      <c r="H20" s="234" t="s">
        <v>24</v>
      </c>
      <c r="I20" s="201"/>
      <c r="J20" s="201"/>
    </row>
    <row r="21" spans="1:10" ht="12.75">
      <c r="A21" s="141" t="s">
        <v>227</v>
      </c>
      <c r="B21" s="249">
        <v>81</v>
      </c>
      <c r="C21" s="249" t="s">
        <v>24</v>
      </c>
      <c r="D21" s="249">
        <v>81</v>
      </c>
      <c r="E21" s="249">
        <v>4000</v>
      </c>
      <c r="F21" s="249" t="s">
        <v>24</v>
      </c>
      <c r="G21" s="249">
        <v>324</v>
      </c>
      <c r="H21" s="249">
        <v>350</v>
      </c>
      <c r="I21" s="201"/>
      <c r="J21" s="201"/>
    </row>
    <row r="22" spans="2:10" ht="12.75">
      <c r="B22" s="249"/>
      <c r="C22" s="249"/>
      <c r="D22" s="249"/>
      <c r="E22" s="250"/>
      <c r="F22" s="250"/>
      <c r="G22" s="249"/>
      <c r="H22" s="249"/>
      <c r="I22" s="201"/>
      <c r="J22" s="201"/>
    </row>
    <row r="23" spans="1:10" ht="12.75">
      <c r="A23" s="141" t="s">
        <v>126</v>
      </c>
      <c r="B23" s="249">
        <v>15</v>
      </c>
      <c r="C23" s="249">
        <v>23</v>
      </c>
      <c r="D23" s="249">
        <v>38</v>
      </c>
      <c r="E23" s="250">
        <v>1160</v>
      </c>
      <c r="F23" s="250">
        <v>3000</v>
      </c>
      <c r="G23" s="249">
        <v>86</v>
      </c>
      <c r="H23" s="249">
        <v>48</v>
      </c>
      <c r="I23" s="201"/>
      <c r="J23" s="201"/>
    </row>
    <row r="24" spans="1:10" ht="12.75">
      <c r="A24" s="141"/>
      <c r="B24" s="249"/>
      <c r="C24" s="249"/>
      <c r="D24" s="249"/>
      <c r="E24" s="250"/>
      <c r="F24" s="250"/>
      <c r="G24" s="249"/>
      <c r="H24" s="249"/>
      <c r="I24" s="201"/>
      <c r="J24" s="201"/>
    </row>
    <row r="25" spans="1:10" ht="12.75">
      <c r="A25" s="141" t="s">
        <v>127</v>
      </c>
      <c r="B25" s="249">
        <v>157</v>
      </c>
      <c r="C25" s="249">
        <v>20</v>
      </c>
      <c r="D25" s="249">
        <v>177</v>
      </c>
      <c r="E25" s="250">
        <v>3292</v>
      </c>
      <c r="F25" s="250">
        <v>4400</v>
      </c>
      <c r="G25" s="249">
        <v>605</v>
      </c>
      <c r="H25" s="249">
        <v>303</v>
      </c>
      <c r="I25" s="201"/>
      <c r="J25" s="201"/>
    </row>
    <row r="26" spans="2:10" ht="12.75">
      <c r="B26" s="234"/>
      <c r="C26" s="234"/>
      <c r="D26" s="234"/>
      <c r="E26" s="235"/>
      <c r="F26" s="235"/>
      <c r="G26" s="234"/>
      <c r="H26" s="234"/>
      <c r="I26" s="201"/>
      <c r="J26" s="201"/>
    </row>
    <row r="27" spans="1:10" ht="12.75">
      <c r="A27" s="56" t="s">
        <v>128</v>
      </c>
      <c r="B27" s="234">
        <v>447</v>
      </c>
      <c r="C27" s="234">
        <v>67</v>
      </c>
      <c r="D27" s="234">
        <v>514</v>
      </c>
      <c r="E27" s="235">
        <v>1517</v>
      </c>
      <c r="F27" s="235">
        <v>1923</v>
      </c>
      <c r="G27" s="234">
        <v>807</v>
      </c>
      <c r="H27" s="234">
        <v>202</v>
      </c>
      <c r="I27" s="201"/>
      <c r="J27" s="201"/>
    </row>
    <row r="28" spans="1:10" ht="12.75">
      <c r="A28" s="56" t="s">
        <v>129</v>
      </c>
      <c r="B28" s="234">
        <v>2265</v>
      </c>
      <c r="C28" s="234">
        <v>60</v>
      </c>
      <c r="D28" s="234">
        <v>2325</v>
      </c>
      <c r="E28" s="235">
        <v>923</v>
      </c>
      <c r="F28" s="235">
        <v>2850</v>
      </c>
      <c r="G28" s="234">
        <v>2262</v>
      </c>
      <c r="H28" s="234">
        <v>1131</v>
      </c>
      <c r="I28" s="201"/>
      <c r="J28" s="201"/>
    </row>
    <row r="29" spans="1:10" ht="12.75">
      <c r="A29" s="56" t="s">
        <v>130</v>
      </c>
      <c r="B29" s="234">
        <v>651</v>
      </c>
      <c r="C29" s="234">
        <v>17</v>
      </c>
      <c r="D29" s="234">
        <v>668</v>
      </c>
      <c r="E29" s="235">
        <v>1900</v>
      </c>
      <c r="F29" s="235">
        <v>3000</v>
      </c>
      <c r="G29" s="234">
        <v>1288</v>
      </c>
      <c r="H29" s="234">
        <v>1288</v>
      </c>
      <c r="I29" s="201"/>
      <c r="J29" s="201"/>
    </row>
    <row r="30" spans="1:10" ht="12.75">
      <c r="A30" s="141" t="s">
        <v>228</v>
      </c>
      <c r="B30" s="249">
        <v>3363</v>
      </c>
      <c r="C30" s="249">
        <v>144</v>
      </c>
      <c r="D30" s="249">
        <v>3507</v>
      </c>
      <c r="E30" s="249">
        <v>1191</v>
      </c>
      <c r="F30" s="249">
        <v>2436</v>
      </c>
      <c r="G30" s="249">
        <v>4357</v>
      </c>
      <c r="H30" s="249">
        <v>2621</v>
      </c>
      <c r="I30" s="201"/>
      <c r="J30" s="201"/>
    </row>
    <row r="31" spans="2:10" ht="12.75">
      <c r="B31" s="234"/>
      <c r="C31" s="234"/>
      <c r="D31" s="234"/>
      <c r="E31" s="235"/>
      <c r="F31" s="235"/>
      <c r="G31" s="234"/>
      <c r="H31" s="234"/>
      <c r="I31" s="201"/>
      <c r="J31" s="201"/>
    </row>
    <row r="32" spans="1:10" ht="12.75">
      <c r="A32" s="56" t="s">
        <v>131</v>
      </c>
      <c r="B32" s="252">
        <v>25</v>
      </c>
      <c r="C32" s="252" t="s">
        <v>24</v>
      </c>
      <c r="D32" s="234">
        <v>25</v>
      </c>
      <c r="E32" s="252">
        <v>1220</v>
      </c>
      <c r="F32" s="252" t="s">
        <v>24</v>
      </c>
      <c r="G32" s="235">
        <v>31</v>
      </c>
      <c r="H32" s="252">
        <v>25</v>
      </c>
      <c r="I32" s="201"/>
      <c r="J32" s="201"/>
    </row>
    <row r="33" spans="1:10" ht="12.75">
      <c r="A33" s="56" t="s">
        <v>132</v>
      </c>
      <c r="B33" s="252">
        <v>176</v>
      </c>
      <c r="C33" s="252">
        <v>62</v>
      </c>
      <c r="D33" s="234">
        <v>238</v>
      </c>
      <c r="E33" s="252">
        <v>1284</v>
      </c>
      <c r="F33" s="252">
        <v>2000</v>
      </c>
      <c r="G33" s="235">
        <v>350</v>
      </c>
      <c r="H33" s="252">
        <v>380</v>
      </c>
      <c r="I33" s="201"/>
      <c r="J33" s="201"/>
    </row>
    <row r="34" spans="1:10" ht="12.75">
      <c r="A34" s="56" t="s">
        <v>133</v>
      </c>
      <c r="B34" s="252">
        <v>244</v>
      </c>
      <c r="C34" s="252">
        <v>67</v>
      </c>
      <c r="D34" s="234">
        <v>311</v>
      </c>
      <c r="E34" s="252">
        <v>996</v>
      </c>
      <c r="F34" s="252">
        <v>3836</v>
      </c>
      <c r="G34" s="235">
        <v>500</v>
      </c>
      <c r="H34" s="252">
        <v>390</v>
      </c>
      <c r="I34" s="201"/>
      <c r="J34" s="201"/>
    </row>
    <row r="35" spans="1:10" ht="12.75">
      <c r="A35" s="56" t="s">
        <v>134</v>
      </c>
      <c r="B35" s="252">
        <v>15</v>
      </c>
      <c r="C35" s="252" t="s">
        <v>24</v>
      </c>
      <c r="D35" s="234">
        <v>15</v>
      </c>
      <c r="E35" s="252">
        <v>933</v>
      </c>
      <c r="F35" s="252" t="s">
        <v>24</v>
      </c>
      <c r="G35" s="235">
        <v>14</v>
      </c>
      <c r="H35" s="252" t="s">
        <v>24</v>
      </c>
      <c r="I35" s="201"/>
      <c r="J35" s="201"/>
    </row>
    <row r="36" spans="1:10" ht="12.75">
      <c r="A36" s="141" t="s">
        <v>135</v>
      </c>
      <c r="B36" s="249">
        <v>460</v>
      </c>
      <c r="C36" s="249">
        <v>129</v>
      </c>
      <c r="D36" s="249">
        <v>589</v>
      </c>
      <c r="E36" s="249">
        <v>1116</v>
      </c>
      <c r="F36" s="249">
        <v>2954</v>
      </c>
      <c r="G36" s="249">
        <v>895</v>
      </c>
      <c r="H36" s="249">
        <v>795</v>
      </c>
      <c r="I36" s="201"/>
      <c r="J36" s="201"/>
    </row>
    <row r="37" spans="1:10" ht="12.75">
      <c r="A37" s="141"/>
      <c r="B37" s="249"/>
      <c r="C37" s="249"/>
      <c r="D37" s="249"/>
      <c r="E37" s="250"/>
      <c r="F37" s="250"/>
      <c r="G37" s="249"/>
      <c r="H37" s="249"/>
      <c r="I37" s="201"/>
      <c r="J37" s="201"/>
    </row>
    <row r="38" spans="1:10" ht="12.75">
      <c r="A38" s="141" t="s">
        <v>136</v>
      </c>
      <c r="B38" s="250" t="s">
        <v>24</v>
      </c>
      <c r="C38" s="250" t="s">
        <v>24</v>
      </c>
      <c r="D38" s="249" t="s">
        <v>24</v>
      </c>
      <c r="E38" s="250" t="s">
        <v>24</v>
      </c>
      <c r="F38" s="250" t="s">
        <v>24</v>
      </c>
      <c r="G38" s="250" t="s">
        <v>24</v>
      </c>
      <c r="H38" s="250" t="s">
        <v>24</v>
      </c>
      <c r="I38" s="201"/>
      <c r="J38" s="201"/>
    </row>
    <row r="39" spans="2:10" ht="12.75">
      <c r="B39" s="234"/>
      <c r="C39" s="234"/>
      <c r="D39" s="234"/>
      <c r="E39" s="235"/>
      <c r="F39" s="235"/>
      <c r="G39" s="234"/>
      <c r="H39" s="234"/>
      <c r="I39" s="201"/>
      <c r="J39" s="201"/>
    </row>
    <row r="40" spans="1:10" ht="12.75">
      <c r="A40" s="56" t="s">
        <v>137</v>
      </c>
      <c r="B40" s="235">
        <v>8199</v>
      </c>
      <c r="C40" s="235">
        <v>287</v>
      </c>
      <c r="D40" s="234">
        <v>8486</v>
      </c>
      <c r="E40" s="235">
        <v>700</v>
      </c>
      <c r="F40" s="235">
        <v>1200</v>
      </c>
      <c r="G40" s="235">
        <v>6084</v>
      </c>
      <c r="H40" s="235">
        <v>4500</v>
      </c>
      <c r="I40" s="201"/>
      <c r="J40" s="201"/>
    </row>
    <row r="41" spans="1:10" ht="12.75">
      <c r="A41" s="56" t="s">
        <v>138</v>
      </c>
      <c r="B41" s="234">
        <v>2238</v>
      </c>
      <c r="C41" s="234">
        <v>242</v>
      </c>
      <c r="D41" s="234">
        <v>2480</v>
      </c>
      <c r="E41" s="235">
        <v>1800</v>
      </c>
      <c r="F41" s="235">
        <v>3490</v>
      </c>
      <c r="G41" s="234">
        <v>4873</v>
      </c>
      <c r="H41" s="234">
        <v>1462</v>
      </c>
      <c r="I41" s="201"/>
      <c r="J41" s="201"/>
    </row>
    <row r="42" spans="1:10" ht="12.75">
      <c r="A42" s="56" t="s">
        <v>139</v>
      </c>
      <c r="B42" s="235">
        <v>11600</v>
      </c>
      <c r="C42" s="235" t="s">
        <v>24</v>
      </c>
      <c r="D42" s="234">
        <v>11600</v>
      </c>
      <c r="E42" s="235">
        <v>1600</v>
      </c>
      <c r="F42" s="235" t="s">
        <v>24</v>
      </c>
      <c r="G42" s="235">
        <v>18560</v>
      </c>
      <c r="H42" s="251">
        <v>17360</v>
      </c>
      <c r="I42" s="201"/>
      <c r="J42" s="201"/>
    </row>
    <row r="43" spans="1:10" ht="12.75">
      <c r="A43" s="56" t="s">
        <v>140</v>
      </c>
      <c r="B43" s="235">
        <v>15784</v>
      </c>
      <c r="C43" s="235">
        <v>361</v>
      </c>
      <c r="D43" s="234">
        <v>16145</v>
      </c>
      <c r="E43" s="235">
        <v>2840</v>
      </c>
      <c r="F43" s="235">
        <v>3470</v>
      </c>
      <c r="G43" s="235">
        <v>46079</v>
      </c>
      <c r="H43" s="235">
        <v>1776</v>
      </c>
      <c r="I43" s="201"/>
      <c r="J43" s="201"/>
    </row>
    <row r="44" spans="1:10" ht="12.75">
      <c r="A44" s="56" t="s">
        <v>141</v>
      </c>
      <c r="B44" s="235">
        <v>5964</v>
      </c>
      <c r="C44" s="235">
        <v>128</v>
      </c>
      <c r="D44" s="234">
        <v>6092</v>
      </c>
      <c r="E44" s="235">
        <v>850</v>
      </c>
      <c r="F44" s="235">
        <v>1000</v>
      </c>
      <c r="G44" s="235">
        <v>5197</v>
      </c>
      <c r="H44" s="235">
        <v>3711</v>
      </c>
      <c r="I44" s="201"/>
      <c r="J44" s="201"/>
    </row>
    <row r="45" spans="1:10" ht="12.75">
      <c r="A45" s="56" t="s">
        <v>142</v>
      </c>
      <c r="B45" s="235">
        <v>6189</v>
      </c>
      <c r="C45" s="235">
        <v>15</v>
      </c>
      <c r="D45" s="234">
        <v>6204</v>
      </c>
      <c r="E45" s="235">
        <v>900</v>
      </c>
      <c r="F45" s="235">
        <v>2400</v>
      </c>
      <c r="G45" s="235">
        <v>5606</v>
      </c>
      <c r="H45" s="235">
        <v>6167</v>
      </c>
      <c r="I45" s="201"/>
      <c r="J45" s="201"/>
    </row>
    <row r="46" spans="1:10" ht="12.75">
      <c r="A46" s="56" t="s">
        <v>143</v>
      </c>
      <c r="B46" s="235">
        <v>4975</v>
      </c>
      <c r="C46" s="235">
        <v>81</v>
      </c>
      <c r="D46" s="234">
        <v>5056</v>
      </c>
      <c r="E46" s="235">
        <v>1100</v>
      </c>
      <c r="F46" s="235">
        <v>1200</v>
      </c>
      <c r="G46" s="235">
        <v>5570</v>
      </c>
      <c r="H46" s="235">
        <v>3342</v>
      </c>
      <c r="I46" s="201"/>
      <c r="J46" s="201"/>
    </row>
    <row r="47" spans="1:10" ht="12.75">
      <c r="A47" s="56" t="s">
        <v>144</v>
      </c>
      <c r="B47" s="235">
        <v>3642</v>
      </c>
      <c r="C47" s="235">
        <v>434</v>
      </c>
      <c r="D47" s="234">
        <v>4076</v>
      </c>
      <c r="E47" s="235">
        <v>650</v>
      </c>
      <c r="F47" s="235">
        <v>2400</v>
      </c>
      <c r="G47" s="235">
        <v>3409</v>
      </c>
      <c r="H47" s="235">
        <v>3068</v>
      </c>
      <c r="I47" s="201"/>
      <c r="J47" s="201"/>
    </row>
    <row r="48" spans="1:10" ht="12.75">
      <c r="A48" s="56" t="s">
        <v>145</v>
      </c>
      <c r="B48" s="235">
        <v>6537</v>
      </c>
      <c r="C48" s="235">
        <v>239</v>
      </c>
      <c r="D48" s="234">
        <v>6776</v>
      </c>
      <c r="E48" s="235">
        <v>900</v>
      </c>
      <c r="F48" s="235">
        <v>3000</v>
      </c>
      <c r="G48" s="235">
        <v>6600</v>
      </c>
      <c r="H48" s="235">
        <v>4290</v>
      </c>
      <c r="I48" s="201"/>
      <c r="J48" s="201"/>
    </row>
    <row r="49" spans="1:10" ht="12.75">
      <c r="A49" s="141" t="s">
        <v>229</v>
      </c>
      <c r="B49" s="249">
        <v>65128</v>
      </c>
      <c r="C49" s="249">
        <v>1787</v>
      </c>
      <c r="D49" s="249">
        <v>66915</v>
      </c>
      <c r="E49" s="249">
        <v>1497</v>
      </c>
      <c r="F49" s="249">
        <v>2497</v>
      </c>
      <c r="G49" s="249">
        <v>101978</v>
      </c>
      <c r="H49" s="249">
        <v>45676</v>
      </c>
      <c r="I49" s="201"/>
      <c r="J49" s="201"/>
    </row>
    <row r="50" spans="1:10" ht="12.75">
      <c r="A50" s="141"/>
      <c r="B50" s="249"/>
      <c r="C50" s="249"/>
      <c r="D50" s="249"/>
      <c r="E50" s="250"/>
      <c r="F50" s="250"/>
      <c r="G50" s="249"/>
      <c r="H50" s="249"/>
      <c r="I50" s="201"/>
      <c r="J50" s="201"/>
    </row>
    <row r="51" spans="1:10" ht="12.75">
      <c r="A51" s="141" t="s">
        <v>146</v>
      </c>
      <c r="B51" s="250">
        <v>570</v>
      </c>
      <c r="C51" s="250" t="s">
        <v>24</v>
      </c>
      <c r="D51" s="249">
        <v>570</v>
      </c>
      <c r="E51" s="250">
        <v>560</v>
      </c>
      <c r="F51" s="250" t="s">
        <v>24</v>
      </c>
      <c r="G51" s="250">
        <v>319</v>
      </c>
      <c r="H51" s="250">
        <v>383</v>
      </c>
      <c r="I51" s="201"/>
      <c r="J51" s="201"/>
    </row>
    <row r="52" spans="2:10" ht="12.75">
      <c r="B52" s="234"/>
      <c r="C52" s="234"/>
      <c r="D52" s="234"/>
      <c r="E52" s="235"/>
      <c r="F52" s="235"/>
      <c r="G52" s="234"/>
      <c r="H52" s="234"/>
      <c r="I52" s="201"/>
      <c r="J52" s="201"/>
    </row>
    <row r="53" spans="1:10" ht="12.75">
      <c r="A53" s="56" t="s">
        <v>147</v>
      </c>
      <c r="B53" s="234">
        <v>3015</v>
      </c>
      <c r="C53" s="234">
        <v>222</v>
      </c>
      <c r="D53" s="234">
        <v>3237</v>
      </c>
      <c r="E53" s="235">
        <v>275</v>
      </c>
      <c r="F53" s="235">
        <v>3700</v>
      </c>
      <c r="G53" s="234">
        <v>1651</v>
      </c>
      <c r="H53" s="234">
        <v>578</v>
      </c>
      <c r="I53" s="201"/>
      <c r="J53" s="201"/>
    </row>
    <row r="54" spans="1:10" ht="12.75">
      <c r="A54" s="56" t="s">
        <v>148</v>
      </c>
      <c r="B54" s="234">
        <v>1323</v>
      </c>
      <c r="C54" s="234">
        <v>160</v>
      </c>
      <c r="D54" s="234">
        <v>1483</v>
      </c>
      <c r="E54" s="235">
        <v>400</v>
      </c>
      <c r="F54" s="235">
        <v>1000</v>
      </c>
      <c r="G54" s="234">
        <v>689</v>
      </c>
      <c r="H54" s="234">
        <v>316</v>
      </c>
      <c r="I54" s="201"/>
      <c r="J54" s="201"/>
    </row>
    <row r="55" spans="1:10" ht="12.75">
      <c r="A55" s="56" t="s">
        <v>149</v>
      </c>
      <c r="B55" s="234">
        <v>136</v>
      </c>
      <c r="C55" s="234">
        <v>9</v>
      </c>
      <c r="D55" s="234">
        <v>145</v>
      </c>
      <c r="E55" s="235">
        <v>900</v>
      </c>
      <c r="F55" s="235">
        <v>2200</v>
      </c>
      <c r="G55" s="234">
        <v>142</v>
      </c>
      <c r="H55" s="234">
        <v>78</v>
      </c>
      <c r="I55" s="201"/>
      <c r="J55" s="201"/>
    </row>
    <row r="56" spans="1:10" ht="12.75">
      <c r="A56" s="56" t="s">
        <v>150</v>
      </c>
      <c r="B56" s="234">
        <v>1666</v>
      </c>
      <c r="C56" s="234">
        <v>14</v>
      </c>
      <c r="D56" s="234">
        <v>1680</v>
      </c>
      <c r="E56" s="235">
        <v>680</v>
      </c>
      <c r="F56" s="235">
        <v>1800</v>
      </c>
      <c r="G56" s="234">
        <v>1158</v>
      </c>
      <c r="H56" s="234">
        <v>695</v>
      </c>
      <c r="I56" s="201"/>
      <c r="J56" s="201"/>
    </row>
    <row r="57" spans="1:10" ht="12.75">
      <c r="A57" s="56" t="s">
        <v>151</v>
      </c>
      <c r="B57" s="234">
        <v>2560</v>
      </c>
      <c r="C57" s="234">
        <v>92</v>
      </c>
      <c r="D57" s="234">
        <v>2652</v>
      </c>
      <c r="E57" s="235">
        <v>546</v>
      </c>
      <c r="F57" s="235">
        <v>985</v>
      </c>
      <c r="G57" s="234">
        <v>1488</v>
      </c>
      <c r="H57" s="234">
        <v>447</v>
      </c>
      <c r="I57" s="201"/>
      <c r="J57" s="201"/>
    </row>
    <row r="58" spans="1:10" ht="12.75">
      <c r="A58" s="141" t="s">
        <v>152</v>
      </c>
      <c r="B58" s="249">
        <v>8700</v>
      </c>
      <c r="C58" s="249">
        <v>497</v>
      </c>
      <c r="D58" s="249">
        <v>9197</v>
      </c>
      <c r="E58" s="249">
        <v>461</v>
      </c>
      <c r="F58" s="249">
        <v>2248</v>
      </c>
      <c r="G58" s="249">
        <v>5128</v>
      </c>
      <c r="H58" s="249">
        <v>2114</v>
      </c>
      <c r="I58" s="201"/>
      <c r="J58" s="201"/>
    </row>
    <row r="59" spans="2:10" ht="12.75">
      <c r="B59" s="234"/>
      <c r="C59" s="234"/>
      <c r="D59" s="234"/>
      <c r="E59" s="235"/>
      <c r="F59" s="235"/>
      <c r="G59" s="234"/>
      <c r="H59" s="234"/>
      <c r="I59" s="201"/>
      <c r="J59" s="201"/>
    </row>
    <row r="60" spans="1:10" ht="12.75">
      <c r="A60" s="56" t="s">
        <v>153</v>
      </c>
      <c r="B60" s="235">
        <v>7</v>
      </c>
      <c r="C60" s="235">
        <v>4</v>
      </c>
      <c r="D60" s="234">
        <v>11</v>
      </c>
      <c r="E60" s="235">
        <v>600</v>
      </c>
      <c r="F60" s="235">
        <v>1200</v>
      </c>
      <c r="G60" s="235">
        <v>9</v>
      </c>
      <c r="H60" s="235">
        <v>25</v>
      </c>
      <c r="I60" s="201"/>
      <c r="J60" s="201"/>
    </row>
    <row r="61" spans="1:10" ht="12.75">
      <c r="A61" s="56" t="s">
        <v>154</v>
      </c>
      <c r="B61" s="235">
        <v>73</v>
      </c>
      <c r="C61" s="235" t="s">
        <v>24</v>
      </c>
      <c r="D61" s="234">
        <v>73</v>
      </c>
      <c r="E61" s="235">
        <v>1600</v>
      </c>
      <c r="F61" s="235" t="s">
        <v>24</v>
      </c>
      <c r="G61" s="235">
        <v>117</v>
      </c>
      <c r="H61" s="235">
        <v>105</v>
      </c>
      <c r="I61" s="201"/>
      <c r="J61" s="201"/>
    </row>
    <row r="62" spans="1:10" ht="12.75">
      <c r="A62" s="56" t="s">
        <v>155</v>
      </c>
      <c r="B62" s="235">
        <v>1</v>
      </c>
      <c r="C62" s="235" t="s">
        <v>24</v>
      </c>
      <c r="D62" s="234">
        <v>1</v>
      </c>
      <c r="E62" s="235">
        <v>950</v>
      </c>
      <c r="F62" s="235" t="s">
        <v>24</v>
      </c>
      <c r="G62" s="235">
        <v>1</v>
      </c>
      <c r="H62" s="235" t="s">
        <v>24</v>
      </c>
      <c r="I62" s="201"/>
      <c r="J62" s="201"/>
    </row>
    <row r="63" spans="1:10" ht="12.75">
      <c r="A63" s="141" t="s">
        <v>156</v>
      </c>
      <c r="B63" s="249">
        <v>81</v>
      </c>
      <c r="C63" s="249">
        <v>4</v>
      </c>
      <c r="D63" s="249">
        <v>85</v>
      </c>
      <c r="E63" s="249">
        <v>1506</v>
      </c>
      <c r="F63" s="249">
        <v>1200</v>
      </c>
      <c r="G63" s="249">
        <v>127</v>
      </c>
      <c r="H63" s="249">
        <v>130</v>
      </c>
      <c r="I63" s="201"/>
      <c r="J63" s="201"/>
    </row>
    <row r="64" spans="1:10" ht="12.75">
      <c r="A64" s="141"/>
      <c r="B64" s="249"/>
      <c r="C64" s="249"/>
      <c r="D64" s="249"/>
      <c r="E64" s="250"/>
      <c r="F64" s="250"/>
      <c r="G64" s="249"/>
      <c r="H64" s="249"/>
      <c r="I64" s="201"/>
      <c r="J64" s="201"/>
    </row>
    <row r="65" spans="1:10" ht="12.75">
      <c r="A65" s="141" t="s">
        <v>157</v>
      </c>
      <c r="B65" s="249">
        <v>29</v>
      </c>
      <c r="C65" s="249">
        <v>2</v>
      </c>
      <c r="D65" s="249">
        <v>31</v>
      </c>
      <c r="E65" s="250">
        <v>258</v>
      </c>
      <c r="F65" s="250">
        <v>2050</v>
      </c>
      <c r="G65" s="249">
        <v>12</v>
      </c>
      <c r="H65" s="249">
        <v>5</v>
      </c>
      <c r="I65" s="201"/>
      <c r="J65" s="201"/>
    </row>
    <row r="66" spans="2:10" ht="12.75">
      <c r="B66" s="234"/>
      <c r="C66" s="234"/>
      <c r="D66" s="234"/>
      <c r="E66" s="235"/>
      <c r="F66" s="235"/>
      <c r="G66" s="234"/>
      <c r="H66" s="234"/>
      <c r="I66" s="201"/>
      <c r="J66" s="201"/>
    </row>
    <row r="67" spans="1:10" ht="12.75">
      <c r="A67" s="56" t="s">
        <v>158</v>
      </c>
      <c r="B67" s="235">
        <v>200</v>
      </c>
      <c r="C67" s="235" t="s">
        <v>24</v>
      </c>
      <c r="D67" s="234">
        <v>200</v>
      </c>
      <c r="E67" s="235">
        <v>1100</v>
      </c>
      <c r="F67" s="235" t="s">
        <v>24</v>
      </c>
      <c r="G67" s="235">
        <v>220</v>
      </c>
      <c r="H67" s="235" t="s">
        <v>24</v>
      </c>
      <c r="I67" s="201"/>
      <c r="J67" s="201"/>
    </row>
    <row r="68" spans="1:10" ht="12.75">
      <c r="A68" s="56" t="s">
        <v>159</v>
      </c>
      <c r="B68" s="235">
        <v>880</v>
      </c>
      <c r="C68" s="235" t="s">
        <v>24</v>
      </c>
      <c r="D68" s="234">
        <v>880</v>
      </c>
      <c r="E68" s="235">
        <v>918</v>
      </c>
      <c r="F68" s="235" t="s">
        <v>24</v>
      </c>
      <c r="G68" s="235">
        <v>808</v>
      </c>
      <c r="H68" s="235" t="s">
        <v>24</v>
      </c>
      <c r="I68" s="201"/>
      <c r="J68" s="201"/>
    </row>
    <row r="69" spans="1:10" ht="12.75">
      <c r="A69" s="141" t="s">
        <v>160</v>
      </c>
      <c r="B69" s="249">
        <v>1080</v>
      </c>
      <c r="C69" s="249" t="s">
        <v>24</v>
      </c>
      <c r="D69" s="249">
        <v>1080</v>
      </c>
      <c r="E69" s="249">
        <v>952</v>
      </c>
      <c r="F69" s="249" t="s">
        <v>24</v>
      </c>
      <c r="G69" s="249">
        <v>1028</v>
      </c>
      <c r="H69" s="249" t="s">
        <v>24</v>
      </c>
      <c r="I69" s="201"/>
      <c r="J69" s="201"/>
    </row>
    <row r="70" spans="2:10" ht="12.75">
      <c r="B70" s="234"/>
      <c r="C70" s="234"/>
      <c r="D70" s="234"/>
      <c r="E70" s="235"/>
      <c r="F70" s="235"/>
      <c r="G70" s="234"/>
      <c r="H70" s="234"/>
      <c r="I70" s="201"/>
      <c r="J70" s="201"/>
    </row>
    <row r="71" spans="1:10" ht="12.75">
      <c r="A71" s="56" t="s">
        <v>161</v>
      </c>
      <c r="B71" s="234">
        <v>25</v>
      </c>
      <c r="C71" s="234" t="s">
        <v>24</v>
      </c>
      <c r="D71" s="234">
        <v>25</v>
      </c>
      <c r="E71" s="235">
        <v>187</v>
      </c>
      <c r="F71" s="235" t="s">
        <v>24</v>
      </c>
      <c r="G71" s="234">
        <v>5</v>
      </c>
      <c r="H71" s="234">
        <v>4</v>
      </c>
      <c r="I71" s="201"/>
      <c r="J71" s="201"/>
    </row>
    <row r="72" spans="1:10" ht="12.75">
      <c r="A72" s="56" t="s">
        <v>162</v>
      </c>
      <c r="B72" s="234" t="s">
        <v>24</v>
      </c>
      <c r="C72" s="234" t="s">
        <v>24</v>
      </c>
      <c r="D72" s="234" t="s">
        <v>24</v>
      </c>
      <c r="E72" s="235" t="s">
        <v>24</v>
      </c>
      <c r="F72" s="235" t="s">
        <v>24</v>
      </c>
      <c r="G72" s="234" t="s">
        <v>24</v>
      </c>
      <c r="H72" s="234" t="s">
        <v>24</v>
      </c>
      <c r="I72" s="201"/>
      <c r="J72" s="201"/>
    </row>
    <row r="73" spans="1:10" ht="12.75">
      <c r="A73" s="56" t="s">
        <v>163</v>
      </c>
      <c r="B73" s="235">
        <v>58</v>
      </c>
      <c r="C73" s="235">
        <v>4</v>
      </c>
      <c r="D73" s="234">
        <v>62</v>
      </c>
      <c r="E73" s="235">
        <v>180</v>
      </c>
      <c r="F73" s="235">
        <v>2000</v>
      </c>
      <c r="G73" s="235">
        <v>18</v>
      </c>
      <c r="H73" s="235">
        <v>59</v>
      </c>
      <c r="I73" s="201"/>
      <c r="J73" s="201"/>
    </row>
    <row r="74" spans="1:10" ht="12.75">
      <c r="A74" s="56" t="s">
        <v>164</v>
      </c>
      <c r="B74" s="234">
        <v>155</v>
      </c>
      <c r="C74" s="234">
        <v>23</v>
      </c>
      <c r="D74" s="234">
        <v>178</v>
      </c>
      <c r="E74" s="235">
        <v>50</v>
      </c>
      <c r="F74" s="235">
        <v>600</v>
      </c>
      <c r="G74" s="234">
        <v>22</v>
      </c>
      <c r="H74" s="234">
        <v>11</v>
      </c>
      <c r="I74" s="201"/>
      <c r="J74" s="201"/>
    </row>
    <row r="75" spans="1:10" ht="12.75">
      <c r="A75" s="56" t="s">
        <v>165</v>
      </c>
      <c r="B75" s="234">
        <v>10</v>
      </c>
      <c r="C75" s="234" t="s">
        <v>24</v>
      </c>
      <c r="D75" s="234">
        <v>10</v>
      </c>
      <c r="E75" s="235">
        <v>750</v>
      </c>
      <c r="F75" s="235" t="s">
        <v>24</v>
      </c>
      <c r="G75" s="234">
        <v>8</v>
      </c>
      <c r="H75" s="234" t="s">
        <v>24</v>
      </c>
      <c r="I75" s="201"/>
      <c r="J75" s="201"/>
    </row>
    <row r="76" spans="1:10" ht="12.75">
      <c r="A76" s="56" t="s">
        <v>166</v>
      </c>
      <c r="B76" s="234">
        <v>7</v>
      </c>
      <c r="C76" s="234" t="s">
        <v>24</v>
      </c>
      <c r="D76" s="234">
        <v>7</v>
      </c>
      <c r="E76" s="235">
        <v>412</v>
      </c>
      <c r="F76" s="235" t="s">
        <v>24</v>
      </c>
      <c r="G76" s="234">
        <v>3</v>
      </c>
      <c r="H76" s="234" t="s">
        <v>24</v>
      </c>
      <c r="I76" s="201"/>
      <c r="J76" s="201"/>
    </row>
    <row r="77" spans="1:10" ht="12.75">
      <c r="A77" s="56" t="s">
        <v>167</v>
      </c>
      <c r="B77" s="234">
        <v>23</v>
      </c>
      <c r="C77" s="234" t="s">
        <v>24</v>
      </c>
      <c r="D77" s="234">
        <v>23</v>
      </c>
      <c r="E77" s="235">
        <v>400</v>
      </c>
      <c r="F77" s="235" t="s">
        <v>24</v>
      </c>
      <c r="G77" s="234">
        <v>9</v>
      </c>
      <c r="H77" s="234" t="s">
        <v>24</v>
      </c>
      <c r="I77" s="201"/>
      <c r="J77" s="201"/>
    </row>
    <row r="78" spans="1:10" ht="12.75">
      <c r="A78" s="56" t="s">
        <v>168</v>
      </c>
      <c r="B78" s="235" t="s">
        <v>24</v>
      </c>
      <c r="C78" s="235" t="s">
        <v>24</v>
      </c>
      <c r="D78" s="234" t="s">
        <v>24</v>
      </c>
      <c r="E78" s="235" t="s">
        <v>24</v>
      </c>
      <c r="F78" s="235" t="s">
        <v>24</v>
      </c>
      <c r="G78" s="235" t="s">
        <v>24</v>
      </c>
      <c r="H78" s="235" t="s">
        <v>24</v>
      </c>
      <c r="I78" s="201"/>
      <c r="J78" s="201"/>
    </row>
    <row r="79" spans="1:10" ht="12.75">
      <c r="A79" s="141" t="s">
        <v>230</v>
      </c>
      <c r="B79" s="249">
        <v>278</v>
      </c>
      <c r="C79" s="249">
        <v>27</v>
      </c>
      <c r="D79" s="249">
        <v>305</v>
      </c>
      <c r="E79" s="249">
        <v>153</v>
      </c>
      <c r="F79" s="249">
        <v>807</v>
      </c>
      <c r="G79" s="249">
        <v>65</v>
      </c>
      <c r="H79" s="249">
        <v>74</v>
      </c>
      <c r="I79" s="201"/>
      <c r="J79" s="201"/>
    </row>
    <row r="80" spans="2:10" ht="12.75">
      <c r="B80" s="234"/>
      <c r="C80" s="234"/>
      <c r="D80" s="234"/>
      <c r="E80" s="235"/>
      <c r="F80" s="235"/>
      <c r="G80" s="234"/>
      <c r="H80" s="234"/>
      <c r="I80" s="201"/>
      <c r="J80" s="201"/>
    </row>
    <row r="81" spans="1:10" ht="12.75">
      <c r="A81" s="56" t="s">
        <v>169</v>
      </c>
      <c r="B81" s="234" t="s">
        <v>24</v>
      </c>
      <c r="C81" s="234" t="s">
        <v>24</v>
      </c>
      <c r="D81" s="234" t="s">
        <v>24</v>
      </c>
      <c r="E81" s="234" t="s">
        <v>24</v>
      </c>
      <c r="F81" s="234" t="s">
        <v>24</v>
      </c>
      <c r="G81" s="234" t="s">
        <v>24</v>
      </c>
      <c r="H81" s="234" t="s">
        <v>24</v>
      </c>
      <c r="I81" s="201"/>
      <c r="J81" s="201"/>
    </row>
    <row r="82" spans="1:10" ht="12.75">
      <c r="A82" s="56" t="s">
        <v>170</v>
      </c>
      <c r="B82" s="234">
        <v>28</v>
      </c>
      <c r="C82" s="234" t="s">
        <v>24</v>
      </c>
      <c r="D82" s="234">
        <v>28</v>
      </c>
      <c r="E82" s="235">
        <v>700</v>
      </c>
      <c r="F82" s="234" t="s">
        <v>24</v>
      </c>
      <c r="G82" s="234">
        <v>20</v>
      </c>
      <c r="H82" s="234">
        <v>22</v>
      </c>
      <c r="I82" s="201"/>
      <c r="J82" s="201"/>
    </row>
    <row r="83" spans="1:10" ht="12.75">
      <c r="A83" s="141" t="s">
        <v>171</v>
      </c>
      <c r="B83" s="249">
        <v>28</v>
      </c>
      <c r="C83" s="249" t="s">
        <v>24</v>
      </c>
      <c r="D83" s="249">
        <v>28</v>
      </c>
      <c r="E83" s="249">
        <v>700</v>
      </c>
      <c r="F83" s="234" t="s">
        <v>24</v>
      </c>
      <c r="G83" s="249">
        <v>20</v>
      </c>
      <c r="H83" s="249">
        <v>22</v>
      </c>
      <c r="I83" s="201"/>
      <c r="J83" s="201"/>
    </row>
    <row r="84" spans="2:10" ht="12.75">
      <c r="B84" s="234"/>
      <c r="C84" s="234"/>
      <c r="D84" s="234"/>
      <c r="E84" s="235"/>
      <c r="F84" s="247"/>
      <c r="G84" s="234"/>
      <c r="H84" s="234"/>
      <c r="I84" s="201"/>
      <c r="J84" s="201"/>
    </row>
    <row r="85" spans="1:10" ht="13.5" thickBot="1">
      <c r="A85" s="142" t="s">
        <v>172</v>
      </c>
      <c r="B85" s="237">
        <v>86113</v>
      </c>
      <c r="C85" s="237">
        <v>2633</v>
      </c>
      <c r="D85" s="237">
        <v>88746</v>
      </c>
      <c r="E85" s="237">
        <v>1424</v>
      </c>
      <c r="F85" s="237">
        <v>2468</v>
      </c>
      <c r="G85" s="237">
        <v>129096</v>
      </c>
      <c r="H85" s="237">
        <v>70554</v>
      </c>
      <c r="I85" s="201"/>
      <c r="J85" s="201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0">
    <pageSetUpPr fitToPage="1"/>
  </sheetPr>
  <dimension ref="A1:J50"/>
  <sheetViews>
    <sheetView zoomScale="75" zoomScaleNormal="75" workbookViewId="0" topLeftCell="A1">
      <selection activeCell="M15" sqref="M15"/>
    </sheetView>
  </sheetViews>
  <sheetFormatPr defaultColWidth="11.421875" defaultRowHeight="12.75"/>
  <cols>
    <col min="1" max="3" width="11.421875" style="56" customWidth="1"/>
    <col min="4" max="5" width="12.00390625" style="56" bestFit="1" customWidth="1"/>
    <col min="6" max="6" width="12.7109375" style="56" customWidth="1"/>
    <col min="7" max="8" width="11.57421875" style="56" bestFit="1" customWidth="1"/>
    <col min="9" max="9" width="12.7109375" style="56" customWidth="1"/>
    <col min="10" max="10" width="11.57421875" style="56" customWidth="1"/>
    <col min="11" max="16384" width="11.421875" style="56" customWidth="1"/>
  </cols>
  <sheetData>
    <row r="1" spans="1:10" s="227" customFormat="1" ht="18">
      <c r="A1" s="343" t="s">
        <v>0</v>
      </c>
      <c r="B1" s="343"/>
      <c r="C1" s="343"/>
      <c r="D1" s="343"/>
      <c r="E1" s="343"/>
      <c r="F1" s="343"/>
      <c r="G1" s="343"/>
      <c r="H1" s="343"/>
      <c r="I1" s="343"/>
      <c r="J1" s="343"/>
    </row>
    <row r="2" s="158" customFormat="1" ht="14.25"/>
    <row r="3" spans="1:10" s="158" customFormat="1" ht="15">
      <c r="A3" s="344" t="s">
        <v>303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1:10" s="158" customFormat="1" ht="15.75" thickBot="1">
      <c r="A4" s="228"/>
      <c r="B4" s="228"/>
      <c r="C4" s="228"/>
      <c r="D4" s="228"/>
      <c r="E4" s="228"/>
      <c r="F4" s="228"/>
      <c r="G4" s="228"/>
      <c r="H4" s="228"/>
      <c r="I4" s="228"/>
      <c r="J4" s="228"/>
    </row>
    <row r="5" spans="1:10" ht="12.75">
      <c r="A5" s="151"/>
      <c r="B5" s="151"/>
      <c r="C5" s="151"/>
      <c r="D5" s="229" t="s">
        <v>2</v>
      </c>
      <c r="E5" s="230"/>
      <c r="F5" s="230"/>
      <c r="G5" s="229" t="s">
        <v>10</v>
      </c>
      <c r="H5" s="230"/>
      <c r="I5" s="231" t="s">
        <v>42</v>
      </c>
      <c r="J5" s="232"/>
    </row>
    <row r="6" spans="1:10" ht="12.75">
      <c r="A6" s="136"/>
      <c r="B6" s="137" t="s">
        <v>43</v>
      </c>
      <c r="D6" s="53" t="s">
        <v>44</v>
      </c>
      <c r="E6" s="54"/>
      <c r="F6" s="54"/>
      <c r="G6" s="53" t="s">
        <v>45</v>
      </c>
      <c r="H6" s="54"/>
      <c r="I6" s="37"/>
      <c r="J6" s="38" t="s">
        <v>46</v>
      </c>
    </row>
    <row r="7" spans="1:10" ht="13.5" thickBot="1">
      <c r="A7" s="154"/>
      <c r="B7" s="154"/>
      <c r="C7" s="154"/>
      <c r="D7" s="157" t="s">
        <v>47</v>
      </c>
      <c r="E7" s="157" t="s">
        <v>48</v>
      </c>
      <c r="F7" s="157" t="s">
        <v>49</v>
      </c>
      <c r="G7" s="157" t="s">
        <v>47</v>
      </c>
      <c r="H7" s="157" t="s">
        <v>48</v>
      </c>
      <c r="I7" s="157" t="s">
        <v>50</v>
      </c>
      <c r="J7" s="157" t="s">
        <v>51</v>
      </c>
    </row>
    <row r="8" spans="1:10" ht="12.75">
      <c r="A8" s="138" t="s">
        <v>52</v>
      </c>
      <c r="B8" s="138"/>
      <c r="C8" s="138"/>
      <c r="D8" s="233"/>
      <c r="E8" s="233"/>
      <c r="F8" s="233"/>
      <c r="G8" s="233"/>
      <c r="H8" s="233"/>
      <c r="I8" s="233"/>
      <c r="J8" s="233"/>
    </row>
    <row r="9" spans="1:10" ht="12.75">
      <c r="A9" s="141"/>
      <c r="B9" s="141"/>
      <c r="C9" s="141"/>
      <c r="D9" s="234"/>
      <c r="E9" s="234"/>
      <c r="F9" s="234"/>
      <c r="G9" s="234"/>
      <c r="H9" s="234"/>
      <c r="I9" s="234"/>
      <c r="J9" s="234"/>
    </row>
    <row r="10" spans="1:10" ht="12.75">
      <c r="A10" s="140" t="s">
        <v>217</v>
      </c>
      <c r="B10" s="57"/>
      <c r="C10" s="57"/>
      <c r="D10" s="234" t="s">
        <v>24</v>
      </c>
      <c r="E10" s="234" t="s">
        <v>24</v>
      </c>
      <c r="F10" s="234">
        <v>910448</v>
      </c>
      <c r="G10" s="234" t="s">
        <v>24</v>
      </c>
      <c r="H10" s="234" t="s">
        <v>24</v>
      </c>
      <c r="I10" s="234">
        <v>934523</v>
      </c>
      <c r="J10" s="234" t="s">
        <v>24</v>
      </c>
    </row>
    <row r="11" spans="1:10" ht="12.75">
      <c r="A11" s="140" t="s">
        <v>218</v>
      </c>
      <c r="B11" s="57"/>
      <c r="C11" s="57"/>
      <c r="D11" s="234" t="s">
        <v>24</v>
      </c>
      <c r="E11" s="234" t="s">
        <v>24</v>
      </c>
      <c r="F11" s="234">
        <v>1363661</v>
      </c>
      <c r="G11" s="234" t="s">
        <v>24</v>
      </c>
      <c r="H11" s="234" t="s">
        <v>24</v>
      </c>
      <c r="I11" s="234">
        <v>3092171</v>
      </c>
      <c r="J11" s="234" t="s">
        <v>24</v>
      </c>
    </row>
    <row r="12" spans="1:10" s="141" customFormat="1" ht="12.75">
      <c r="A12" s="141" t="s">
        <v>57</v>
      </c>
      <c r="D12" s="249">
        <v>2055970</v>
      </c>
      <c r="E12" s="249">
        <v>218139</v>
      </c>
      <c r="F12" s="249">
        <v>2274109</v>
      </c>
      <c r="G12" s="250">
        <v>1544</v>
      </c>
      <c r="H12" s="250">
        <v>3909</v>
      </c>
      <c r="I12" s="249">
        <v>4026694</v>
      </c>
      <c r="J12" s="249">
        <v>2210685</v>
      </c>
    </row>
    <row r="13" spans="4:10" ht="12.75">
      <c r="D13" s="234"/>
      <c r="E13" s="234"/>
      <c r="F13" s="234"/>
      <c r="G13" s="235"/>
      <c r="H13" s="235"/>
      <c r="I13" s="234"/>
      <c r="J13" s="234"/>
    </row>
    <row r="14" spans="1:10" ht="12.75">
      <c r="A14" s="140" t="s">
        <v>220</v>
      </c>
      <c r="B14" s="57"/>
      <c r="C14" s="57"/>
      <c r="D14" s="234" t="s">
        <v>24</v>
      </c>
      <c r="E14" s="234" t="s">
        <v>24</v>
      </c>
      <c r="F14" s="234">
        <v>768306</v>
      </c>
      <c r="G14" s="234" t="s">
        <v>24</v>
      </c>
      <c r="H14" s="234" t="s">
        <v>24</v>
      </c>
      <c r="I14" s="234">
        <v>1129302</v>
      </c>
      <c r="J14" s="234" t="s">
        <v>24</v>
      </c>
    </row>
    <row r="15" spans="1:10" ht="12.75">
      <c r="A15" s="140" t="s">
        <v>219</v>
      </c>
      <c r="B15" s="57"/>
      <c r="C15" s="57"/>
      <c r="D15" s="234" t="s">
        <v>24</v>
      </c>
      <c r="E15" s="234" t="s">
        <v>24</v>
      </c>
      <c r="F15" s="234">
        <v>2387817</v>
      </c>
      <c r="G15" s="234" t="s">
        <v>24</v>
      </c>
      <c r="H15" s="234" t="s">
        <v>24</v>
      </c>
      <c r="I15" s="234">
        <v>3496757</v>
      </c>
      <c r="J15" s="234" t="s">
        <v>24</v>
      </c>
    </row>
    <row r="16" spans="1:10" s="141" customFormat="1" ht="12.75">
      <c r="A16" s="141" t="s">
        <v>58</v>
      </c>
      <c r="D16" s="249">
        <v>2817436</v>
      </c>
      <c r="E16" s="249">
        <v>338687</v>
      </c>
      <c r="F16" s="249">
        <v>3156123</v>
      </c>
      <c r="G16" s="250">
        <v>1273</v>
      </c>
      <c r="H16" s="250">
        <v>3066</v>
      </c>
      <c r="I16" s="249">
        <v>4626059</v>
      </c>
      <c r="J16" s="249">
        <v>2397825</v>
      </c>
    </row>
    <row r="17" spans="4:10" ht="12.75">
      <c r="D17" s="234"/>
      <c r="E17" s="234"/>
      <c r="F17" s="234"/>
      <c r="G17" s="235"/>
      <c r="H17" s="235"/>
      <c r="I17" s="234"/>
      <c r="J17" s="234"/>
    </row>
    <row r="18" spans="1:10" ht="12.75">
      <c r="A18" s="56" t="s">
        <v>59</v>
      </c>
      <c r="D18" s="234">
        <v>422099</v>
      </c>
      <c r="E18" s="234">
        <v>35748</v>
      </c>
      <c r="F18" s="234">
        <v>457847</v>
      </c>
      <c r="G18" s="235">
        <v>1091</v>
      </c>
      <c r="H18" s="235">
        <v>2284</v>
      </c>
      <c r="I18" s="234">
        <v>542108</v>
      </c>
      <c r="J18" s="234">
        <v>330712</v>
      </c>
    </row>
    <row r="19" spans="4:10" ht="12.75">
      <c r="D19" s="234"/>
      <c r="E19" s="234"/>
      <c r="F19" s="234"/>
      <c r="G19" s="235"/>
      <c r="H19" s="235"/>
      <c r="I19" s="234"/>
      <c r="J19" s="234"/>
    </row>
    <row r="20" spans="1:10" ht="12.75">
      <c r="A20" s="56" t="s">
        <v>60</v>
      </c>
      <c r="D20" s="234">
        <v>86113</v>
      </c>
      <c r="E20" s="234">
        <v>2633</v>
      </c>
      <c r="F20" s="234">
        <v>88746</v>
      </c>
      <c r="G20" s="235">
        <v>1424</v>
      </c>
      <c r="H20" s="235">
        <v>2468</v>
      </c>
      <c r="I20" s="234">
        <v>129096</v>
      </c>
      <c r="J20" s="234">
        <v>70554</v>
      </c>
    </row>
    <row r="21" spans="4:10" ht="12.75">
      <c r="D21" s="234"/>
      <c r="E21" s="234"/>
      <c r="F21" s="234"/>
      <c r="G21" s="235"/>
      <c r="H21" s="235"/>
      <c r="I21" s="234"/>
      <c r="J21" s="234"/>
    </row>
    <row r="22" spans="1:10" ht="12.75">
      <c r="A22" s="56" t="s">
        <v>61</v>
      </c>
      <c r="D22" s="234">
        <v>40</v>
      </c>
      <c r="E22" s="234" t="s">
        <v>24</v>
      </c>
      <c r="F22" s="234">
        <v>40</v>
      </c>
      <c r="G22" s="235">
        <v>1900</v>
      </c>
      <c r="H22" s="235" t="s">
        <v>24</v>
      </c>
      <c r="I22" s="234">
        <v>76</v>
      </c>
      <c r="J22" s="234">
        <v>50</v>
      </c>
    </row>
    <row r="23" spans="4:10" ht="12.75">
      <c r="D23" s="234"/>
      <c r="E23" s="234"/>
      <c r="F23" s="234"/>
      <c r="G23" s="235"/>
      <c r="H23" s="235"/>
      <c r="I23" s="234"/>
      <c r="J23" s="234"/>
    </row>
    <row r="24" spans="1:10" ht="12.75">
      <c r="A24" s="56" t="s">
        <v>62</v>
      </c>
      <c r="D24" s="234">
        <v>34812</v>
      </c>
      <c r="E24" s="234">
        <v>2873</v>
      </c>
      <c r="F24" s="234">
        <v>37685</v>
      </c>
      <c r="G24" s="234">
        <v>1281</v>
      </c>
      <c r="H24" s="234">
        <v>2625</v>
      </c>
      <c r="I24" s="234">
        <v>52130</v>
      </c>
      <c r="J24" s="234">
        <v>49731</v>
      </c>
    </row>
    <row r="25" spans="4:10" ht="12.75">
      <c r="D25" s="234"/>
      <c r="E25" s="234"/>
      <c r="F25" s="234"/>
      <c r="G25" s="235"/>
      <c r="H25" s="235"/>
      <c r="I25" s="234"/>
      <c r="J25" s="234"/>
    </row>
    <row r="26" spans="1:10" ht="12.75">
      <c r="A26" s="236" t="s">
        <v>221</v>
      </c>
      <c r="D26" s="234"/>
      <c r="E26" s="234"/>
      <c r="F26" s="234"/>
      <c r="G26" s="235"/>
      <c r="H26" s="235"/>
      <c r="I26" s="234"/>
      <c r="J26" s="234"/>
    </row>
    <row r="27" spans="1:10" ht="12.75">
      <c r="A27" s="57" t="s">
        <v>53</v>
      </c>
      <c r="D27" s="234">
        <v>23935</v>
      </c>
      <c r="E27" s="234">
        <v>1220</v>
      </c>
      <c r="F27" s="234">
        <v>25155</v>
      </c>
      <c r="G27" s="235">
        <v>419</v>
      </c>
      <c r="H27" s="235">
        <v>1681</v>
      </c>
      <c r="I27" s="234">
        <v>12089</v>
      </c>
      <c r="J27" s="234">
        <v>15861</v>
      </c>
    </row>
    <row r="28" spans="1:10" ht="12.75">
      <c r="A28" s="57"/>
      <c r="D28" s="234"/>
      <c r="E28" s="234"/>
      <c r="F28" s="234"/>
      <c r="G28" s="234"/>
      <c r="H28" s="234"/>
      <c r="I28" s="234"/>
      <c r="J28" s="234"/>
    </row>
    <row r="29" spans="1:10" ht="12.75">
      <c r="A29" s="140" t="s">
        <v>63</v>
      </c>
      <c r="D29" s="234"/>
      <c r="E29" s="234"/>
      <c r="F29" s="234"/>
      <c r="G29" s="234"/>
      <c r="H29" s="234"/>
      <c r="I29" s="234"/>
      <c r="J29" s="234"/>
    </row>
    <row r="30" spans="1:10" ht="12.75">
      <c r="A30" s="57" t="s">
        <v>64</v>
      </c>
      <c r="D30" s="234">
        <v>12751</v>
      </c>
      <c r="E30" s="234">
        <v>2</v>
      </c>
      <c r="F30" s="234">
        <v>12753</v>
      </c>
      <c r="G30" s="234">
        <v>1667</v>
      </c>
      <c r="H30" s="234" t="s">
        <v>24</v>
      </c>
      <c r="I30" s="234">
        <v>21260</v>
      </c>
      <c r="J30" s="234">
        <v>9660</v>
      </c>
    </row>
    <row r="31" spans="1:10" ht="12.75">
      <c r="A31" s="57"/>
      <c r="D31" s="234"/>
      <c r="E31" s="234"/>
      <c r="F31" s="234"/>
      <c r="G31" s="234"/>
      <c r="H31" s="234"/>
      <c r="I31" s="234"/>
      <c r="J31" s="234"/>
    </row>
    <row r="32" spans="1:10" ht="12.75">
      <c r="A32" s="164" t="s">
        <v>54</v>
      </c>
      <c r="D32" s="234"/>
      <c r="E32" s="234"/>
      <c r="F32" s="234"/>
      <c r="G32" s="234"/>
      <c r="H32" s="234"/>
      <c r="I32" s="234"/>
      <c r="J32" s="234"/>
    </row>
    <row r="33" spans="1:10" ht="12.75">
      <c r="A33" s="57"/>
      <c r="D33" s="234"/>
      <c r="E33" s="234"/>
      <c r="F33" s="234"/>
      <c r="G33" s="234"/>
      <c r="H33" s="234"/>
      <c r="I33" s="234"/>
      <c r="J33" s="234"/>
    </row>
    <row r="34" spans="1:10" ht="12.75">
      <c r="A34" s="140" t="s">
        <v>222</v>
      </c>
      <c r="D34" s="234" t="s">
        <v>24</v>
      </c>
      <c r="E34" s="234">
        <v>119150</v>
      </c>
      <c r="F34" s="234">
        <v>119150</v>
      </c>
      <c r="G34" s="234" t="s">
        <v>24</v>
      </c>
      <c r="H34" s="235">
        <v>6917</v>
      </c>
      <c r="I34" s="234">
        <v>824114</v>
      </c>
      <c r="J34" s="234" t="s">
        <v>24</v>
      </c>
    </row>
    <row r="35" spans="1:10" ht="12.75">
      <c r="A35" s="140"/>
      <c r="D35" s="234"/>
      <c r="E35" s="234"/>
      <c r="F35" s="234"/>
      <c r="G35" s="234"/>
      <c r="H35" s="235"/>
      <c r="I35" s="234"/>
      <c r="J35" s="234"/>
    </row>
    <row r="36" spans="1:10" ht="12.75">
      <c r="A36" s="140" t="s">
        <v>223</v>
      </c>
      <c r="B36" s="57"/>
      <c r="C36" s="57"/>
      <c r="D36" s="234" t="s">
        <v>24</v>
      </c>
      <c r="E36" s="234" t="s">
        <v>24</v>
      </c>
      <c r="F36" s="234">
        <v>366766</v>
      </c>
      <c r="G36" s="234" t="s">
        <v>24</v>
      </c>
      <c r="H36" s="234" t="s">
        <v>24</v>
      </c>
      <c r="I36" s="234">
        <v>3504679</v>
      </c>
      <c r="J36" s="234" t="s">
        <v>24</v>
      </c>
    </row>
    <row r="37" spans="1:10" ht="12.75">
      <c r="A37" s="140" t="s">
        <v>224</v>
      </c>
      <c r="B37" s="57"/>
      <c r="C37" s="57"/>
      <c r="D37" s="234" t="s">
        <v>24</v>
      </c>
      <c r="E37" s="234" t="s">
        <v>24</v>
      </c>
      <c r="F37" s="234">
        <v>47532</v>
      </c>
      <c r="G37" s="234" t="s">
        <v>24</v>
      </c>
      <c r="H37" s="234" t="s">
        <v>24</v>
      </c>
      <c r="I37" s="234">
        <v>476691</v>
      </c>
      <c r="J37" s="234" t="s">
        <v>24</v>
      </c>
    </row>
    <row r="38" spans="1:10" s="141" customFormat="1" ht="12.75">
      <c r="A38" s="141" t="s">
        <v>225</v>
      </c>
      <c r="D38" s="249">
        <v>29052</v>
      </c>
      <c r="E38" s="249">
        <v>385246</v>
      </c>
      <c r="F38" s="249">
        <v>414298</v>
      </c>
      <c r="G38" s="250">
        <v>4688</v>
      </c>
      <c r="H38" s="250">
        <v>9981</v>
      </c>
      <c r="I38" s="249">
        <v>3981370</v>
      </c>
      <c r="J38" s="249" t="s">
        <v>24</v>
      </c>
    </row>
    <row r="39" spans="4:10" ht="12.75">
      <c r="D39" s="234"/>
      <c r="E39" s="234"/>
      <c r="F39" s="234"/>
      <c r="G39" s="235"/>
      <c r="H39" s="235"/>
      <c r="I39" s="234"/>
      <c r="J39" s="234"/>
    </row>
    <row r="40" spans="1:10" ht="12.75">
      <c r="A40" s="56" t="s">
        <v>65</v>
      </c>
      <c r="D40" s="234">
        <v>4145</v>
      </c>
      <c r="E40" s="234">
        <v>2366</v>
      </c>
      <c r="F40" s="234">
        <v>6511</v>
      </c>
      <c r="G40" s="235">
        <v>1708</v>
      </c>
      <c r="H40" s="235">
        <v>6356</v>
      </c>
      <c r="I40" s="234">
        <v>22119</v>
      </c>
      <c r="J40" s="234" t="s">
        <v>24</v>
      </c>
    </row>
    <row r="41" spans="4:10" ht="12.75">
      <c r="D41" s="234"/>
      <c r="E41" s="234"/>
      <c r="F41" s="234"/>
      <c r="G41" s="235"/>
      <c r="H41" s="235"/>
      <c r="I41" s="234"/>
      <c r="J41" s="234"/>
    </row>
    <row r="42" spans="1:10" ht="12.75">
      <c r="A42" s="56" t="s">
        <v>66</v>
      </c>
      <c r="D42" s="234">
        <v>247</v>
      </c>
      <c r="E42" s="234">
        <v>122</v>
      </c>
      <c r="F42" s="234">
        <v>369</v>
      </c>
      <c r="G42" s="235">
        <v>1092</v>
      </c>
      <c r="H42" s="235">
        <v>3492</v>
      </c>
      <c r="I42" s="234">
        <v>696</v>
      </c>
      <c r="J42" s="234" t="s">
        <v>24</v>
      </c>
    </row>
    <row r="43" spans="4:10" ht="12.75">
      <c r="D43" s="234"/>
      <c r="E43" s="234"/>
      <c r="F43" s="234"/>
      <c r="G43" s="235"/>
      <c r="H43" s="235"/>
      <c r="I43" s="234"/>
      <c r="J43" s="234"/>
    </row>
    <row r="44" spans="1:10" ht="12.75">
      <c r="A44" s="56" t="s">
        <v>304</v>
      </c>
      <c r="D44" s="234">
        <v>2</v>
      </c>
      <c r="E44" s="234" t="s">
        <v>24</v>
      </c>
      <c r="F44" s="234">
        <v>2</v>
      </c>
      <c r="G44" s="235">
        <v>700</v>
      </c>
      <c r="H44" s="235" t="s">
        <v>24</v>
      </c>
      <c r="I44" s="234">
        <v>1</v>
      </c>
      <c r="J44" s="234" t="s">
        <v>24</v>
      </c>
    </row>
    <row r="45" spans="4:10" ht="12.75">
      <c r="D45" s="234"/>
      <c r="E45" s="234"/>
      <c r="F45" s="234"/>
      <c r="G45" s="235"/>
      <c r="H45" s="235"/>
      <c r="I45" s="234"/>
      <c r="J45" s="234"/>
    </row>
    <row r="46" spans="1:10" ht="12.75">
      <c r="A46" s="56" t="s">
        <v>67</v>
      </c>
      <c r="D46" s="234">
        <v>174</v>
      </c>
      <c r="E46" s="234">
        <v>9</v>
      </c>
      <c r="F46" s="234">
        <v>183</v>
      </c>
      <c r="G46" s="235">
        <v>292</v>
      </c>
      <c r="H46" s="235">
        <v>1083</v>
      </c>
      <c r="I46" s="234">
        <v>60</v>
      </c>
      <c r="J46" s="234" t="s">
        <v>24</v>
      </c>
    </row>
    <row r="47" spans="4:10" ht="12.75">
      <c r="D47" s="234"/>
      <c r="E47" s="234"/>
      <c r="F47" s="234"/>
      <c r="G47" s="235"/>
      <c r="H47" s="235"/>
      <c r="I47" s="234"/>
      <c r="J47" s="234"/>
    </row>
    <row r="48" spans="1:10" s="141" customFormat="1" ht="12.75">
      <c r="A48" s="141" t="s">
        <v>55</v>
      </c>
      <c r="D48" s="249">
        <v>1825</v>
      </c>
      <c r="E48" s="249">
        <v>892</v>
      </c>
      <c r="F48" s="249">
        <v>2717</v>
      </c>
      <c r="G48" s="250">
        <v>856</v>
      </c>
      <c r="H48" s="250">
        <v>2305</v>
      </c>
      <c r="I48" s="249">
        <v>3620</v>
      </c>
      <c r="J48" s="249" t="s">
        <v>24</v>
      </c>
    </row>
    <row r="49" spans="1:10" ht="12.75">
      <c r="A49" s="141"/>
      <c r="B49" s="141"/>
      <c r="C49" s="141"/>
      <c r="D49" s="234"/>
      <c r="E49" s="234"/>
      <c r="F49" s="234"/>
      <c r="G49" s="235"/>
      <c r="H49" s="235"/>
      <c r="I49" s="234"/>
      <c r="J49" s="234"/>
    </row>
    <row r="50" spans="1:10" ht="13.5" thickBot="1">
      <c r="A50" s="142" t="s">
        <v>56</v>
      </c>
      <c r="B50" s="142"/>
      <c r="C50" s="142"/>
      <c r="D50" s="237">
        <v>5488601</v>
      </c>
      <c r="E50" s="237">
        <v>1107087</v>
      </c>
      <c r="F50" s="237">
        <v>6595688</v>
      </c>
      <c r="G50" s="237" t="s">
        <v>24</v>
      </c>
      <c r="H50" s="237" t="s">
        <v>24</v>
      </c>
      <c r="I50" s="237">
        <v>14241490</v>
      </c>
      <c r="J50" s="237">
        <v>5085077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1"/>
  <dimension ref="A1:R114"/>
  <sheetViews>
    <sheetView showGridLines="0" zoomScale="75" zoomScaleNormal="75" workbookViewId="0" topLeftCell="A1">
      <selection activeCell="A25" sqref="A25"/>
    </sheetView>
  </sheetViews>
  <sheetFormatPr defaultColWidth="11.421875" defaultRowHeight="12.75"/>
  <cols>
    <col min="1" max="1" width="14.7109375" style="0" customWidth="1"/>
    <col min="2" max="2" width="17.57421875" style="0" customWidth="1"/>
    <col min="3" max="3" width="14.7109375" style="0" customWidth="1"/>
    <col min="4" max="4" width="18.421875" style="0" customWidth="1"/>
    <col min="5" max="8" width="14.7109375" style="0" customWidth="1"/>
  </cols>
  <sheetData>
    <row r="1" spans="1:8" s="1" customFormat="1" ht="18">
      <c r="A1" s="341" t="s">
        <v>0</v>
      </c>
      <c r="B1" s="341"/>
      <c r="C1" s="341"/>
      <c r="D1" s="341"/>
      <c r="E1" s="341"/>
      <c r="F1" s="341"/>
      <c r="G1" s="341"/>
      <c r="H1" s="341"/>
    </row>
    <row r="2" s="2" customFormat="1" ht="14.25"/>
    <row r="3" spans="1:8" s="2" customFormat="1" ht="15">
      <c r="A3" s="350" t="s">
        <v>340</v>
      </c>
      <c r="B3" s="350"/>
      <c r="C3" s="350"/>
      <c r="D3" s="350"/>
      <c r="E3" s="350"/>
      <c r="F3" s="350"/>
      <c r="G3" s="350"/>
      <c r="H3" s="350"/>
    </row>
    <row r="4" spans="1:8" s="2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>
      <c r="A5" s="311"/>
      <c r="B5" s="312"/>
      <c r="C5" s="312"/>
      <c r="D5" s="312"/>
      <c r="E5" s="313" t="s">
        <v>9</v>
      </c>
      <c r="F5" s="312"/>
      <c r="G5" s="305" t="s">
        <v>20</v>
      </c>
      <c r="H5" s="314"/>
    </row>
    <row r="6" spans="1:8" ht="12.75" customHeight="1">
      <c r="A6" s="14" t="s">
        <v>5</v>
      </c>
      <c r="B6" s="13" t="s">
        <v>2</v>
      </c>
      <c r="C6" s="13" t="s">
        <v>10</v>
      </c>
      <c r="D6" s="13" t="s">
        <v>3</v>
      </c>
      <c r="E6" s="13" t="s">
        <v>11</v>
      </c>
      <c r="F6" s="13" t="s">
        <v>232</v>
      </c>
      <c r="G6" s="15" t="s">
        <v>12</v>
      </c>
      <c r="H6" s="16"/>
    </row>
    <row r="7" spans="1:8" ht="12.75">
      <c r="A7" s="5"/>
      <c r="B7" s="13" t="s">
        <v>242</v>
      </c>
      <c r="C7" s="13" t="s">
        <v>13</v>
      </c>
      <c r="D7" s="17" t="s">
        <v>7</v>
      </c>
      <c r="E7" s="13" t="s">
        <v>14</v>
      </c>
      <c r="F7" s="13" t="s">
        <v>8</v>
      </c>
      <c r="G7" s="13" t="s">
        <v>15</v>
      </c>
      <c r="H7" s="13" t="s">
        <v>16</v>
      </c>
    </row>
    <row r="8" spans="1:8" ht="13.5" thickBot="1">
      <c r="A8" s="290"/>
      <c r="B8" s="291"/>
      <c r="C8" s="291"/>
      <c r="D8" s="291"/>
      <c r="E8" s="292" t="s">
        <v>17</v>
      </c>
      <c r="F8" s="291"/>
      <c r="G8" s="291"/>
      <c r="H8" s="291"/>
    </row>
    <row r="9" spans="1:8" ht="12.75">
      <c r="A9" s="19">
        <v>1990</v>
      </c>
      <c r="B9" s="75">
        <v>41</v>
      </c>
      <c r="C9" s="75">
        <v>25.853658536585368</v>
      </c>
      <c r="D9" s="75">
        <v>106</v>
      </c>
      <c r="E9" s="76" t="s">
        <v>24</v>
      </c>
      <c r="F9" s="77" t="s">
        <v>24</v>
      </c>
      <c r="G9" s="77">
        <v>131</v>
      </c>
      <c r="H9" s="77">
        <v>345</v>
      </c>
    </row>
    <row r="10" spans="1:8" ht="12.75">
      <c r="A10" s="19">
        <v>1991</v>
      </c>
      <c r="B10" s="75">
        <v>51.2</v>
      </c>
      <c r="C10" s="75">
        <v>29.6484375</v>
      </c>
      <c r="D10" s="75">
        <v>151.8</v>
      </c>
      <c r="E10" s="76" t="s">
        <v>24</v>
      </c>
      <c r="F10" s="77" t="s">
        <v>24</v>
      </c>
      <c r="G10" s="77">
        <v>134</v>
      </c>
      <c r="H10" s="77">
        <v>282</v>
      </c>
    </row>
    <row r="11" spans="1:8" ht="12.75">
      <c r="A11" s="19">
        <v>1992</v>
      </c>
      <c r="B11" s="75">
        <v>50.6</v>
      </c>
      <c r="C11" s="75">
        <v>24.525691699604742</v>
      </c>
      <c r="D11" s="75">
        <v>124.1</v>
      </c>
      <c r="E11" s="76" t="s">
        <v>24</v>
      </c>
      <c r="F11" s="77" t="s">
        <v>24</v>
      </c>
      <c r="G11" s="77">
        <v>2566</v>
      </c>
      <c r="H11" s="77">
        <v>337</v>
      </c>
    </row>
    <row r="12" spans="1:8" ht="12.75">
      <c r="A12" s="19">
        <v>1993</v>
      </c>
      <c r="B12" s="75">
        <v>35.216</v>
      </c>
      <c r="C12" s="75">
        <v>13.400442980463424</v>
      </c>
      <c r="D12" s="75">
        <v>47.191</v>
      </c>
      <c r="E12" s="78">
        <v>14.664695346964288</v>
      </c>
      <c r="F12" s="79">
        <v>6920.416381185916</v>
      </c>
      <c r="G12" s="77">
        <v>8623</v>
      </c>
      <c r="H12" s="77">
        <v>203</v>
      </c>
    </row>
    <row r="13" spans="1:8" ht="12.75">
      <c r="A13" s="19">
        <v>1994</v>
      </c>
      <c r="B13" s="75">
        <v>32.6</v>
      </c>
      <c r="C13" s="75">
        <v>15.552147239263805</v>
      </c>
      <c r="D13" s="75">
        <v>50.7</v>
      </c>
      <c r="E13" s="78">
        <v>14.568533410262882</v>
      </c>
      <c r="F13" s="79">
        <v>7386.246439003282</v>
      </c>
      <c r="G13" s="77">
        <v>369</v>
      </c>
      <c r="H13" s="77">
        <v>154</v>
      </c>
    </row>
    <row r="14" spans="1:8" ht="12.75">
      <c r="A14" s="4">
        <v>1995</v>
      </c>
      <c r="B14" s="80">
        <v>35.3</v>
      </c>
      <c r="C14" s="80">
        <v>7.337110481586403</v>
      </c>
      <c r="D14" s="80">
        <v>25.9</v>
      </c>
      <c r="E14" s="81">
        <v>15.536162898320773</v>
      </c>
      <c r="F14" s="82">
        <v>4023.8661906650796</v>
      </c>
      <c r="G14" s="83">
        <v>1083</v>
      </c>
      <c r="H14" s="77">
        <v>182</v>
      </c>
    </row>
    <row r="15" spans="1:8" ht="12.75">
      <c r="A15" s="4">
        <v>1996</v>
      </c>
      <c r="B15" s="84">
        <v>33.3</v>
      </c>
      <c r="C15" s="80">
        <v>25.225225225225227</v>
      </c>
      <c r="D15" s="84">
        <v>84</v>
      </c>
      <c r="E15" s="85">
        <v>14.310098205377857</v>
      </c>
      <c r="F15" s="83">
        <v>12020.482492517398</v>
      </c>
      <c r="G15" s="83">
        <v>226</v>
      </c>
      <c r="H15" s="77">
        <v>320</v>
      </c>
    </row>
    <row r="16" spans="1:8" ht="12.75">
      <c r="A16" s="4">
        <v>1997</v>
      </c>
      <c r="B16" s="84">
        <v>33.2</v>
      </c>
      <c r="C16" s="80">
        <v>18.55421686746988</v>
      </c>
      <c r="D16" s="84">
        <v>61.6</v>
      </c>
      <c r="E16" s="85">
        <v>14.58055365235056</v>
      </c>
      <c r="F16" s="83">
        <v>8981.621049847945</v>
      </c>
      <c r="G16" s="83">
        <v>1630</v>
      </c>
      <c r="H16" s="77">
        <v>365</v>
      </c>
    </row>
    <row r="17" spans="1:8" ht="12.75">
      <c r="A17" s="4">
        <v>1998</v>
      </c>
      <c r="B17" s="84">
        <v>24.7</v>
      </c>
      <c r="C17" s="80">
        <v>20.08097165991903</v>
      </c>
      <c r="D17" s="84">
        <v>49.6</v>
      </c>
      <c r="E17" s="85">
        <v>13.594893801161156</v>
      </c>
      <c r="F17" s="83">
        <v>6743.067325375933</v>
      </c>
      <c r="G17" s="83">
        <v>2503</v>
      </c>
      <c r="H17" s="77">
        <v>249</v>
      </c>
    </row>
    <row r="18" spans="1:8" ht="12.75">
      <c r="A18" s="4">
        <v>1999</v>
      </c>
      <c r="B18" s="80">
        <v>28.1</v>
      </c>
      <c r="C18" s="80">
        <v>10.94</v>
      </c>
      <c r="D18" s="80">
        <v>30.8</v>
      </c>
      <c r="E18" s="81">
        <v>13.52878246967894</v>
      </c>
      <c r="F18" s="82">
        <v>3395.724399889414</v>
      </c>
      <c r="G18" s="83">
        <v>7206</v>
      </c>
      <c r="H18" s="77">
        <v>256</v>
      </c>
    </row>
    <row r="19" spans="1:8" ht="12.75">
      <c r="A19" s="4">
        <v>2000</v>
      </c>
      <c r="B19" s="80">
        <v>37.2</v>
      </c>
      <c r="C19" s="160">
        <v>25.54</v>
      </c>
      <c r="D19" s="80">
        <v>95</v>
      </c>
      <c r="E19" s="81">
        <v>12.957820970514346</v>
      </c>
      <c r="F19" s="82">
        <v>12309.929921988627</v>
      </c>
      <c r="G19" s="162">
        <v>1207.14</v>
      </c>
      <c r="H19" s="139">
        <v>297.32</v>
      </c>
    </row>
    <row r="20" spans="1:8" ht="12.75">
      <c r="A20" s="4">
        <v>2001</v>
      </c>
      <c r="B20" s="80">
        <v>37.548</v>
      </c>
      <c r="C20" s="160">
        <v>23.635879407691487</v>
      </c>
      <c r="D20" s="80">
        <v>88.748</v>
      </c>
      <c r="E20" s="81">
        <v>14.003582032142129</v>
      </c>
      <c r="F20" s="83">
        <v>12427.898981885497</v>
      </c>
      <c r="G20" s="162">
        <v>1267.333</v>
      </c>
      <c r="H20" s="139">
        <v>468.24</v>
      </c>
    </row>
    <row r="21" spans="1:8" ht="12.75">
      <c r="A21" s="4">
        <v>2002</v>
      </c>
      <c r="B21" s="80">
        <v>35.75</v>
      </c>
      <c r="C21" s="160">
        <v>27.02013986013986</v>
      </c>
      <c r="D21" s="80">
        <v>96.597</v>
      </c>
      <c r="E21" s="81">
        <v>12.98</v>
      </c>
      <c r="F21" s="83">
        <v>12538.2906</v>
      </c>
      <c r="G21" s="162">
        <v>1376.95</v>
      </c>
      <c r="H21" s="139">
        <v>327.606</v>
      </c>
    </row>
    <row r="22" spans="1:8" ht="12.75">
      <c r="A22" s="4">
        <v>2003</v>
      </c>
      <c r="B22" s="80">
        <v>41.536</v>
      </c>
      <c r="C22" s="160">
        <v>22.801425269645605</v>
      </c>
      <c r="D22" s="80">
        <v>94.708</v>
      </c>
      <c r="E22" s="81">
        <v>13.46</v>
      </c>
      <c r="F22" s="83">
        <v>12747.696800000002</v>
      </c>
      <c r="G22" s="162">
        <v>3168</v>
      </c>
      <c r="H22" s="139">
        <v>541</v>
      </c>
    </row>
    <row r="23" spans="1:8" ht="12.75">
      <c r="A23" s="4">
        <v>2004</v>
      </c>
      <c r="B23" s="80">
        <v>39.523</v>
      </c>
      <c r="C23" s="160">
        <v>25.526908382460842</v>
      </c>
      <c r="D23" s="80">
        <v>100.89</v>
      </c>
      <c r="E23" s="81">
        <v>13.56</v>
      </c>
      <c r="F23" s="83">
        <v>13680.684</v>
      </c>
      <c r="G23" s="162">
        <v>1232</v>
      </c>
      <c r="H23" s="139">
        <v>575</v>
      </c>
    </row>
    <row r="24" spans="1:8" ht="12.75">
      <c r="A24" s="4">
        <v>2005</v>
      </c>
      <c r="B24" s="80">
        <v>37.685</v>
      </c>
      <c r="C24" s="160">
        <v>13.833090088894785</v>
      </c>
      <c r="D24" s="80">
        <v>52.13</v>
      </c>
      <c r="E24" s="81">
        <v>14.44</v>
      </c>
      <c r="F24" s="83">
        <v>7527.572000000001</v>
      </c>
      <c r="G24" s="162">
        <v>40441</v>
      </c>
      <c r="H24" s="139">
        <v>775</v>
      </c>
    </row>
    <row r="25" spans="1:8" ht="13.5" thickBot="1">
      <c r="A25" s="29" t="s">
        <v>302</v>
      </c>
      <c r="B25" s="86">
        <v>44.691</v>
      </c>
      <c r="C25" s="199">
        <v>25.57561925219843</v>
      </c>
      <c r="D25" s="86">
        <v>114.3</v>
      </c>
      <c r="E25" s="87">
        <v>13.96</v>
      </c>
      <c r="F25" s="88">
        <v>15956.28</v>
      </c>
      <c r="G25" s="88"/>
      <c r="H25" s="89"/>
    </row>
    <row r="26" spans="1:8" ht="12.75" customHeight="1">
      <c r="A26" s="5" t="s">
        <v>233</v>
      </c>
      <c r="B26" s="5"/>
      <c r="C26" s="5"/>
      <c r="D26" s="5"/>
      <c r="E26" s="5"/>
      <c r="F26" s="5"/>
      <c r="G26" s="5"/>
      <c r="H26" s="5"/>
    </row>
    <row r="27" spans="1:8" ht="12.75">
      <c r="A27" s="5" t="s">
        <v>25</v>
      </c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4" spans="14:18" ht="12.75">
      <c r="N34" s="90"/>
      <c r="O34" s="90"/>
      <c r="R34" s="90"/>
    </row>
    <row r="35" spans="14:18" ht="12.75">
      <c r="N35" s="90"/>
      <c r="O35" s="90"/>
      <c r="R35" s="90"/>
    </row>
    <row r="36" spans="14:18" ht="12.75">
      <c r="N36" s="90"/>
      <c r="O36" s="90"/>
      <c r="R36" s="90"/>
    </row>
    <row r="37" spans="14:18" ht="12.75">
      <c r="N37" s="90"/>
      <c r="O37" s="90"/>
      <c r="R37" s="90"/>
    </row>
    <row r="38" spans="14:15" ht="12.75">
      <c r="N38" s="90"/>
      <c r="O38" s="90"/>
    </row>
    <row r="39" spans="14:15" ht="12.75">
      <c r="N39" s="90"/>
      <c r="O39" s="90"/>
    </row>
    <row r="40" spans="14:15" ht="12.75">
      <c r="N40" s="90"/>
      <c r="O40" s="90"/>
    </row>
    <row r="41" spans="14:15" ht="12.75">
      <c r="N41" s="90"/>
      <c r="O41" s="90"/>
    </row>
    <row r="42" spans="14:15" ht="12.75">
      <c r="N42" s="90"/>
      <c r="O42" s="90"/>
    </row>
    <row r="43" spans="14:15" ht="12.75">
      <c r="N43" s="90"/>
      <c r="O43" s="90"/>
    </row>
    <row r="44" spans="14:15" ht="12.75">
      <c r="N44" s="90"/>
      <c r="O44" s="90"/>
    </row>
    <row r="45" spans="14:15" ht="12.75">
      <c r="N45" s="90"/>
      <c r="O45" s="90"/>
    </row>
    <row r="46" spans="14:15" ht="12.75">
      <c r="N46" s="90"/>
      <c r="O46" s="90"/>
    </row>
    <row r="47" spans="14:15" ht="12.75">
      <c r="N47" s="90"/>
      <c r="O47" s="90"/>
    </row>
    <row r="48" spans="14:15" ht="12.75">
      <c r="N48" s="90"/>
      <c r="O48" s="90"/>
    </row>
    <row r="49" spans="14:15" ht="12.75">
      <c r="N49" s="90"/>
      <c r="O49" s="90"/>
    </row>
    <row r="50" spans="14:15" ht="12.75">
      <c r="N50" s="90"/>
      <c r="O50" s="90"/>
    </row>
    <row r="51" spans="14:15" ht="12.75">
      <c r="N51" s="90"/>
      <c r="O51" s="90"/>
    </row>
    <row r="52" spans="14:15" ht="12.75">
      <c r="N52" s="90"/>
      <c r="O52" s="90"/>
    </row>
    <row r="53" spans="14:15" ht="12.75">
      <c r="N53" s="90"/>
      <c r="O53" s="90"/>
    </row>
    <row r="54" spans="14:15" ht="12.75">
      <c r="N54" s="90"/>
      <c r="O54" s="90"/>
    </row>
    <row r="55" spans="14:15" ht="12.75">
      <c r="N55" s="90"/>
      <c r="O55" s="90"/>
    </row>
    <row r="56" spans="14:15" ht="12.75">
      <c r="N56" s="90"/>
      <c r="O56" s="90"/>
    </row>
    <row r="57" spans="14:15" ht="12.75">
      <c r="N57" s="90"/>
      <c r="O57" s="90"/>
    </row>
    <row r="58" spans="14:15" ht="12.75">
      <c r="N58" s="90"/>
      <c r="O58" s="90"/>
    </row>
    <row r="59" spans="14:15" ht="12.75">
      <c r="N59" s="90"/>
      <c r="O59" s="90"/>
    </row>
    <row r="60" spans="14:15" ht="12.75">
      <c r="N60" s="90"/>
      <c r="O60" s="90"/>
    </row>
    <row r="61" spans="14:15" ht="12.75">
      <c r="N61" s="90"/>
      <c r="O61" s="90"/>
    </row>
    <row r="62" spans="14:15" ht="12.75">
      <c r="N62" s="90"/>
      <c r="O62" s="90"/>
    </row>
    <row r="63" spans="14:15" ht="12.75">
      <c r="N63" s="90"/>
      <c r="O63" s="90"/>
    </row>
    <row r="64" spans="14:15" ht="12.75">
      <c r="N64" s="90"/>
      <c r="O64" s="90"/>
    </row>
    <row r="65" spans="14:15" ht="12.75">
      <c r="N65" s="90"/>
      <c r="O65" s="90"/>
    </row>
    <row r="66" spans="14:15" ht="12.75">
      <c r="N66" s="90"/>
      <c r="O66" s="90"/>
    </row>
    <row r="67" spans="14:15" ht="12.75">
      <c r="N67" s="90"/>
      <c r="O67" s="90"/>
    </row>
    <row r="68" spans="14:15" ht="12.75">
      <c r="N68" s="90"/>
      <c r="O68" s="90"/>
    </row>
    <row r="69" spans="14:15" ht="12.75">
      <c r="N69" s="90"/>
      <c r="O69" s="90"/>
    </row>
    <row r="70" spans="14:15" ht="12.75">
      <c r="N70" s="90"/>
      <c r="O70" s="90"/>
    </row>
    <row r="71" spans="14:15" ht="12.75">
      <c r="N71" s="90"/>
      <c r="O71" s="90"/>
    </row>
    <row r="72" spans="14:15" ht="12.75">
      <c r="N72" s="90"/>
      <c r="O72" s="90"/>
    </row>
    <row r="73" spans="14:15" ht="12.75">
      <c r="N73" s="90"/>
      <c r="O73" s="90"/>
    </row>
    <row r="74" spans="14:15" ht="12.75">
      <c r="N74" s="90"/>
      <c r="O74" s="90"/>
    </row>
    <row r="75" spans="14:15" ht="12.75">
      <c r="N75" s="90"/>
      <c r="O75" s="90"/>
    </row>
    <row r="76" spans="14:15" ht="12.75">
      <c r="N76" s="90"/>
      <c r="O76" s="90"/>
    </row>
    <row r="77" spans="14:15" ht="12.75">
      <c r="N77" s="90"/>
      <c r="O77" s="90"/>
    </row>
    <row r="78" spans="14:15" ht="12.75">
      <c r="N78" s="90"/>
      <c r="O78" s="90"/>
    </row>
    <row r="79" spans="14:15" ht="12.75">
      <c r="N79" s="90"/>
      <c r="O79" s="90"/>
    </row>
    <row r="80" spans="14:15" ht="12.75">
      <c r="N80" s="90"/>
      <c r="O80" s="90"/>
    </row>
    <row r="81" spans="14:15" ht="12.75">
      <c r="N81" s="90"/>
      <c r="O81" s="90"/>
    </row>
    <row r="82" spans="14:15" ht="12.75">
      <c r="N82" s="90"/>
      <c r="O82" s="90"/>
    </row>
    <row r="83" spans="14:15" ht="12.75">
      <c r="N83" s="90"/>
      <c r="O83" s="90"/>
    </row>
    <row r="84" spans="14:15" ht="12.75">
      <c r="N84" s="90"/>
      <c r="O84" s="90"/>
    </row>
    <row r="85" spans="14:15" ht="12.75">
      <c r="N85" s="90"/>
      <c r="O85" s="90"/>
    </row>
    <row r="86" spans="14:15" ht="12.75">
      <c r="N86" s="90"/>
      <c r="O86" s="90"/>
    </row>
    <row r="87" spans="14:15" ht="12.75">
      <c r="N87" s="90"/>
      <c r="O87" s="90"/>
    </row>
    <row r="88" spans="14:15" ht="12.75">
      <c r="N88" s="90"/>
      <c r="O88" s="90"/>
    </row>
    <row r="89" spans="14:15" ht="12.75">
      <c r="N89" s="90"/>
      <c r="O89" s="90"/>
    </row>
    <row r="90" spans="14:15" ht="12.75">
      <c r="N90" s="90"/>
      <c r="O90" s="90"/>
    </row>
    <row r="91" spans="14:15" ht="12.75">
      <c r="N91" s="90"/>
      <c r="O91" s="90"/>
    </row>
    <row r="92" spans="14:15" ht="12.75">
      <c r="N92" s="90"/>
      <c r="O92" s="90"/>
    </row>
    <row r="93" spans="10:18" ht="12.75">
      <c r="J93" s="90"/>
      <c r="L93" s="90"/>
      <c r="M93" s="90"/>
      <c r="N93" s="90"/>
      <c r="O93" s="90"/>
      <c r="Q93" s="90"/>
      <c r="R93" s="90"/>
    </row>
    <row r="94" spans="10:18" ht="12.75">
      <c r="J94" s="90"/>
      <c r="L94" s="90"/>
      <c r="M94" s="90"/>
      <c r="N94" s="90"/>
      <c r="O94" s="90"/>
      <c r="Q94" s="90"/>
      <c r="R94" s="90"/>
    </row>
    <row r="95" spans="14:15" ht="12.75">
      <c r="N95" s="90"/>
      <c r="O95" s="90"/>
    </row>
    <row r="96" spans="14:15" ht="12.75">
      <c r="N96" s="90"/>
      <c r="O96" s="90"/>
    </row>
    <row r="97" spans="14:15" ht="12.75">
      <c r="N97" s="90"/>
      <c r="O97" s="90"/>
    </row>
    <row r="98" spans="14:15" ht="12.75">
      <c r="N98" s="90"/>
      <c r="O98" s="90"/>
    </row>
    <row r="99" spans="14:15" ht="12.75">
      <c r="N99" s="90"/>
      <c r="O99" s="90"/>
    </row>
    <row r="100" spans="14:15" ht="12.75">
      <c r="N100" s="90"/>
      <c r="O100" s="90"/>
    </row>
    <row r="101" spans="14:15" ht="12.75">
      <c r="N101" s="90"/>
      <c r="O101" s="90"/>
    </row>
    <row r="102" spans="14:15" ht="12.75">
      <c r="N102" s="90"/>
      <c r="O102" s="90"/>
    </row>
    <row r="103" spans="14:15" ht="12.75">
      <c r="N103" s="90"/>
      <c r="O103" s="90"/>
    </row>
    <row r="104" spans="14:15" ht="12.75">
      <c r="N104" s="90"/>
      <c r="O104" s="90"/>
    </row>
    <row r="105" spans="14:15" ht="12.75">
      <c r="N105" s="90"/>
      <c r="O105" s="90"/>
    </row>
    <row r="106" spans="14:15" ht="12.75">
      <c r="N106" s="90"/>
      <c r="O106" s="90"/>
    </row>
    <row r="107" spans="14:15" ht="12.75">
      <c r="N107" s="90"/>
      <c r="O107" s="90"/>
    </row>
    <row r="108" spans="14:15" ht="12.75">
      <c r="N108" s="90"/>
      <c r="O108" s="90"/>
    </row>
    <row r="109" spans="14:15" ht="12.75">
      <c r="N109" s="90"/>
      <c r="O109" s="90"/>
    </row>
    <row r="110" spans="14:15" ht="12.75">
      <c r="N110" s="90"/>
      <c r="O110" s="90"/>
    </row>
    <row r="114" spans="14:15" ht="12.75">
      <c r="N114" s="90"/>
      <c r="O114" s="90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97">
    <pageSetUpPr fitToPage="1"/>
  </sheetPr>
  <dimension ref="A1:J69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5.7109375" style="56" customWidth="1"/>
    <col min="2" max="2" width="12.00390625" style="56" bestFit="1" customWidth="1"/>
    <col min="3" max="6" width="11.421875" style="56" customWidth="1"/>
    <col min="7" max="7" width="12.00390625" style="56" bestFit="1" customWidth="1"/>
    <col min="8" max="16384" width="11.421875" style="56" customWidth="1"/>
  </cols>
  <sheetData>
    <row r="1" spans="1:8" s="227" customFormat="1" ht="18">
      <c r="A1" s="343" t="s">
        <v>0</v>
      </c>
      <c r="B1" s="343"/>
      <c r="C1" s="343"/>
      <c r="D1" s="343"/>
      <c r="E1" s="343"/>
      <c r="F1" s="343"/>
      <c r="G1" s="343"/>
      <c r="H1" s="343"/>
    </row>
    <row r="2" s="158" customFormat="1" ht="14.25"/>
    <row r="3" spans="1:8" s="158" customFormat="1" ht="15">
      <c r="A3" s="344" t="s">
        <v>321</v>
      </c>
      <c r="B3" s="344"/>
      <c r="C3" s="344"/>
      <c r="D3" s="344"/>
      <c r="E3" s="344"/>
      <c r="F3" s="344"/>
      <c r="G3" s="344"/>
      <c r="H3" s="344"/>
    </row>
    <row r="4" spans="1:8" s="158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>
      <c r="A5" s="244" t="s">
        <v>113</v>
      </c>
      <c r="B5" s="229" t="s">
        <v>2</v>
      </c>
      <c r="C5" s="230"/>
      <c r="D5" s="230"/>
      <c r="E5" s="229" t="s">
        <v>10</v>
      </c>
      <c r="F5" s="230"/>
      <c r="G5" s="245" t="s">
        <v>3</v>
      </c>
      <c r="H5" s="246" t="s">
        <v>46</v>
      </c>
    </row>
    <row r="6" spans="1:8" ht="12.75">
      <c r="A6" s="137" t="s">
        <v>114</v>
      </c>
      <c r="B6" s="53" t="s">
        <v>44</v>
      </c>
      <c r="C6" s="54"/>
      <c r="D6" s="54"/>
      <c r="E6" s="53" t="s">
        <v>45</v>
      </c>
      <c r="F6" s="54"/>
      <c r="G6" s="38" t="s">
        <v>115</v>
      </c>
      <c r="H6" s="38" t="s">
        <v>51</v>
      </c>
    </row>
    <row r="7" spans="1:8" ht="13.5" thickBot="1">
      <c r="A7" s="159"/>
      <c r="B7" s="150" t="s">
        <v>47</v>
      </c>
      <c r="C7" s="155" t="s">
        <v>48</v>
      </c>
      <c r="D7" s="157" t="s">
        <v>49</v>
      </c>
      <c r="E7" s="150" t="s">
        <v>47</v>
      </c>
      <c r="F7" s="155" t="s">
        <v>48</v>
      </c>
      <c r="G7" s="150" t="s">
        <v>12</v>
      </c>
      <c r="H7" s="150" t="s">
        <v>12</v>
      </c>
    </row>
    <row r="8" spans="1:10" ht="12.75">
      <c r="A8" s="151" t="s">
        <v>116</v>
      </c>
      <c r="B8" s="233">
        <v>16</v>
      </c>
      <c r="C8" s="247" t="s">
        <v>24</v>
      </c>
      <c r="D8" s="233">
        <v>16</v>
      </c>
      <c r="E8" s="248">
        <v>2250</v>
      </c>
      <c r="F8" s="234" t="s">
        <v>24</v>
      </c>
      <c r="G8" s="233">
        <v>36</v>
      </c>
      <c r="H8" s="233">
        <v>48</v>
      </c>
      <c r="I8" s="201"/>
      <c r="J8" s="201"/>
    </row>
    <row r="9" spans="1:10" ht="12.75">
      <c r="A9" s="56" t="s">
        <v>117</v>
      </c>
      <c r="B9" s="234">
        <v>12</v>
      </c>
      <c r="C9" s="234" t="s">
        <v>24</v>
      </c>
      <c r="D9" s="234">
        <v>12</v>
      </c>
      <c r="E9" s="235">
        <v>2250</v>
      </c>
      <c r="F9" s="234" t="s">
        <v>24</v>
      </c>
      <c r="G9" s="234">
        <v>27</v>
      </c>
      <c r="H9" s="234">
        <v>36</v>
      </c>
      <c r="I9" s="201"/>
      <c r="J9" s="201"/>
    </row>
    <row r="10" spans="1:10" ht="12.75">
      <c r="A10" s="56" t="s">
        <v>118</v>
      </c>
      <c r="B10" s="234">
        <v>19</v>
      </c>
      <c r="C10" s="234" t="s">
        <v>24</v>
      </c>
      <c r="D10" s="234">
        <v>19</v>
      </c>
      <c r="E10" s="235">
        <v>2250</v>
      </c>
      <c r="F10" s="234" t="s">
        <v>24</v>
      </c>
      <c r="G10" s="234">
        <v>43</v>
      </c>
      <c r="H10" s="234">
        <v>57</v>
      </c>
      <c r="I10" s="201"/>
      <c r="J10" s="201"/>
    </row>
    <row r="11" spans="1:10" ht="12.75">
      <c r="A11" s="56" t="s">
        <v>119</v>
      </c>
      <c r="B11" s="234" t="s">
        <v>24</v>
      </c>
      <c r="C11" s="234" t="s">
        <v>24</v>
      </c>
      <c r="D11" s="234" t="s">
        <v>24</v>
      </c>
      <c r="E11" s="235">
        <v>2250</v>
      </c>
      <c r="F11" s="234" t="s">
        <v>24</v>
      </c>
      <c r="G11" s="234" t="s">
        <v>24</v>
      </c>
      <c r="H11" s="234" t="s">
        <v>24</v>
      </c>
      <c r="I11" s="201"/>
      <c r="J11" s="201"/>
    </row>
    <row r="12" spans="1:10" ht="12.75">
      <c r="A12" s="141" t="s">
        <v>120</v>
      </c>
      <c r="B12" s="249">
        <v>47</v>
      </c>
      <c r="C12" s="249" t="s">
        <v>24</v>
      </c>
      <c r="D12" s="249">
        <v>47</v>
      </c>
      <c r="E12" s="249">
        <v>2250</v>
      </c>
      <c r="F12" s="249" t="s">
        <v>24</v>
      </c>
      <c r="G12" s="249">
        <v>106</v>
      </c>
      <c r="H12" s="249">
        <v>141</v>
      </c>
      <c r="I12" s="201"/>
      <c r="J12" s="201"/>
    </row>
    <row r="13" spans="1:10" ht="12.75">
      <c r="A13" s="141"/>
      <c r="B13" s="249"/>
      <c r="C13" s="249"/>
      <c r="D13" s="249"/>
      <c r="E13" s="250"/>
      <c r="F13" s="250"/>
      <c r="G13" s="249"/>
      <c r="H13" s="249"/>
      <c r="I13" s="201"/>
      <c r="J13" s="201"/>
    </row>
    <row r="14" spans="1:10" ht="12.75">
      <c r="A14" s="141" t="s">
        <v>126</v>
      </c>
      <c r="B14" s="249">
        <v>145</v>
      </c>
      <c r="C14" s="249">
        <v>12</v>
      </c>
      <c r="D14" s="249">
        <v>157</v>
      </c>
      <c r="E14" s="250">
        <v>3945</v>
      </c>
      <c r="F14" s="250">
        <v>4425</v>
      </c>
      <c r="G14" s="249">
        <v>625</v>
      </c>
      <c r="H14" s="249">
        <v>350</v>
      </c>
      <c r="I14" s="201"/>
      <c r="J14" s="201"/>
    </row>
    <row r="15" spans="1:10" ht="12.75">
      <c r="A15" s="141"/>
      <c r="B15" s="249"/>
      <c r="C15" s="249"/>
      <c r="D15" s="249"/>
      <c r="E15" s="250"/>
      <c r="F15" s="250"/>
      <c r="G15" s="249"/>
      <c r="H15" s="249"/>
      <c r="I15" s="201"/>
      <c r="J15" s="201"/>
    </row>
    <row r="16" spans="1:10" ht="12.75">
      <c r="A16" s="141" t="s">
        <v>127</v>
      </c>
      <c r="B16" s="249">
        <v>5</v>
      </c>
      <c r="C16" s="249">
        <v>1</v>
      </c>
      <c r="D16" s="249">
        <v>6</v>
      </c>
      <c r="E16" s="250" t="s">
        <v>24</v>
      </c>
      <c r="F16" s="250" t="s">
        <v>24</v>
      </c>
      <c r="G16" s="249" t="s">
        <v>24</v>
      </c>
      <c r="H16" s="249" t="s">
        <v>24</v>
      </c>
      <c r="I16" s="201"/>
      <c r="J16" s="201"/>
    </row>
    <row r="17" spans="2:10" ht="12.75">
      <c r="B17" s="234"/>
      <c r="C17" s="234"/>
      <c r="D17" s="234"/>
      <c r="E17" s="235"/>
      <c r="F17" s="235"/>
      <c r="G17" s="234"/>
      <c r="H17" s="234"/>
      <c r="I17" s="201"/>
      <c r="J17" s="201"/>
    </row>
    <row r="18" spans="1:10" ht="12.75">
      <c r="A18" s="56" t="s">
        <v>128</v>
      </c>
      <c r="B18" s="234">
        <v>355</v>
      </c>
      <c r="C18" s="234">
        <v>185</v>
      </c>
      <c r="D18" s="234">
        <v>540</v>
      </c>
      <c r="E18" s="235">
        <v>2741</v>
      </c>
      <c r="F18" s="235">
        <v>3150</v>
      </c>
      <c r="G18" s="234">
        <v>1556</v>
      </c>
      <c r="H18" s="234">
        <v>467</v>
      </c>
      <c r="I18" s="201"/>
      <c r="J18" s="201"/>
    </row>
    <row r="19" spans="1:10" ht="12.75">
      <c r="A19" s="56" t="s">
        <v>129</v>
      </c>
      <c r="B19" s="234">
        <v>8</v>
      </c>
      <c r="C19" s="234">
        <v>2</v>
      </c>
      <c r="D19" s="234">
        <v>10</v>
      </c>
      <c r="E19" s="235">
        <v>2000</v>
      </c>
      <c r="F19" s="235">
        <v>2400</v>
      </c>
      <c r="G19" s="234">
        <v>21</v>
      </c>
      <c r="H19" s="234" t="s">
        <v>24</v>
      </c>
      <c r="I19" s="201"/>
      <c r="J19" s="201"/>
    </row>
    <row r="20" spans="1:10" ht="12.75">
      <c r="A20" s="56" t="s">
        <v>130</v>
      </c>
      <c r="B20" s="234">
        <v>24</v>
      </c>
      <c r="C20" s="234">
        <v>110</v>
      </c>
      <c r="D20" s="234">
        <v>134</v>
      </c>
      <c r="E20" s="235">
        <v>2500</v>
      </c>
      <c r="F20" s="235">
        <v>4000</v>
      </c>
      <c r="G20" s="234">
        <v>500</v>
      </c>
      <c r="H20" s="234">
        <v>120</v>
      </c>
      <c r="I20" s="201"/>
      <c r="J20" s="201"/>
    </row>
    <row r="21" spans="1:10" ht="12.75">
      <c r="A21" s="141" t="s">
        <v>228</v>
      </c>
      <c r="B21" s="249">
        <v>387</v>
      </c>
      <c r="C21" s="249">
        <v>297</v>
      </c>
      <c r="D21" s="249">
        <v>684</v>
      </c>
      <c r="E21" s="249">
        <v>2711</v>
      </c>
      <c r="F21" s="249">
        <v>3460</v>
      </c>
      <c r="G21" s="249">
        <v>2077</v>
      </c>
      <c r="H21" s="249">
        <v>587</v>
      </c>
      <c r="I21" s="201"/>
      <c r="J21" s="201"/>
    </row>
    <row r="22" spans="2:10" ht="12.75">
      <c r="B22" s="234"/>
      <c r="C22" s="234"/>
      <c r="D22" s="234"/>
      <c r="E22" s="235"/>
      <c r="F22" s="235"/>
      <c r="G22" s="234"/>
      <c r="H22" s="234"/>
      <c r="I22" s="201"/>
      <c r="J22" s="201"/>
    </row>
    <row r="23" spans="1:10" ht="12.75">
      <c r="A23" s="56" t="s">
        <v>131</v>
      </c>
      <c r="B23" s="252">
        <v>822</v>
      </c>
      <c r="C23" s="252">
        <v>44</v>
      </c>
      <c r="D23" s="234">
        <v>866</v>
      </c>
      <c r="E23" s="252">
        <v>4081</v>
      </c>
      <c r="F23" s="252">
        <v>5564</v>
      </c>
      <c r="G23" s="235">
        <v>3599</v>
      </c>
      <c r="H23" s="252">
        <v>3090</v>
      </c>
      <c r="I23" s="201"/>
      <c r="J23" s="201"/>
    </row>
    <row r="24" spans="1:10" ht="12.75">
      <c r="A24" s="56" t="s">
        <v>132</v>
      </c>
      <c r="B24" s="252">
        <v>1418</v>
      </c>
      <c r="C24" s="252">
        <v>373</v>
      </c>
      <c r="D24" s="234">
        <v>1791</v>
      </c>
      <c r="E24" s="252">
        <v>2000</v>
      </c>
      <c r="F24" s="252">
        <v>2399</v>
      </c>
      <c r="G24" s="235">
        <v>3731</v>
      </c>
      <c r="H24" s="252">
        <v>4500</v>
      </c>
      <c r="I24" s="201"/>
      <c r="J24" s="201"/>
    </row>
    <row r="25" spans="1:10" ht="12.75">
      <c r="A25" s="56" t="s">
        <v>133</v>
      </c>
      <c r="B25" s="252">
        <v>772</v>
      </c>
      <c r="C25" s="252">
        <v>150</v>
      </c>
      <c r="D25" s="234">
        <v>922</v>
      </c>
      <c r="E25" s="252">
        <v>3157</v>
      </c>
      <c r="F25" s="252">
        <v>5267</v>
      </c>
      <c r="G25" s="235">
        <v>3227</v>
      </c>
      <c r="H25" s="252">
        <v>1383</v>
      </c>
      <c r="I25" s="201"/>
      <c r="J25" s="201"/>
    </row>
    <row r="26" spans="1:10" ht="12.75">
      <c r="A26" s="141" t="s">
        <v>135</v>
      </c>
      <c r="B26" s="249">
        <v>3012</v>
      </c>
      <c r="C26" s="249">
        <v>567</v>
      </c>
      <c r="D26" s="249">
        <v>3579</v>
      </c>
      <c r="E26" s="249">
        <v>2864</v>
      </c>
      <c r="F26" s="249">
        <v>3403</v>
      </c>
      <c r="G26" s="249">
        <v>10557</v>
      </c>
      <c r="H26" s="249">
        <v>8973</v>
      </c>
      <c r="I26" s="201"/>
      <c r="J26" s="201"/>
    </row>
    <row r="27" spans="1:10" ht="12.75">
      <c r="A27" s="141"/>
      <c r="B27" s="249"/>
      <c r="C27" s="249"/>
      <c r="D27" s="249"/>
      <c r="E27" s="250"/>
      <c r="F27" s="250"/>
      <c r="G27" s="249"/>
      <c r="H27" s="249"/>
      <c r="I27" s="201"/>
      <c r="J27" s="201"/>
    </row>
    <row r="28" spans="1:10" ht="12.75">
      <c r="A28" s="141" t="s">
        <v>136</v>
      </c>
      <c r="B28" s="250">
        <v>2335</v>
      </c>
      <c r="C28" s="250">
        <v>149</v>
      </c>
      <c r="D28" s="249">
        <v>2484</v>
      </c>
      <c r="E28" s="250">
        <v>2872</v>
      </c>
      <c r="F28" s="250">
        <v>4595</v>
      </c>
      <c r="G28" s="250">
        <v>7391</v>
      </c>
      <c r="H28" s="250">
        <v>3696</v>
      </c>
      <c r="I28" s="201"/>
      <c r="J28" s="201"/>
    </row>
    <row r="29" spans="2:10" ht="12.75">
      <c r="B29" s="234"/>
      <c r="C29" s="234"/>
      <c r="D29" s="234"/>
      <c r="E29" s="235"/>
      <c r="F29" s="235"/>
      <c r="G29" s="234"/>
      <c r="H29" s="234"/>
      <c r="I29" s="201"/>
      <c r="J29" s="201"/>
    </row>
    <row r="30" spans="1:10" ht="12.75">
      <c r="A30" s="56" t="s">
        <v>137</v>
      </c>
      <c r="B30" s="235">
        <v>164</v>
      </c>
      <c r="C30" s="235">
        <v>24</v>
      </c>
      <c r="D30" s="234">
        <v>188</v>
      </c>
      <c r="E30" s="235">
        <v>2000</v>
      </c>
      <c r="F30" s="235">
        <v>2900</v>
      </c>
      <c r="G30" s="235">
        <v>398</v>
      </c>
      <c r="H30" s="235">
        <v>195</v>
      </c>
      <c r="I30" s="201"/>
      <c r="J30" s="201"/>
    </row>
    <row r="31" spans="1:10" ht="12.75">
      <c r="A31" s="56" t="s">
        <v>139</v>
      </c>
      <c r="B31" s="235">
        <v>26</v>
      </c>
      <c r="C31" s="235">
        <v>2</v>
      </c>
      <c r="D31" s="234">
        <v>28</v>
      </c>
      <c r="E31" s="235">
        <v>1800</v>
      </c>
      <c r="F31" s="235">
        <v>3800</v>
      </c>
      <c r="G31" s="235">
        <v>54</v>
      </c>
      <c r="H31" s="251">
        <v>39</v>
      </c>
      <c r="I31" s="201"/>
      <c r="J31" s="201"/>
    </row>
    <row r="32" spans="1:10" ht="12.75">
      <c r="A32" s="56" t="s">
        <v>140</v>
      </c>
      <c r="B32" s="235">
        <v>2</v>
      </c>
      <c r="C32" s="235" t="s">
        <v>24</v>
      </c>
      <c r="D32" s="234">
        <v>2</v>
      </c>
      <c r="E32" s="235">
        <v>2500</v>
      </c>
      <c r="F32" s="235" t="s">
        <v>24</v>
      </c>
      <c r="G32" s="235">
        <v>5</v>
      </c>
      <c r="H32" s="235">
        <v>2</v>
      </c>
      <c r="I32" s="201"/>
      <c r="J32" s="201"/>
    </row>
    <row r="33" spans="1:10" ht="12.75">
      <c r="A33" s="56" t="s">
        <v>141</v>
      </c>
      <c r="B33" s="235">
        <v>249</v>
      </c>
      <c r="C33" s="235" t="s">
        <v>24</v>
      </c>
      <c r="D33" s="234">
        <v>249</v>
      </c>
      <c r="E33" s="235">
        <v>2800</v>
      </c>
      <c r="F33" s="235" t="s">
        <v>24</v>
      </c>
      <c r="G33" s="235">
        <v>697</v>
      </c>
      <c r="H33" s="235">
        <v>408</v>
      </c>
      <c r="I33" s="201"/>
      <c r="J33" s="201"/>
    </row>
    <row r="34" spans="1:10" ht="12.75">
      <c r="A34" s="56" t="s">
        <v>142</v>
      </c>
      <c r="B34" s="235">
        <v>90</v>
      </c>
      <c r="C34" s="235">
        <v>4</v>
      </c>
      <c r="D34" s="234">
        <v>94</v>
      </c>
      <c r="E34" s="235">
        <v>2500</v>
      </c>
      <c r="F34" s="235">
        <v>3600</v>
      </c>
      <c r="G34" s="235">
        <v>239</v>
      </c>
      <c r="H34" s="235">
        <v>227</v>
      </c>
      <c r="I34" s="201"/>
      <c r="J34" s="201"/>
    </row>
    <row r="35" spans="1:10" ht="12.75">
      <c r="A35" s="56" t="s">
        <v>143</v>
      </c>
      <c r="B35" s="235">
        <v>725</v>
      </c>
      <c r="C35" s="235">
        <v>8</v>
      </c>
      <c r="D35" s="234">
        <v>733</v>
      </c>
      <c r="E35" s="235">
        <v>3650</v>
      </c>
      <c r="F35" s="235">
        <v>3800</v>
      </c>
      <c r="G35" s="235">
        <v>2677</v>
      </c>
      <c r="H35" s="235">
        <v>3213</v>
      </c>
      <c r="I35" s="201"/>
      <c r="J35" s="201"/>
    </row>
    <row r="36" spans="1:10" ht="12.75">
      <c r="A36" s="56" t="s">
        <v>144</v>
      </c>
      <c r="B36" s="235">
        <v>89</v>
      </c>
      <c r="C36" s="235" t="s">
        <v>24</v>
      </c>
      <c r="D36" s="234">
        <v>89</v>
      </c>
      <c r="E36" s="235">
        <v>1300</v>
      </c>
      <c r="F36" s="235" t="s">
        <v>24</v>
      </c>
      <c r="G36" s="235">
        <v>116</v>
      </c>
      <c r="H36" s="235">
        <v>29</v>
      </c>
      <c r="I36" s="201"/>
      <c r="J36" s="201"/>
    </row>
    <row r="37" spans="1:10" ht="12.75">
      <c r="A37" s="56" t="s">
        <v>145</v>
      </c>
      <c r="B37" s="235">
        <v>118</v>
      </c>
      <c r="C37" s="235" t="s">
        <v>24</v>
      </c>
      <c r="D37" s="234">
        <v>118</v>
      </c>
      <c r="E37" s="235">
        <v>1400</v>
      </c>
      <c r="F37" s="235" t="s">
        <v>24</v>
      </c>
      <c r="G37" s="235">
        <v>165</v>
      </c>
      <c r="H37" s="235">
        <v>130</v>
      </c>
      <c r="I37" s="201"/>
      <c r="J37" s="201"/>
    </row>
    <row r="38" spans="1:10" ht="12.75">
      <c r="A38" s="141" t="s">
        <v>229</v>
      </c>
      <c r="B38" s="249">
        <v>1463</v>
      </c>
      <c r="C38" s="249">
        <v>38</v>
      </c>
      <c r="D38" s="249">
        <v>1501</v>
      </c>
      <c r="E38" s="249">
        <v>2891</v>
      </c>
      <c r="F38" s="249">
        <v>3211</v>
      </c>
      <c r="G38" s="249">
        <v>4351</v>
      </c>
      <c r="H38" s="249">
        <v>4243</v>
      </c>
      <c r="I38" s="201"/>
      <c r="J38" s="201"/>
    </row>
    <row r="39" spans="1:10" ht="12.75">
      <c r="A39" s="141"/>
      <c r="B39" s="249"/>
      <c r="C39" s="249"/>
      <c r="D39" s="249"/>
      <c r="E39" s="250"/>
      <c r="F39" s="250"/>
      <c r="G39" s="249"/>
      <c r="H39" s="249"/>
      <c r="I39" s="201"/>
      <c r="J39" s="201"/>
    </row>
    <row r="40" spans="1:10" ht="12.75">
      <c r="A40" s="141" t="s">
        <v>146</v>
      </c>
      <c r="B40" s="250">
        <v>1186</v>
      </c>
      <c r="C40" s="250">
        <v>36</v>
      </c>
      <c r="D40" s="249">
        <v>1222</v>
      </c>
      <c r="E40" s="250">
        <v>2200</v>
      </c>
      <c r="F40" s="250">
        <v>4000</v>
      </c>
      <c r="G40" s="250">
        <v>2753</v>
      </c>
      <c r="H40" s="250">
        <v>3304</v>
      </c>
      <c r="I40" s="201"/>
      <c r="J40" s="201"/>
    </row>
    <row r="41" spans="2:10" ht="12.75">
      <c r="B41" s="234"/>
      <c r="C41" s="234"/>
      <c r="D41" s="234"/>
      <c r="E41" s="235"/>
      <c r="F41" s="235"/>
      <c r="G41" s="234"/>
      <c r="H41" s="234"/>
      <c r="I41" s="201"/>
      <c r="J41" s="201"/>
    </row>
    <row r="42" spans="1:10" ht="12.75">
      <c r="A42" s="56" t="s">
        <v>147</v>
      </c>
      <c r="B42" s="234">
        <v>1200</v>
      </c>
      <c r="C42" s="234">
        <v>45</v>
      </c>
      <c r="D42" s="234">
        <v>1245</v>
      </c>
      <c r="E42" s="235">
        <v>1700</v>
      </c>
      <c r="F42" s="235">
        <v>4100</v>
      </c>
      <c r="G42" s="234">
        <v>2225</v>
      </c>
      <c r="H42" s="234">
        <v>1001</v>
      </c>
      <c r="I42" s="201"/>
      <c r="J42" s="201"/>
    </row>
    <row r="43" spans="1:10" ht="12.75">
      <c r="A43" s="56" t="s">
        <v>148</v>
      </c>
      <c r="B43" s="234">
        <v>662</v>
      </c>
      <c r="C43" s="234">
        <v>274</v>
      </c>
      <c r="D43" s="234">
        <v>936</v>
      </c>
      <c r="E43" s="235">
        <v>1100</v>
      </c>
      <c r="F43" s="235">
        <v>1400</v>
      </c>
      <c r="G43" s="234">
        <v>1112</v>
      </c>
      <c r="H43" s="234">
        <v>733</v>
      </c>
      <c r="I43" s="201"/>
      <c r="J43" s="201"/>
    </row>
    <row r="44" spans="1:10" ht="12.75">
      <c r="A44" s="56" t="s">
        <v>149</v>
      </c>
      <c r="B44" s="234">
        <v>984</v>
      </c>
      <c r="C44" s="234">
        <v>43</v>
      </c>
      <c r="D44" s="234">
        <v>1027</v>
      </c>
      <c r="E44" s="235">
        <v>1700</v>
      </c>
      <c r="F44" s="235">
        <v>3200</v>
      </c>
      <c r="G44" s="234">
        <v>1810</v>
      </c>
      <c r="H44" s="234">
        <v>1177</v>
      </c>
      <c r="I44" s="201"/>
      <c r="J44" s="201"/>
    </row>
    <row r="45" spans="1:10" ht="12.75">
      <c r="A45" s="56" t="s">
        <v>150</v>
      </c>
      <c r="B45" s="234">
        <v>180</v>
      </c>
      <c r="C45" s="234">
        <v>1</v>
      </c>
      <c r="D45" s="234">
        <v>181</v>
      </c>
      <c r="E45" s="235">
        <v>2300</v>
      </c>
      <c r="F45" s="235">
        <v>3800</v>
      </c>
      <c r="G45" s="234">
        <v>418</v>
      </c>
      <c r="H45" s="234">
        <v>209</v>
      </c>
      <c r="I45" s="201"/>
      <c r="J45" s="201"/>
    </row>
    <row r="46" spans="1:10" ht="12.75">
      <c r="A46" s="56" t="s">
        <v>151</v>
      </c>
      <c r="B46" s="234">
        <v>4577</v>
      </c>
      <c r="C46" s="234">
        <v>684</v>
      </c>
      <c r="D46" s="234">
        <v>5261</v>
      </c>
      <c r="E46" s="235">
        <v>1300</v>
      </c>
      <c r="F46" s="235">
        <v>3000</v>
      </c>
      <c r="G46" s="234">
        <v>8002</v>
      </c>
      <c r="H46" s="234">
        <v>4801</v>
      </c>
      <c r="I46" s="201"/>
      <c r="J46" s="201"/>
    </row>
    <row r="47" spans="1:10" ht="12.75">
      <c r="A47" s="141" t="s">
        <v>152</v>
      </c>
      <c r="B47" s="249">
        <v>7603</v>
      </c>
      <c r="C47" s="249">
        <v>1047</v>
      </c>
      <c r="D47" s="249">
        <v>8650</v>
      </c>
      <c r="E47" s="249">
        <v>1421</v>
      </c>
      <c r="F47" s="249">
        <v>2638</v>
      </c>
      <c r="G47" s="249">
        <v>13567</v>
      </c>
      <c r="H47" s="249">
        <v>7921</v>
      </c>
      <c r="I47" s="201"/>
      <c r="J47" s="201"/>
    </row>
    <row r="48" spans="2:10" ht="12.75">
      <c r="B48" s="234"/>
      <c r="C48" s="234"/>
      <c r="D48" s="234"/>
      <c r="E48" s="235"/>
      <c r="F48" s="235"/>
      <c r="G48" s="234"/>
      <c r="H48" s="234"/>
      <c r="I48" s="201"/>
      <c r="J48" s="201"/>
    </row>
    <row r="49" spans="1:10" ht="12.75">
      <c r="A49" s="56" t="s">
        <v>155</v>
      </c>
      <c r="B49" s="235" t="s">
        <v>24</v>
      </c>
      <c r="C49" s="235">
        <v>1</v>
      </c>
      <c r="D49" s="234">
        <v>1</v>
      </c>
      <c r="E49" s="235" t="s">
        <v>24</v>
      </c>
      <c r="F49" s="235">
        <v>4000</v>
      </c>
      <c r="G49" s="235">
        <v>4</v>
      </c>
      <c r="H49" s="235">
        <v>4</v>
      </c>
      <c r="I49" s="201"/>
      <c r="J49" s="201"/>
    </row>
    <row r="50" spans="1:10" ht="12.75">
      <c r="A50" s="141" t="s">
        <v>156</v>
      </c>
      <c r="B50" s="249" t="s">
        <v>24</v>
      </c>
      <c r="C50" s="249">
        <v>1</v>
      </c>
      <c r="D50" s="249">
        <v>1</v>
      </c>
      <c r="E50" s="249" t="s">
        <v>24</v>
      </c>
      <c r="F50" s="249">
        <v>4000</v>
      </c>
      <c r="G50" s="249">
        <v>4</v>
      </c>
      <c r="H50" s="249">
        <v>4</v>
      </c>
      <c r="I50" s="201"/>
      <c r="J50" s="201"/>
    </row>
    <row r="51" spans="1:10" ht="12.75">
      <c r="A51" s="141"/>
      <c r="B51" s="249"/>
      <c r="C51" s="249"/>
      <c r="D51" s="249"/>
      <c r="E51" s="250"/>
      <c r="F51" s="250"/>
      <c r="G51" s="249"/>
      <c r="H51" s="249"/>
      <c r="I51" s="201"/>
      <c r="J51" s="201"/>
    </row>
    <row r="52" spans="1:10" ht="12.75">
      <c r="A52" s="141" t="s">
        <v>157</v>
      </c>
      <c r="B52" s="249">
        <v>156</v>
      </c>
      <c r="C52" s="249">
        <v>393</v>
      </c>
      <c r="D52" s="249">
        <v>549</v>
      </c>
      <c r="E52" s="250">
        <v>1000</v>
      </c>
      <c r="F52" s="250">
        <v>2840</v>
      </c>
      <c r="G52" s="249">
        <v>1272</v>
      </c>
      <c r="H52" s="249">
        <v>572</v>
      </c>
      <c r="I52" s="201"/>
      <c r="J52" s="201"/>
    </row>
    <row r="53" spans="2:10" ht="12.75">
      <c r="B53" s="234"/>
      <c r="C53" s="234"/>
      <c r="D53" s="234"/>
      <c r="E53" s="235"/>
      <c r="F53" s="235"/>
      <c r="G53" s="234"/>
      <c r="H53" s="234"/>
      <c r="I53" s="201"/>
      <c r="J53" s="201"/>
    </row>
    <row r="54" spans="1:10" ht="12.75">
      <c r="A54" s="56" t="s">
        <v>158</v>
      </c>
      <c r="B54" s="235">
        <v>5950</v>
      </c>
      <c r="C54" s="235" t="s">
        <v>24</v>
      </c>
      <c r="D54" s="234">
        <v>5950</v>
      </c>
      <c r="E54" s="235">
        <v>3000</v>
      </c>
      <c r="F54" s="235" t="s">
        <v>24</v>
      </c>
      <c r="G54" s="235">
        <v>17850</v>
      </c>
      <c r="H54" s="235">
        <v>10710</v>
      </c>
      <c r="I54" s="201"/>
      <c r="J54" s="201"/>
    </row>
    <row r="55" spans="1:10" ht="12.75">
      <c r="A55" s="56" t="s">
        <v>159</v>
      </c>
      <c r="B55" s="235">
        <v>1680</v>
      </c>
      <c r="C55" s="235" t="s">
        <v>24</v>
      </c>
      <c r="D55" s="234">
        <v>1680</v>
      </c>
      <c r="E55" s="235">
        <v>2500</v>
      </c>
      <c r="F55" s="235" t="s">
        <v>24</v>
      </c>
      <c r="G55" s="235">
        <v>4200</v>
      </c>
      <c r="H55" s="235">
        <v>2520</v>
      </c>
      <c r="I55" s="201"/>
      <c r="J55" s="201"/>
    </row>
    <row r="56" spans="1:10" ht="12.75">
      <c r="A56" s="141" t="s">
        <v>160</v>
      </c>
      <c r="B56" s="249">
        <v>7630</v>
      </c>
      <c r="C56" s="249" t="s">
        <v>24</v>
      </c>
      <c r="D56" s="249">
        <v>7630</v>
      </c>
      <c r="E56" s="249">
        <v>2890</v>
      </c>
      <c r="F56" s="249" t="s">
        <v>24</v>
      </c>
      <c r="G56" s="249">
        <v>22050</v>
      </c>
      <c r="H56" s="249">
        <v>13230</v>
      </c>
      <c r="I56" s="201"/>
      <c r="J56" s="201"/>
    </row>
    <row r="57" spans="2:10" ht="12.75">
      <c r="B57" s="234"/>
      <c r="C57" s="234"/>
      <c r="D57" s="234"/>
      <c r="E57" s="235"/>
      <c r="F57" s="235"/>
      <c r="G57" s="234"/>
      <c r="H57" s="234"/>
      <c r="I57" s="201"/>
      <c r="J57" s="201"/>
    </row>
    <row r="58" spans="1:10" ht="12.75">
      <c r="A58" s="56" t="s">
        <v>162</v>
      </c>
      <c r="B58" s="234">
        <v>3100</v>
      </c>
      <c r="C58" s="234">
        <v>524</v>
      </c>
      <c r="D58" s="234">
        <v>3624</v>
      </c>
      <c r="E58" s="235">
        <v>3600</v>
      </c>
      <c r="F58" s="235">
        <v>4200</v>
      </c>
      <c r="G58" s="234">
        <v>13361</v>
      </c>
      <c r="H58" s="234">
        <v>20205</v>
      </c>
      <c r="I58" s="201"/>
      <c r="J58" s="201"/>
    </row>
    <row r="59" spans="1:10" ht="12.75">
      <c r="A59" s="56" t="s">
        <v>163</v>
      </c>
      <c r="B59" s="235">
        <v>315</v>
      </c>
      <c r="C59" s="235">
        <v>59</v>
      </c>
      <c r="D59" s="234">
        <v>374</v>
      </c>
      <c r="E59" s="235">
        <v>2200</v>
      </c>
      <c r="F59" s="235">
        <v>3000</v>
      </c>
      <c r="G59" s="235">
        <v>870</v>
      </c>
      <c r="H59" s="235">
        <v>355</v>
      </c>
      <c r="I59" s="201"/>
      <c r="J59" s="201"/>
    </row>
    <row r="60" spans="1:10" ht="12.75">
      <c r="A60" s="56" t="s">
        <v>164</v>
      </c>
      <c r="B60" s="234">
        <v>105</v>
      </c>
      <c r="C60" s="234">
        <v>49</v>
      </c>
      <c r="D60" s="234">
        <v>154</v>
      </c>
      <c r="E60" s="235">
        <v>1304</v>
      </c>
      <c r="F60" s="235">
        <v>2573</v>
      </c>
      <c r="G60" s="234">
        <v>263</v>
      </c>
      <c r="H60" s="234">
        <v>105</v>
      </c>
      <c r="I60" s="201"/>
      <c r="J60" s="201"/>
    </row>
    <row r="61" spans="1:10" ht="12.75">
      <c r="A61" s="56" t="s">
        <v>165</v>
      </c>
      <c r="B61" s="234">
        <v>5882</v>
      </c>
      <c r="C61" s="234">
        <v>187</v>
      </c>
      <c r="D61" s="234">
        <v>6069</v>
      </c>
      <c r="E61" s="235">
        <v>2100</v>
      </c>
      <c r="F61" s="235">
        <v>3200</v>
      </c>
      <c r="G61" s="234">
        <v>12951</v>
      </c>
      <c r="H61" s="234">
        <v>5180</v>
      </c>
      <c r="I61" s="201"/>
      <c r="J61" s="201"/>
    </row>
    <row r="62" spans="1:10" ht="12.75">
      <c r="A62" s="56" t="s">
        <v>167</v>
      </c>
      <c r="B62" s="234">
        <v>547</v>
      </c>
      <c r="C62" s="234">
        <v>53</v>
      </c>
      <c r="D62" s="234">
        <v>600</v>
      </c>
      <c r="E62" s="235">
        <v>3150</v>
      </c>
      <c r="F62" s="235">
        <v>4500</v>
      </c>
      <c r="G62" s="234">
        <v>1962</v>
      </c>
      <c r="H62" s="251">
        <v>785</v>
      </c>
      <c r="I62" s="201"/>
      <c r="J62" s="201"/>
    </row>
    <row r="63" spans="1:10" ht="12.75">
      <c r="A63" s="56" t="s">
        <v>168</v>
      </c>
      <c r="B63" s="235">
        <v>1999</v>
      </c>
      <c r="C63" s="235">
        <v>192</v>
      </c>
      <c r="D63" s="234">
        <v>2191</v>
      </c>
      <c r="E63" s="235">
        <v>3067</v>
      </c>
      <c r="F63" s="235">
        <v>3122</v>
      </c>
      <c r="G63" s="235">
        <v>6730</v>
      </c>
      <c r="H63" s="235">
        <v>2019</v>
      </c>
      <c r="I63" s="201"/>
      <c r="J63" s="201"/>
    </row>
    <row r="64" spans="1:10" ht="12.75">
      <c r="A64" s="141" t="s">
        <v>230</v>
      </c>
      <c r="B64" s="249">
        <v>11948</v>
      </c>
      <c r="C64" s="249">
        <v>1064</v>
      </c>
      <c r="D64" s="249">
        <v>13012</v>
      </c>
      <c r="E64" s="249">
        <v>2695</v>
      </c>
      <c r="F64" s="249">
        <v>3703</v>
      </c>
      <c r="G64" s="249">
        <v>36137</v>
      </c>
      <c r="H64" s="249">
        <v>28649</v>
      </c>
      <c r="I64" s="201"/>
      <c r="J64" s="201"/>
    </row>
    <row r="65" spans="2:10" ht="12.75">
      <c r="B65" s="234"/>
      <c r="C65" s="234"/>
      <c r="D65" s="234"/>
      <c r="E65" s="235"/>
      <c r="F65" s="235"/>
      <c r="G65" s="234"/>
      <c r="H65" s="234"/>
      <c r="I65" s="201"/>
      <c r="J65" s="201"/>
    </row>
    <row r="66" spans="1:10" ht="12.75">
      <c r="A66" s="56" t="s">
        <v>170</v>
      </c>
      <c r="B66" s="234">
        <v>1</v>
      </c>
      <c r="C66" s="234" t="s">
        <v>24</v>
      </c>
      <c r="D66" s="234">
        <v>1</v>
      </c>
      <c r="E66" s="235" t="s">
        <v>24</v>
      </c>
      <c r="F66" s="234" t="s">
        <v>24</v>
      </c>
      <c r="G66" s="234" t="s">
        <v>24</v>
      </c>
      <c r="H66" s="234" t="s">
        <v>24</v>
      </c>
      <c r="I66" s="201"/>
      <c r="J66" s="201"/>
    </row>
    <row r="67" spans="1:10" ht="12.75">
      <c r="A67" s="141" t="s">
        <v>171</v>
      </c>
      <c r="B67" s="249">
        <v>1</v>
      </c>
      <c r="C67" s="249" t="s">
        <v>24</v>
      </c>
      <c r="D67" s="249">
        <v>1</v>
      </c>
      <c r="E67" s="249" t="s">
        <v>24</v>
      </c>
      <c r="F67" s="234" t="s">
        <v>24</v>
      </c>
      <c r="G67" s="249" t="s">
        <v>24</v>
      </c>
      <c r="H67" s="249" t="s">
        <v>24</v>
      </c>
      <c r="I67" s="201"/>
      <c r="J67" s="201"/>
    </row>
    <row r="68" spans="2:10" ht="12.75">
      <c r="B68" s="234"/>
      <c r="C68" s="234"/>
      <c r="D68" s="234"/>
      <c r="E68" s="235"/>
      <c r="F68" s="247"/>
      <c r="G68" s="234"/>
      <c r="H68" s="234"/>
      <c r="I68" s="201"/>
      <c r="J68" s="201"/>
    </row>
    <row r="69" spans="1:10" ht="13.5" thickBot="1">
      <c r="A69" s="142" t="s">
        <v>172</v>
      </c>
      <c r="B69" s="237">
        <v>35918</v>
      </c>
      <c r="C69" s="237">
        <v>3605</v>
      </c>
      <c r="D69" s="237">
        <v>39523</v>
      </c>
      <c r="E69" s="237">
        <v>2481</v>
      </c>
      <c r="F69" s="237">
        <v>3268</v>
      </c>
      <c r="G69" s="237">
        <v>100890</v>
      </c>
      <c r="H69" s="237">
        <v>71670</v>
      </c>
      <c r="I69" s="201"/>
      <c r="J69" s="201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03">
    <pageSetUpPr fitToPage="1"/>
  </sheetPr>
  <dimension ref="A1:J67"/>
  <sheetViews>
    <sheetView zoomScale="75" zoomScaleNormal="75" workbookViewId="0" topLeftCell="A1">
      <selection activeCell="A1" sqref="A1:H2"/>
    </sheetView>
  </sheetViews>
  <sheetFormatPr defaultColWidth="11.421875" defaultRowHeight="12.75"/>
  <cols>
    <col min="1" max="1" width="25.7109375" style="56" customWidth="1"/>
    <col min="2" max="2" width="12.00390625" style="56" bestFit="1" customWidth="1"/>
    <col min="3" max="6" width="11.421875" style="56" customWidth="1"/>
    <col min="7" max="7" width="12.00390625" style="56" bestFit="1" customWidth="1"/>
    <col min="8" max="16384" width="11.421875" style="56" customWidth="1"/>
  </cols>
  <sheetData>
    <row r="1" spans="1:8" s="227" customFormat="1" ht="18">
      <c r="A1" s="343" t="s">
        <v>0</v>
      </c>
      <c r="B1" s="343"/>
      <c r="C1" s="343"/>
      <c r="D1" s="343"/>
      <c r="E1" s="343"/>
      <c r="F1" s="343"/>
      <c r="G1" s="343"/>
      <c r="H1" s="343"/>
    </row>
    <row r="2" s="158" customFormat="1" ht="14.25"/>
    <row r="3" spans="1:8" s="158" customFormat="1" ht="15">
      <c r="A3" s="344" t="s">
        <v>322</v>
      </c>
      <c r="B3" s="344"/>
      <c r="C3" s="344"/>
      <c r="D3" s="344"/>
      <c r="E3" s="344"/>
      <c r="F3" s="344"/>
      <c r="G3" s="344"/>
      <c r="H3" s="344"/>
    </row>
    <row r="4" spans="1:8" s="158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>
      <c r="A5" s="244" t="s">
        <v>113</v>
      </c>
      <c r="B5" s="229" t="s">
        <v>2</v>
      </c>
      <c r="C5" s="230"/>
      <c r="D5" s="230"/>
      <c r="E5" s="229" t="s">
        <v>10</v>
      </c>
      <c r="F5" s="230"/>
      <c r="G5" s="245" t="s">
        <v>3</v>
      </c>
      <c r="H5" s="246" t="s">
        <v>46</v>
      </c>
    </row>
    <row r="6" spans="1:8" ht="12.75">
      <c r="A6" s="137" t="s">
        <v>114</v>
      </c>
      <c r="B6" s="53" t="s">
        <v>44</v>
      </c>
      <c r="C6" s="54"/>
      <c r="D6" s="54"/>
      <c r="E6" s="53" t="s">
        <v>45</v>
      </c>
      <c r="F6" s="54"/>
      <c r="G6" s="38" t="s">
        <v>115</v>
      </c>
      <c r="H6" s="38" t="s">
        <v>51</v>
      </c>
    </row>
    <row r="7" spans="1:8" ht="13.5" thickBot="1">
      <c r="A7" s="159"/>
      <c r="B7" s="150" t="s">
        <v>47</v>
      </c>
      <c r="C7" s="155" t="s">
        <v>48</v>
      </c>
      <c r="D7" s="157" t="s">
        <v>49</v>
      </c>
      <c r="E7" s="150" t="s">
        <v>47</v>
      </c>
      <c r="F7" s="155" t="s">
        <v>48</v>
      </c>
      <c r="G7" s="150" t="s">
        <v>12</v>
      </c>
      <c r="H7" s="150" t="s">
        <v>12</v>
      </c>
    </row>
    <row r="8" spans="1:10" ht="12.75">
      <c r="A8" s="151" t="s">
        <v>116</v>
      </c>
      <c r="B8" s="233">
        <v>49</v>
      </c>
      <c r="C8" s="247" t="s">
        <v>24</v>
      </c>
      <c r="D8" s="233">
        <v>49</v>
      </c>
      <c r="E8" s="248">
        <v>2250</v>
      </c>
      <c r="F8" s="234" t="s">
        <v>24</v>
      </c>
      <c r="G8" s="233">
        <v>110</v>
      </c>
      <c r="H8" s="233">
        <v>147</v>
      </c>
      <c r="I8" s="201"/>
      <c r="J8" s="201"/>
    </row>
    <row r="9" spans="1:10" ht="12.75">
      <c r="A9" s="56" t="s">
        <v>117</v>
      </c>
      <c r="B9" s="234" t="s">
        <v>24</v>
      </c>
      <c r="C9" s="234" t="s">
        <v>24</v>
      </c>
      <c r="D9" s="234" t="s">
        <v>24</v>
      </c>
      <c r="E9" s="235">
        <v>2250</v>
      </c>
      <c r="F9" s="234" t="s">
        <v>24</v>
      </c>
      <c r="G9" s="234" t="s">
        <v>24</v>
      </c>
      <c r="H9" s="234" t="s">
        <v>24</v>
      </c>
      <c r="I9" s="201"/>
      <c r="J9" s="201"/>
    </row>
    <row r="10" spans="1:10" ht="12.75">
      <c r="A10" s="56" t="s">
        <v>118</v>
      </c>
      <c r="B10" s="234">
        <v>8</v>
      </c>
      <c r="C10" s="234" t="s">
        <v>24</v>
      </c>
      <c r="D10" s="234">
        <v>8</v>
      </c>
      <c r="E10" s="235">
        <v>2300</v>
      </c>
      <c r="F10" s="234" t="s">
        <v>24</v>
      </c>
      <c r="G10" s="234">
        <v>18</v>
      </c>
      <c r="H10" s="234">
        <v>24</v>
      </c>
      <c r="I10" s="201"/>
      <c r="J10" s="201"/>
    </row>
    <row r="11" spans="1:10" ht="12.75">
      <c r="A11" s="141" t="s">
        <v>120</v>
      </c>
      <c r="B11" s="249">
        <v>57</v>
      </c>
      <c r="C11" s="249" t="s">
        <v>24</v>
      </c>
      <c r="D11" s="249">
        <v>57</v>
      </c>
      <c r="E11" s="249">
        <v>2257</v>
      </c>
      <c r="F11" s="249" t="s">
        <v>24</v>
      </c>
      <c r="G11" s="249">
        <v>128</v>
      </c>
      <c r="H11" s="249">
        <v>171</v>
      </c>
      <c r="I11" s="201"/>
      <c r="J11" s="201"/>
    </row>
    <row r="12" spans="1:10" ht="12.75">
      <c r="A12" s="141"/>
      <c r="B12" s="249"/>
      <c r="C12" s="249"/>
      <c r="D12" s="249"/>
      <c r="E12" s="250"/>
      <c r="F12" s="250"/>
      <c r="G12" s="249"/>
      <c r="H12" s="249"/>
      <c r="I12" s="201"/>
      <c r="J12" s="201"/>
    </row>
    <row r="13" spans="1:10" ht="12.75">
      <c r="A13" s="141" t="s">
        <v>126</v>
      </c>
      <c r="B13" s="249">
        <v>238</v>
      </c>
      <c r="C13" s="249">
        <v>13</v>
      </c>
      <c r="D13" s="249">
        <v>251</v>
      </c>
      <c r="E13" s="250">
        <v>4525</v>
      </c>
      <c r="F13" s="250">
        <v>4612</v>
      </c>
      <c r="G13" s="249">
        <v>1137</v>
      </c>
      <c r="H13" s="249">
        <v>630</v>
      </c>
      <c r="I13" s="201"/>
      <c r="J13" s="201"/>
    </row>
    <row r="14" spans="1:10" ht="12.75">
      <c r="A14" s="141"/>
      <c r="B14" s="249"/>
      <c r="C14" s="249"/>
      <c r="D14" s="249"/>
      <c r="E14" s="250"/>
      <c r="F14" s="250"/>
      <c r="G14" s="249"/>
      <c r="H14" s="249"/>
      <c r="I14" s="201"/>
      <c r="J14" s="201"/>
    </row>
    <row r="15" spans="1:10" ht="12.75">
      <c r="A15" s="141" t="s">
        <v>127</v>
      </c>
      <c r="B15" s="249">
        <v>43</v>
      </c>
      <c r="C15" s="249">
        <v>2</v>
      </c>
      <c r="D15" s="249">
        <v>45</v>
      </c>
      <c r="E15" s="250">
        <v>3500</v>
      </c>
      <c r="F15" s="250">
        <v>4500</v>
      </c>
      <c r="G15" s="249">
        <v>160</v>
      </c>
      <c r="H15" s="249">
        <v>88</v>
      </c>
      <c r="I15" s="201"/>
      <c r="J15" s="201"/>
    </row>
    <row r="16" spans="2:10" ht="12.75">
      <c r="B16" s="234"/>
      <c r="C16" s="234"/>
      <c r="D16" s="234"/>
      <c r="E16" s="235"/>
      <c r="F16" s="235"/>
      <c r="G16" s="234"/>
      <c r="H16" s="234"/>
      <c r="I16" s="201"/>
      <c r="J16" s="201"/>
    </row>
    <row r="17" spans="1:10" ht="12.75">
      <c r="A17" s="56" t="s">
        <v>128</v>
      </c>
      <c r="B17" s="234">
        <v>505</v>
      </c>
      <c r="C17" s="234">
        <v>128</v>
      </c>
      <c r="D17" s="234">
        <v>633</v>
      </c>
      <c r="E17" s="235">
        <v>499</v>
      </c>
      <c r="F17" s="235">
        <v>2186</v>
      </c>
      <c r="G17" s="234">
        <v>531</v>
      </c>
      <c r="H17" s="234">
        <v>105</v>
      </c>
      <c r="I17" s="201"/>
      <c r="J17" s="201"/>
    </row>
    <row r="18" spans="1:10" ht="12.75">
      <c r="A18" s="56" t="s">
        <v>129</v>
      </c>
      <c r="B18" s="234">
        <v>22</v>
      </c>
      <c r="C18" s="234" t="s">
        <v>24</v>
      </c>
      <c r="D18" s="234">
        <v>22</v>
      </c>
      <c r="E18" s="235" t="s">
        <v>24</v>
      </c>
      <c r="F18" s="235" t="s">
        <v>24</v>
      </c>
      <c r="G18" s="234" t="s">
        <v>24</v>
      </c>
      <c r="H18" s="234" t="s">
        <v>24</v>
      </c>
      <c r="I18" s="201"/>
      <c r="J18" s="201"/>
    </row>
    <row r="19" spans="1:10" ht="12.75">
      <c r="A19" s="56" t="s">
        <v>130</v>
      </c>
      <c r="B19" s="234">
        <v>205</v>
      </c>
      <c r="C19" s="234" t="s">
        <v>24</v>
      </c>
      <c r="D19" s="234">
        <v>205</v>
      </c>
      <c r="E19" s="235">
        <v>1000</v>
      </c>
      <c r="F19" s="235" t="s">
        <v>24</v>
      </c>
      <c r="G19" s="234">
        <v>205</v>
      </c>
      <c r="H19" s="234">
        <v>205</v>
      </c>
      <c r="I19" s="201"/>
      <c r="J19" s="201"/>
    </row>
    <row r="20" spans="1:10" ht="12.75">
      <c r="A20" s="141" t="s">
        <v>228</v>
      </c>
      <c r="B20" s="249">
        <v>732</v>
      </c>
      <c r="C20" s="249">
        <v>128</v>
      </c>
      <c r="D20" s="249">
        <v>860</v>
      </c>
      <c r="E20" s="249">
        <v>624</v>
      </c>
      <c r="F20" s="249">
        <v>2186</v>
      </c>
      <c r="G20" s="249">
        <v>736</v>
      </c>
      <c r="H20" s="249">
        <v>310</v>
      </c>
      <c r="I20" s="201"/>
      <c r="J20" s="201"/>
    </row>
    <row r="21" spans="2:10" ht="12.75">
      <c r="B21" s="234"/>
      <c r="C21" s="234"/>
      <c r="D21" s="234"/>
      <c r="E21" s="235"/>
      <c r="F21" s="235"/>
      <c r="G21" s="234"/>
      <c r="H21" s="234"/>
      <c r="I21" s="201"/>
      <c r="J21" s="201"/>
    </row>
    <row r="22" spans="1:10" ht="12.75">
      <c r="A22" s="56" t="s">
        <v>131</v>
      </c>
      <c r="B22" s="252">
        <v>819</v>
      </c>
      <c r="C22" s="252">
        <v>81</v>
      </c>
      <c r="D22" s="234">
        <v>900</v>
      </c>
      <c r="E22" s="252">
        <v>1728</v>
      </c>
      <c r="F22" s="252">
        <v>5178</v>
      </c>
      <c r="G22" s="235">
        <v>1835</v>
      </c>
      <c r="H22" s="252">
        <v>852</v>
      </c>
      <c r="I22" s="201"/>
      <c r="J22" s="201"/>
    </row>
    <row r="23" spans="1:10" ht="12.75">
      <c r="A23" s="56" t="s">
        <v>133</v>
      </c>
      <c r="B23" s="252">
        <v>915</v>
      </c>
      <c r="C23" s="252">
        <v>234</v>
      </c>
      <c r="D23" s="234">
        <v>1149</v>
      </c>
      <c r="E23" s="252">
        <v>843</v>
      </c>
      <c r="F23" s="252">
        <v>3816</v>
      </c>
      <c r="G23" s="235">
        <v>1664</v>
      </c>
      <c r="H23" s="252">
        <v>790</v>
      </c>
      <c r="I23" s="201"/>
      <c r="J23" s="201"/>
    </row>
    <row r="24" spans="1:10" ht="12.75">
      <c r="A24" s="141" t="s">
        <v>135</v>
      </c>
      <c r="B24" s="249">
        <v>1734</v>
      </c>
      <c r="C24" s="249">
        <v>315</v>
      </c>
      <c r="D24" s="249">
        <v>2049</v>
      </c>
      <c r="E24" s="249">
        <v>1261</v>
      </c>
      <c r="F24" s="249">
        <v>4166</v>
      </c>
      <c r="G24" s="249">
        <v>3499</v>
      </c>
      <c r="H24" s="249">
        <v>1642</v>
      </c>
      <c r="I24" s="201"/>
      <c r="J24" s="201"/>
    </row>
    <row r="25" spans="1:10" ht="12.75">
      <c r="A25" s="141"/>
      <c r="B25" s="249"/>
      <c r="C25" s="249"/>
      <c r="D25" s="249"/>
      <c r="E25" s="250"/>
      <c r="F25" s="250"/>
      <c r="G25" s="249"/>
      <c r="H25" s="249"/>
      <c r="I25" s="201"/>
      <c r="J25" s="201"/>
    </row>
    <row r="26" spans="1:10" ht="12.75">
      <c r="A26" s="141" t="s">
        <v>136</v>
      </c>
      <c r="B26" s="250">
        <v>1925</v>
      </c>
      <c r="C26" s="250">
        <v>101</v>
      </c>
      <c r="D26" s="249">
        <v>2026</v>
      </c>
      <c r="E26" s="250">
        <v>2103</v>
      </c>
      <c r="F26" s="250">
        <v>4206</v>
      </c>
      <c r="G26" s="250">
        <v>4473</v>
      </c>
      <c r="H26" s="250">
        <v>8946</v>
      </c>
      <c r="I26" s="201"/>
      <c r="J26" s="201"/>
    </row>
    <row r="27" spans="2:10" ht="12.75">
      <c r="B27" s="234"/>
      <c r="C27" s="234"/>
      <c r="D27" s="234"/>
      <c r="E27" s="235"/>
      <c r="F27" s="235"/>
      <c r="G27" s="234"/>
      <c r="H27" s="234"/>
      <c r="I27" s="201"/>
      <c r="J27" s="201"/>
    </row>
    <row r="28" spans="1:10" ht="12.75">
      <c r="A28" s="56" t="s">
        <v>137</v>
      </c>
      <c r="B28" s="235">
        <v>127</v>
      </c>
      <c r="C28" s="235">
        <v>1</v>
      </c>
      <c r="D28" s="234">
        <v>128</v>
      </c>
      <c r="E28" s="235">
        <v>1000</v>
      </c>
      <c r="F28" s="235">
        <v>1500</v>
      </c>
      <c r="G28" s="235">
        <v>129</v>
      </c>
      <c r="H28" s="235">
        <v>61</v>
      </c>
      <c r="I28" s="201"/>
      <c r="J28" s="201"/>
    </row>
    <row r="29" spans="1:10" ht="12.75">
      <c r="A29" s="56" t="s">
        <v>138</v>
      </c>
      <c r="B29" s="234">
        <v>37</v>
      </c>
      <c r="C29" s="234" t="s">
        <v>24</v>
      </c>
      <c r="D29" s="234">
        <v>37</v>
      </c>
      <c r="E29" s="235">
        <v>1900</v>
      </c>
      <c r="F29" s="235" t="s">
        <v>24</v>
      </c>
      <c r="G29" s="234">
        <v>70</v>
      </c>
      <c r="H29" s="234" t="s">
        <v>24</v>
      </c>
      <c r="I29" s="201"/>
      <c r="J29" s="201"/>
    </row>
    <row r="30" spans="1:10" ht="12.75">
      <c r="A30" s="56" t="s">
        <v>139</v>
      </c>
      <c r="B30" s="235">
        <v>21</v>
      </c>
      <c r="C30" s="235">
        <v>4</v>
      </c>
      <c r="D30" s="234">
        <v>25</v>
      </c>
      <c r="E30" s="235">
        <v>2200</v>
      </c>
      <c r="F30" s="235">
        <v>3500</v>
      </c>
      <c r="G30" s="235">
        <v>60</v>
      </c>
      <c r="H30" s="251">
        <v>35</v>
      </c>
      <c r="I30" s="201"/>
      <c r="J30" s="201"/>
    </row>
    <row r="31" spans="1:10" ht="12.75">
      <c r="A31" s="56" t="s">
        <v>140</v>
      </c>
      <c r="B31" s="235">
        <v>26</v>
      </c>
      <c r="C31" s="235" t="s">
        <v>24</v>
      </c>
      <c r="D31" s="234">
        <v>26</v>
      </c>
      <c r="E31" s="235">
        <v>2600</v>
      </c>
      <c r="F31" s="235" t="s">
        <v>24</v>
      </c>
      <c r="G31" s="235">
        <v>68</v>
      </c>
      <c r="H31" s="235" t="s">
        <v>24</v>
      </c>
      <c r="I31" s="201"/>
      <c r="J31" s="201"/>
    </row>
    <row r="32" spans="1:10" ht="12.75">
      <c r="A32" s="56" t="s">
        <v>141</v>
      </c>
      <c r="B32" s="235">
        <v>97</v>
      </c>
      <c r="C32" s="235" t="s">
        <v>24</v>
      </c>
      <c r="D32" s="234">
        <v>97</v>
      </c>
      <c r="E32" s="235">
        <v>1400</v>
      </c>
      <c r="F32" s="235" t="s">
        <v>24</v>
      </c>
      <c r="G32" s="235">
        <v>136</v>
      </c>
      <c r="H32" s="235">
        <v>80</v>
      </c>
      <c r="I32" s="201"/>
      <c r="J32" s="201"/>
    </row>
    <row r="33" spans="1:10" ht="12.75">
      <c r="A33" s="56" t="s">
        <v>142</v>
      </c>
      <c r="B33" s="235">
        <v>67</v>
      </c>
      <c r="C33" s="235" t="s">
        <v>24</v>
      </c>
      <c r="D33" s="234">
        <v>67</v>
      </c>
      <c r="E33" s="235">
        <v>1000</v>
      </c>
      <c r="F33" s="235" t="s">
        <v>24</v>
      </c>
      <c r="G33" s="235">
        <v>67</v>
      </c>
      <c r="H33" s="235">
        <v>64</v>
      </c>
      <c r="I33" s="201"/>
      <c r="J33" s="201"/>
    </row>
    <row r="34" spans="1:10" ht="12.75">
      <c r="A34" s="56" t="s">
        <v>143</v>
      </c>
      <c r="B34" s="235">
        <v>1017</v>
      </c>
      <c r="C34" s="235">
        <v>6</v>
      </c>
      <c r="D34" s="234">
        <v>1023</v>
      </c>
      <c r="E34" s="235">
        <v>1100</v>
      </c>
      <c r="F34" s="235">
        <v>1200</v>
      </c>
      <c r="G34" s="235">
        <v>1126</v>
      </c>
      <c r="H34" s="235">
        <v>676</v>
      </c>
      <c r="I34" s="201"/>
      <c r="J34" s="201"/>
    </row>
    <row r="35" spans="1:10" ht="12.75">
      <c r="A35" s="56" t="s">
        <v>144</v>
      </c>
      <c r="B35" s="235">
        <v>26</v>
      </c>
      <c r="C35" s="235">
        <v>5</v>
      </c>
      <c r="D35" s="234">
        <v>31</v>
      </c>
      <c r="E35" s="235">
        <v>1200</v>
      </c>
      <c r="F35" s="235">
        <v>3200</v>
      </c>
      <c r="G35" s="235">
        <v>47</v>
      </c>
      <c r="H35" s="235" t="s">
        <v>24</v>
      </c>
      <c r="I35" s="201"/>
      <c r="J35" s="201"/>
    </row>
    <row r="36" spans="1:10" ht="12.75">
      <c r="A36" s="56" t="s">
        <v>145</v>
      </c>
      <c r="B36" s="235">
        <v>19</v>
      </c>
      <c r="C36" s="235" t="s">
        <v>24</v>
      </c>
      <c r="D36" s="234">
        <v>19</v>
      </c>
      <c r="E36" s="235">
        <v>800</v>
      </c>
      <c r="F36" s="235">
        <v>2000</v>
      </c>
      <c r="G36" s="235">
        <v>15</v>
      </c>
      <c r="H36" s="235">
        <v>12</v>
      </c>
      <c r="I36" s="201"/>
      <c r="J36" s="201"/>
    </row>
    <row r="37" spans="1:10" ht="12.75">
      <c r="A37" s="141" t="s">
        <v>229</v>
      </c>
      <c r="B37" s="249">
        <v>1437</v>
      </c>
      <c r="C37" s="249">
        <v>16</v>
      </c>
      <c r="D37" s="249">
        <v>1453</v>
      </c>
      <c r="E37" s="249">
        <v>1168</v>
      </c>
      <c r="F37" s="249">
        <v>2419</v>
      </c>
      <c r="G37" s="249">
        <v>1718</v>
      </c>
      <c r="H37" s="249">
        <v>928</v>
      </c>
      <c r="I37" s="201"/>
      <c r="J37" s="201"/>
    </row>
    <row r="38" spans="1:10" ht="12.75">
      <c r="A38" s="141"/>
      <c r="B38" s="249"/>
      <c r="C38" s="249"/>
      <c r="D38" s="249"/>
      <c r="E38" s="250"/>
      <c r="F38" s="250"/>
      <c r="G38" s="249"/>
      <c r="H38" s="249"/>
      <c r="I38" s="201"/>
      <c r="J38" s="201"/>
    </row>
    <row r="39" spans="1:10" ht="12.75">
      <c r="A39" s="141" t="s">
        <v>146</v>
      </c>
      <c r="B39" s="250">
        <v>758</v>
      </c>
      <c r="C39" s="250">
        <v>8</v>
      </c>
      <c r="D39" s="249">
        <v>766</v>
      </c>
      <c r="E39" s="250">
        <v>1100</v>
      </c>
      <c r="F39" s="250">
        <v>2600</v>
      </c>
      <c r="G39" s="250">
        <v>855</v>
      </c>
      <c r="H39" s="250">
        <v>1026</v>
      </c>
      <c r="I39" s="201"/>
      <c r="J39" s="201"/>
    </row>
    <row r="40" spans="2:10" ht="12.75">
      <c r="B40" s="234"/>
      <c r="C40" s="234"/>
      <c r="D40" s="234"/>
      <c r="E40" s="235"/>
      <c r="F40" s="235"/>
      <c r="G40" s="234"/>
      <c r="H40" s="234"/>
      <c r="I40" s="201"/>
      <c r="J40" s="201"/>
    </row>
    <row r="41" spans="1:10" ht="12.75">
      <c r="A41" s="56" t="s">
        <v>147</v>
      </c>
      <c r="B41" s="234">
        <v>1213</v>
      </c>
      <c r="C41" s="234">
        <v>28</v>
      </c>
      <c r="D41" s="234">
        <v>1241</v>
      </c>
      <c r="E41" s="235">
        <v>300</v>
      </c>
      <c r="F41" s="235">
        <v>3700</v>
      </c>
      <c r="G41" s="234">
        <v>468</v>
      </c>
      <c r="H41" s="234">
        <v>187</v>
      </c>
      <c r="I41" s="201"/>
      <c r="J41" s="201"/>
    </row>
    <row r="42" spans="1:10" ht="12.75">
      <c r="A42" s="56" t="s">
        <v>148</v>
      </c>
      <c r="B42" s="234">
        <v>646</v>
      </c>
      <c r="C42" s="234">
        <v>104</v>
      </c>
      <c r="D42" s="234">
        <v>750</v>
      </c>
      <c r="E42" s="235">
        <v>500</v>
      </c>
      <c r="F42" s="235">
        <v>1400</v>
      </c>
      <c r="G42" s="234">
        <v>469</v>
      </c>
      <c r="H42" s="234">
        <v>215</v>
      </c>
      <c r="I42" s="201"/>
      <c r="J42" s="201"/>
    </row>
    <row r="43" spans="1:10" ht="12.75">
      <c r="A43" s="56" t="s">
        <v>149</v>
      </c>
      <c r="B43" s="234">
        <v>849</v>
      </c>
      <c r="C43" s="234">
        <v>47</v>
      </c>
      <c r="D43" s="234">
        <v>896</v>
      </c>
      <c r="E43" s="235">
        <v>825</v>
      </c>
      <c r="F43" s="235">
        <v>3200</v>
      </c>
      <c r="G43" s="234">
        <v>851</v>
      </c>
      <c r="H43" s="234">
        <v>383</v>
      </c>
      <c r="I43" s="201"/>
      <c r="J43" s="201"/>
    </row>
    <row r="44" spans="1:10" ht="12.75">
      <c r="A44" s="56" t="s">
        <v>150</v>
      </c>
      <c r="B44" s="234">
        <v>153</v>
      </c>
      <c r="C44" s="234" t="s">
        <v>24</v>
      </c>
      <c r="D44" s="234">
        <v>153</v>
      </c>
      <c r="E44" s="235">
        <v>1100</v>
      </c>
      <c r="F44" s="235" t="s">
        <v>24</v>
      </c>
      <c r="G44" s="234">
        <v>168</v>
      </c>
      <c r="H44" s="234">
        <v>84</v>
      </c>
      <c r="I44" s="201"/>
      <c r="J44" s="201"/>
    </row>
    <row r="45" spans="1:10" ht="12.75">
      <c r="A45" s="56" t="s">
        <v>151</v>
      </c>
      <c r="B45" s="234">
        <v>3403</v>
      </c>
      <c r="C45" s="234">
        <v>571</v>
      </c>
      <c r="D45" s="234">
        <v>3974</v>
      </c>
      <c r="E45" s="235">
        <v>703</v>
      </c>
      <c r="F45" s="235">
        <v>1100</v>
      </c>
      <c r="G45" s="234">
        <v>3020</v>
      </c>
      <c r="H45" s="234">
        <v>1812</v>
      </c>
      <c r="I45" s="201"/>
      <c r="J45" s="201"/>
    </row>
    <row r="46" spans="1:10" ht="12.75">
      <c r="A46" s="141" t="s">
        <v>152</v>
      </c>
      <c r="B46" s="249">
        <v>6264</v>
      </c>
      <c r="C46" s="249">
        <v>750</v>
      </c>
      <c r="D46" s="249">
        <v>7014</v>
      </c>
      <c r="E46" s="249">
        <v>630</v>
      </c>
      <c r="F46" s="249">
        <v>1370</v>
      </c>
      <c r="G46" s="249">
        <v>4976</v>
      </c>
      <c r="H46" s="249">
        <v>2681</v>
      </c>
      <c r="I46" s="201"/>
      <c r="J46" s="201"/>
    </row>
    <row r="47" spans="2:10" ht="12.75">
      <c r="B47" s="234"/>
      <c r="C47" s="234"/>
      <c r="D47" s="234"/>
      <c r="E47" s="235"/>
      <c r="F47" s="235"/>
      <c r="G47" s="234"/>
      <c r="H47" s="234"/>
      <c r="I47" s="201"/>
      <c r="J47" s="201"/>
    </row>
    <row r="48" spans="1:10" ht="12.75">
      <c r="A48" s="141" t="s">
        <v>157</v>
      </c>
      <c r="B48" s="249">
        <v>96</v>
      </c>
      <c r="C48" s="249">
        <v>271</v>
      </c>
      <c r="D48" s="249">
        <v>367</v>
      </c>
      <c r="E48" s="250">
        <v>275</v>
      </c>
      <c r="F48" s="250">
        <v>1265</v>
      </c>
      <c r="G48" s="249">
        <v>369</v>
      </c>
      <c r="H48" s="249">
        <v>166</v>
      </c>
      <c r="I48" s="201"/>
      <c r="J48" s="201"/>
    </row>
    <row r="49" spans="2:10" ht="12.75">
      <c r="B49" s="234"/>
      <c r="C49" s="234"/>
      <c r="D49" s="234"/>
      <c r="E49" s="235"/>
      <c r="F49" s="235"/>
      <c r="G49" s="234"/>
      <c r="H49" s="234"/>
      <c r="I49" s="201"/>
      <c r="J49" s="201"/>
    </row>
    <row r="50" spans="1:10" ht="12.75">
      <c r="A50" s="56" t="s">
        <v>158</v>
      </c>
      <c r="B50" s="235">
        <v>6508</v>
      </c>
      <c r="C50" s="235" t="s">
        <v>24</v>
      </c>
      <c r="D50" s="234">
        <v>6508</v>
      </c>
      <c r="E50" s="235">
        <v>1905</v>
      </c>
      <c r="F50" s="235" t="s">
        <v>24</v>
      </c>
      <c r="G50" s="235">
        <v>12398</v>
      </c>
      <c r="H50" s="235">
        <v>7440</v>
      </c>
      <c r="I50" s="201"/>
      <c r="J50" s="201"/>
    </row>
    <row r="51" spans="1:10" ht="12.75">
      <c r="A51" s="56" t="s">
        <v>159</v>
      </c>
      <c r="B51" s="235">
        <v>1205</v>
      </c>
      <c r="C51" s="235" t="s">
        <v>24</v>
      </c>
      <c r="D51" s="234">
        <v>1205</v>
      </c>
      <c r="E51" s="235">
        <v>990</v>
      </c>
      <c r="F51" s="235" t="s">
        <v>24</v>
      </c>
      <c r="G51" s="235">
        <v>1193</v>
      </c>
      <c r="H51" s="235">
        <v>715</v>
      </c>
      <c r="I51" s="201"/>
      <c r="J51" s="201"/>
    </row>
    <row r="52" spans="1:10" ht="12.75">
      <c r="A52" s="141" t="s">
        <v>160</v>
      </c>
      <c r="B52" s="249">
        <v>7713</v>
      </c>
      <c r="C52" s="249" t="s">
        <v>24</v>
      </c>
      <c r="D52" s="249">
        <v>7713</v>
      </c>
      <c r="E52" s="249">
        <v>1762</v>
      </c>
      <c r="F52" s="249" t="s">
        <v>24</v>
      </c>
      <c r="G52" s="249">
        <v>13591</v>
      </c>
      <c r="H52" s="249">
        <v>8155</v>
      </c>
      <c r="I52" s="201"/>
      <c r="J52" s="201"/>
    </row>
    <row r="53" spans="2:10" ht="12.75">
      <c r="B53" s="234"/>
      <c r="C53" s="234"/>
      <c r="D53" s="234"/>
      <c r="E53" s="235"/>
      <c r="F53" s="235"/>
      <c r="G53" s="234"/>
      <c r="H53" s="234"/>
      <c r="I53" s="201"/>
      <c r="J53" s="201"/>
    </row>
    <row r="54" spans="1:10" ht="12.75">
      <c r="A54" s="56" t="s">
        <v>161</v>
      </c>
      <c r="B54" s="234">
        <v>4</v>
      </c>
      <c r="C54" s="234" t="s">
        <v>24</v>
      </c>
      <c r="D54" s="234">
        <v>4</v>
      </c>
      <c r="E54" s="235">
        <v>200</v>
      </c>
      <c r="F54" s="235" t="s">
        <v>24</v>
      </c>
      <c r="G54" s="234">
        <v>1</v>
      </c>
      <c r="H54" s="234">
        <v>1</v>
      </c>
      <c r="I54" s="201"/>
      <c r="J54" s="201"/>
    </row>
    <row r="55" spans="1:10" ht="12.75">
      <c r="A55" s="56" t="s">
        <v>162</v>
      </c>
      <c r="B55" s="234">
        <v>3139</v>
      </c>
      <c r="C55" s="234">
        <v>639</v>
      </c>
      <c r="D55" s="234">
        <v>3778</v>
      </c>
      <c r="E55" s="235">
        <v>2200</v>
      </c>
      <c r="F55" s="235">
        <v>4000</v>
      </c>
      <c r="G55" s="234">
        <v>9462</v>
      </c>
      <c r="H55" s="234">
        <v>20530</v>
      </c>
      <c r="I55" s="201"/>
      <c r="J55" s="201"/>
    </row>
    <row r="56" spans="1:10" ht="12.75">
      <c r="A56" s="56" t="s">
        <v>163</v>
      </c>
      <c r="B56" s="235">
        <v>470</v>
      </c>
      <c r="C56" s="235">
        <v>125</v>
      </c>
      <c r="D56" s="234">
        <v>595</v>
      </c>
      <c r="E56" s="235">
        <v>250</v>
      </c>
      <c r="F56" s="235">
        <v>2800</v>
      </c>
      <c r="G56" s="235">
        <v>468</v>
      </c>
      <c r="H56" s="235">
        <v>565</v>
      </c>
      <c r="I56" s="201"/>
      <c r="J56" s="201"/>
    </row>
    <row r="57" spans="1:10" ht="12.75">
      <c r="A57" s="56" t="s">
        <v>164</v>
      </c>
      <c r="B57" s="234">
        <v>142</v>
      </c>
      <c r="C57" s="234">
        <v>18</v>
      </c>
      <c r="D57" s="234">
        <v>160</v>
      </c>
      <c r="E57" s="235">
        <v>50</v>
      </c>
      <c r="F57" s="235">
        <v>1920</v>
      </c>
      <c r="G57" s="234">
        <v>42</v>
      </c>
      <c r="H57" s="234">
        <v>17</v>
      </c>
      <c r="I57" s="201"/>
      <c r="J57" s="201"/>
    </row>
    <row r="58" spans="1:10" ht="12.75">
      <c r="A58" s="56" t="s">
        <v>165</v>
      </c>
      <c r="B58" s="234">
        <v>7181</v>
      </c>
      <c r="C58" s="234">
        <v>65</v>
      </c>
      <c r="D58" s="234">
        <v>7246</v>
      </c>
      <c r="E58" s="235">
        <v>950</v>
      </c>
      <c r="F58" s="235">
        <v>3000</v>
      </c>
      <c r="G58" s="234">
        <v>7017</v>
      </c>
      <c r="H58" s="234">
        <v>2807</v>
      </c>
      <c r="I58" s="201"/>
      <c r="J58" s="201"/>
    </row>
    <row r="59" spans="1:10" ht="12.75">
      <c r="A59" s="56" t="s">
        <v>166</v>
      </c>
      <c r="B59" s="234" t="s">
        <v>24</v>
      </c>
      <c r="C59" s="234">
        <v>2</v>
      </c>
      <c r="D59" s="234">
        <v>2</v>
      </c>
      <c r="E59" s="235" t="s">
        <v>24</v>
      </c>
      <c r="F59" s="235">
        <v>2700</v>
      </c>
      <c r="G59" s="234">
        <v>5</v>
      </c>
      <c r="H59" s="234">
        <v>2</v>
      </c>
      <c r="I59" s="201"/>
      <c r="J59" s="201"/>
    </row>
    <row r="60" spans="1:10" ht="12.75">
      <c r="A60" s="56" t="s">
        <v>167</v>
      </c>
      <c r="B60" s="234">
        <v>993</v>
      </c>
      <c r="C60" s="234">
        <v>126</v>
      </c>
      <c r="D60" s="234">
        <v>1119</v>
      </c>
      <c r="E60" s="235">
        <v>1100</v>
      </c>
      <c r="F60" s="235">
        <v>4000</v>
      </c>
      <c r="G60" s="234">
        <v>1596</v>
      </c>
      <c r="H60" s="251">
        <v>639</v>
      </c>
      <c r="I60" s="201"/>
      <c r="J60" s="201"/>
    </row>
    <row r="61" spans="1:10" ht="12.75">
      <c r="A61" s="56" t="s">
        <v>168</v>
      </c>
      <c r="B61" s="235">
        <v>1884</v>
      </c>
      <c r="C61" s="235">
        <v>294</v>
      </c>
      <c r="D61" s="234">
        <v>2178</v>
      </c>
      <c r="E61" s="235">
        <v>804</v>
      </c>
      <c r="F61" s="235">
        <v>1295</v>
      </c>
      <c r="G61" s="235">
        <v>1896</v>
      </c>
      <c r="H61" s="235">
        <v>427</v>
      </c>
      <c r="I61" s="201"/>
      <c r="J61" s="201"/>
    </row>
    <row r="62" spans="1:10" ht="12.75">
      <c r="A62" s="141" t="s">
        <v>230</v>
      </c>
      <c r="B62" s="249">
        <v>13813</v>
      </c>
      <c r="C62" s="249">
        <v>1269</v>
      </c>
      <c r="D62" s="249">
        <v>15082</v>
      </c>
      <c r="E62" s="249">
        <v>1192</v>
      </c>
      <c r="F62" s="249">
        <v>3172</v>
      </c>
      <c r="G62" s="249">
        <v>20487</v>
      </c>
      <c r="H62" s="249">
        <v>24988</v>
      </c>
      <c r="I62" s="201"/>
      <c r="J62" s="201"/>
    </row>
    <row r="63" spans="2:10" ht="12.75">
      <c r="B63" s="234"/>
      <c r="C63" s="234"/>
      <c r="D63" s="234"/>
      <c r="E63" s="235"/>
      <c r="F63" s="235"/>
      <c r="G63" s="234"/>
      <c r="H63" s="234"/>
      <c r="I63" s="201"/>
      <c r="J63" s="201"/>
    </row>
    <row r="64" spans="1:10" ht="12.75">
      <c r="A64" s="56" t="s">
        <v>170</v>
      </c>
      <c r="B64" s="234">
        <v>2</v>
      </c>
      <c r="C64" s="234" t="s">
        <v>24</v>
      </c>
      <c r="D64" s="234">
        <v>2</v>
      </c>
      <c r="E64" s="235">
        <v>700</v>
      </c>
      <c r="F64" s="234" t="s">
        <v>24</v>
      </c>
      <c r="G64" s="234">
        <v>1</v>
      </c>
      <c r="H64" s="234" t="s">
        <v>24</v>
      </c>
      <c r="I64" s="201"/>
      <c r="J64" s="201"/>
    </row>
    <row r="65" spans="1:10" ht="12.75">
      <c r="A65" s="141" t="s">
        <v>171</v>
      </c>
      <c r="B65" s="249">
        <v>2</v>
      </c>
      <c r="C65" s="249" t="s">
        <v>24</v>
      </c>
      <c r="D65" s="249">
        <v>2</v>
      </c>
      <c r="E65" s="249">
        <v>700</v>
      </c>
      <c r="F65" s="234" t="s">
        <v>24</v>
      </c>
      <c r="G65" s="249">
        <v>1</v>
      </c>
      <c r="H65" s="249" t="s">
        <v>24</v>
      </c>
      <c r="I65" s="201"/>
      <c r="J65" s="201"/>
    </row>
    <row r="66" spans="2:10" ht="12.75">
      <c r="B66" s="234"/>
      <c r="C66" s="234"/>
      <c r="D66" s="234"/>
      <c r="E66" s="235"/>
      <c r="F66" s="247"/>
      <c r="G66" s="234"/>
      <c r="H66" s="234"/>
      <c r="I66" s="201"/>
      <c r="J66" s="201"/>
    </row>
    <row r="67" spans="1:10" ht="13.5" thickBot="1">
      <c r="A67" s="142" t="s">
        <v>172</v>
      </c>
      <c r="B67" s="237">
        <v>34812</v>
      </c>
      <c r="C67" s="237">
        <v>2873</v>
      </c>
      <c r="D67" s="237">
        <v>37685</v>
      </c>
      <c r="E67" s="237">
        <v>1281</v>
      </c>
      <c r="F67" s="237">
        <v>2625</v>
      </c>
      <c r="G67" s="237">
        <v>52130</v>
      </c>
      <c r="H67" s="237">
        <v>49731</v>
      </c>
      <c r="I67" s="201"/>
      <c r="J67" s="201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3"/>
  <dimension ref="A1:J28"/>
  <sheetViews>
    <sheetView showGridLines="0" zoomScale="75" zoomScaleNormal="75" zoomScaleSheetLayoutView="75" workbookViewId="0" topLeftCell="A1">
      <selection activeCell="E33" sqref="E33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8.00390625" style="0" customWidth="1"/>
    <col min="5" max="8" width="14.7109375" style="0" customWidth="1"/>
    <col min="9" max="9" width="11.7109375" style="0" bestFit="1" customWidth="1"/>
  </cols>
  <sheetData>
    <row r="1" spans="1:8" s="1" customFormat="1" ht="18">
      <c r="A1" s="341" t="s">
        <v>0</v>
      </c>
      <c r="B1" s="341"/>
      <c r="C1" s="341"/>
      <c r="D1" s="341"/>
      <c r="E1" s="341"/>
      <c r="F1" s="341"/>
      <c r="G1" s="341"/>
      <c r="H1" s="341"/>
    </row>
    <row r="2" s="2" customFormat="1" ht="14.25"/>
    <row r="3" spans="1:8" s="2" customFormat="1" ht="15">
      <c r="A3" s="350" t="s">
        <v>341</v>
      </c>
      <c r="B3" s="350"/>
      <c r="C3" s="350"/>
      <c r="D3" s="350"/>
      <c r="E3" s="350"/>
      <c r="F3" s="350"/>
      <c r="G3" s="350"/>
      <c r="H3" s="350"/>
    </row>
    <row r="4" spans="1:8" s="2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4.25">
      <c r="A5" s="311"/>
      <c r="B5" s="312"/>
      <c r="C5" s="312"/>
      <c r="D5" s="312"/>
      <c r="E5" s="313" t="s">
        <v>9</v>
      </c>
      <c r="F5" s="312"/>
      <c r="G5" s="305" t="s">
        <v>234</v>
      </c>
      <c r="H5" s="314"/>
    </row>
    <row r="6" spans="1:8" ht="14.25">
      <c r="A6" s="14" t="s">
        <v>5</v>
      </c>
      <c r="B6" s="13" t="s">
        <v>2</v>
      </c>
      <c r="C6" s="13" t="s">
        <v>10</v>
      </c>
      <c r="D6" s="13" t="s">
        <v>3</v>
      </c>
      <c r="E6" s="13" t="s">
        <v>11</v>
      </c>
      <c r="F6" s="13" t="s">
        <v>232</v>
      </c>
      <c r="G6" s="15" t="s">
        <v>12</v>
      </c>
      <c r="H6" s="16"/>
    </row>
    <row r="7" spans="1:8" ht="12.75">
      <c r="A7" s="5"/>
      <c r="B7" s="13" t="s">
        <v>6</v>
      </c>
      <c r="C7" s="13" t="s">
        <v>13</v>
      </c>
      <c r="D7" s="17" t="s">
        <v>7</v>
      </c>
      <c r="E7" s="13" t="s">
        <v>14</v>
      </c>
      <c r="F7" s="13" t="s">
        <v>8</v>
      </c>
      <c r="G7" s="13" t="s">
        <v>15</v>
      </c>
      <c r="H7" s="13" t="s">
        <v>16</v>
      </c>
    </row>
    <row r="8" spans="1:8" ht="13.5" thickBot="1">
      <c r="A8" s="290"/>
      <c r="B8" s="291"/>
      <c r="C8" s="291"/>
      <c r="D8" s="291"/>
      <c r="E8" s="292" t="s">
        <v>17</v>
      </c>
      <c r="F8" s="291"/>
      <c r="G8" s="291"/>
      <c r="H8" s="291"/>
    </row>
    <row r="9" spans="1:10" ht="12.75">
      <c r="A9" s="19">
        <v>1990</v>
      </c>
      <c r="B9" s="34">
        <v>90.3</v>
      </c>
      <c r="C9" s="20">
        <v>63.11184939091915</v>
      </c>
      <c r="D9" s="34">
        <v>569.9</v>
      </c>
      <c r="E9" s="71">
        <v>25.59710552570529</v>
      </c>
      <c r="F9" s="23">
        <v>145877.90439099443</v>
      </c>
      <c r="G9" s="22">
        <v>181539</v>
      </c>
      <c r="H9" s="22">
        <v>184742</v>
      </c>
      <c r="J9" s="91"/>
    </row>
    <row r="10" spans="1:10" ht="12.75">
      <c r="A10" s="19">
        <v>1991</v>
      </c>
      <c r="B10" s="34">
        <v>93.7</v>
      </c>
      <c r="C10" s="20">
        <v>62.09178228388473</v>
      </c>
      <c r="D10" s="34">
        <v>581.8</v>
      </c>
      <c r="E10" s="71">
        <v>25.416801894390154</v>
      </c>
      <c r="F10" s="23">
        <v>147874.9534215619</v>
      </c>
      <c r="G10" s="22">
        <v>78201.16666666666</v>
      </c>
      <c r="H10" s="22">
        <v>210767.5</v>
      </c>
      <c r="J10" s="91"/>
    </row>
    <row r="11" spans="1:10" ht="12.75">
      <c r="A11" s="19">
        <v>1992</v>
      </c>
      <c r="B11" s="20">
        <v>85.7</v>
      </c>
      <c r="C11" s="20">
        <v>64.48074679113185</v>
      </c>
      <c r="D11" s="20">
        <v>552.6</v>
      </c>
      <c r="E11" s="21">
        <v>26.420492108711073</v>
      </c>
      <c r="F11" s="22">
        <v>145999.6393927374</v>
      </c>
      <c r="G11" s="22">
        <v>66855</v>
      </c>
      <c r="H11" s="22">
        <v>196437</v>
      </c>
      <c r="J11" s="91"/>
    </row>
    <row r="12" spans="1:10" ht="12.75">
      <c r="A12" s="19">
        <v>1993</v>
      </c>
      <c r="B12" s="20">
        <v>47.9</v>
      </c>
      <c r="C12" s="20">
        <v>66.34655532359082</v>
      </c>
      <c r="D12" s="20">
        <v>317.8</v>
      </c>
      <c r="E12" s="21">
        <v>32.045965405743274</v>
      </c>
      <c r="F12" s="22">
        <v>101842.07805945212</v>
      </c>
      <c r="G12" s="22">
        <v>140508.33333333334</v>
      </c>
      <c r="H12" s="22">
        <v>161973.66666666666</v>
      </c>
      <c r="J12" s="91"/>
    </row>
    <row r="13" spans="1:10" ht="12.75">
      <c r="A13" s="4">
        <v>1994</v>
      </c>
      <c r="B13" s="26">
        <v>66.3</v>
      </c>
      <c r="C13" s="26">
        <v>61.47812971342383</v>
      </c>
      <c r="D13" s="26">
        <v>407.6</v>
      </c>
      <c r="E13" s="92">
        <v>38.18229899150169</v>
      </c>
      <c r="F13" s="39">
        <v>155631.05068936088</v>
      </c>
      <c r="G13" s="39">
        <v>176695</v>
      </c>
      <c r="H13" s="22">
        <v>102663</v>
      </c>
      <c r="J13" s="91"/>
    </row>
    <row r="14" spans="1:10" ht="12.75">
      <c r="A14" s="4">
        <v>1995</v>
      </c>
      <c r="B14" s="25">
        <v>54.5</v>
      </c>
      <c r="C14" s="26">
        <v>69.9</v>
      </c>
      <c r="D14" s="25">
        <v>329.5</v>
      </c>
      <c r="E14" s="27">
        <v>35.91648335797483</v>
      </c>
      <c r="F14" s="28">
        <v>118344.81266452705</v>
      </c>
      <c r="G14" s="39">
        <v>193473</v>
      </c>
      <c r="H14" s="22">
        <v>175429</v>
      </c>
      <c r="I14" s="24"/>
      <c r="J14" s="91"/>
    </row>
    <row r="15" spans="1:8" ht="12.75">
      <c r="A15" s="4">
        <v>1996</v>
      </c>
      <c r="B15" s="25">
        <v>105.1</v>
      </c>
      <c r="C15" s="26">
        <v>69.8</v>
      </c>
      <c r="D15" s="25">
        <v>734</v>
      </c>
      <c r="E15" s="27">
        <v>33.56051590879041</v>
      </c>
      <c r="F15" s="28">
        <v>246334.18677052154</v>
      </c>
      <c r="G15" s="47">
        <v>158231</v>
      </c>
      <c r="H15" s="23">
        <v>163489</v>
      </c>
    </row>
    <row r="16" spans="1:8" ht="12.75">
      <c r="A16" s="4">
        <v>1997</v>
      </c>
      <c r="B16" s="25">
        <v>113.6</v>
      </c>
      <c r="C16" s="26">
        <v>68.27464788732395</v>
      </c>
      <c r="D16" s="25">
        <v>775.6</v>
      </c>
      <c r="E16" s="27">
        <v>31.37283184883344</v>
      </c>
      <c r="F16" s="28">
        <v>243327.68381955213</v>
      </c>
      <c r="G16" s="47">
        <v>90859</v>
      </c>
      <c r="H16" s="23">
        <v>260549</v>
      </c>
    </row>
    <row r="17" spans="1:8" ht="12.75">
      <c r="A17" s="4">
        <v>1998</v>
      </c>
      <c r="B17" s="25">
        <v>112.7</v>
      </c>
      <c r="C17" s="26">
        <v>70.7</v>
      </c>
      <c r="D17" s="25">
        <v>796.3</v>
      </c>
      <c r="E17" s="27">
        <v>29.010854278605176</v>
      </c>
      <c r="F17" s="28">
        <v>233334.3009628214</v>
      </c>
      <c r="G17" s="47">
        <v>94455</v>
      </c>
      <c r="H17" s="23">
        <v>310669</v>
      </c>
    </row>
    <row r="18" spans="1:8" ht="12.75">
      <c r="A18" s="4">
        <v>1999</v>
      </c>
      <c r="B18" s="25">
        <v>110.5</v>
      </c>
      <c r="C18" s="26">
        <v>73.96380090497738</v>
      </c>
      <c r="D18" s="25">
        <v>817.3</v>
      </c>
      <c r="E18" s="27">
        <v>27.70064789104853</v>
      </c>
      <c r="F18" s="28">
        <v>226397.3952135396</v>
      </c>
      <c r="G18" s="47">
        <v>97720.5</v>
      </c>
      <c r="H18" s="63">
        <v>309630.6666666667</v>
      </c>
    </row>
    <row r="19" spans="1:8" ht="12.75">
      <c r="A19" s="4">
        <v>2000</v>
      </c>
      <c r="B19" s="25">
        <v>117.045</v>
      </c>
      <c r="C19" s="67">
        <v>70.66094237259173</v>
      </c>
      <c r="D19" s="25">
        <v>827.051</v>
      </c>
      <c r="E19" s="27">
        <v>27.4422126861635</v>
      </c>
      <c r="F19" s="28">
        <v>226961.0944430421</v>
      </c>
      <c r="G19" s="47">
        <v>98209.91383333332</v>
      </c>
      <c r="H19" s="63">
        <v>268890.77766666666</v>
      </c>
    </row>
    <row r="20" spans="1:8" ht="12.75">
      <c r="A20" s="65">
        <v>2001</v>
      </c>
      <c r="B20" s="66">
        <v>115.6</v>
      </c>
      <c r="C20" s="67">
        <v>75.78719723183391</v>
      </c>
      <c r="D20" s="66">
        <v>876.1</v>
      </c>
      <c r="E20" s="68">
        <v>27.9</v>
      </c>
      <c r="F20" s="28">
        <v>244431.9</v>
      </c>
      <c r="G20" s="47">
        <v>91385.053</v>
      </c>
      <c r="H20" s="63">
        <v>259585.8241666667</v>
      </c>
    </row>
    <row r="21" spans="1:8" ht="12.75">
      <c r="A21" s="65">
        <v>2002</v>
      </c>
      <c r="B21" s="66">
        <v>113.468</v>
      </c>
      <c r="C21" s="67">
        <v>72.17187286283357</v>
      </c>
      <c r="D21" s="66">
        <v>818.919807</v>
      </c>
      <c r="E21" s="68">
        <v>27.51</v>
      </c>
      <c r="F21" s="28">
        <v>225284.83890570002</v>
      </c>
      <c r="G21" s="47">
        <v>81600.53266666667</v>
      </c>
      <c r="H21" s="63">
        <v>317715.52516666666</v>
      </c>
    </row>
    <row r="22" spans="1:8" ht="12.75">
      <c r="A22" s="65">
        <v>2003</v>
      </c>
      <c r="B22" s="66">
        <v>118.211</v>
      </c>
      <c r="C22" s="67">
        <v>72.85794046239351</v>
      </c>
      <c r="D22" s="66">
        <v>861.261</v>
      </c>
      <c r="E22" s="68">
        <v>27.48</v>
      </c>
      <c r="F22" s="28">
        <v>236674.52279999998</v>
      </c>
      <c r="G22" s="47">
        <v>121606</v>
      </c>
      <c r="H22" s="63">
        <v>386780</v>
      </c>
    </row>
    <row r="23" spans="1:8" ht="12.75">
      <c r="A23" s="65">
        <v>2004</v>
      </c>
      <c r="B23" s="66">
        <v>121.3</v>
      </c>
      <c r="C23" s="67">
        <f>D23/B23*10</f>
        <v>74.22918384171476</v>
      </c>
      <c r="D23" s="66">
        <v>900.4</v>
      </c>
      <c r="E23" s="68">
        <v>20.79</v>
      </c>
      <c r="F23" s="28">
        <f>E23*D23*10</f>
        <v>187193.15999999997</v>
      </c>
      <c r="G23" s="47">
        <v>146787</v>
      </c>
      <c r="H23" s="63">
        <v>343294</v>
      </c>
    </row>
    <row r="24" spans="1:8" ht="12.75">
      <c r="A24" s="65">
        <v>2005</v>
      </c>
      <c r="B24" s="66">
        <f>119150/1000</f>
        <v>119.15</v>
      </c>
      <c r="C24" s="67">
        <f>D24/B24*10</f>
        <v>69.16609315988251</v>
      </c>
      <c r="D24" s="66">
        <f>824114/1000</f>
        <v>824.114</v>
      </c>
      <c r="E24" s="68">
        <v>19.14</v>
      </c>
      <c r="F24" s="28">
        <f>E24*D24*10</f>
        <v>157735.4196</v>
      </c>
      <c r="G24" s="47">
        <v>94141</v>
      </c>
      <c r="H24" s="63">
        <v>301255</v>
      </c>
    </row>
    <row r="25" spans="1:8" ht="13.5" thickBot="1">
      <c r="A25" s="69" t="s">
        <v>302</v>
      </c>
      <c r="B25" s="48">
        <v>106.4</v>
      </c>
      <c r="C25" s="200">
        <f>D25/B25*10</f>
        <v>70.12218045112782</v>
      </c>
      <c r="D25" s="48">
        <v>746.1</v>
      </c>
      <c r="E25" s="30">
        <v>21.82</v>
      </c>
      <c r="F25" s="42">
        <f>E25*D25*10</f>
        <v>162799.02</v>
      </c>
      <c r="G25" s="31"/>
      <c r="H25" s="177"/>
    </row>
    <row r="26" spans="1:8" ht="12.75" customHeight="1">
      <c r="A26" s="296" t="s">
        <v>235</v>
      </c>
      <c r="B26" s="5"/>
      <c r="C26" s="5"/>
      <c r="D26" s="5"/>
      <c r="E26" s="5"/>
      <c r="F26" s="5"/>
      <c r="G26" s="5"/>
      <c r="H26" s="5"/>
    </row>
    <row r="27" spans="1:8" ht="12.75" customHeight="1">
      <c r="A27" s="297" t="s">
        <v>236</v>
      </c>
      <c r="B27" s="5"/>
      <c r="C27" s="5"/>
      <c r="D27" s="5"/>
      <c r="E27" s="5"/>
      <c r="F27" s="5"/>
      <c r="G27" s="5"/>
      <c r="H27" s="5"/>
    </row>
    <row r="28" ht="12.75">
      <c r="A28" t="s">
        <v>25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41"/>
  <dimension ref="A1:J42"/>
  <sheetViews>
    <sheetView showGridLines="0" zoomScale="75" zoomScaleNormal="75" workbookViewId="0" topLeftCell="A1">
      <selection activeCell="A3" sqref="A3:G3"/>
    </sheetView>
  </sheetViews>
  <sheetFormatPr defaultColWidth="11.421875" defaultRowHeight="12.75"/>
  <cols>
    <col min="1" max="1" width="25.7109375" style="96" customWidth="1"/>
    <col min="2" max="2" width="12.00390625" style="96" bestFit="1" customWidth="1"/>
    <col min="3" max="6" width="11.57421875" style="96" bestFit="1" customWidth="1"/>
    <col min="7" max="7" width="12.28125" style="96" bestFit="1" customWidth="1"/>
    <col min="8" max="8" width="11.421875" style="96" customWidth="1"/>
    <col min="9" max="9" width="18.8515625" style="96" customWidth="1"/>
    <col min="10" max="18" width="9.421875" style="96" customWidth="1"/>
    <col min="19" max="16384" width="11.421875" style="96" customWidth="1"/>
  </cols>
  <sheetData>
    <row r="1" spans="1:7" s="93" customFormat="1" ht="18">
      <c r="A1" s="361" t="s">
        <v>0</v>
      </c>
      <c r="B1" s="361"/>
      <c r="C1" s="361"/>
      <c r="D1" s="361"/>
      <c r="E1" s="361"/>
      <c r="F1" s="361"/>
      <c r="G1" s="361"/>
    </row>
    <row r="2" s="95" customFormat="1" ht="14.25"/>
    <row r="3" spans="1:10" s="158" customFormat="1" ht="15">
      <c r="A3" s="344" t="s">
        <v>323</v>
      </c>
      <c r="B3" s="344"/>
      <c r="C3" s="344"/>
      <c r="D3" s="344"/>
      <c r="E3" s="344"/>
      <c r="F3" s="344"/>
      <c r="G3" s="344"/>
      <c r="H3" s="148"/>
      <c r="I3" s="148"/>
      <c r="J3" s="148"/>
    </row>
    <row r="4" spans="1:7" s="95" customFormat="1" ht="15.75" thickBot="1">
      <c r="A4" s="242"/>
      <c r="B4" s="243"/>
      <c r="C4" s="243"/>
      <c r="D4" s="243"/>
      <c r="E4" s="243"/>
      <c r="F4" s="243"/>
      <c r="G4" s="243"/>
    </row>
    <row r="5" spans="1:7" ht="12.75">
      <c r="A5" s="319" t="s">
        <v>113</v>
      </c>
      <c r="B5" s="246" t="s">
        <v>183</v>
      </c>
      <c r="C5" s="231" t="s">
        <v>184</v>
      </c>
      <c r="D5" s="232"/>
      <c r="E5" s="232"/>
      <c r="F5" s="232"/>
      <c r="G5" s="232"/>
    </row>
    <row r="6" spans="1:7" ht="13.5" thickBot="1">
      <c r="A6" s="168" t="s">
        <v>114</v>
      </c>
      <c r="B6" s="157" t="s">
        <v>185</v>
      </c>
      <c r="C6" s="157" t="s">
        <v>186</v>
      </c>
      <c r="D6" s="157" t="s">
        <v>187</v>
      </c>
      <c r="E6" s="155" t="s">
        <v>188</v>
      </c>
      <c r="F6" s="150" t="s">
        <v>189</v>
      </c>
      <c r="G6" s="150" t="s">
        <v>49</v>
      </c>
    </row>
    <row r="7" spans="1:7" s="123" customFormat="1" ht="12.75">
      <c r="A7" s="164" t="s">
        <v>126</v>
      </c>
      <c r="B7" s="259">
        <v>1995</v>
      </c>
      <c r="C7" s="161" t="s">
        <v>24</v>
      </c>
      <c r="D7" s="259">
        <v>1995</v>
      </c>
      <c r="E7" s="161" t="s">
        <v>24</v>
      </c>
      <c r="F7" s="161" t="s">
        <v>24</v>
      </c>
      <c r="G7" s="260">
        <v>3990</v>
      </c>
    </row>
    <row r="8" spans="1:8" ht="12.75">
      <c r="A8" s="18"/>
      <c r="B8" s="261"/>
      <c r="C8" s="261"/>
      <c r="D8" s="261"/>
      <c r="E8" s="261"/>
      <c r="F8" s="261"/>
      <c r="G8" s="261"/>
      <c r="H8" s="123"/>
    </row>
    <row r="9" spans="1:8" ht="12.75">
      <c r="A9" s="6" t="s">
        <v>193</v>
      </c>
      <c r="B9" s="261">
        <v>9709</v>
      </c>
      <c r="C9" s="261">
        <v>1448</v>
      </c>
      <c r="D9" s="261">
        <v>8257</v>
      </c>
      <c r="E9" s="261">
        <v>4</v>
      </c>
      <c r="F9" s="161" t="s">
        <v>24</v>
      </c>
      <c r="G9" s="261">
        <v>19418</v>
      </c>
      <c r="H9" s="123"/>
    </row>
    <row r="10" spans="1:8" ht="12.75">
      <c r="A10" s="19" t="s">
        <v>129</v>
      </c>
      <c r="B10" s="261">
        <v>48</v>
      </c>
      <c r="C10" s="261" t="s">
        <v>24</v>
      </c>
      <c r="D10" s="261">
        <v>48</v>
      </c>
      <c r="E10" s="161" t="s">
        <v>24</v>
      </c>
      <c r="F10" s="161"/>
      <c r="G10" s="261">
        <v>96</v>
      </c>
      <c r="H10" s="123"/>
    </row>
    <row r="11" spans="1:8" ht="12.75">
      <c r="A11" s="19" t="s">
        <v>194</v>
      </c>
      <c r="B11" s="261">
        <v>6033</v>
      </c>
      <c r="C11" s="261">
        <v>532</v>
      </c>
      <c r="D11" s="261">
        <v>5501</v>
      </c>
      <c r="E11" s="161" t="s">
        <v>24</v>
      </c>
      <c r="F11" s="161" t="s">
        <v>24</v>
      </c>
      <c r="G11" s="261">
        <v>12066</v>
      </c>
      <c r="H11" s="123"/>
    </row>
    <row r="12" spans="1:7" s="123" customFormat="1" ht="12.75">
      <c r="A12" s="164" t="s">
        <v>179</v>
      </c>
      <c r="B12" s="262">
        <v>15742</v>
      </c>
      <c r="C12" s="262">
        <v>1980</v>
      </c>
      <c r="D12" s="262">
        <v>13806</v>
      </c>
      <c r="E12" s="161">
        <v>4</v>
      </c>
      <c r="F12" s="161" t="s">
        <v>24</v>
      </c>
      <c r="G12" s="262">
        <v>31532</v>
      </c>
    </row>
    <row r="13" spans="1:7" s="123" customFormat="1" ht="12.75">
      <c r="A13" s="18"/>
      <c r="B13" s="261"/>
      <c r="C13" s="261"/>
      <c r="D13" s="261"/>
      <c r="E13" s="261"/>
      <c r="F13" s="261"/>
      <c r="G13" s="261"/>
    </row>
    <row r="14" spans="1:8" ht="12.75">
      <c r="A14" s="19" t="s">
        <v>195</v>
      </c>
      <c r="B14" s="261">
        <v>795</v>
      </c>
      <c r="C14" s="161"/>
      <c r="D14" s="261">
        <v>795</v>
      </c>
      <c r="E14" s="161" t="s">
        <v>24</v>
      </c>
      <c r="F14" s="161" t="s">
        <v>24</v>
      </c>
      <c r="G14" s="261">
        <v>1590</v>
      </c>
      <c r="H14" s="123"/>
    </row>
    <row r="15" spans="1:8" ht="12.75">
      <c r="A15" s="19" t="s">
        <v>196</v>
      </c>
      <c r="B15" s="261">
        <v>129</v>
      </c>
      <c r="C15" s="161">
        <v>21</v>
      </c>
      <c r="D15" s="261">
        <v>108</v>
      </c>
      <c r="E15" s="161" t="s">
        <v>24</v>
      </c>
      <c r="F15" s="161" t="s">
        <v>24</v>
      </c>
      <c r="G15" s="261">
        <v>258</v>
      </c>
      <c r="H15" s="123"/>
    </row>
    <row r="16" spans="1:8" ht="12.75">
      <c r="A16" s="19" t="s">
        <v>197</v>
      </c>
      <c r="B16" s="261">
        <v>20673</v>
      </c>
      <c r="C16" s="261">
        <v>373</v>
      </c>
      <c r="D16" s="261">
        <v>19712</v>
      </c>
      <c r="E16" s="161" t="s">
        <v>24</v>
      </c>
      <c r="F16" s="261">
        <v>618</v>
      </c>
      <c r="G16" s="261">
        <v>41376</v>
      </c>
      <c r="H16" s="123"/>
    </row>
    <row r="17" spans="1:7" s="123" customFormat="1" ht="12.75">
      <c r="A17" s="164" t="s">
        <v>135</v>
      </c>
      <c r="B17" s="262">
        <v>21597</v>
      </c>
      <c r="C17" s="262">
        <v>394</v>
      </c>
      <c r="D17" s="262">
        <v>20615</v>
      </c>
      <c r="E17" s="161" t="s">
        <v>24</v>
      </c>
      <c r="F17" s="262">
        <v>618</v>
      </c>
      <c r="G17" s="262">
        <v>43224</v>
      </c>
    </row>
    <row r="18" spans="1:7" s="123" customFormat="1" ht="12.75">
      <c r="A18" s="18"/>
      <c r="B18" s="261"/>
      <c r="C18" s="261"/>
      <c r="D18" s="261"/>
      <c r="E18" s="261"/>
      <c r="F18" s="261"/>
      <c r="G18" s="261"/>
    </row>
    <row r="19" spans="1:8" ht="12.75">
      <c r="A19" s="294" t="s">
        <v>136</v>
      </c>
      <c r="B19" s="262">
        <v>32</v>
      </c>
      <c r="C19" s="262">
        <v>32</v>
      </c>
      <c r="D19" s="161"/>
      <c r="E19" s="161" t="s">
        <v>24</v>
      </c>
      <c r="F19" s="161" t="s">
        <v>24</v>
      </c>
      <c r="G19" s="262">
        <v>64</v>
      </c>
      <c r="H19" s="123"/>
    </row>
    <row r="20" spans="2:7" s="123" customFormat="1" ht="12.75">
      <c r="B20" s="261"/>
      <c r="C20" s="261"/>
      <c r="D20" s="261"/>
      <c r="E20" s="261"/>
      <c r="F20" s="261"/>
      <c r="G20" s="261"/>
    </row>
    <row r="21" spans="1:8" ht="12.75">
      <c r="A21" s="19" t="s">
        <v>198</v>
      </c>
      <c r="B21" s="261">
        <v>380</v>
      </c>
      <c r="C21" s="261">
        <v>340</v>
      </c>
      <c r="D21" s="161" t="s">
        <v>24</v>
      </c>
      <c r="E21" s="261">
        <v>40</v>
      </c>
      <c r="F21" s="161" t="s">
        <v>24</v>
      </c>
      <c r="G21" s="261">
        <v>760</v>
      </c>
      <c r="H21" s="123"/>
    </row>
    <row r="22" spans="1:8" ht="12.75">
      <c r="A22" s="164" t="s">
        <v>182</v>
      </c>
      <c r="B22" s="262">
        <v>380</v>
      </c>
      <c r="C22" s="262">
        <v>340</v>
      </c>
      <c r="D22" s="161" t="s">
        <v>24</v>
      </c>
      <c r="E22" s="262">
        <v>40</v>
      </c>
      <c r="F22" s="161" t="s">
        <v>24</v>
      </c>
      <c r="G22" s="262">
        <v>760</v>
      </c>
      <c r="H22" s="123"/>
    </row>
    <row r="23" spans="1:7" s="123" customFormat="1" ht="12.75">
      <c r="A23" s="18"/>
      <c r="B23" s="261"/>
      <c r="C23" s="261"/>
      <c r="D23" s="261"/>
      <c r="E23" s="261"/>
      <c r="F23" s="261"/>
      <c r="G23" s="261"/>
    </row>
    <row r="24" spans="1:8" ht="12.75">
      <c r="A24" s="18" t="s">
        <v>199</v>
      </c>
      <c r="B24" s="261">
        <v>242</v>
      </c>
      <c r="C24" s="261">
        <v>242</v>
      </c>
      <c r="D24" s="161" t="s">
        <v>24</v>
      </c>
      <c r="E24" s="161" t="s">
        <v>24</v>
      </c>
      <c r="F24" s="161" t="s">
        <v>24</v>
      </c>
      <c r="G24" s="261">
        <v>484</v>
      </c>
      <c r="H24" s="123"/>
    </row>
    <row r="25" spans="1:7" s="123" customFormat="1" ht="12.75">
      <c r="A25" s="19" t="s">
        <v>200</v>
      </c>
      <c r="B25" s="261">
        <v>137</v>
      </c>
      <c r="C25" s="161"/>
      <c r="D25" s="261">
        <v>137</v>
      </c>
      <c r="E25" s="161" t="s">
        <v>24</v>
      </c>
      <c r="F25" s="161" t="s">
        <v>24</v>
      </c>
      <c r="G25" s="261">
        <v>274</v>
      </c>
    </row>
    <row r="26" spans="1:8" ht="12.75">
      <c r="A26" s="19" t="s">
        <v>201</v>
      </c>
      <c r="B26" s="261">
        <v>14525</v>
      </c>
      <c r="C26" s="261">
        <v>942</v>
      </c>
      <c r="D26" s="261">
        <v>13538</v>
      </c>
      <c r="E26" s="161" t="s">
        <v>24</v>
      </c>
      <c r="F26" s="261">
        <v>45</v>
      </c>
      <c r="G26" s="261">
        <v>29050</v>
      </c>
      <c r="H26" s="123"/>
    </row>
    <row r="27" spans="1:7" s="123" customFormat="1" ht="12.75">
      <c r="A27" s="164" t="s">
        <v>156</v>
      </c>
      <c r="B27" s="262">
        <v>14904</v>
      </c>
      <c r="C27" s="262">
        <v>1184</v>
      </c>
      <c r="D27" s="262">
        <v>13675</v>
      </c>
      <c r="E27" s="161" t="s">
        <v>24</v>
      </c>
      <c r="F27" s="262">
        <v>45</v>
      </c>
      <c r="G27" s="262">
        <v>29808</v>
      </c>
    </row>
    <row r="28" spans="1:7" s="123" customFormat="1" ht="12.75">
      <c r="A28" s="18"/>
      <c r="B28" s="261"/>
      <c r="C28" s="261"/>
      <c r="D28" s="261"/>
      <c r="E28" s="261"/>
      <c r="F28" s="261"/>
      <c r="G28" s="261"/>
    </row>
    <row r="29" spans="1:8" ht="12.75">
      <c r="A29" s="164" t="s">
        <v>157</v>
      </c>
      <c r="B29" s="262">
        <v>496</v>
      </c>
      <c r="C29" s="262">
        <v>496</v>
      </c>
      <c r="D29" s="161" t="s">
        <v>24</v>
      </c>
      <c r="E29" s="161" t="s">
        <v>24</v>
      </c>
      <c r="F29" s="161" t="s">
        <v>24</v>
      </c>
      <c r="G29" s="262">
        <v>992</v>
      </c>
      <c r="H29" s="123"/>
    </row>
    <row r="30" spans="1:7" s="123" customFormat="1" ht="12.75">
      <c r="A30" s="18"/>
      <c r="B30" s="261"/>
      <c r="C30" s="261"/>
      <c r="D30" s="161"/>
      <c r="E30" s="261"/>
      <c r="F30" s="261"/>
      <c r="G30" s="261"/>
    </row>
    <row r="31" spans="1:7" s="123" customFormat="1" ht="12.75">
      <c r="A31" s="19" t="s">
        <v>202</v>
      </c>
      <c r="B31" s="261">
        <v>22400</v>
      </c>
      <c r="C31" s="261">
        <v>4422</v>
      </c>
      <c r="D31" s="261">
        <v>125</v>
      </c>
      <c r="E31" s="161" t="s">
        <v>24</v>
      </c>
      <c r="F31" s="261">
        <v>17853</v>
      </c>
      <c r="G31" s="261">
        <v>44800</v>
      </c>
    </row>
    <row r="32" spans="1:8" ht="12.75">
      <c r="A32" s="19" t="s">
        <v>203</v>
      </c>
      <c r="B32" s="261">
        <v>5600</v>
      </c>
      <c r="C32" s="261">
        <v>1105</v>
      </c>
      <c r="D32" s="261">
        <v>31</v>
      </c>
      <c r="E32" s="161" t="s">
        <v>24</v>
      </c>
      <c r="F32" s="261">
        <v>4464</v>
      </c>
      <c r="G32" s="261">
        <v>11200</v>
      </c>
      <c r="H32" s="123"/>
    </row>
    <row r="33" spans="1:8" ht="12.75">
      <c r="A33" s="164" t="s">
        <v>160</v>
      </c>
      <c r="B33" s="262">
        <v>28000</v>
      </c>
      <c r="C33" s="262">
        <v>5527</v>
      </c>
      <c r="D33" s="262">
        <v>156</v>
      </c>
      <c r="E33" s="161" t="s">
        <v>24</v>
      </c>
      <c r="F33" s="262">
        <v>22317</v>
      </c>
      <c r="G33" s="262">
        <v>56000</v>
      </c>
      <c r="H33" s="123"/>
    </row>
    <row r="34" spans="1:7" s="123" customFormat="1" ht="12.75">
      <c r="A34" s="18"/>
      <c r="B34" s="261"/>
      <c r="C34" s="261"/>
      <c r="D34" s="261"/>
      <c r="E34" s="261"/>
      <c r="F34" s="261"/>
      <c r="G34" s="261"/>
    </row>
    <row r="35" spans="1:7" s="123" customFormat="1" ht="12.75">
      <c r="A35" s="19" t="s">
        <v>204</v>
      </c>
      <c r="B35" s="261">
        <v>2870</v>
      </c>
      <c r="C35" s="261">
        <v>626</v>
      </c>
      <c r="D35" s="161" t="s">
        <v>24</v>
      </c>
      <c r="E35" s="161" t="s">
        <v>24</v>
      </c>
      <c r="F35" s="261">
        <v>2244</v>
      </c>
      <c r="G35" s="261">
        <v>5740</v>
      </c>
    </row>
    <row r="36" spans="1:8" ht="12.75">
      <c r="A36" s="19" t="s">
        <v>205</v>
      </c>
      <c r="B36" s="261">
        <v>36538</v>
      </c>
      <c r="C36" s="261">
        <v>1473</v>
      </c>
      <c r="D36" s="261">
        <v>1989</v>
      </c>
      <c r="E36" s="161" t="s">
        <v>24</v>
      </c>
      <c r="F36" s="261">
        <v>33076</v>
      </c>
      <c r="G36" s="261">
        <v>73076</v>
      </c>
      <c r="H36" s="123"/>
    </row>
    <row r="37" spans="1:7" s="123" customFormat="1" ht="12.75">
      <c r="A37" s="164" t="s">
        <v>181</v>
      </c>
      <c r="B37" s="262">
        <v>39408</v>
      </c>
      <c r="C37" s="262">
        <v>2099</v>
      </c>
      <c r="D37" s="262">
        <v>1989</v>
      </c>
      <c r="E37" s="161" t="s">
        <v>24</v>
      </c>
      <c r="F37" s="262">
        <v>35320</v>
      </c>
      <c r="G37" s="262">
        <v>78816</v>
      </c>
    </row>
    <row r="38" spans="1:7" s="123" customFormat="1" ht="12.75">
      <c r="A38" s="18"/>
      <c r="B38" s="261"/>
      <c r="C38" s="261"/>
      <c r="D38" s="261"/>
      <c r="E38" s="261"/>
      <c r="F38" s="261"/>
      <c r="G38" s="261"/>
    </row>
    <row r="39" spans="1:8" ht="13.5" thickBot="1">
      <c r="A39" s="169" t="s">
        <v>206</v>
      </c>
      <c r="B39" s="263">
        <v>122522</v>
      </c>
      <c r="C39" s="263">
        <v>13539</v>
      </c>
      <c r="D39" s="263">
        <v>52236</v>
      </c>
      <c r="E39" s="263">
        <v>44</v>
      </c>
      <c r="F39" s="263">
        <v>58300</v>
      </c>
      <c r="G39" s="263">
        <v>246641</v>
      </c>
      <c r="H39" s="123"/>
    </row>
    <row r="41" spans="2:7" s="123" customFormat="1" ht="12.75">
      <c r="B41" s="295"/>
      <c r="C41" s="295"/>
      <c r="D41" s="295"/>
      <c r="E41" s="295"/>
      <c r="F41" s="295"/>
      <c r="G41" s="295"/>
    </row>
    <row r="42" ht="12.75">
      <c r="H42" s="165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42"/>
  <dimension ref="A1:J42"/>
  <sheetViews>
    <sheetView showGridLines="0" zoomScale="75" zoomScaleNormal="75" workbookViewId="0" topLeftCell="A1">
      <selection activeCell="G39" sqref="G39"/>
    </sheetView>
  </sheetViews>
  <sheetFormatPr defaultColWidth="11.421875" defaultRowHeight="12.75"/>
  <cols>
    <col min="1" max="1" width="25.7109375" style="96" customWidth="1"/>
    <col min="2" max="8" width="11.421875" style="96" customWidth="1"/>
    <col min="9" max="9" width="18.8515625" style="96" customWidth="1"/>
    <col min="10" max="18" width="9.421875" style="96" customWidth="1"/>
    <col min="19" max="16384" width="11.421875" style="96" customWidth="1"/>
  </cols>
  <sheetData>
    <row r="1" spans="1:7" s="93" customFormat="1" ht="18">
      <c r="A1" s="361" t="s">
        <v>0</v>
      </c>
      <c r="B1" s="361"/>
      <c r="C1" s="361"/>
      <c r="D1" s="361"/>
      <c r="E1" s="361"/>
      <c r="F1" s="361"/>
      <c r="G1" s="361"/>
    </row>
    <row r="2" s="95" customFormat="1" ht="14.25"/>
    <row r="3" spans="1:10" s="158" customFormat="1" ht="15">
      <c r="A3" s="344" t="s">
        <v>324</v>
      </c>
      <c r="B3" s="344"/>
      <c r="C3" s="344"/>
      <c r="D3" s="344"/>
      <c r="E3" s="344"/>
      <c r="F3" s="344"/>
      <c r="G3" s="344"/>
      <c r="H3" s="148"/>
      <c r="I3" s="148"/>
      <c r="J3" s="148"/>
    </row>
    <row r="4" spans="1:7" s="95" customFormat="1" ht="15.75" thickBot="1">
      <c r="A4" s="242"/>
      <c r="B4" s="243"/>
      <c r="C4" s="243"/>
      <c r="D4" s="243"/>
      <c r="E4" s="243"/>
      <c r="F4" s="243"/>
      <c r="G4" s="243"/>
    </row>
    <row r="5" spans="1:7" ht="12.75">
      <c r="A5" s="319" t="s">
        <v>113</v>
      </c>
      <c r="B5" s="246" t="s">
        <v>183</v>
      </c>
      <c r="C5" s="231" t="s">
        <v>184</v>
      </c>
      <c r="D5" s="232"/>
      <c r="E5" s="232"/>
      <c r="F5" s="232"/>
      <c r="G5" s="232"/>
    </row>
    <row r="6" spans="1:7" ht="13.5" thickBot="1">
      <c r="A6" s="168" t="s">
        <v>114</v>
      </c>
      <c r="B6" s="157" t="s">
        <v>185</v>
      </c>
      <c r="C6" s="157" t="s">
        <v>186</v>
      </c>
      <c r="D6" s="157" t="s">
        <v>187</v>
      </c>
      <c r="E6" s="155" t="s">
        <v>188</v>
      </c>
      <c r="F6" s="150" t="s">
        <v>189</v>
      </c>
      <c r="G6" s="150" t="s">
        <v>49</v>
      </c>
    </row>
    <row r="7" spans="1:7" s="123" customFormat="1" ht="12.75">
      <c r="A7" s="164" t="s">
        <v>126</v>
      </c>
      <c r="B7" s="259">
        <v>2162</v>
      </c>
      <c r="C7" s="161" t="s">
        <v>24</v>
      </c>
      <c r="D7" s="259">
        <v>2162</v>
      </c>
      <c r="E7" s="161" t="s">
        <v>24</v>
      </c>
      <c r="F7" s="161" t="s">
        <v>24</v>
      </c>
      <c r="G7" s="260">
        <v>2162</v>
      </c>
    </row>
    <row r="8" spans="1:8" ht="12.75">
      <c r="A8" s="18"/>
      <c r="B8" s="261"/>
      <c r="C8" s="261"/>
      <c r="D8" s="261"/>
      <c r="E8" s="261"/>
      <c r="F8" s="261"/>
      <c r="G8" s="261"/>
      <c r="H8" s="123"/>
    </row>
    <row r="9" spans="1:8" ht="12.75">
      <c r="A9" s="6" t="s">
        <v>193</v>
      </c>
      <c r="B9" s="261">
        <v>6673</v>
      </c>
      <c r="C9" s="261">
        <v>834</v>
      </c>
      <c r="D9" s="261">
        <v>5839</v>
      </c>
      <c r="E9" s="328" t="s">
        <v>24</v>
      </c>
      <c r="F9" s="161" t="s">
        <v>24</v>
      </c>
      <c r="G9" s="261">
        <v>6673</v>
      </c>
      <c r="H9" s="123"/>
    </row>
    <row r="10" spans="1:8" ht="12.75">
      <c r="A10" s="19" t="s">
        <v>129</v>
      </c>
      <c r="B10" s="261">
        <v>61</v>
      </c>
      <c r="C10" s="328" t="s">
        <v>24</v>
      </c>
      <c r="D10" s="261">
        <v>61</v>
      </c>
      <c r="E10" s="161" t="s">
        <v>24</v>
      </c>
      <c r="F10" s="161" t="s">
        <v>24</v>
      </c>
      <c r="G10" s="261">
        <v>61</v>
      </c>
      <c r="H10" s="123"/>
    </row>
    <row r="11" spans="1:8" ht="12.75">
      <c r="A11" s="19" t="s">
        <v>194</v>
      </c>
      <c r="B11" s="261">
        <v>5741</v>
      </c>
      <c r="C11" s="261">
        <v>249</v>
      </c>
      <c r="D11" s="261">
        <v>5492</v>
      </c>
      <c r="E11" s="161" t="s">
        <v>24</v>
      </c>
      <c r="F11" s="161" t="s">
        <v>24</v>
      </c>
      <c r="G11" s="261">
        <v>5741</v>
      </c>
      <c r="H11" s="123"/>
    </row>
    <row r="12" spans="1:7" s="123" customFormat="1" ht="12.75">
      <c r="A12" s="164" t="s">
        <v>179</v>
      </c>
      <c r="B12" s="262">
        <v>12475</v>
      </c>
      <c r="C12" s="262">
        <v>1083</v>
      </c>
      <c r="D12" s="262">
        <v>11392</v>
      </c>
      <c r="E12" s="161" t="s">
        <v>24</v>
      </c>
      <c r="F12" s="161" t="s">
        <v>24</v>
      </c>
      <c r="G12" s="262">
        <v>12475</v>
      </c>
    </row>
    <row r="13" spans="1:7" s="123" customFormat="1" ht="12.75">
      <c r="A13" s="18"/>
      <c r="B13" s="261"/>
      <c r="C13" s="261"/>
      <c r="D13" s="261"/>
      <c r="E13" s="261"/>
      <c r="F13" s="261"/>
      <c r="G13" s="261"/>
    </row>
    <row r="14" spans="1:8" ht="12.75">
      <c r="A14" s="19" t="s">
        <v>195</v>
      </c>
      <c r="B14" s="261">
        <v>803</v>
      </c>
      <c r="C14" s="161"/>
      <c r="D14" s="261">
        <v>803</v>
      </c>
      <c r="E14" s="161" t="s">
        <v>24</v>
      </c>
      <c r="F14" s="161" t="s">
        <v>24</v>
      </c>
      <c r="G14" s="261">
        <v>803</v>
      </c>
      <c r="H14" s="123"/>
    </row>
    <row r="15" spans="1:8" ht="12.75">
      <c r="A15" s="19" t="s">
        <v>196</v>
      </c>
      <c r="B15" s="261">
        <v>94</v>
      </c>
      <c r="C15" s="161">
        <v>43</v>
      </c>
      <c r="D15" s="261">
        <v>51</v>
      </c>
      <c r="E15" s="161" t="s">
        <v>24</v>
      </c>
      <c r="F15" s="161" t="s">
        <v>24</v>
      </c>
      <c r="G15" s="261">
        <v>94</v>
      </c>
      <c r="H15" s="123"/>
    </row>
    <row r="16" spans="1:8" ht="12.75">
      <c r="A16" s="19" t="s">
        <v>197</v>
      </c>
      <c r="B16" s="261">
        <v>20672</v>
      </c>
      <c r="C16" s="261">
        <v>373</v>
      </c>
      <c r="D16" s="261">
        <v>19679</v>
      </c>
      <c r="E16" s="161" t="s">
        <v>24</v>
      </c>
      <c r="F16" s="261">
        <v>620</v>
      </c>
      <c r="G16" s="261">
        <v>20672</v>
      </c>
      <c r="H16" s="123"/>
    </row>
    <row r="17" spans="1:7" s="123" customFormat="1" ht="12.75">
      <c r="A17" s="164" t="s">
        <v>135</v>
      </c>
      <c r="B17" s="262">
        <v>21569</v>
      </c>
      <c r="C17" s="262">
        <v>416</v>
      </c>
      <c r="D17" s="262">
        <v>20533</v>
      </c>
      <c r="E17" s="161" t="s">
        <v>24</v>
      </c>
      <c r="F17" s="262">
        <v>620</v>
      </c>
      <c r="G17" s="262">
        <v>21569</v>
      </c>
    </row>
    <row r="18" spans="1:7" s="123" customFormat="1" ht="12.75">
      <c r="A18" s="18"/>
      <c r="B18" s="261"/>
      <c r="C18" s="261"/>
      <c r="D18" s="261"/>
      <c r="E18" s="261"/>
      <c r="F18" s="261"/>
      <c r="G18" s="261"/>
    </row>
    <row r="19" spans="1:8" ht="12.75">
      <c r="A19" s="294" t="s">
        <v>136</v>
      </c>
      <c r="B19" s="262">
        <v>71</v>
      </c>
      <c r="C19" s="262">
        <v>71</v>
      </c>
      <c r="D19" s="161" t="s">
        <v>24</v>
      </c>
      <c r="E19" s="161" t="s">
        <v>24</v>
      </c>
      <c r="F19" s="161" t="s">
        <v>24</v>
      </c>
      <c r="G19" s="262">
        <v>71</v>
      </c>
      <c r="H19" s="123"/>
    </row>
    <row r="20" spans="2:7" s="123" customFormat="1" ht="12.75">
      <c r="B20" s="261"/>
      <c r="C20" s="261"/>
      <c r="D20" s="261"/>
      <c r="E20" s="261"/>
      <c r="F20" s="261"/>
      <c r="G20" s="261"/>
    </row>
    <row r="21" spans="1:8" ht="12.75">
      <c r="A21" s="19" t="s">
        <v>198</v>
      </c>
      <c r="B21" s="261">
        <v>333</v>
      </c>
      <c r="C21" s="261">
        <v>310</v>
      </c>
      <c r="D21" s="161"/>
      <c r="E21" s="261">
        <v>23</v>
      </c>
      <c r="F21" s="161" t="s">
        <v>24</v>
      </c>
      <c r="G21" s="261">
        <v>333</v>
      </c>
      <c r="H21" s="123"/>
    </row>
    <row r="22" spans="1:8" ht="12.75">
      <c r="A22" s="164" t="s">
        <v>182</v>
      </c>
      <c r="B22" s="262">
        <v>333</v>
      </c>
      <c r="C22" s="262">
        <v>310</v>
      </c>
      <c r="D22" s="161"/>
      <c r="E22" s="262">
        <v>23</v>
      </c>
      <c r="F22" s="161" t="s">
        <v>24</v>
      </c>
      <c r="G22" s="262">
        <v>333</v>
      </c>
      <c r="H22" s="123"/>
    </row>
    <row r="23" spans="1:7" s="123" customFormat="1" ht="12.75">
      <c r="A23" s="18"/>
      <c r="B23" s="261"/>
      <c r="C23" s="261"/>
      <c r="D23" s="261"/>
      <c r="E23" s="261"/>
      <c r="F23" s="261"/>
      <c r="G23" s="261"/>
    </row>
    <row r="24" spans="1:8" ht="12.75">
      <c r="A24" s="18" t="s">
        <v>199</v>
      </c>
      <c r="B24" s="261">
        <v>282</v>
      </c>
      <c r="C24" s="328" t="s">
        <v>24</v>
      </c>
      <c r="D24" s="161">
        <v>282</v>
      </c>
      <c r="E24" s="161" t="s">
        <v>24</v>
      </c>
      <c r="F24" s="161" t="s">
        <v>24</v>
      </c>
      <c r="G24" s="261">
        <v>282</v>
      </c>
      <c r="H24" s="123"/>
    </row>
    <row r="25" spans="1:7" s="123" customFormat="1" ht="12.75">
      <c r="A25" s="19" t="s">
        <v>200</v>
      </c>
      <c r="B25" s="261">
        <v>136</v>
      </c>
      <c r="C25" s="161" t="s">
        <v>24</v>
      </c>
      <c r="D25" s="261">
        <v>136</v>
      </c>
      <c r="E25" s="161" t="s">
        <v>24</v>
      </c>
      <c r="F25" s="161" t="s">
        <v>24</v>
      </c>
      <c r="G25" s="261">
        <v>136</v>
      </c>
    </row>
    <row r="26" spans="1:8" ht="12.75">
      <c r="A26" s="19" t="s">
        <v>201</v>
      </c>
      <c r="B26" s="261">
        <v>14852</v>
      </c>
      <c r="C26" s="261">
        <v>967</v>
      </c>
      <c r="D26" s="261">
        <v>13877</v>
      </c>
      <c r="E26" s="161" t="s">
        <v>24</v>
      </c>
      <c r="F26" s="261">
        <v>8</v>
      </c>
      <c r="G26" s="261">
        <v>14852</v>
      </c>
      <c r="H26" s="123"/>
    </row>
    <row r="27" spans="1:7" s="123" customFormat="1" ht="12.75">
      <c r="A27" s="164" t="s">
        <v>156</v>
      </c>
      <c r="B27" s="262">
        <v>15270</v>
      </c>
      <c r="C27" s="262">
        <v>967</v>
      </c>
      <c r="D27" s="262">
        <v>14295</v>
      </c>
      <c r="E27" s="161" t="s">
        <v>24</v>
      </c>
      <c r="F27" s="262">
        <v>8</v>
      </c>
      <c r="G27" s="262">
        <v>15270</v>
      </c>
    </row>
    <row r="28" spans="1:7" s="123" customFormat="1" ht="12.75">
      <c r="A28" s="18"/>
      <c r="B28" s="261"/>
      <c r="C28" s="261"/>
      <c r="D28" s="261"/>
      <c r="E28" s="261"/>
      <c r="F28" s="261"/>
      <c r="G28" s="261"/>
    </row>
    <row r="29" spans="1:8" ht="12.75">
      <c r="A29" s="164" t="s">
        <v>157</v>
      </c>
      <c r="B29" s="262">
        <v>496</v>
      </c>
      <c r="C29" s="262">
        <v>496</v>
      </c>
      <c r="D29" s="161" t="s">
        <v>24</v>
      </c>
      <c r="E29" s="161" t="s">
        <v>24</v>
      </c>
      <c r="F29" s="161" t="s">
        <v>24</v>
      </c>
      <c r="G29" s="262">
        <v>496</v>
      </c>
      <c r="H29" s="123"/>
    </row>
    <row r="30" spans="1:7" s="123" customFormat="1" ht="12.75">
      <c r="A30" s="18"/>
      <c r="B30" s="261"/>
      <c r="C30" s="261"/>
      <c r="D30" s="161"/>
      <c r="E30" s="261"/>
      <c r="F30" s="261"/>
      <c r="G30" s="261"/>
    </row>
    <row r="31" spans="1:7" s="123" customFormat="1" ht="12.75">
      <c r="A31" s="19" t="s">
        <v>202</v>
      </c>
      <c r="B31" s="261">
        <v>21715</v>
      </c>
      <c r="C31" s="261">
        <v>5513</v>
      </c>
      <c r="D31" s="261">
        <v>947</v>
      </c>
      <c r="E31" s="161" t="s">
        <v>24</v>
      </c>
      <c r="F31" s="261">
        <v>15255</v>
      </c>
      <c r="G31" s="261">
        <v>21715</v>
      </c>
    </row>
    <row r="32" spans="1:8" ht="12.75">
      <c r="A32" s="19" t="s">
        <v>203</v>
      </c>
      <c r="B32" s="261">
        <v>5560</v>
      </c>
      <c r="C32" s="261">
        <v>1411</v>
      </c>
      <c r="D32" s="261">
        <v>243</v>
      </c>
      <c r="E32" s="161" t="s">
        <v>24</v>
      </c>
      <c r="F32" s="261">
        <v>3906</v>
      </c>
      <c r="G32" s="261">
        <v>5560</v>
      </c>
      <c r="H32" s="123"/>
    </row>
    <row r="33" spans="1:8" ht="12.75">
      <c r="A33" s="164" t="s">
        <v>160</v>
      </c>
      <c r="B33" s="262">
        <v>27275</v>
      </c>
      <c r="C33" s="262">
        <v>6924</v>
      </c>
      <c r="D33" s="262">
        <v>1190</v>
      </c>
      <c r="E33" s="161" t="s">
        <v>24</v>
      </c>
      <c r="F33" s="262">
        <v>19161</v>
      </c>
      <c r="G33" s="262">
        <v>27275</v>
      </c>
      <c r="H33" s="123"/>
    </row>
    <row r="34" spans="1:7" s="123" customFormat="1" ht="12.75">
      <c r="A34" s="18"/>
      <c r="B34" s="261"/>
      <c r="C34" s="261"/>
      <c r="D34" s="261"/>
      <c r="E34" s="261"/>
      <c r="F34" s="261"/>
      <c r="G34" s="261"/>
    </row>
    <row r="35" spans="1:7" s="123" customFormat="1" ht="12.75">
      <c r="A35" s="19" t="s">
        <v>204</v>
      </c>
      <c r="B35" s="261">
        <v>2845</v>
      </c>
      <c r="C35" s="261">
        <v>828</v>
      </c>
      <c r="D35" s="161">
        <v>59</v>
      </c>
      <c r="E35" s="161" t="s">
        <v>24</v>
      </c>
      <c r="F35" s="261">
        <v>1958</v>
      </c>
      <c r="G35" s="261">
        <v>2845</v>
      </c>
    </row>
    <row r="36" spans="1:8" ht="12.75">
      <c r="A36" s="19" t="s">
        <v>205</v>
      </c>
      <c r="B36" s="261">
        <v>36654</v>
      </c>
      <c r="C36" s="261">
        <v>2049</v>
      </c>
      <c r="D36" s="261">
        <v>5229</v>
      </c>
      <c r="E36" s="161">
        <v>57</v>
      </c>
      <c r="F36" s="261">
        <v>29319</v>
      </c>
      <c r="G36" s="261">
        <v>36654</v>
      </c>
      <c r="H36" s="123"/>
    </row>
    <row r="37" spans="1:7" s="123" customFormat="1" ht="12.75">
      <c r="A37" s="164" t="s">
        <v>181</v>
      </c>
      <c r="B37" s="262">
        <v>39499</v>
      </c>
      <c r="C37" s="262">
        <v>2877</v>
      </c>
      <c r="D37" s="262">
        <v>5288</v>
      </c>
      <c r="E37" s="161">
        <v>57</v>
      </c>
      <c r="F37" s="262">
        <v>31277</v>
      </c>
      <c r="G37" s="262">
        <v>39499</v>
      </c>
    </row>
    <row r="38" spans="1:7" s="123" customFormat="1" ht="12.75">
      <c r="A38" s="18"/>
      <c r="B38" s="261"/>
      <c r="C38" s="261"/>
      <c r="D38" s="261"/>
      <c r="E38" s="261"/>
      <c r="F38" s="261"/>
      <c r="G38" s="261"/>
    </row>
    <row r="39" spans="1:8" ht="13.5" thickBot="1">
      <c r="A39" s="169" t="s">
        <v>206</v>
      </c>
      <c r="B39" s="263">
        <v>119150</v>
      </c>
      <c r="C39" s="263">
        <v>13144</v>
      </c>
      <c r="D39" s="263">
        <v>54860</v>
      </c>
      <c r="E39" s="263">
        <v>80</v>
      </c>
      <c r="F39" s="263">
        <v>51066</v>
      </c>
      <c r="G39" s="263">
        <v>119150</v>
      </c>
      <c r="H39" s="123"/>
    </row>
    <row r="41" spans="2:7" s="123" customFormat="1" ht="12.75">
      <c r="B41" s="295"/>
      <c r="C41" s="295"/>
      <c r="D41" s="295"/>
      <c r="E41" s="295"/>
      <c r="F41" s="295"/>
      <c r="G41" s="295"/>
    </row>
    <row r="42" ht="12.75">
      <c r="H42" s="165"/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4"/>
  <dimension ref="A1:K43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5.7109375" style="96" customWidth="1"/>
    <col min="2" max="6" width="11.7109375" style="96" bestFit="1" customWidth="1"/>
    <col min="7" max="7" width="12.28125" style="96" bestFit="1" customWidth="1"/>
    <col min="8" max="8" width="11.7109375" style="96" bestFit="1" customWidth="1"/>
    <col min="9" max="9" width="12.8515625" style="96" bestFit="1" customWidth="1"/>
    <col min="10" max="10" width="12.7109375" style="96" bestFit="1" customWidth="1"/>
    <col min="11" max="19" width="9.421875" style="96" customWidth="1"/>
    <col min="20" max="16384" width="11.421875" style="96" customWidth="1"/>
  </cols>
  <sheetData>
    <row r="1" spans="1:10" s="93" customFormat="1" ht="18">
      <c r="A1" s="361" t="s">
        <v>0</v>
      </c>
      <c r="B1" s="361"/>
      <c r="C1" s="361"/>
      <c r="D1" s="361"/>
      <c r="E1" s="361"/>
      <c r="F1" s="361"/>
      <c r="G1" s="361"/>
      <c r="H1" s="361"/>
      <c r="I1" s="361"/>
      <c r="J1" s="361"/>
    </row>
    <row r="2" s="95" customFormat="1" ht="14.25"/>
    <row r="3" spans="1:10" s="158" customFormat="1" ht="15">
      <c r="A3" s="344" t="s">
        <v>325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1:10" ht="13.5" thickBot="1">
      <c r="A4" s="320"/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2.75">
      <c r="A5" s="319" t="s">
        <v>113</v>
      </c>
      <c r="B5" s="231" t="s">
        <v>190</v>
      </c>
      <c r="C5" s="232"/>
      <c r="D5" s="232"/>
      <c r="E5" s="232"/>
      <c r="F5" s="231" t="s">
        <v>42</v>
      </c>
      <c r="G5" s="232"/>
      <c r="H5" s="232"/>
      <c r="I5" s="232"/>
      <c r="J5" s="232"/>
    </row>
    <row r="6" spans="1:10" ht="12.75">
      <c r="A6" s="163" t="s">
        <v>191</v>
      </c>
      <c r="B6" s="53" t="s">
        <v>184</v>
      </c>
      <c r="C6" s="54"/>
      <c r="D6" s="54"/>
      <c r="E6" s="54"/>
      <c r="F6" s="53" t="s">
        <v>184</v>
      </c>
      <c r="G6" s="54"/>
      <c r="H6" s="54"/>
      <c r="I6" s="54"/>
      <c r="J6" s="37"/>
    </row>
    <row r="7" spans="1:10" ht="13.5" thickBot="1">
      <c r="A7" s="175" t="s">
        <v>192</v>
      </c>
      <c r="B7" s="174" t="s">
        <v>186</v>
      </c>
      <c r="C7" s="174" t="s">
        <v>187</v>
      </c>
      <c r="D7" s="174" t="s">
        <v>188</v>
      </c>
      <c r="E7" s="174" t="s">
        <v>189</v>
      </c>
      <c r="F7" s="174" t="s">
        <v>186</v>
      </c>
      <c r="G7" s="174" t="s">
        <v>187</v>
      </c>
      <c r="H7" s="155" t="s">
        <v>188</v>
      </c>
      <c r="I7" s="155" t="s">
        <v>189</v>
      </c>
      <c r="J7" s="157" t="s">
        <v>49</v>
      </c>
    </row>
    <row r="8" spans="1:11" s="123" customFormat="1" ht="12.75">
      <c r="A8" s="164" t="s">
        <v>126</v>
      </c>
      <c r="B8" s="161" t="s">
        <v>24</v>
      </c>
      <c r="C8" s="262">
        <v>3604</v>
      </c>
      <c r="D8" s="161" t="s">
        <v>24</v>
      </c>
      <c r="E8" s="161" t="s">
        <v>24</v>
      </c>
      <c r="F8" s="161" t="s">
        <v>24</v>
      </c>
      <c r="G8" s="161">
        <v>7189.98</v>
      </c>
      <c r="H8" s="161" t="s">
        <v>24</v>
      </c>
      <c r="I8" s="161" t="s">
        <v>24</v>
      </c>
      <c r="J8" s="173">
        <v>7189.98</v>
      </c>
      <c r="K8" s="164"/>
    </row>
    <row r="9" spans="1:11" ht="12.75">
      <c r="A9" s="18"/>
      <c r="B9" s="264"/>
      <c r="C9" s="264"/>
      <c r="D9" s="264"/>
      <c r="E9" s="264"/>
      <c r="F9" s="166"/>
      <c r="G9" s="166"/>
      <c r="H9" s="166"/>
      <c r="I9" s="166"/>
      <c r="J9" s="167"/>
      <c r="K9" s="18"/>
    </row>
    <row r="10" spans="1:11" ht="12.75">
      <c r="A10" s="6" t="s">
        <v>193</v>
      </c>
      <c r="B10" s="135">
        <v>6188</v>
      </c>
      <c r="C10" s="135">
        <v>5929</v>
      </c>
      <c r="D10" s="135">
        <v>6750</v>
      </c>
      <c r="E10" s="161" t="s">
        <v>24</v>
      </c>
      <c r="F10" s="135">
        <v>8960.224</v>
      </c>
      <c r="G10" s="135">
        <v>48955.753</v>
      </c>
      <c r="H10" s="135">
        <v>27</v>
      </c>
      <c r="I10" s="161" t="s">
        <v>24</v>
      </c>
      <c r="J10" s="167">
        <v>57942.977</v>
      </c>
      <c r="K10" s="6"/>
    </row>
    <row r="11" spans="1:11" ht="12.75">
      <c r="A11" s="19" t="s">
        <v>129</v>
      </c>
      <c r="B11" s="329" t="s">
        <v>24</v>
      </c>
      <c r="C11" s="135">
        <v>4604</v>
      </c>
      <c r="D11" s="161" t="s">
        <v>24</v>
      </c>
      <c r="E11" s="161" t="s">
        <v>24</v>
      </c>
      <c r="F11" s="135" t="s">
        <v>24</v>
      </c>
      <c r="G11" s="135">
        <v>221</v>
      </c>
      <c r="H11" s="161" t="s">
        <v>24</v>
      </c>
      <c r="I11" s="161"/>
      <c r="J11" s="167">
        <v>221</v>
      </c>
      <c r="K11" s="6"/>
    </row>
    <row r="12" spans="1:11" ht="12.75">
      <c r="A12" s="19" t="s">
        <v>194</v>
      </c>
      <c r="B12" s="135">
        <v>4069</v>
      </c>
      <c r="C12" s="135">
        <v>4553</v>
      </c>
      <c r="D12" s="161" t="s">
        <v>24</v>
      </c>
      <c r="E12" s="161" t="s">
        <v>24</v>
      </c>
      <c r="F12" s="135">
        <v>2164.708</v>
      </c>
      <c r="G12" s="135">
        <v>25046.053</v>
      </c>
      <c r="H12" s="161" t="s">
        <v>24</v>
      </c>
      <c r="I12" s="161" t="s">
        <v>24</v>
      </c>
      <c r="J12" s="167">
        <v>27210.761</v>
      </c>
      <c r="K12" s="19"/>
    </row>
    <row r="13" spans="1:11" s="123" customFormat="1" ht="12.75">
      <c r="A13" s="164" t="s">
        <v>179</v>
      </c>
      <c r="B13" s="262">
        <v>5775.681412165036</v>
      </c>
      <c r="C13" s="262">
        <v>5460.731609176835</v>
      </c>
      <c r="D13" s="161">
        <v>6750</v>
      </c>
      <c r="E13" s="161" t="s">
        <v>24</v>
      </c>
      <c r="F13" s="172">
        <v>11124.932</v>
      </c>
      <c r="G13" s="172">
        <v>74222.806</v>
      </c>
      <c r="H13" s="161">
        <v>27</v>
      </c>
      <c r="I13" s="161" t="s">
        <v>24</v>
      </c>
      <c r="J13" s="173">
        <v>85374.738</v>
      </c>
      <c r="K13" s="164"/>
    </row>
    <row r="14" spans="1:11" s="123" customFormat="1" ht="12.75">
      <c r="A14" s="18"/>
      <c r="B14" s="265"/>
      <c r="C14" s="265"/>
      <c r="D14" s="265"/>
      <c r="E14" s="265"/>
      <c r="F14" s="166"/>
      <c r="G14" s="166"/>
      <c r="H14" s="166"/>
      <c r="I14" s="166"/>
      <c r="J14" s="167"/>
      <c r="K14" s="18"/>
    </row>
    <row r="15" spans="1:11" ht="12.75">
      <c r="A15" s="19" t="s">
        <v>195</v>
      </c>
      <c r="B15" s="161" t="s">
        <v>24</v>
      </c>
      <c r="C15" s="265">
        <v>6550</v>
      </c>
      <c r="D15" s="161" t="s">
        <v>24</v>
      </c>
      <c r="E15" s="161" t="s">
        <v>24</v>
      </c>
      <c r="F15" s="161" t="s">
        <v>24</v>
      </c>
      <c r="G15" s="135">
        <v>5207.25</v>
      </c>
      <c r="H15" s="161" t="s">
        <v>24</v>
      </c>
      <c r="I15" s="161" t="s">
        <v>24</v>
      </c>
      <c r="J15" s="167">
        <v>5207.25</v>
      </c>
      <c r="K15" s="19"/>
    </row>
    <row r="16" spans="1:11" ht="12.75">
      <c r="A16" s="19" t="s">
        <v>196</v>
      </c>
      <c r="B16" s="135">
        <v>6945</v>
      </c>
      <c r="C16" s="261">
        <v>6455</v>
      </c>
      <c r="D16" s="161" t="s">
        <v>24</v>
      </c>
      <c r="E16" s="161" t="s">
        <v>24</v>
      </c>
      <c r="F16" s="161">
        <v>145.845</v>
      </c>
      <c r="G16" s="135">
        <v>697.14</v>
      </c>
      <c r="H16" s="161" t="s">
        <v>24</v>
      </c>
      <c r="I16" s="161" t="s">
        <v>24</v>
      </c>
      <c r="J16" s="167">
        <v>842.985</v>
      </c>
      <c r="K16" s="19"/>
    </row>
    <row r="17" spans="1:11" ht="12.75">
      <c r="A17" s="19" t="s">
        <v>197</v>
      </c>
      <c r="B17" s="135">
        <v>5560</v>
      </c>
      <c r="C17" s="265">
        <v>5750</v>
      </c>
      <c r="D17" s="161" t="s">
        <v>24</v>
      </c>
      <c r="E17" s="135">
        <v>6200</v>
      </c>
      <c r="F17" s="135">
        <v>2073.88</v>
      </c>
      <c r="G17" s="135">
        <v>113344</v>
      </c>
      <c r="H17" s="161" t="s">
        <v>24</v>
      </c>
      <c r="I17" s="135">
        <v>3831.6</v>
      </c>
      <c r="J17" s="167">
        <v>119249.48</v>
      </c>
      <c r="K17" s="19"/>
    </row>
    <row r="18" spans="1:11" s="123" customFormat="1" ht="12.75">
      <c r="A18" s="164" t="s">
        <v>135</v>
      </c>
      <c r="B18" s="262">
        <v>5651.00015767719</v>
      </c>
      <c r="C18" s="262">
        <v>5789.055317224828</v>
      </c>
      <c r="D18" s="161"/>
      <c r="E18" s="262">
        <v>6200</v>
      </c>
      <c r="F18" s="172">
        <v>2219.725</v>
      </c>
      <c r="G18" s="172">
        <v>119248.39</v>
      </c>
      <c r="H18" s="161" t="s">
        <v>24</v>
      </c>
      <c r="I18" s="172">
        <v>3831.6</v>
      </c>
      <c r="J18" s="173">
        <v>125299.71500000001</v>
      </c>
      <c r="K18" s="164"/>
    </row>
    <row r="19" spans="1:11" s="123" customFormat="1" ht="12.75">
      <c r="A19" s="18"/>
      <c r="B19" s="265"/>
      <c r="C19" s="265"/>
      <c r="D19" s="265"/>
      <c r="E19" s="265"/>
      <c r="F19" s="166"/>
      <c r="G19" s="166"/>
      <c r="H19" s="166"/>
      <c r="I19" s="166"/>
      <c r="J19" s="167"/>
      <c r="K19" s="18"/>
    </row>
    <row r="20" spans="1:11" ht="12.75">
      <c r="A20" s="294" t="s">
        <v>136</v>
      </c>
      <c r="B20" s="262">
        <v>3600</v>
      </c>
      <c r="C20" s="161" t="s">
        <v>24</v>
      </c>
      <c r="D20" s="161" t="s">
        <v>24</v>
      </c>
      <c r="E20" s="161" t="s">
        <v>24</v>
      </c>
      <c r="F20" s="161">
        <v>115.2</v>
      </c>
      <c r="G20" s="161" t="s">
        <v>24</v>
      </c>
      <c r="H20" s="161" t="s">
        <v>24</v>
      </c>
      <c r="I20" s="161" t="s">
        <v>24</v>
      </c>
      <c r="J20" s="173">
        <v>115.2</v>
      </c>
      <c r="K20" s="294"/>
    </row>
    <row r="21" spans="2:9" s="123" customFormat="1" ht="12.75">
      <c r="B21" s="265"/>
      <c r="C21" s="265"/>
      <c r="D21" s="265"/>
      <c r="E21" s="265"/>
      <c r="F21" s="161"/>
      <c r="G21" s="135"/>
      <c r="H21" s="161"/>
      <c r="I21" s="161"/>
    </row>
    <row r="22" spans="1:11" ht="12.75">
      <c r="A22" s="19" t="s">
        <v>198</v>
      </c>
      <c r="B22" s="135">
        <v>6480</v>
      </c>
      <c r="C22" s="161" t="s">
        <v>24</v>
      </c>
      <c r="D22" s="135">
        <v>6670</v>
      </c>
      <c r="E22" s="161" t="s">
        <v>24</v>
      </c>
      <c r="F22" s="135">
        <v>2203.2</v>
      </c>
      <c r="G22" s="161" t="s">
        <v>24</v>
      </c>
      <c r="H22" s="135">
        <v>266.8</v>
      </c>
      <c r="I22" s="161" t="s">
        <v>24</v>
      </c>
      <c r="J22" s="167">
        <v>2470</v>
      </c>
      <c r="K22" s="19"/>
    </row>
    <row r="23" spans="1:11" ht="12.75">
      <c r="A23" s="164" t="s">
        <v>182</v>
      </c>
      <c r="B23" s="262">
        <v>6480</v>
      </c>
      <c r="C23" s="161" t="s">
        <v>24</v>
      </c>
      <c r="D23" s="262">
        <v>6670</v>
      </c>
      <c r="E23" s="161" t="s">
        <v>24</v>
      </c>
      <c r="F23" s="172">
        <v>2203.2</v>
      </c>
      <c r="G23" s="161" t="s">
        <v>24</v>
      </c>
      <c r="H23" s="172">
        <v>266.8</v>
      </c>
      <c r="I23" s="161" t="s">
        <v>24</v>
      </c>
      <c r="J23" s="173">
        <v>2470</v>
      </c>
      <c r="K23" s="164"/>
    </row>
    <row r="24" spans="1:11" s="123" customFormat="1" ht="12.75">
      <c r="A24" s="18"/>
      <c r="B24" s="265"/>
      <c r="C24" s="265"/>
      <c r="D24" s="265"/>
      <c r="E24" s="265"/>
      <c r="F24" s="166"/>
      <c r="G24" s="166"/>
      <c r="H24" s="166"/>
      <c r="I24" s="166"/>
      <c r="J24" s="167"/>
      <c r="K24" s="18"/>
    </row>
    <row r="25" spans="1:11" ht="12.75">
      <c r="A25" s="18" t="s">
        <v>199</v>
      </c>
      <c r="B25" s="135">
        <v>6400</v>
      </c>
      <c r="C25" s="161"/>
      <c r="D25" s="161"/>
      <c r="E25" s="161"/>
      <c r="F25" s="135">
        <v>1548.8</v>
      </c>
      <c r="G25" s="161" t="s">
        <v>24</v>
      </c>
      <c r="H25" s="161" t="s">
        <v>24</v>
      </c>
      <c r="I25" s="161" t="s">
        <v>24</v>
      </c>
      <c r="J25" s="167">
        <v>1548.8</v>
      </c>
      <c r="K25" s="18"/>
    </row>
    <row r="26" spans="1:11" s="123" customFormat="1" ht="12.75">
      <c r="A26" s="19" t="s">
        <v>200</v>
      </c>
      <c r="B26" s="135"/>
      <c r="C26" s="135">
        <v>5995</v>
      </c>
      <c r="D26" s="161" t="s">
        <v>24</v>
      </c>
      <c r="E26" s="161" t="s">
        <v>24</v>
      </c>
      <c r="F26" s="161" t="s">
        <v>24</v>
      </c>
      <c r="G26" s="135">
        <v>821.315</v>
      </c>
      <c r="H26" s="161" t="s">
        <v>24</v>
      </c>
      <c r="I26" s="161" t="s">
        <v>24</v>
      </c>
      <c r="J26" s="167">
        <v>821.315</v>
      </c>
      <c r="K26" s="19"/>
    </row>
    <row r="27" spans="1:11" ht="12.75">
      <c r="A27" s="19" t="s">
        <v>201</v>
      </c>
      <c r="B27" s="135">
        <v>4507</v>
      </c>
      <c r="C27" s="135">
        <v>7802</v>
      </c>
      <c r="D27" s="161" t="s">
        <v>24</v>
      </c>
      <c r="E27" s="135">
        <v>7380</v>
      </c>
      <c r="F27" s="135">
        <v>4245.594</v>
      </c>
      <c r="G27" s="135">
        <v>105623.476</v>
      </c>
      <c r="H27" s="161" t="s">
        <v>24</v>
      </c>
      <c r="I27" s="135">
        <v>332.1</v>
      </c>
      <c r="J27" s="167">
        <v>110201.17</v>
      </c>
      <c r="K27" s="19"/>
    </row>
    <row r="28" spans="1:11" s="123" customFormat="1" ht="12.75">
      <c r="A28" s="164" t="s">
        <v>156</v>
      </c>
      <c r="B28" s="262">
        <v>5012.985336861801</v>
      </c>
      <c r="C28" s="262">
        <v>7788.0574088120475</v>
      </c>
      <c r="D28" s="161" t="s">
        <v>24</v>
      </c>
      <c r="E28" s="262">
        <v>7380</v>
      </c>
      <c r="F28" s="172">
        <v>5794.394</v>
      </c>
      <c r="G28" s="172">
        <v>106444.791</v>
      </c>
      <c r="H28" s="161" t="s">
        <v>24</v>
      </c>
      <c r="I28" s="172">
        <v>332.1</v>
      </c>
      <c r="J28" s="173">
        <v>112571.285</v>
      </c>
      <c r="K28" s="164"/>
    </row>
    <row r="29" spans="1:11" s="123" customFormat="1" ht="12.75">
      <c r="A29" s="18"/>
      <c r="B29" s="265"/>
      <c r="C29" s="265"/>
      <c r="D29" s="265"/>
      <c r="E29" s="265"/>
      <c r="F29" s="166"/>
      <c r="G29" s="166"/>
      <c r="H29" s="166"/>
      <c r="I29" s="166"/>
      <c r="J29" s="167"/>
      <c r="K29" s="18"/>
    </row>
    <row r="30" spans="1:11" ht="12.75">
      <c r="A30" s="164" t="s">
        <v>157</v>
      </c>
      <c r="B30" s="262">
        <v>6780</v>
      </c>
      <c r="C30" s="161" t="s">
        <v>24</v>
      </c>
      <c r="D30" s="161" t="s">
        <v>24</v>
      </c>
      <c r="E30" s="161" t="s">
        <v>24</v>
      </c>
      <c r="F30" s="161">
        <v>3363</v>
      </c>
      <c r="G30" s="161" t="s">
        <v>24</v>
      </c>
      <c r="H30" s="161" t="s">
        <v>24</v>
      </c>
      <c r="I30" s="161" t="s">
        <v>24</v>
      </c>
      <c r="J30" s="173">
        <v>3363</v>
      </c>
      <c r="K30" s="164"/>
    </row>
    <row r="31" spans="1:11" ht="12.75">
      <c r="A31" s="18"/>
      <c r="B31" s="265"/>
      <c r="C31" s="265"/>
      <c r="D31" s="265"/>
      <c r="E31" s="265"/>
      <c r="F31" s="166"/>
      <c r="G31" s="166"/>
      <c r="H31" s="166"/>
      <c r="I31" s="166"/>
      <c r="J31" s="167"/>
      <c r="K31" s="18"/>
    </row>
    <row r="32" spans="1:11" s="123" customFormat="1" ht="12.75">
      <c r="A32" s="19" t="s">
        <v>202</v>
      </c>
      <c r="B32" s="135">
        <v>7075</v>
      </c>
      <c r="C32" s="135">
        <v>7400</v>
      </c>
      <c r="D32" s="161" t="s">
        <v>24</v>
      </c>
      <c r="E32" s="265">
        <v>7606</v>
      </c>
      <c r="F32" s="135">
        <v>31285.65</v>
      </c>
      <c r="G32" s="135">
        <v>925</v>
      </c>
      <c r="H32" s="161" t="s">
        <v>24</v>
      </c>
      <c r="I32" s="135">
        <v>135789.918</v>
      </c>
      <c r="J32" s="167">
        <v>168000.568</v>
      </c>
      <c r="K32" s="19"/>
    </row>
    <row r="33" spans="1:11" ht="12.75">
      <c r="A33" s="19" t="s">
        <v>203</v>
      </c>
      <c r="B33" s="135">
        <v>6796</v>
      </c>
      <c r="C33" s="135">
        <v>7161</v>
      </c>
      <c r="D33" s="161" t="s">
        <v>24</v>
      </c>
      <c r="E33" s="265">
        <v>7300</v>
      </c>
      <c r="F33" s="135">
        <v>7509.58</v>
      </c>
      <c r="G33" s="135">
        <v>221.991</v>
      </c>
      <c r="H33" s="161" t="s">
        <v>24</v>
      </c>
      <c r="I33" s="135">
        <v>32587.2</v>
      </c>
      <c r="J33" s="167">
        <v>40318.771</v>
      </c>
      <c r="K33" s="19"/>
    </row>
    <row r="34" spans="1:11" ht="12.75">
      <c r="A34" s="164" t="s">
        <v>160</v>
      </c>
      <c r="B34" s="262">
        <v>7020.994061125555</v>
      </c>
      <c r="C34" s="266">
        <v>7353.7434478561745</v>
      </c>
      <c r="D34" s="161" t="s">
        <v>24</v>
      </c>
      <c r="E34" s="266">
        <v>7546.777682155125</v>
      </c>
      <c r="F34" s="172">
        <v>38795.23</v>
      </c>
      <c r="G34" s="172">
        <v>1146.991</v>
      </c>
      <c r="H34" s="161" t="s">
        <v>24</v>
      </c>
      <c r="I34" s="172">
        <v>168377.11800000002</v>
      </c>
      <c r="J34" s="173">
        <v>208319.33900000004</v>
      </c>
      <c r="K34" s="164"/>
    </row>
    <row r="35" spans="1:11" s="123" customFormat="1" ht="12.75">
      <c r="A35" s="18"/>
      <c r="B35" s="267"/>
      <c r="C35" s="267"/>
      <c r="D35" s="267"/>
      <c r="E35" s="267"/>
      <c r="F35" s="166"/>
      <c r="G35" s="166"/>
      <c r="H35" s="166"/>
      <c r="I35" s="166"/>
      <c r="J35" s="167"/>
      <c r="K35" s="18"/>
    </row>
    <row r="36" spans="1:11" s="123" customFormat="1" ht="12.75">
      <c r="A36" s="19" t="s">
        <v>204</v>
      </c>
      <c r="B36" s="135">
        <v>8538</v>
      </c>
      <c r="C36" s="161"/>
      <c r="D36" s="161"/>
      <c r="E36" s="265">
        <v>7850</v>
      </c>
      <c r="F36" s="135">
        <v>5344.788</v>
      </c>
      <c r="G36" s="161" t="s">
        <v>24</v>
      </c>
      <c r="H36" s="161" t="s">
        <v>24</v>
      </c>
      <c r="I36" s="135">
        <v>17615.4</v>
      </c>
      <c r="J36" s="167">
        <v>22960.188000000002</v>
      </c>
      <c r="K36" s="19"/>
    </row>
    <row r="37" spans="1:11" ht="12.75">
      <c r="A37" s="19" t="s">
        <v>205</v>
      </c>
      <c r="B37" s="135">
        <v>8806</v>
      </c>
      <c r="C37" s="135">
        <v>8905</v>
      </c>
      <c r="D37" s="161" t="s">
        <v>24</v>
      </c>
      <c r="E37" s="265">
        <v>8610</v>
      </c>
      <c r="F37" s="135">
        <v>12971.238</v>
      </c>
      <c r="G37" s="135">
        <v>17712.045</v>
      </c>
      <c r="H37" s="161" t="s">
        <v>24</v>
      </c>
      <c r="I37" s="135">
        <v>284784.36</v>
      </c>
      <c r="J37" s="167">
        <v>315467.643</v>
      </c>
      <c r="K37" s="19"/>
    </row>
    <row r="38" spans="1:11" s="123" customFormat="1" ht="12.75">
      <c r="A38" s="164" t="s">
        <v>181</v>
      </c>
      <c r="B38" s="262">
        <v>8727.795088956524</v>
      </c>
      <c r="C38" s="161">
        <v>8905</v>
      </c>
      <c r="D38" s="161" t="s">
        <v>24</v>
      </c>
      <c r="E38" s="266">
        <v>8565.728456927347</v>
      </c>
      <c r="F38" s="172">
        <v>18316.025999999998</v>
      </c>
      <c r="G38" s="172">
        <v>17712.045</v>
      </c>
      <c r="H38" s="161" t="s">
        <v>24</v>
      </c>
      <c r="I38" s="172">
        <v>302399.76</v>
      </c>
      <c r="J38" s="173">
        <v>338427.831</v>
      </c>
      <c r="K38" s="164"/>
    </row>
    <row r="39" spans="1:11" s="123" customFormat="1" ht="12.75">
      <c r="A39" s="18"/>
      <c r="B39" s="265"/>
      <c r="C39" s="265"/>
      <c r="D39" s="265"/>
      <c r="E39" s="265"/>
      <c r="F39" s="166"/>
      <c r="G39" s="161"/>
      <c r="H39" s="166"/>
      <c r="I39" s="166"/>
      <c r="J39" s="167"/>
      <c r="K39" s="18"/>
    </row>
    <row r="40" spans="1:11" ht="13.5" thickBot="1">
      <c r="A40" s="169" t="s">
        <v>206</v>
      </c>
      <c r="B40" s="170">
        <v>6788.62487553933</v>
      </c>
      <c r="C40" s="170">
        <v>6240.23667585573</v>
      </c>
      <c r="D40" s="170">
        <v>6677.272727272728</v>
      </c>
      <c r="E40" s="170">
        <v>8146.493619210979</v>
      </c>
      <c r="F40" s="170">
        <v>81816.507</v>
      </c>
      <c r="G40" s="170">
        <v>325965.0029999999</v>
      </c>
      <c r="H40" s="170">
        <v>293.8</v>
      </c>
      <c r="I40" s="170">
        <v>474940.57800000004</v>
      </c>
      <c r="J40" s="171">
        <v>883131.0880000001</v>
      </c>
      <c r="K40" s="164"/>
    </row>
    <row r="41" s="123" customFormat="1" ht="12.75"/>
    <row r="42" spans="6:9" ht="12.75">
      <c r="F42" s="105"/>
      <c r="G42" s="105"/>
      <c r="H42" s="105"/>
      <c r="I42" s="105"/>
    </row>
    <row r="43" spans="6:10" ht="12.75">
      <c r="F43" s="105"/>
      <c r="G43" s="105"/>
      <c r="H43" s="105"/>
      <c r="I43" s="105"/>
      <c r="J43" s="105"/>
    </row>
  </sheetData>
  <mergeCells count="2">
    <mergeCell ref="A3:J3"/>
    <mergeCell ref="A1:J1"/>
  </mergeCells>
  <printOptions horizontalCentered="1"/>
  <pageMargins left="0.75" right="0.75" top="0.5905511811023623" bottom="1" header="0" footer="0"/>
  <pageSetup horizontalDpi="600" verticalDpi="600" orientation="portrait" paperSize="9" scale="6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8"/>
  <dimension ref="A1:K43"/>
  <sheetViews>
    <sheetView showGridLines="0" zoomScale="75" zoomScaleNormal="75" workbookViewId="0" topLeftCell="A3">
      <selection activeCell="K43" sqref="K43"/>
    </sheetView>
  </sheetViews>
  <sheetFormatPr defaultColWidth="11.421875" defaultRowHeight="12.75"/>
  <cols>
    <col min="1" max="1" width="25.7109375" style="96" customWidth="1"/>
    <col min="2" max="6" width="11.7109375" style="96" bestFit="1" customWidth="1"/>
    <col min="7" max="7" width="12.28125" style="96" bestFit="1" customWidth="1"/>
    <col min="8" max="8" width="11.7109375" style="96" bestFit="1" customWidth="1"/>
    <col min="9" max="9" width="12.8515625" style="96" bestFit="1" customWidth="1"/>
    <col min="10" max="10" width="12.7109375" style="96" bestFit="1" customWidth="1"/>
    <col min="11" max="19" width="9.421875" style="96" customWidth="1"/>
    <col min="20" max="16384" width="11.421875" style="96" customWidth="1"/>
  </cols>
  <sheetData>
    <row r="1" spans="1:10" s="93" customFormat="1" ht="18">
      <c r="A1" s="361" t="s">
        <v>0</v>
      </c>
      <c r="B1" s="361"/>
      <c r="C1" s="361"/>
      <c r="D1" s="361"/>
      <c r="E1" s="361"/>
      <c r="F1" s="361"/>
      <c r="G1" s="361"/>
      <c r="H1" s="361"/>
      <c r="I1" s="361"/>
      <c r="J1" s="361"/>
    </row>
    <row r="2" s="95" customFormat="1" ht="14.25"/>
    <row r="3" spans="1:10" s="158" customFormat="1" ht="15">
      <c r="A3" s="344" t="s">
        <v>326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1:10" ht="13.5" thickBot="1">
      <c r="A4" s="320"/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2.75">
      <c r="A5" s="319" t="s">
        <v>113</v>
      </c>
      <c r="B5" s="231" t="s">
        <v>190</v>
      </c>
      <c r="C5" s="232"/>
      <c r="D5" s="232"/>
      <c r="E5" s="232"/>
      <c r="F5" s="231" t="s">
        <v>42</v>
      </c>
      <c r="G5" s="232"/>
      <c r="H5" s="232"/>
      <c r="I5" s="232"/>
      <c r="J5" s="232"/>
    </row>
    <row r="6" spans="1:10" ht="12.75">
      <c r="A6" s="163" t="s">
        <v>191</v>
      </c>
      <c r="B6" s="53" t="s">
        <v>184</v>
      </c>
      <c r="C6" s="54"/>
      <c r="D6" s="54"/>
      <c r="E6" s="54"/>
      <c r="F6" s="53" t="s">
        <v>184</v>
      </c>
      <c r="G6" s="54"/>
      <c r="H6" s="54"/>
      <c r="I6" s="54"/>
      <c r="J6" s="37"/>
    </row>
    <row r="7" spans="1:10" ht="13.5" thickBot="1">
      <c r="A7" s="175" t="s">
        <v>192</v>
      </c>
      <c r="B7" s="174" t="s">
        <v>186</v>
      </c>
      <c r="C7" s="174" t="s">
        <v>187</v>
      </c>
      <c r="D7" s="174" t="s">
        <v>188</v>
      </c>
      <c r="E7" s="174" t="s">
        <v>189</v>
      </c>
      <c r="F7" s="174" t="s">
        <v>186</v>
      </c>
      <c r="G7" s="174" t="s">
        <v>187</v>
      </c>
      <c r="H7" s="155" t="s">
        <v>188</v>
      </c>
      <c r="I7" s="155" t="s">
        <v>189</v>
      </c>
      <c r="J7" s="157" t="s">
        <v>49</v>
      </c>
    </row>
    <row r="8" spans="1:11" s="123" customFormat="1" ht="12.75">
      <c r="A8" s="164" t="s">
        <v>126</v>
      </c>
      <c r="B8" s="161" t="s">
        <v>24</v>
      </c>
      <c r="C8" s="262">
        <v>5859</v>
      </c>
      <c r="D8" s="161" t="s">
        <v>24</v>
      </c>
      <c r="E8" s="161" t="s">
        <v>24</v>
      </c>
      <c r="F8" s="161" t="s">
        <v>24</v>
      </c>
      <c r="G8" s="161">
        <v>12667.158</v>
      </c>
      <c r="H8" s="161" t="s">
        <v>24</v>
      </c>
      <c r="I8" s="161" t="s">
        <v>24</v>
      </c>
      <c r="J8" s="173">
        <v>12667.158</v>
      </c>
      <c r="K8" s="164"/>
    </row>
    <row r="9" spans="1:11" ht="12.75">
      <c r="A9" s="18"/>
      <c r="B9" s="264"/>
      <c r="C9" s="264"/>
      <c r="D9" s="264"/>
      <c r="E9" s="264"/>
      <c r="F9" s="166"/>
      <c r="G9" s="166"/>
      <c r="H9" s="166"/>
      <c r="I9" s="166"/>
      <c r="J9" s="167"/>
      <c r="K9" s="18"/>
    </row>
    <row r="10" spans="1:11" ht="12.75">
      <c r="A10" s="6" t="s">
        <v>193</v>
      </c>
      <c r="B10" s="135">
        <v>4089</v>
      </c>
      <c r="C10" s="135">
        <v>4009</v>
      </c>
      <c r="D10" s="135" t="s">
        <v>24</v>
      </c>
      <c r="E10" s="161" t="s">
        <v>24</v>
      </c>
      <c r="F10" s="135">
        <v>3410.226</v>
      </c>
      <c r="G10" s="135">
        <v>23408.551</v>
      </c>
      <c r="H10" s="135" t="s">
        <v>24</v>
      </c>
      <c r="I10" s="161" t="s">
        <v>24</v>
      </c>
      <c r="J10" s="167">
        <v>26818.777</v>
      </c>
      <c r="K10" s="6"/>
    </row>
    <row r="11" spans="1:11" ht="12.75">
      <c r="A11" s="19" t="s">
        <v>129</v>
      </c>
      <c r="B11" s="329" t="s">
        <v>24</v>
      </c>
      <c r="C11" s="135">
        <v>4115</v>
      </c>
      <c r="D11" s="161" t="s">
        <v>24</v>
      </c>
      <c r="E11" s="161" t="s">
        <v>24</v>
      </c>
      <c r="F11" s="135"/>
      <c r="G11" s="135">
        <v>251.015</v>
      </c>
      <c r="H11" s="161" t="s">
        <v>24</v>
      </c>
      <c r="I11" s="161" t="s">
        <v>24</v>
      </c>
      <c r="J11" s="167">
        <v>251.015</v>
      </c>
      <c r="K11" s="6"/>
    </row>
    <row r="12" spans="1:11" ht="12.75">
      <c r="A12" s="19" t="s">
        <v>194</v>
      </c>
      <c r="B12" s="265">
        <v>5103</v>
      </c>
      <c r="C12" s="135">
        <v>3462</v>
      </c>
      <c r="D12" s="161" t="s">
        <v>24</v>
      </c>
      <c r="E12" s="161" t="s">
        <v>24</v>
      </c>
      <c r="F12" s="135">
        <v>1270.647</v>
      </c>
      <c r="G12" s="135">
        <v>19013.304</v>
      </c>
      <c r="H12" s="161" t="s">
        <v>24</v>
      </c>
      <c r="I12" s="161" t="s">
        <v>24</v>
      </c>
      <c r="J12" s="167">
        <v>20283.951</v>
      </c>
      <c r="K12" s="19"/>
    </row>
    <row r="13" spans="1:11" s="123" customFormat="1" ht="12.75">
      <c r="A13" s="164" t="s">
        <v>179</v>
      </c>
      <c r="B13" s="262">
        <v>4364.255504261705</v>
      </c>
      <c r="C13" s="262">
        <v>3765.9024605563204</v>
      </c>
      <c r="D13" s="161" t="s">
        <v>24</v>
      </c>
      <c r="E13" s="161" t="s">
        <v>24</v>
      </c>
      <c r="F13" s="172">
        <v>4680.873</v>
      </c>
      <c r="G13" s="172">
        <v>42672.87</v>
      </c>
      <c r="H13" s="161" t="s">
        <v>24</v>
      </c>
      <c r="I13" s="161" t="s">
        <v>24</v>
      </c>
      <c r="J13" s="173">
        <v>47353.742999999995</v>
      </c>
      <c r="K13" s="164"/>
    </row>
    <row r="14" spans="1:11" s="123" customFormat="1" ht="12.75">
      <c r="A14" s="18"/>
      <c r="B14" s="265"/>
      <c r="C14" s="265"/>
      <c r="D14" s="265"/>
      <c r="E14" s="265"/>
      <c r="F14" s="166"/>
      <c r="G14" s="166"/>
      <c r="H14" s="166"/>
      <c r="I14" s="166"/>
      <c r="J14" s="167"/>
      <c r="K14" s="18"/>
    </row>
    <row r="15" spans="1:11" ht="12.75">
      <c r="A15" s="19" t="s">
        <v>195</v>
      </c>
      <c r="B15" s="161"/>
      <c r="C15" s="135">
        <v>6549</v>
      </c>
      <c r="D15" s="161" t="s">
        <v>24</v>
      </c>
      <c r="E15" s="161" t="s">
        <v>24</v>
      </c>
      <c r="F15" s="161" t="s">
        <v>24</v>
      </c>
      <c r="G15" s="135">
        <v>5258.847</v>
      </c>
      <c r="H15" s="161" t="s">
        <v>24</v>
      </c>
      <c r="I15" s="161" t="s">
        <v>24</v>
      </c>
      <c r="J15" s="167">
        <v>5258.847</v>
      </c>
      <c r="K15" s="19"/>
    </row>
    <row r="16" spans="1:11" ht="12.75">
      <c r="A16" s="19" t="s">
        <v>196</v>
      </c>
      <c r="B16" s="135">
        <v>6693</v>
      </c>
      <c r="C16" s="135">
        <v>6759</v>
      </c>
      <c r="D16" s="161" t="s">
        <v>24</v>
      </c>
      <c r="E16" s="161" t="s">
        <v>24</v>
      </c>
      <c r="F16" s="161">
        <v>287.799</v>
      </c>
      <c r="G16" s="135">
        <v>344.709</v>
      </c>
      <c r="H16" s="161" t="s">
        <v>24</v>
      </c>
      <c r="I16" s="161" t="s">
        <v>24</v>
      </c>
      <c r="J16" s="167">
        <v>632.508</v>
      </c>
      <c r="K16" s="19"/>
    </row>
    <row r="17" spans="1:11" ht="12.75">
      <c r="A17" s="19" t="s">
        <v>197</v>
      </c>
      <c r="B17" s="135">
        <v>5530</v>
      </c>
      <c r="C17" s="135">
        <v>5812</v>
      </c>
      <c r="D17" s="161" t="s">
        <v>24</v>
      </c>
      <c r="E17" s="265">
        <v>6250</v>
      </c>
      <c r="F17" s="135">
        <v>2062.69</v>
      </c>
      <c r="G17" s="135">
        <v>114374.348</v>
      </c>
      <c r="H17" s="161" t="s">
        <v>24</v>
      </c>
      <c r="I17" s="135">
        <v>3875</v>
      </c>
      <c r="J17" s="167">
        <v>120312.038</v>
      </c>
      <c r="K17" s="19"/>
    </row>
    <row r="18" spans="1:11" s="123" customFormat="1" ht="12.75">
      <c r="A18" s="164" t="s">
        <v>135</v>
      </c>
      <c r="B18" s="262">
        <v>5672.40025671254</v>
      </c>
      <c r="C18" s="262">
        <v>5847.024863094791</v>
      </c>
      <c r="D18" s="161" t="s">
        <v>24</v>
      </c>
      <c r="E18" s="266">
        <v>6250</v>
      </c>
      <c r="F18" s="172">
        <v>2350.489</v>
      </c>
      <c r="G18" s="172">
        <v>119977.904</v>
      </c>
      <c r="H18" s="161" t="s">
        <v>24</v>
      </c>
      <c r="I18" s="172">
        <v>3875</v>
      </c>
      <c r="J18" s="173">
        <v>126203.393</v>
      </c>
      <c r="K18" s="164"/>
    </row>
    <row r="19" spans="1:11" s="123" customFormat="1" ht="12.75">
      <c r="A19" s="18"/>
      <c r="B19" s="265"/>
      <c r="C19" s="265"/>
      <c r="D19" s="265"/>
      <c r="E19" s="265"/>
      <c r="F19" s="166"/>
      <c r="G19" s="166"/>
      <c r="H19" s="166"/>
      <c r="I19" s="166"/>
      <c r="J19" s="167"/>
      <c r="K19" s="18"/>
    </row>
    <row r="20" spans="1:11" ht="12.75">
      <c r="A20" s="294" t="s">
        <v>136</v>
      </c>
      <c r="B20" s="262">
        <v>1442</v>
      </c>
      <c r="C20" s="161" t="s">
        <v>24</v>
      </c>
      <c r="D20" s="161" t="s">
        <v>24</v>
      </c>
      <c r="E20" s="161" t="s">
        <v>24</v>
      </c>
      <c r="F20" s="161">
        <v>102.382</v>
      </c>
      <c r="G20" s="161" t="s">
        <v>24</v>
      </c>
      <c r="H20" s="161" t="s">
        <v>24</v>
      </c>
      <c r="I20" s="161" t="s">
        <v>24</v>
      </c>
      <c r="J20" s="173">
        <v>102.382</v>
      </c>
      <c r="K20" s="294"/>
    </row>
    <row r="21" spans="2:9" s="123" customFormat="1" ht="12.75">
      <c r="B21" s="265"/>
      <c r="C21" s="265"/>
      <c r="D21" s="265"/>
      <c r="E21" s="265"/>
      <c r="F21" s="161"/>
      <c r="G21" s="135"/>
      <c r="H21" s="161"/>
      <c r="I21" s="161"/>
    </row>
    <row r="22" spans="1:11" ht="12.75">
      <c r="A22" s="19" t="s">
        <v>198</v>
      </c>
      <c r="B22" s="135">
        <v>6090</v>
      </c>
      <c r="C22" s="161" t="s">
        <v>24</v>
      </c>
      <c r="D22" s="265">
        <v>6240</v>
      </c>
      <c r="E22" s="161" t="s">
        <v>24</v>
      </c>
      <c r="F22" s="135">
        <v>1887.9</v>
      </c>
      <c r="G22" s="161" t="s">
        <v>24</v>
      </c>
      <c r="H22" s="135">
        <v>143.52</v>
      </c>
      <c r="I22" s="161" t="s">
        <v>24</v>
      </c>
      <c r="J22" s="167">
        <v>2031.42</v>
      </c>
      <c r="K22" s="19"/>
    </row>
    <row r="23" spans="1:11" ht="12.75">
      <c r="A23" s="164" t="s">
        <v>182</v>
      </c>
      <c r="B23" s="262">
        <v>6090</v>
      </c>
      <c r="C23" s="161" t="s">
        <v>24</v>
      </c>
      <c r="D23" s="266">
        <v>6240</v>
      </c>
      <c r="E23" s="161" t="s">
        <v>24</v>
      </c>
      <c r="F23" s="172">
        <v>1887.9</v>
      </c>
      <c r="G23" s="161" t="s">
        <v>24</v>
      </c>
      <c r="H23" s="172">
        <v>143.52</v>
      </c>
      <c r="I23" s="161" t="s">
        <v>24</v>
      </c>
      <c r="J23" s="173">
        <v>2031.42</v>
      </c>
      <c r="K23" s="164"/>
    </row>
    <row r="24" spans="1:11" s="123" customFormat="1" ht="12.75">
      <c r="A24" s="18"/>
      <c r="B24" s="265"/>
      <c r="C24" s="265"/>
      <c r="D24" s="265"/>
      <c r="E24" s="265"/>
      <c r="F24" s="166"/>
      <c r="G24" s="166"/>
      <c r="H24" s="166"/>
      <c r="I24" s="166"/>
      <c r="J24" s="167"/>
      <c r="K24" s="18"/>
    </row>
    <row r="25" spans="1:11" ht="12.75">
      <c r="A25" s="18" t="s">
        <v>199</v>
      </c>
      <c r="B25" s="329" t="s">
        <v>24</v>
      </c>
      <c r="C25" s="161">
        <v>2880</v>
      </c>
      <c r="D25" s="161" t="s">
        <v>24</v>
      </c>
      <c r="E25" s="161" t="s">
        <v>24</v>
      </c>
      <c r="F25" s="135" t="s">
        <v>24</v>
      </c>
      <c r="G25" s="161">
        <v>812.16</v>
      </c>
      <c r="H25" s="161" t="s">
        <v>24</v>
      </c>
      <c r="I25" s="161" t="s">
        <v>24</v>
      </c>
      <c r="J25" s="167">
        <v>812.16</v>
      </c>
      <c r="K25" s="18"/>
    </row>
    <row r="26" spans="1:11" s="123" customFormat="1" ht="12.75">
      <c r="A26" s="19" t="s">
        <v>200</v>
      </c>
      <c r="B26" s="161" t="s">
        <v>24</v>
      </c>
      <c r="C26" s="135">
        <v>6000</v>
      </c>
      <c r="D26" s="161" t="s">
        <v>24</v>
      </c>
      <c r="E26" s="161" t="s">
        <v>24</v>
      </c>
      <c r="F26" s="161" t="s">
        <v>24</v>
      </c>
      <c r="G26" s="135">
        <v>816</v>
      </c>
      <c r="H26" s="161" t="s">
        <v>24</v>
      </c>
      <c r="I26" s="161" t="s">
        <v>24</v>
      </c>
      <c r="J26" s="167">
        <v>816</v>
      </c>
      <c r="K26" s="19"/>
    </row>
    <row r="27" spans="1:11" ht="12.75">
      <c r="A27" s="19" t="s">
        <v>201</v>
      </c>
      <c r="B27" s="135">
        <v>3513</v>
      </c>
      <c r="C27" s="135">
        <v>8795</v>
      </c>
      <c r="D27" s="161" t="s">
        <v>24</v>
      </c>
      <c r="E27" s="265">
        <v>6666</v>
      </c>
      <c r="F27" s="135">
        <v>3397.071</v>
      </c>
      <c r="G27" s="135">
        <v>122048.215</v>
      </c>
      <c r="H27" s="161" t="s">
        <v>24</v>
      </c>
      <c r="I27" s="135">
        <v>53.328</v>
      </c>
      <c r="J27" s="167">
        <v>125498.61399999999</v>
      </c>
      <c r="K27" s="19"/>
    </row>
    <row r="28" spans="1:11" s="123" customFormat="1" ht="12.75">
      <c r="A28" s="164" t="s">
        <v>156</v>
      </c>
      <c r="B28" s="262">
        <v>3513</v>
      </c>
      <c r="C28" s="262">
        <v>8737.716251183785</v>
      </c>
      <c r="D28" s="161" t="s">
        <v>24</v>
      </c>
      <c r="E28" s="262">
        <v>6666</v>
      </c>
      <c r="F28" s="172">
        <v>3397.071</v>
      </c>
      <c r="G28" s="172">
        <v>123676.375</v>
      </c>
      <c r="H28" s="161" t="s">
        <v>24</v>
      </c>
      <c r="I28" s="172">
        <v>53.328</v>
      </c>
      <c r="J28" s="173">
        <v>127126.77399999999</v>
      </c>
      <c r="K28" s="164"/>
    </row>
    <row r="29" spans="1:11" s="123" customFormat="1" ht="12.75">
      <c r="A29" s="18"/>
      <c r="B29" s="265"/>
      <c r="C29" s="265"/>
      <c r="D29" s="265"/>
      <c r="E29" s="265"/>
      <c r="F29" s="166"/>
      <c r="G29" s="166"/>
      <c r="H29" s="166"/>
      <c r="I29" s="166"/>
      <c r="J29" s="167"/>
      <c r="K29" s="18"/>
    </row>
    <row r="30" spans="1:11" ht="12.75">
      <c r="A30" s="164" t="s">
        <v>157</v>
      </c>
      <c r="B30" s="262">
        <v>6009</v>
      </c>
      <c r="C30" s="161" t="s">
        <v>24</v>
      </c>
      <c r="D30" s="161" t="s">
        <v>24</v>
      </c>
      <c r="E30" s="161" t="s">
        <v>24</v>
      </c>
      <c r="F30" s="161">
        <v>2980.464</v>
      </c>
      <c r="G30" s="161" t="s">
        <v>24</v>
      </c>
      <c r="H30" s="161" t="s">
        <v>24</v>
      </c>
      <c r="I30" s="161" t="s">
        <v>24</v>
      </c>
      <c r="J30" s="173">
        <v>2980</v>
      </c>
      <c r="K30" s="164"/>
    </row>
    <row r="31" spans="1:11" ht="12.75">
      <c r="A31" s="18"/>
      <c r="B31" s="265"/>
      <c r="C31" s="265"/>
      <c r="D31" s="265"/>
      <c r="E31" s="265"/>
      <c r="F31" s="166"/>
      <c r="G31" s="166"/>
      <c r="H31" s="166"/>
      <c r="I31" s="166"/>
      <c r="J31" s="167"/>
      <c r="K31" s="18"/>
    </row>
    <row r="32" spans="1:11" s="123" customFormat="1" ht="12.75">
      <c r="A32" s="19" t="s">
        <v>202</v>
      </c>
      <c r="B32" s="135">
        <v>7030</v>
      </c>
      <c r="C32" s="135">
        <v>7578</v>
      </c>
      <c r="D32" s="161" t="s">
        <v>24</v>
      </c>
      <c r="E32" s="265">
        <v>6398</v>
      </c>
      <c r="F32" s="135">
        <v>38756.39</v>
      </c>
      <c r="G32" s="135">
        <v>7176.366</v>
      </c>
      <c r="H32" s="161" t="s">
        <v>24</v>
      </c>
      <c r="I32" s="135">
        <v>97601.49</v>
      </c>
      <c r="J32" s="167">
        <v>143534.246</v>
      </c>
      <c r="K32" s="19"/>
    </row>
    <row r="33" spans="1:11" ht="12.75">
      <c r="A33" s="19" t="s">
        <v>203</v>
      </c>
      <c r="B33" s="135">
        <v>6751</v>
      </c>
      <c r="C33" s="135">
        <v>7257</v>
      </c>
      <c r="D33" s="161" t="s">
        <v>24</v>
      </c>
      <c r="E33" s="265">
        <v>6142</v>
      </c>
      <c r="F33" s="135">
        <v>9525.661</v>
      </c>
      <c r="G33" s="135">
        <v>1763.451</v>
      </c>
      <c r="H33" s="161" t="s">
        <v>24</v>
      </c>
      <c r="I33" s="135">
        <v>23990.652</v>
      </c>
      <c r="J33" s="167">
        <v>35279.763999999996</v>
      </c>
      <c r="K33" s="19"/>
    </row>
    <row r="34" spans="1:11" ht="12.75">
      <c r="A34" s="164" t="s">
        <v>160</v>
      </c>
      <c r="B34" s="262">
        <v>6974.95554012401</v>
      </c>
      <c r="C34" s="262">
        <v>7514.6801612382005</v>
      </c>
      <c r="D34" s="330" t="s">
        <v>24</v>
      </c>
      <c r="E34" s="262">
        <v>6347.4901001744</v>
      </c>
      <c r="F34" s="172">
        <v>48282.051</v>
      </c>
      <c r="G34" s="172">
        <v>8939.817</v>
      </c>
      <c r="H34" s="161" t="s">
        <v>24</v>
      </c>
      <c r="I34" s="172">
        <v>121592.142</v>
      </c>
      <c r="J34" s="173">
        <v>178814.01</v>
      </c>
      <c r="K34" s="164"/>
    </row>
    <row r="35" spans="1:11" s="123" customFormat="1" ht="12.75">
      <c r="A35" s="18"/>
      <c r="B35" s="267"/>
      <c r="C35" s="267"/>
      <c r="D35" s="267"/>
      <c r="E35" s="267"/>
      <c r="F35" s="166"/>
      <c r="G35" s="166"/>
      <c r="H35" s="166"/>
      <c r="I35" s="166"/>
      <c r="J35" s="167"/>
      <c r="K35" s="18"/>
    </row>
    <row r="36" spans="1:11" s="123" customFormat="1" ht="12.75">
      <c r="A36" s="19" t="s">
        <v>204</v>
      </c>
      <c r="B36" s="135">
        <v>8560</v>
      </c>
      <c r="C36" s="161">
        <v>8785</v>
      </c>
      <c r="D36" s="161" t="s">
        <v>24</v>
      </c>
      <c r="E36" s="265">
        <v>8030</v>
      </c>
      <c r="F36" s="135">
        <v>7087.68</v>
      </c>
      <c r="G36" s="161">
        <v>518.315</v>
      </c>
      <c r="H36" s="161" t="s">
        <v>24</v>
      </c>
      <c r="I36" s="135">
        <v>15722.74</v>
      </c>
      <c r="J36" s="167">
        <v>23328.735</v>
      </c>
      <c r="K36" s="19"/>
    </row>
    <row r="37" spans="1:11" ht="12.75">
      <c r="A37" s="19" t="s">
        <v>205</v>
      </c>
      <c r="B37" s="135">
        <v>7769</v>
      </c>
      <c r="C37" s="265">
        <v>8593</v>
      </c>
      <c r="D37" s="161">
        <v>7930</v>
      </c>
      <c r="E37" s="265">
        <v>8261</v>
      </c>
      <c r="F37" s="135">
        <v>15918.681</v>
      </c>
      <c r="G37" s="135">
        <v>44932.797</v>
      </c>
      <c r="H37" s="161">
        <v>452.01</v>
      </c>
      <c r="I37" s="135">
        <v>242204.259</v>
      </c>
      <c r="J37" s="167">
        <v>303507.747</v>
      </c>
      <c r="K37" s="19"/>
    </row>
    <row r="38" spans="1:11" s="123" customFormat="1" ht="12.75">
      <c r="A38" s="164" t="s">
        <v>181</v>
      </c>
      <c r="B38" s="262">
        <v>8012.6871646063455</v>
      </c>
      <c r="C38" s="266">
        <v>8595.189527948181</v>
      </c>
      <c r="D38" s="161">
        <v>7930</v>
      </c>
      <c r="E38" s="266">
        <v>8246.918678718857</v>
      </c>
      <c r="F38" s="172">
        <v>23006.361</v>
      </c>
      <c r="G38" s="172">
        <v>45451.112</v>
      </c>
      <c r="H38" s="161">
        <v>452.01</v>
      </c>
      <c r="I38" s="172">
        <v>257926.99899999998</v>
      </c>
      <c r="J38" s="173">
        <v>326836.48199999996</v>
      </c>
      <c r="K38" s="164"/>
    </row>
    <row r="39" spans="1:11" s="123" customFormat="1" ht="12.75">
      <c r="A39" s="18"/>
      <c r="B39" s="265"/>
      <c r="C39" s="265"/>
      <c r="D39" s="265"/>
      <c r="E39" s="265"/>
      <c r="F39" s="166"/>
      <c r="G39" s="161"/>
      <c r="H39" s="166"/>
      <c r="I39" s="166"/>
      <c r="J39" s="167"/>
      <c r="K39" s="18"/>
    </row>
    <row r="40" spans="1:11" ht="13.5" thickBot="1">
      <c r="A40" s="169" t="s">
        <v>206</v>
      </c>
      <c r="B40" s="170">
        <v>6595.2214698721855</v>
      </c>
      <c r="C40" s="170">
        <v>6441.582865475756</v>
      </c>
      <c r="D40" s="170">
        <v>7444.125</v>
      </c>
      <c r="E40" s="170">
        <v>7508.860474679826</v>
      </c>
      <c r="F40" s="170">
        <v>86687.591</v>
      </c>
      <c r="G40" s="170">
        <v>353385.236</v>
      </c>
      <c r="H40" s="170">
        <v>595.53</v>
      </c>
      <c r="I40" s="170">
        <v>383447.469</v>
      </c>
      <c r="J40" s="171">
        <v>824114</v>
      </c>
      <c r="K40" s="164"/>
    </row>
    <row r="41" s="123" customFormat="1" ht="12.75"/>
    <row r="42" spans="6:9" ht="12.75">
      <c r="F42" s="105"/>
      <c r="G42" s="105"/>
      <c r="H42" s="105"/>
      <c r="I42" s="105"/>
    </row>
    <row r="43" spans="6:10" ht="12.75">
      <c r="F43" s="105"/>
      <c r="G43" s="105"/>
      <c r="H43" s="105"/>
      <c r="I43" s="105"/>
      <c r="J43" s="105"/>
    </row>
  </sheetData>
  <mergeCells count="2">
    <mergeCell ref="A3:J3"/>
    <mergeCell ref="A1:J1"/>
  </mergeCells>
  <printOptions horizontalCentered="1"/>
  <pageMargins left="0.75" right="0.75" top="0.5905511811023623" bottom="1" header="0" footer="0"/>
  <pageSetup horizontalDpi="600" verticalDpi="600" orientation="portrait" paperSize="9" scale="6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"/>
  <dimension ref="A1:J105"/>
  <sheetViews>
    <sheetView showGridLines="0" showZeros="0" zoomScale="75" zoomScaleNormal="75" workbookViewId="0" topLeftCell="A1">
      <selection activeCell="E10" sqref="E10"/>
    </sheetView>
  </sheetViews>
  <sheetFormatPr defaultColWidth="11.421875" defaultRowHeight="12.75"/>
  <cols>
    <col min="1" max="1" width="36.00390625" style="96" customWidth="1"/>
    <col min="2" max="5" width="11.421875" style="110" customWidth="1"/>
    <col min="6" max="6" width="11.421875" style="96" customWidth="1"/>
    <col min="7" max="7" width="11.421875" style="114" customWidth="1"/>
    <col min="8" max="8" width="11.421875" style="105" customWidth="1"/>
    <col min="9" max="16384" width="11.421875" style="96" customWidth="1"/>
  </cols>
  <sheetData>
    <row r="1" spans="1:8" s="93" customFormat="1" ht="18">
      <c r="A1" s="355" t="s">
        <v>0</v>
      </c>
      <c r="B1" s="355"/>
      <c r="C1" s="355"/>
      <c r="D1" s="355"/>
      <c r="E1" s="355"/>
      <c r="G1" s="134"/>
      <c r="H1" s="129"/>
    </row>
    <row r="2" spans="2:8" s="95" customFormat="1" ht="14.25">
      <c r="B2" s="109"/>
      <c r="C2" s="109"/>
      <c r="D2" s="109"/>
      <c r="E2" s="109"/>
      <c r="G2" s="133"/>
      <c r="H2" s="131"/>
    </row>
    <row r="3" spans="1:8" s="95" customFormat="1" ht="15">
      <c r="A3" s="356" t="s">
        <v>327</v>
      </c>
      <c r="B3" s="356"/>
      <c r="C3" s="356"/>
      <c r="D3" s="356"/>
      <c r="E3" s="356"/>
      <c r="G3" s="133"/>
      <c r="H3" s="131"/>
    </row>
    <row r="4" spans="2:8" s="95" customFormat="1" ht="15" thickBot="1">
      <c r="B4" s="109"/>
      <c r="C4" s="109"/>
      <c r="D4" s="109"/>
      <c r="E4" s="109"/>
      <c r="G4" s="133"/>
      <c r="H4" s="131"/>
    </row>
    <row r="5" spans="1:5" ht="12.75">
      <c r="A5" s="338" t="s">
        <v>244</v>
      </c>
      <c r="B5" s="358" t="s">
        <v>15</v>
      </c>
      <c r="C5" s="362"/>
      <c r="D5" s="358" t="s">
        <v>16</v>
      </c>
      <c r="E5" s="358"/>
    </row>
    <row r="6" spans="1:5" ht="13.5" thickBot="1">
      <c r="A6" s="339"/>
      <c r="B6" s="318">
        <v>2004</v>
      </c>
      <c r="C6" s="223">
        <v>2005</v>
      </c>
      <c r="D6" s="206">
        <v>2004</v>
      </c>
      <c r="E6" s="206">
        <v>2005</v>
      </c>
    </row>
    <row r="7" spans="1:7" ht="12.75">
      <c r="A7" s="127" t="s">
        <v>28</v>
      </c>
      <c r="B7" s="249">
        <v>34701</v>
      </c>
      <c r="C7" s="249">
        <v>9511</v>
      </c>
      <c r="D7" s="249">
        <v>696</v>
      </c>
      <c r="E7" s="249">
        <v>16377</v>
      </c>
      <c r="F7"/>
      <c r="G7" s="121"/>
    </row>
    <row r="8" spans="1:7" ht="12.75">
      <c r="A8" s="101"/>
      <c r="B8" s="104"/>
      <c r="C8" s="104"/>
      <c r="D8" s="117"/>
      <c r="E8" s="179"/>
      <c r="F8"/>
      <c r="G8" s="121"/>
    </row>
    <row r="9" spans="1:10" ht="12.75">
      <c r="A9" s="99" t="s">
        <v>215</v>
      </c>
      <c r="B9" s="178"/>
      <c r="C9" s="178"/>
      <c r="D9" s="179"/>
      <c r="E9" s="179"/>
      <c r="G9" s="225"/>
      <c r="H9" s="226"/>
      <c r="I9" s="222"/>
      <c r="J9" s="222"/>
    </row>
    <row r="10" spans="1:10" ht="12.75">
      <c r="A10" s="208" t="s">
        <v>29</v>
      </c>
      <c r="B10" s="249">
        <v>16486</v>
      </c>
      <c r="C10" s="249">
        <v>4419</v>
      </c>
      <c r="D10" s="249">
        <v>461</v>
      </c>
      <c r="E10" s="249">
        <v>16120</v>
      </c>
      <c r="G10" s="225"/>
      <c r="H10" s="226"/>
      <c r="I10" s="222"/>
      <c r="J10" s="222"/>
    </row>
    <row r="11" spans="1:10" ht="12.75">
      <c r="A11" s="102" t="s">
        <v>266</v>
      </c>
      <c r="B11" s="234">
        <v>7</v>
      </c>
      <c r="C11" s="234">
        <v>5</v>
      </c>
      <c r="D11" s="234">
        <v>22</v>
      </c>
      <c r="E11" s="234">
        <v>2</v>
      </c>
      <c r="G11" s="225"/>
      <c r="H11" s="226"/>
      <c r="I11" s="222"/>
      <c r="J11" s="222"/>
    </row>
    <row r="12" spans="1:10" ht="12.75">
      <c r="A12" s="102" t="s">
        <v>267</v>
      </c>
      <c r="B12" s="234" t="s">
        <v>24</v>
      </c>
      <c r="C12" s="234" t="s">
        <v>24</v>
      </c>
      <c r="D12" s="234" t="s">
        <v>24</v>
      </c>
      <c r="E12" s="234" t="s">
        <v>24</v>
      </c>
      <c r="G12" s="225"/>
      <c r="H12" s="226"/>
      <c r="I12" s="222"/>
      <c r="J12" s="222"/>
    </row>
    <row r="13" spans="1:10" ht="12.75">
      <c r="A13" s="102" t="s">
        <v>268</v>
      </c>
      <c r="B13" s="234" t="s">
        <v>24</v>
      </c>
      <c r="C13" s="234">
        <v>34</v>
      </c>
      <c r="D13" s="234" t="s">
        <v>24</v>
      </c>
      <c r="E13" s="234">
        <v>1</v>
      </c>
      <c r="G13" s="225"/>
      <c r="H13" s="226"/>
      <c r="I13" s="222"/>
      <c r="J13" s="222"/>
    </row>
    <row r="14" spans="1:10" ht="12.75">
      <c r="A14" s="102" t="s">
        <v>269</v>
      </c>
      <c r="B14" s="234" t="s">
        <v>24</v>
      </c>
      <c r="C14" s="234" t="s">
        <v>24</v>
      </c>
      <c r="D14" s="234" t="s">
        <v>24</v>
      </c>
      <c r="E14" s="234" t="s">
        <v>24</v>
      </c>
      <c r="G14" s="225"/>
      <c r="H14" s="226"/>
      <c r="I14" s="222"/>
      <c r="J14" s="222"/>
    </row>
    <row r="15" spans="1:10" ht="12.75">
      <c r="A15" s="102" t="s">
        <v>270</v>
      </c>
      <c r="B15" s="234" t="s">
        <v>24</v>
      </c>
      <c r="C15" s="234" t="s">
        <v>24</v>
      </c>
      <c r="D15" s="234" t="s">
        <v>24</v>
      </c>
      <c r="E15" s="234" t="s">
        <v>24</v>
      </c>
      <c r="G15" s="225"/>
      <c r="H15" s="226"/>
      <c r="I15" s="222"/>
      <c r="J15" s="222"/>
    </row>
    <row r="16" spans="1:10" ht="12.75">
      <c r="A16" s="102" t="s">
        <v>271</v>
      </c>
      <c r="B16" s="234" t="s">
        <v>24</v>
      </c>
      <c r="C16" s="234" t="s">
        <v>24</v>
      </c>
      <c r="D16" s="234" t="s">
        <v>24</v>
      </c>
      <c r="E16" s="234" t="s">
        <v>24</v>
      </c>
      <c r="F16" s="105"/>
      <c r="G16" s="225"/>
      <c r="H16" s="226"/>
      <c r="I16" s="222"/>
      <c r="J16" s="222"/>
    </row>
    <row r="17" spans="1:10" ht="12.75">
      <c r="A17" s="102" t="s">
        <v>272</v>
      </c>
      <c r="B17" s="234" t="s">
        <v>24</v>
      </c>
      <c r="C17" s="234" t="s">
        <v>24</v>
      </c>
      <c r="D17" s="234" t="s">
        <v>24</v>
      </c>
      <c r="E17" s="234" t="s">
        <v>24</v>
      </c>
      <c r="G17" s="225"/>
      <c r="H17" s="226"/>
      <c r="I17" s="222"/>
      <c r="J17" s="222"/>
    </row>
    <row r="18" spans="1:10" ht="12.75">
      <c r="A18" s="102" t="s">
        <v>273</v>
      </c>
      <c r="B18" s="234" t="s">
        <v>24</v>
      </c>
      <c r="C18" s="234" t="s">
        <v>24</v>
      </c>
      <c r="D18" s="234" t="s">
        <v>24</v>
      </c>
      <c r="E18" s="234" t="s">
        <v>24</v>
      </c>
      <c r="G18" s="225"/>
      <c r="H18" s="226"/>
      <c r="I18" s="222"/>
      <c r="J18" s="222"/>
    </row>
    <row r="19" spans="1:10" ht="12.75">
      <c r="A19" s="102" t="s">
        <v>274</v>
      </c>
      <c r="B19" s="234" t="s">
        <v>24</v>
      </c>
      <c r="C19" s="234" t="s">
        <v>24</v>
      </c>
      <c r="D19" s="234" t="s">
        <v>24</v>
      </c>
      <c r="E19" s="234">
        <v>107</v>
      </c>
      <c r="G19" s="225"/>
      <c r="H19" s="226"/>
      <c r="I19" s="222"/>
      <c r="J19" s="222"/>
    </row>
    <row r="20" spans="1:10" ht="12.75">
      <c r="A20" s="102" t="s">
        <v>275</v>
      </c>
      <c r="B20" s="234">
        <v>16127</v>
      </c>
      <c r="C20" s="234">
        <v>3304</v>
      </c>
      <c r="D20" s="234">
        <v>13</v>
      </c>
      <c r="E20" s="234">
        <v>45</v>
      </c>
      <c r="G20" s="225"/>
      <c r="H20" s="226"/>
      <c r="I20" s="222"/>
      <c r="J20" s="222"/>
    </row>
    <row r="21" spans="1:10" ht="12.75">
      <c r="A21" s="102" t="s">
        <v>276</v>
      </c>
      <c r="B21" s="234" t="s">
        <v>24</v>
      </c>
      <c r="C21" s="234" t="s">
        <v>24</v>
      </c>
      <c r="D21" s="234" t="s">
        <v>24</v>
      </c>
      <c r="E21" s="234" t="s">
        <v>24</v>
      </c>
      <c r="G21" s="225"/>
      <c r="H21" s="226"/>
      <c r="I21" s="222"/>
      <c r="J21" s="222"/>
    </row>
    <row r="22" spans="1:10" ht="12.75">
      <c r="A22" s="102" t="s">
        <v>277</v>
      </c>
      <c r="B22" s="234" t="s">
        <v>24</v>
      </c>
      <c r="C22" s="234">
        <v>1</v>
      </c>
      <c r="D22" s="234" t="s">
        <v>24</v>
      </c>
      <c r="E22" s="234" t="s">
        <v>24</v>
      </c>
      <c r="G22" s="225"/>
      <c r="H22" s="226"/>
      <c r="I22" s="222"/>
      <c r="J22" s="222"/>
    </row>
    <row r="23" spans="1:10" ht="12.75">
      <c r="A23" s="102" t="s">
        <v>278</v>
      </c>
      <c r="B23" s="234" t="s">
        <v>24</v>
      </c>
      <c r="C23" s="234" t="s">
        <v>24</v>
      </c>
      <c r="D23" s="234" t="s">
        <v>24</v>
      </c>
      <c r="E23" s="234" t="s">
        <v>24</v>
      </c>
      <c r="G23" s="225"/>
      <c r="H23" s="226"/>
      <c r="I23" s="222"/>
      <c r="J23" s="222"/>
    </row>
    <row r="24" spans="1:10" ht="12.75">
      <c r="A24" s="102" t="s">
        <v>279</v>
      </c>
      <c r="B24" s="234" t="s">
        <v>24</v>
      </c>
      <c r="C24" s="234" t="s">
        <v>24</v>
      </c>
      <c r="D24" s="234" t="s">
        <v>24</v>
      </c>
      <c r="E24" s="234" t="s">
        <v>24</v>
      </c>
      <c r="G24" s="225"/>
      <c r="H24" s="226"/>
      <c r="I24" s="222"/>
      <c r="J24" s="222"/>
    </row>
    <row r="25" spans="1:10" ht="12.75">
      <c r="A25" s="102" t="s">
        <v>280</v>
      </c>
      <c r="B25" s="234" t="s">
        <v>24</v>
      </c>
      <c r="C25" s="234">
        <v>982</v>
      </c>
      <c r="D25" s="234" t="s">
        <v>24</v>
      </c>
      <c r="E25" s="234" t="s">
        <v>24</v>
      </c>
      <c r="G25" s="225"/>
      <c r="H25" s="226"/>
      <c r="I25" s="222"/>
      <c r="J25" s="222"/>
    </row>
    <row r="26" spans="1:10" ht="12.75">
      <c r="A26" s="102" t="s">
        <v>281</v>
      </c>
      <c r="B26" s="234" t="s">
        <v>24</v>
      </c>
      <c r="C26" s="234" t="s">
        <v>24</v>
      </c>
      <c r="D26" s="234" t="s">
        <v>24</v>
      </c>
      <c r="E26" s="234" t="s">
        <v>24</v>
      </c>
      <c r="G26" s="225"/>
      <c r="H26" s="226"/>
      <c r="I26" s="222"/>
      <c r="J26" s="222"/>
    </row>
    <row r="27" spans="1:10" ht="12.75">
      <c r="A27" s="102" t="s">
        <v>282</v>
      </c>
      <c r="B27" s="234" t="s">
        <v>24</v>
      </c>
      <c r="C27" s="234" t="s">
        <v>24</v>
      </c>
      <c r="D27" s="234" t="s">
        <v>24</v>
      </c>
      <c r="E27" s="234" t="s">
        <v>24</v>
      </c>
      <c r="G27" s="225"/>
      <c r="H27" s="226"/>
      <c r="I27" s="222"/>
      <c r="J27" s="222"/>
    </row>
    <row r="28" spans="1:10" ht="12.75">
      <c r="A28" s="102" t="s">
        <v>283</v>
      </c>
      <c r="B28" s="234" t="s">
        <v>24</v>
      </c>
      <c r="C28" s="234" t="s">
        <v>24</v>
      </c>
      <c r="D28" s="234" t="s">
        <v>24</v>
      </c>
      <c r="E28" s="234" t="s">
        <v>24</v>
      </c>
      <c r="G28" s="225"/>
      <c r="H28" s="226"/>
      <c r="I28" s="222"/>
      <c r="J28" s="222"/>
    </row>
    <row r="29" spans="1:10" ht="12.75">
      <c r="A29" s="102" t="s">
        <v>284</v>
      </c>
      <c r="B29" s="234" t="s">
        <v>24</v>
      </c>
      <c r="C29" s="234" t="s">
        <v>24</v>
      </c>
      <c r="D29" s="234" t="s">
        <v>24</v>
      </c>
      <c r="E29" s="234" t="s">
        <v>24</v>
      </c>
      <c r="G29" s="225"/>
      <c r="H29" s="226"/>
      <c r="I29" s="222"/>
      <c r="J29" s="222"/>
    </row>
    <row r="30" spans="1:10" ht="12.75">
      <c r="A30" s="102" t="s">
        <v>285</v>
      </c>
      <c r="B30" s="234" t="s">
        <v>24</v>
      </c>
      <c r="C30" s="234" t="s">
        <v>24</v>
      </c>
      <c r="D30" s="234" t="s">
        <v>24</v>
      </c>
      <c r="E30" s="234" t="s">
        <v>24</v>
      </c>
      <c r="G30" s="225"/>
      <c r="H30" s="226"/>
      <c r="I30" s="222"/>
      <c r="J30" s="222"/>
    </row>
    <row r="31" spans="1:10" ht="12.75">
      <c r="A31" s="102" t="s">
        <v>286</v>
      </c>
      <c r="B31" s="234">
        <v>340</v>
      </c>
      <c r="C31" s="234">
        <v>90</v>
      </c>
      <c r="D31" s="234">
        <v>425</v>
      </c>
      <c r="E31" s="234">
        <v>15963</v>
      </c>
      <c r="G31" s="225"/>
      <c r="H31" s="226"/>
      <c r="I31" s="222"/>
      <c r="J31" s="222"/>
    </row>
    <row r="32" spans="1:10" ht="12.75">
      <c r="A32" s="102" t="s">
        <v>287</v>
      </c>
      <c r="B32" s="234">
        <v>12</v>
      </c>
      <c r="C32" s="234">
        <v>3</v>
      </c>
      <c r="D32" s="234">
        <v>1</v>
      </c>
      <c r="E32" s="234">
        <v>2</v>
      </c>
      <c r="G32" s="225"/>
      <c r="H32" s="226"/>
      <c r="I32" s="222"/>
      <c r="J32" s="222"/>
    </row>
    <row r="33" spans="1:10" ht="12.75">
      <c r="A33" s="102" t="s">
        <v>288</v>
      </c>
      <c r="B33" s="234" t="s">
        <v>24</v>
      </c>
      <c r="C33" s="234" t="s">
        <v>24</v>
      </c>
      <c r="D33" s="234" t="s">
        <v>24</v>
      </c>
      <c r="E33" s="234" t="s">
        <v>24</v>
      </c>
      <c r="G33" s="225"/>
      <c r="H33" s="226"/>
      <c r="I33" s="222"/>
      <c r="J33" s="222"/>
    </row>
    <row r="34" spans="1:10" ht="12.75">
      <c r="A34" s="102" t="s">
        <v>289</v>
      </c>
      <c r="B34" s="234" t="s">
        <v>24</v>
      </c>
      <c r="C34" s="234" t="s">
        <v>24</v>
      </c>
      <c r="D34" s="234" t="s">
        <v>24</v>
      </c>
      <c r="E34" s="234" t="s">
        <v>24</v>
      </c>
      <c r="G34" s="225"/>
      <c r="H34" s="226"/>
      <c r="I34" s="222"/>
      <c r="J34" s="222"/>
    </row>
    <row r="35" spans="1:10" ht="12.75">
      <c r="A35" s="325" t="s">
        <v>30</v>
      </c>
      <c r="B35" s="234"/>
      <c r="C35" s="234"/>
      <c r="D35" s="234"/>
      <c r="E35" s="234"/>
      <c r="G35" s="225"/>
      <c r="H35" s="226"/>
      <c r="I35" s="222"/>
      <c r="J35" s="222"/>
    </row>
    <row r="36" spans="1:10" ht="12.75">
      <c r="A36" s="213" t="s">
        <v>31</v>
      </c>
      <c r="B36" s="234"/>
      <c r="C36" s="234"/>
      <c r="D36" s="234"/>
      <c r="E36" s="234"/>
      <c r="G36" s="225"/>
      <c r="H36" s="226"/>
      <c r="I36" s="222"/>
      <c r="J36" s="222"/>
    </row>
    <row r="37" spans="1:10" ht="12.75">
      <c r="A37" s="102" t="s">
        <v>290</v>
      </c>
      <c r="B37" s="234" t="s">
        <v>24</v>
      </c>
      <c r="C37" s="234" t="s">
        <v>24</v>
      </c>
      <c r="D37" s="234" t="s">
        <v>24</v>
      </c>
      <c r="E37" s="234" t="s">
        <v>24</v>
      </c>
      <c r="G37" s="225"/>
      <c r="H37" s="226"/>
      <c r="I37" s="222"/>
      <c r="J37" s="222"/>
    </row>
    <row r="38" spans="1:10" ht="12.75">
      <c r="A38" s="102" t="s">
        <v>291</v>
      </c>
      <c r="B38" s="234" t="s">
        <v>24</v>
      </c>
      <c r="C38" s="234" t="s">
        <v>24</v>
      </c>
      <c r="D38" s="234" t="s">
        <v>24</v>
      </c>
      <c r="E38" s="234" t="s">
        <v>24</v>
      </c>
      <c r="G38" s="225"/>
      <c r="H38" s="226"/>
      <c r="I38" s="222"/>
      <c r="J38" s="222"/>
    </row>
    <row r="39" spans="1:10" ht="12.75">
      <c r="A39" s="106" t="s">
        <v>292</v>
      </c>
      <c r="B39" s="234" t="s">
        <v>24</v>
      </c>
      <c r="C39" s="234" t="s">
        <v>24</v>
      </c>
      <c r="D39" s="234" t="s">
        <v>24</v>
      </c>
      <c r="E39" s="234" t="s">
        <v>24</v>
      </c>
      <c r="G39" s="225"/>
      <c r="H39" s="226"/>
      <c r="I39" s="222"/>
      <c r="J39" s="222"/>
    </row>
    <row r="40" spans="1:10" ht="12.75">
      <c r="A40" s="102" t="s">
        <v>293</v>
      </c>
      <c r="B40" s="234" t="s">
        <v>24</v>
      </c>
      <c r="C40" s="234" t="s">
        <v>24</v>
      </c>
      <c r="D40" s="234" t="s">
        <v>24</v>
      </c>
      <c r="E40" s="234" t="s">
        <v>24</v>
      </c>
      <c r="G40" s="225"/>
      <c r="H40" s="226"/>
      <c r="I40" s="222"/>
      <c r="J40" s="222"/>
    </row>
    <row r="41" spans="1:10" ht="12.75">
      <c r="A41" s="106" t="s">
        <v>294</v>
      </c>
      <c r="B41" s="234" t="s">
        <v>24</v>
      </c>
      <c r="C41" s="234" t="s">
        <v>24</v>
      </c>
      <c r="D41" s="234" t="s">
        <v>24</v>
      </c>
      <c r="E41" s="234" t="s">
        <v>24</v>
      </c>
      <c r="G41" s="225"/>
      <c r="H41" s="226"/>
      <c r="I41" s="222"/>
      <c r="J41" s="222"/>
    </row>
    <row r="42" spans="1:7" ht="12.75">
      <c r="A42" s="106"/>
      <c r="B42" s="234"/>
      <c r="C42" s="234"/>
      <c r="D42" s="234"/>
      <c r="E42" s="234"/>
      <c r="F42"/>
      <c r="G42" s="121"/>
    </row>
    <row r="43" spans="1:7" ht="12.75">
      <c r="A43" s="101" t="s">
        <v>30</v>
      </c>
      <c r="B43" s="234"/>
      <c r="C43" s="234"/>
      <c r="D43" s="234"/>
      <c r="E43" s="234"/>
      <c r="F43"/>
      <c r="G43" s="121"/>
    </row>
    <row r="44" spans="1:5" ht="12.75">
      <c r="A44" s="99" t="s">
        <v>216</v>
      </c>
      <c r="B44" s="234"/>
      <c r="C44" s="234"/>
      <c r="D44" s="234"/>
      <c r="E44" s="234"/>
    </row>
    <row r="45" spans="1:5" ht="12.75">
      <c r="A45" s="106" t="s">
        <v>33</v>
      </c>
      <c r="B45" s="234" t="s">
        <v>24</v>
      </c>
      <c r="C45" s="234"/>
      <c r="D45" s="234" t="s">
        <v>24</v>
      </c>
      <c r="E45" s="234" t="s">
        <v>24</v>
      </c>
    </row>
    <row r="46" spans="1:5" ht="12.75">
      <c r="A46" s="106" t="s">
        <v>35</v>
      </c>
      <c r="B46" s="234">
        <v>17266</v>
      </c>
      <c r="C46" s="234">
        <v>4945</v>
      </c>
      <c r="D46" s="234">
        <v>2</v>
      </c>
      <c r="E46" s="234">
        <v>1</v>
      </c>
    </row>
    <row r="47" spans="1:5" ht="12.75">
      <c r="A47" s="106" t="s">
        <v>36</v>
      </c>
      <c r="B47" s="234" t="s">
        <v>24</v>
      </c>
      <c r="C47" s="234" t="s">
        <v>24</v>
      </c>
      <c r="D47" s="234" t="s">
        <v>24</v>
      </c>
      <c r="E47" s="179">
        <v>15</v>
      </c>
    </row>
    <row r="48" spans="1:6" ht="13.5" thickBot="1">
      <c r="A48" s="256" t="s">
        <v>37</v>
      </c>
      <c r="B48" s="333" t="s">
        <v>24</v>
      </c>
      <c r="C48" s="333" t="s">
        <v>24</v>
      </c>
      <c r="D48" s="333">
        <v>2</v>
      </c>
      <c r="E48" s="333" t="s">
        <v>24</v>
      </c>
      <c r="F48" s="334"/>
    </row>
    <row r="49" spans="1:10" ht="12.75">
      <c r="A49" s="108" t="s">
        <v>260</v>
      </c>
      <c r="B49" s="114"/>
      <c r="C49" s="105"/>
      <c r="D49" s="114"/>
      <c r="E49" s="105"/>
      <c r="G49" s="225"/>
      <c r="H49" s="226"/>
      <c r="I49" s="222"/>
      <c r="J49" s="222"/>
    </row>
    <row r="50" spans="1:5" ht="12.75">
      <c r="A50" s="96" t="s">
        <v>30</v>
      </c>
      <c r="B50" s="114"/>
      <c r="C50" s="114"/>
      <c r="D50" s="114"/>
      <c r="E50" s="114"/>
    </row>
    <row r="51" spans="1:5" ht="12.75">
      <c r="A51" s="96" t="s">
        <v>30</v>
      </c>
      <c r="B51" s="114"/>
      <c r="C51" s="114"/>
      <c r="D51" s="114"/>
      <c r="E51" s="114"/>
    </row>
    <row r="52" spans="2:5" ht="12.75">
      <c r="B52" s="114"/>
      <c r="C52" s="114"/>
      <c r="D52" s="114"/>
      <c r="E52" s="114"/>
    </row>
    <row r="53" spans="1:5" ht="12.75">
      <c r="A53" s="96" t="s">
        <v>30</v>
      </c>
      <c r="B53" s="114"/>
      <c r="C53" s="114"/>
      <c r="D53" s="114"/>
      <c r="E53" s="114"/>
    </row>
    <row r="54" spans="1:5" ht="12.75">
      <c r="A54" s="96" t="s">
        <v>30</v>
      </c>
      <c r="B54" s="114"/>
      <c r="C54" s="114"/>
      <c r="D54" s="114"/>
      <c r="E54" s="114"/>
    </row>
    <row r="55" spans="1:5" ht="12.75">
      <c r="A55" s="96" t="s">
        <v>30</v>
      </c>
      <c r="B55" s="114"/>
      <c r="C55" s="114"/>
      <c r="D55" s="114"/>
      <c r="E55" s="114"/>
    </row>
    <row r="56" spans="1:5" ht="12.75">
      <c r="A56" s="96" t="s">
        <v>30</v>
      </c>
      <c r="B56" s="114"/>
      <c r="C56" s="114"/>
      <c r="D56" s="114"/>
      <c r="E56" s="114"/>
    </row>
    <row r="57" spans="1:5" ht="12.75">
      <c r="A57" s="96" t="s">
        <v>30</v>
      </c>
      <c r="B57" s="114"/>
      <c r="C57" s="114"/>
      <c r="D57" s="114"/>
      <c r="E57" s="114"/>
    </row>
    <row r="58" spans="1:5" ht="12.75">
      <c r="A58" s="96" t="s">
        <v>30</v>
      </c>
      <c r="B58" s="114"/>
      <c r="C58" s="114"/>
      <c r="D58" s="114"/>
      <c r="E58" s="114"/>
    </row>
    <row r="59" spans="1:5" ht="12.75">
      <c r="A59" s="96" t="s">
        <v>30</v>
      </c>
      <c r="B59" s="114"/>
      <c r="C59" s="114"/>
      <c r="D59" s="114"/>
      <c r="E59" s="114"/>
    </row>
    <row r="60" spans="1:5" ht="12.75">
      <c r="A60" s="96" t="s">
        <v>30</v>
      </c>
      <c r="B60" s="114"/>
      <c r="C60" s="114"/>
      <c r="D60" s="114"/>
      <c r="E60" s="114"/>
    </row>
    <row r="61" spans="1:5" ht="12.75">
      <c r="A61" s="96" t="s">
        <v>30</v>
      </c>
      <c r="B61" s="114"/>
      <c r="C61" s="114"/>
      <c r="D61" s="114"/>
      <c r="E61" s="114"/>
    </row>
    <row r="62" spans="1:5" ht="12.75">
      <c r="A62" s="96" t="s">
        <v>30</v>
      </c>
      <c r="B62" s="114"/>
      <c r="C62" s="114"/>
      <c r="D62" s="114"/>
      <c r="E62" s="114"/>
    </row>
    <row r="63" spans="1:5" ht="12.75">
      <c r="A63" s="96" t="s">
        <v>30</v>
      </c>
      <c r="B63" s="114"/>
      <c r="C63" s="114"/>
      <c r="D63" s="114"/>
      <c r="E63" s="114"/>
    </row>
    <row r="64" spans="1:5" ht="12.75">
      <c r="A64" s="96" t="s">
        <v>30</v>
      </c>
      <c r="B64" s="114"/>
      <c r="C64" s="114"/>
      <c r="D64" s="114"/>
      <c r="E64" s="114"/>
    </row>
    <row r="65" spans="1:5" ht="12.75">
      <c r="A65" s="96" t="s">
        <v>30</v>
      </c>
      <c r="B65" s="114"/>
      <c r="C65" s="114"/>
      <c r="D65" s="114"/>
      <c r="E65" s="114"/>
    </row>
    <row r="66" spans="1:5" ht="12.75">
      <c r="A66" s="96" t="s">
        <v>30</v>
      </c>
      <c r="B66" s="114"/>
      <c r="C66" s="114"/>
      <c r="D66" s="114"/>
      <c r="E66" s="114"/>
    </row>
    <row r="67" spans="1:5" ht="12.75">
      <c r="A67" s="96" t="s">
        <v>30</v>
      </c>
      <c r="B67" s="114"/>
      <c r="C67" s="114"/>
      <c r="D67" s="114"/>
      <c r="E67" s="114"/>
    </row>
    <row r="68" spans="1:5" ht="12.75">
      <c r="A68" s="96" t="s">
        <v>30</v>
      </c>
      <c r="B68" s="114"/>
      <c r="C68" s="114"/>
      <c r="D68" s="114"/>
      <c r="E68" s="114"/>
    </row>
    <row r="69" spans="1:5" ht="12.75">
      <c r="A69" s="96" t="s">
        <v>30</v>
      </c>
      <c r="B69" s="114"/>
      <c r="C69" s="114"/>
      <c r="D69" s="114"/>
      <c r="E69" s="114"/>
    </row>
    <row r="70" spans="1:5" ht="12.75">
      <c r="A70" s="96" t="s">
        <v>30</v>
      </c>
      <c r="B70" s="114"/>
      <c r="C70" s="114"/>
      <c r="D70" s="114"/>
      <c r="E70" s="114"/>
    </row>
    <row r="71" spans="1:5" ht="12.75">
      <c r="A71" s="96" t="s">
        <v>30</v>
      </c>
      <c r="B71" s="114"/>
      <c r="C71" s="114"/>
      <c r="D71" s="114"/>
      <c r="E71" s="114"/>
    </row>
    <row r="72" spans="1:5" ht="12.75">
      <c r="A72" s="96" t="s">
        <v>30</v>
      </c>
      <c r="B72" s="114"/>
      <c r="C72" s="114"/>
      <c r="D72" s="114"/>
      <c r="E72" s="114"/>
    </row>
    <row r="73" spans="1:5" ht="12.75">
      <c r="A73" s="96" t="s">
        <v>30</v>
      </c>
      <c r="B73" s="114"/>
      <c r="C73" s="114"/>
      <c r="D73" s="114"/>
      <c r="E73" s="114"/>
    </row>
    <row r="74" spans="1:5" ht="12.75">
      <c r="A74" s="96" t="s">
        <v>30</v>
      </c>
      <c r="B74" s="114"/>
      <c r="C74" s="114"/>
      <c r="D74" s="114"/>
      <c r="E74" s="114"/>
    </row>
    <row r="75" spans="1:5" ht="12.75">
      <c r="A75" s="96" t="s">
        <v>30</v>
      </c>
      <c r="B75" s="114"/>
      <c r="C75" s="114"/>
      <c r="D75" s="114"/>
      <c r="E75" s="114"/>
    </row>
    <row r="76" spans="1:5" ht="12.75">
      <c r="A76" s="96" t="s">
        <v>30</v>
      </c>
      <c r="B76" s="114"/>
      <c r="C76" s="114"/>
      <c r="D76" s="114"/>
      <c r="E76" s="114"/>
    </row>
    <row r="77" ht="12.75">
      <c r="A77" s="96" t="s">
        <v>30</v>
      </c>
    </row>
    <row r="78" ht="12.75">
      <c r="A78" s="96" t="s">
        <v>30</v>
      </c>
    </row>
    <row r="79" ht="12.75">
      <c r="A79" s="96" t="s">
        <v>30</v>
      </c>
    </row>
    <row r="80" ht="12.75">
      <c r="A80" s="96" t="s">
        <v>30</v>
      </c>
    </row>
    <row r="81" ht="12.75">
      <c r="A81" s="96" t="s">
        <v>30</v>
      </c>
    </row>
    <row r="82" ht="12.75">
      <c r="A82" s="96" t="s">
        <v>30</v>
      </c>
    </row>
    <row r="83" ht="12.75">
      <c r="A83" s="96" t="s">
        <v>30</v>
      </c>
    </row>
    <row r="84" ht="12.75">
      <c r="A84" s="96" t="s">
        <v>30</v>
      </c>
    </row>
    <row r="85" ht="12.75">
      <c r="A85" s="96" t="s">
        <v>30</v>
      </c>
    </row>
    <row r="86" ht="12.75">
      <c r="A86" s="96" t="s">
        <v>30</v>
      </c>
    </row>
    <row r="87" ht="12.75">
      <c r="A87" s="96" t="s">
        <v>30</v>
      </c>
    </row>
    <row r="88" ht="12.75">
      <c r="A88" s="96" t="s">
        <v>30</v>
      </c>
    </row>
    <row r="89" ht="12.75">
      <c r="A89" s="96" t="s">
        <v>30</v>
      </c>
    </row>
    <row r="90" ht="12.75">
      <c r="A90" s="96" t="s">
        <v>30</v>
      </c>
    </row>
    <row r="91" ht="12.75">
      <c r="A91" s="96" t="s">
        <v>30</v>
      </c>
    </row>
    <row r="92" ht="12.75">
      <c r="A92" s="96" t="s">
        <v>30</v>
      </c>
    </row>
    <row r="93" ht="12.75">
      <c r="A93" s="96" t="s">
        <v>30</v>
      </c>
    </row>
    <row r="94" ht="12.75">
      <c r="A94" s="96" t="s">
        <v>30</v>
      </c>
    </row>
    <row r="95" ht="12.75">
      <c r="A95" s="96" t="s">
        <v>30</v>
      </c>
    </row>
    <row r="96" ht="12.75">
      <c r="A96" s="96" t="s">
        <v>30</v>
      </c>
    </row>
    <row r="97" ht="12.75">
      <c r="A97" s="96" t="s">
        <v>30</v>
      </c>
    </row>
    <row r="98" ht="12.75">
      <c r="A98" s="96" t="s">
        <v>30</v>
      </c>
    </row>
    <row r="99" ht="12.75">
      <c r="A99" s="96" t="s">
        <v>30</v>
      </c>
    </row>
    <row r="100" ht="12.75">
      <c r="A100" s="96" t="s">
        <v>30</v>
      </c>
    </row>
    <row r="101" ht="12.75">
      <c r="A101" s="96" t="s">
        <v>30</v>
      </c>
    </row>
    <row r="102" ht="12.75">
      <c r="A102" s="96" t="s">
        <v>30</v>
      </c>
    </row>
    <row r="103" ht="12.75">
      <c r="A103" s="96" t="s">
        <v>30</v>
      </c>
    </row>
    <row r="104" ht="12.75">
      <c r="A104" s="96" t="s">
        <v>30</v>
      </c>
    </row>
    <row r="105" ht="12.75">
      <c r="A105" s="96" t="s">
        <v>30</v>
      </c>
    </row>
  </sheetData>
  <mergeCells count="5">
    <mergeCell ref="A5:A6"/>
    <mergeCell ref="A1:E1"/>
    <mergeCell ref="A3:E3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67" r:id="rId1"/>
  <rowBreaks count="1" manualBreakCount="1">
    <brk id="53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"/>
  <dimension ref="A1:J93"/>
  <sheetViews>
    <sheetView showGridLines="0" showZeros="0" zoomScale="75" zoomScaleNormal="75" workbookViewId="0" topLeftCell="A1">
      <selection activeCell="H20" sqref="H20"/>
    </sheetView>
  </sheetViews>
  <sheetFormatPr defaultColWidth="11.421875" defaultRowHeight="12.75"/>
  <cols>
    <col min="1" max="1" width="35.7109375" style="96" customWidth="1"/>
    <col min="2" max="3" width="11.57421875" style="110" bestFit="1" customWidth="1"/>
    <col min="4" max="5" width="12.00390625" style="110" bestFit="1" customWidth="1"/>
    <col min="6" max="6" width="11.421875" style="114" customWidth="1"/>
    <col min="7" max="7" width="11.421875" style="105" customWidth="1"/>
    <col min="8" max="16384" width="11.421875" style="96" customWidth="1"/>
  </cols>
  <sheetData>
    <row r="1" spans="1:7" s="93" customFormat="1" ht="18">
      <c r="A1" s="355" t="s">
        <v>0</v>
      </c>
      <c r="B1" s="355"/>
      <c r="C1" s="355"/>
      <c r="D1" s="355"/>
      <c r="E1" s="355"/>
      <c r="F1" s="134"/>
      <c r="G1" s="129"/>
    </row>
    <row r="2" spans="1:7" s="95" customFormat="1" ht="14.25">
      <c r="A2" s="94"/>
      <c r="B2" s="112"/>
      <c r="C2" s="112"/>
      <c r="D2" s="112"/>
      <c r="E2" s="112"/>
      <c r="F2" s="133"/>
      <c r="G2" s="131"/>
    </row>
    <row r="3" spans="1:7" s="95" customFormat="1" ht="15">
      <c r="A3" s="356" t="s">
        <v>328</v>
      </c>
      <c r="B3" s="356"/>
      <c r="C3" s="356"/>
      <c r="D3" s="356"/>
      <c r="E3" s="356"/>
      <c r="F3" s="133"/>
      <c r="G3" s="131"/>
    </row>
    <row r="4" spans="2:7" s="95" customFormat="1" ht="15" thickBot="1">
      <c r="B4" s="109"/>
      <c r="C4" s="109"/>
      <c r="D4" s="109"/>
      <c r="E4" s="109"/>
      <c r="F4" s="133"/>
      <c r="G4" s="131"/>
    </row>
    <row r="5" spans="1:7" ht="12.75">
      <c r="A5" s="338" t="s">
        <v>244</v>
      </c>
      <c r="B5" s="357" t="s">
        <v>15</v>
      </c>
      <c r="C5" s="357"/>
      <c r="D5" s="358" t="s">
        <v>16</v>
      </c>
      <c r="E5" s="358"/>
      <c r="F5" s="96"/>
      <c r="G5" s="96"/>
    </row>
    <row r="6" spans="1:7" ht="13.5" thickBot="1">
      <c r="A6" s="339"/>
      <c r="B6" s="318">
        <v>2004</v>
      </c>
      <c r="C6" s="318">
        <v>2005</v>
      </c>
      <c r="D6" s="206">
        <v>2004</v>
      </c>
      <c r="E6" s="206">
        <v>2005</v>
      </c>
      <c r="F6" s="96"/>
      <c r="G6" s="96"/>
    </row>
    <row r="7" spans="1:7" ht="12.75">
      <c r="A7" s="127" t="s">
        <v>28</v>
      </c>
      <c r="B7" s="249">
        <v>46505</v>
      </c>
      <c r="C7" s="249">
        <v>14253</v>
      </c>
      <c r="D7" s="249">
        <v>173093</v>
      </c>
      <c r="E7" s="249">
        <v>129789</v>
      </c>
      <c r="F7" s="96"/>
      <c r="G7" s="96"/>
    </row>
    <row r="8" spans="1:7" ht="12.75">
      <c r="A8" s="101"/>
      <c r="B8" s="104"/>
      <c r="C8" s="104"/>
      <c r="D8" s="117"/>
      <c r="E8" s="179"/>
      <c r="F8" s="96"/>
      <c r="G8" s="96"/>
    </row>
    <row r="9" spans="1:10" ht="12.75">
      <c r="A9" s="99" t="s">
        <v>215</v>
      </c>
      <c r="B9" s="178"/>
      <c r="C9" s="178"/>
      <c r="D9" s="179"/>
      <c r="E9" s="179"/>
      <c r="F9" s="96"/>
      <c r="G9" s="225"/>
      <c r="H9" s="226"/>
      <c r="I9" s="222"/>
      <c r="J9" s="222"/>
    </row>
    <row r="10" spans="1:10" ht="12.75">
      <c r="A10" s="208" t="s">
        <v>29</v>
      </c>
      <c r="B10" s="249">
        <f>SUM(B11:B34)</f>
        <v>10707</v>
      </c>
      <c r="C10" s="249">
        <f>SUM(C11:C34)</f>
        <v>4214</v>
      </c>
      <c r="D10" s="249">
        <f>SUM(D11:D34)</f>
        <v>172917</v>
      </c>
      <c r="E10" s="249">
        <f>SUM(E11:E34)</f>
        <v>128855</v>
      </c>
      <c r="F10" s="96"/>
      <c r="G10" s="225"/>
      <c r="H10" s="226"/>
      <c r="I10" s="222"/>
      <c r="J10" s="222"/>
    </row>
    <row r="11" spans="1:10" ht="12.75">
      <c r="A11" s="102" t="s">
        <v>266</v>
      </c>
      <c r="B11" s="234">
        <v>9</v>
      </c>
      <c r="C11" s="234">
        <v>7</v>
      </c>
      <c r="D11" s="234">
        <v>17212</v>
      </c>
      <c r="E11" s="234">
        <v>27060</v>
      </c>
      <c r="F11" s="96"/>
      <c r="G11" s="225"/>
      <c r="H11" s="226"/>
      <c r="I11" s="222"/>
      <c r="J11" s="222"/>
    </row>
    <row r="12" spans="1:10" ht="12.75">
      <c r="A12" s="102" t="s">
        <v>267</v>
      </c>
      <c r="B12" s="234" t="s">
        <v>24</v>
      </c>
      <c r="C12" s="234" t="s">
        <v>24</v>
      </c>
      <c r="D12" s="234" t="s">
        <v>24</v>
      </c>
      <c r="E12" s="234" t="s">
        <v>24</v>
      </c>
      <c r="F12" s="96"/>
      <c r="G12" s="225"/>
      <c r="H12" s="226"/>
      <c r="I12" s="222"/>
      <c r="J12" s="222"/>
    </row>
    <row r="13" spans="1:10" ht="12.75">
      <c r="A13" s="102" t="s">
        <v>268</v>
      </c>
      <c r="B13" s="234">
        <v>18</v>
      </c>
      <c r="C13" s="234">
        <v>32</v>
      </c>
      <c r="D13" s="234">
        <v>102546</v>
      </c>
      <c r="E13" s="234">
        <v>69401</v>
      </c>
      <c r="F13" s="96"/>
      <c r="G13" s="225"/>
      <c r="H13" s="226"/>
      <c r="I13" s="222"/>
      <c r="J13" s="222"/>
    </row>
    <row r="14" spans="1:10" ht="12.75">
      <c r="A14" s="102" t="s">
        <v>269</v>
      </c>
      <c r="B14" s="234" t="s">
        <v>24</v>
      </c>
      <c r="C14" s="234" t="s">
        <v>24</v>
      </c>
      <c r="D14" s="234" t="s">
        <v>24</v>
      </c>
      <c r="E14" s="234" t="s">
        <v>24</v>
      </c>
      <c r="F14" s="96"/>
      <c r="G14" s="225"/>
      <c r="H14" s="226"/>
      <c r="I14" s="222"/>
      <c r="J14" s="222"/>
    </row>
    <row r="15" spans="1:10" ht="12.75">
      <c r="A15" s="102" t="s">
        <v>270</v>
      </c>
      <c r="B15" s="234" t="s">
        <v>24</v>
      </c>
      <c r="C15" s="234" t="s">
        <v>24</v>
      </c>
      <c r="D15" s="234">
        <v>2703</v>
      </c>
      <c r="E15" s="234">
        <v>4112</v>
      </c>
      <c r="F15" s="96"/>
      <c r="G15" s="225"/>
      <c r="H15" s="226"/>
      <c r="I15" s="222"/>
      <c r="J15" s="222"/>
    </row>
    <row r="16" spans="1:10" ht="12.75">
      <c r="A16" s="102" t="s">
        <v>271</v>
      </c>
      <c r="B16" s="234" t="s">
        <v>24</v>
      </c>
      <c r="C16" s="234" t="s">
        <v>24</v>
      </c>
      <c r="D16" s="234" t="s">
        <v>24</v>
      </c>
      <c r="E16" s="234" t="s">
        <v>24</v>
      </c>
      <c r="F16" s="105"/>
      <c r="G16" s="225"/>
      <c r="H16" s="226"/>
      <c r="I16" s="222"/>
      <c r="J16" s="222"/>
    </row>
    <row r="17" spans="1:10" ht="12.75">
      <c r="A17" s="102" t="s">
        <v>272</v>
      </c>
      <c r="B17" s="234" t="s">
        <v>24</v>
      </c>
      <c r="C17" s="234" t="s">
        <v>24</v>
      </c>
      <c r="D17" s="234" t="s">
        <v>24</v>
      </c>
      <c r="E17" s="234" t="s">
        <v>24</v>
      </c>
      <c r="F17" s="96"/>
      <c r="G17" s="225"/>
      <c r="H17" s="226"/>
      <c r="I17" s="222"/>
      <c r="J17" s="222"/>
    </row>
    <row r="18" spans="1:10" ht="12.75">
      <c r="A18" s="102" t="s">
        <v>273</v>
      </c>
      <c r="B18" s="234" t="s">
        <v>24</v>
      </c>
      <c r="C18" s="234" t="s">
        <v>24</v>
      </c>
      <c r="D18" s="234" t="s">
        <v>24</v>
      </c>
      <c r="E18" s="234" t="s">
        <v>24</v>
      </c>
      <c r="F18" s="96"/>
      <c r="G18" s="225"/>
      <c r="H18" s="226"/>
      <c r="I18" s="222"/>
      <c r="J18" s="222"/>
    </row>
    <row r="19" spans="1:10" ht="12.75">
      <c r="A19" s="102" t="s">
        <v>274</v>
      </c>
      <c r="B19" s="234" t="s">
        <v>24</v>
      </c>
      <c r="C19" s="234" t="s">
        <v>24</v>
      </c>
      <c r="D19" s="234" t="s">
        <v>24</v>
      </c>
      <c r="E19" s="234" t="s">
        <v>24</v>
      </c>
      <c r="F19" s="96"/>
      <c r="G19" s="225"/>
      <c r="H19" s="226"/>
      <c r="I19" s="222"/>
      <c r="J19" s="222"/>
    </row>
    <row r="20" spans="1:10" ht="12.75">
      <c r="A20" s="102" t="s">
        <v>275</v>
      </c>
      <c r="B20" s="234">
        <v>643</v>
      </c>
      <c r="C20" s="234">
        <v>367</v>
      </c>
      <c r="D20" s="234">
        <v>250</v>
      </c>
      <c r="E20" s="234">
        <v>24</v>
      </c>
      <c r="F20" s="96"/>
      <c r="G20" s="225"/>
      <c r="H20" s="226"/>
      <c r="I20" s="222"/>
      <c r="J20" s="222"/>
    </row>
    <row r="21" spans="1:10" ht="12.75">
      <c r="A21" s="102" t="s">
        <v>276</v>
      </c>
      <c r="B21" s="234">
        <v>1875</v>
      </c>
      <c r="C21" s="234">
        <v>630</v>
      </c>
      <c r="D21" s="234" t="s">
        <v>24</v>
      </c>
      <c r="E21" s="234" t="s">
        <v>24</v>
      </c>
      <c r="F21" s="96"/>
      <c r="G21" s="225"/>
      <c r="H21" s="226"/>
      <c r="I21" s="222"/>
      <c r="J21" s="222"/>
    </row>
    <row r="22" spans="1:10" ht="12.75">
      <c r="A22" s="102" t="s">
        <v>277</v>
      </c>
      <c r="B22" s="234">
        <v>2390</v>
      </c>
      <c r="C22" s="234">
        <v>1113</v>
      </c>
      <c r="D22" s="234">
        <v>4344</v>
      </c>
      <c r="E22" s="234" t="s">
        <v>24</v>
      </c>
      <c r="F22" s="96"/>
      <c r="G22" s="225"/>
      <c r="H22" s="226"/>
      <c r="I22" s="222"/>
      <c r="J22" s="222"/>
    </row>
    <row r="23" spans="1:10" ht="12.75">
      <c r="A23" s="102" t="s">
        <v>278</v>
      </c>
      <c r="B23" s="234" t="s">
        <v>24</v>
      </c>
      <c r="C23" s="234" t="s">
        <v>24</v>
      </c>
      <c r="D23" s="234" t="s">
        <v>24</v>
      </c>
      <c r="E23" s="234" t="s">
        <v>24</v>
      </c>
      <c r="F23" s="96"/>
      <c r="G23" s="225"/>
      <c r="H23" s="226"/>
      <c r="I23" s="222"/>
      <c r="J23" s="222"/>
    </row>
    <row r="24" spans="1:10" ht="12.75">
      <c r="A24" s="102" t="s">
        <v>279</v>
      </c>
      <c r="B24" s="234" t="s">
        <v>24</v>
      </c>
      <c r="C24" s="234" t="s">
        <v>24</v>
      </c>
      <c r="D24" s="234" t="s">
        <v>24</v>
      </c>
      <c r="E24" s="234" t="s">
        <v>24</v>
      </c>
      <c r="F24" s="96"/>
      <c r="G24" s="225"/>
      <c r="H24" s="226"/>
      <c r="I24" s="222"/>
      <c r="J24" s="222"/>
    </row>
    <row r="25" spans="1:10" ht="12.75">
      <c r="A25" s="102" t="s">
        <v>280</v>
      </c>
      <c r="B25" s="234">
        <v>332</v>
      </c>
      <c r="C25" s="234">
        <v>518</v>
      </c>
      <c r="D25" s="234">
        <v>11634</v>
      </c>
      <c r="E25" s="234">
        <v>3434</v>
      </c>
      <c r="F25" s="96"/>
      <c r="G25" s="225"/>
      <c r="H25" s="226"/>
      <c r="I25" s="222"/>
      <c r="J25" s="222"/>
    </row>
    <row r="26" spans="1:10" ht="12.75">
      <c r="A26" s="102" t="s">
        <v>281</v>
      </c>
      <c r="B26" s="234" t="s">
        <v>24</v>
      </c>
      <c r="C26" s="234" t="s">
        <v>24</v>
      </c>
      <c r="D26" s="234" t="s">
        <v>24</v>
      </c>
      <c r="E26" s="234" t="s">
        <v>24</v>
      </c>
      <c r="F26" s="96"/>
      <c r="G26" s="225"/>
      <c r="H26" s="226"/>
      <c r="I26" s="222"/>
      <c r="J26" s="222"/>
    </row>
    <row r="27" spans="1:10" ht="12.75">
      <c r="A27" s="102" t="s">
        <v>282</v>
      </c>
      <c r="B27" s="234" t="s">
        <v>24</v>
      </c>
      <c r="C27" s="234" t="s">
        <v>24</v>
      </c>
      <c r="D27" s="234" t="s">
        <v>24</v>
      </c>
      <c r="E27" s="234" t="s">
        <v>24</v>
      </c>
      <c r="F27" s="96"/>
      <c r="G27" s="225"/>
      <c r="H27" s="226"/>
      <c r="I27" s="222"/>
      <c r="J27" s="222"/>
    </row>
    <row r="28" spans="1:10" ht="12.75">
      <c r="A28" s="102" t="s">
        <v>283</v>
      </c>
      <c r="B28" s="234" t="s">
        <v>24</v>
      </c>
      <c r="C28" s="234" t="s">
        <v>24</v>
      </c>
      <c r="D28" s="234" t="s">
        <v>24</v>
      </c>
      <c r="E28" s="234" t="s">
        <v>24</v>
      </c>
      <c r="F28" s="96"/>
      <c r="G28" s="225"/>
      <c r="H28" s="226"/>
      <c r="I28" s="222"/>
      <c r="J28" s="222"/>
    </row>
    <row r="29" spans="1:10" ht="12.75">
      <c r="A29" s="102" t="s">
        <v>284</v>
      </c>
      <c r="B29" s="234" t="s">
        <v>24</v>
      </c>
      <c r="C29" s="234" t="s">
        <v>24</v>
      </c>
      <c r="D29" s="234" t="s">
        <v>24</v>
      </c>
      <c r="E29" s="234" t="s">
        <v>24</v>
      </c>
      <c r="F29" s="96"/>
      <c r="G29" s="225"/>
      <c r="H29" s="226"/>
      <c r="I29" s="222"/>
      <c r="J29" s="222"/>
    </row>
    <row r="30" spans="1:10" ht="12.75">
      <c r="A30" s="102" t="s">
        <v>285</v>
      </c>
      <c r="B30" s="234" t="s">
        <v>24</v>
      </c>
      <c r="C30" s="234" t="s">
        <v>24</v>
      </c>
      <c r="D30" s="234" t="s">
        <v>24</v>
      </c>
      <c r="E30" s="234" t="s">
        <v>24</v>
      </c>
      <c r="F30" s="96"/>
      <c r="G30" s="225"/>
      <c r="H30" s="226"/>
      <c r="I30" s="222"/>
      <c r="J30" s="222"/>
    </row>
    <row r="31" spans="1:10" ht="12.75">
      <c r="A31" s="102" t="s">
        <v>286</v>
      </c>
      <c r="B31" s="234">
        <v>4822</v>
      </c>
      <c r="C31" s="234">
        <v>1105</v>
      </c>
      <c r="D31" s="234">
        <v>8935</v>
      </c>
      <c r="E31" s="234">
        <v>7925</v>
      </c>
      <c r="F31" s="96"/>
      <c r="G31" s="225"/>
      <c r="H31" s="226"/>
      <c r="I31" s="222"/>
      <c r="J31" s="222"/>
    </row>
    <row r="32" spans="1:10" ht="12.75">
      <c r="A32" s="102" t="s">
        <v>287</v>
      </c>
      <c r="B32" s="234">
        <v>612</v>
      </c>
      <c r="C32" s="234">
        <v>442</v>
      </c>
      <c r="D32" s="234">
        <v>25291</v>
      </c>
      <c r="E32" s="234">
        <v>16899</v>
      </c>
      <c r="F32" s="96"/>
      <c r="G32" s="225"/>
      <c r="H32" s="226"/>
      <c r="I32" s="222"/>
      <c r="J32" s="222"/>
    </row>
    <row r="33" spans="1:10" ht="12.75">
      <c r="A33" s="102" t="s">
        <v>288</v>
      </c>
      <c r="B33" s="234" t="s">
        <v>24</v>
      </c>
      <c r="C33" s="234" t="s">
        <v>24</v>
      </c>
      <c r="D33" s="234">
        <v>2</v>
      </c>
      <c r="E33" s="234" t="s">
        <v>24</v>
      </c>
      <c r="F33" s="96"/>
      <c r="G33" s="225"/>
      <c r="H33" s="226"/>
      <c r="I33" s="222"/>
      <c r="J33" s="222"/>
    </row>
    <row r="34" spans="1:10" ht="12.75">
      <c r="A34" s="102" t="s">
        <v>289</v>
      </c>
      <c r="B34" s="234">
        <v>6</v>
      </c>
      <c r="C34" s="234" t="s">
        <v>24</v>
      </c>
      <c r="D34" s="234" t="s">
        <v>24</v>
      </c>
      <c r="E34" s="234" t="s">
        <v>24</v>
      </c>
      <c r="F34" s="96"/>
      <c r="G34" s="225"/>
      <c r="H34" s="226"/>
      <c r="I34" s="222"/>
      <c r="J34" s="222"/>
    </row>
    <row r="35" spans="1:10" ht="12.75">
      <c r="A35" s="325" t="s">
        <v>30</v>
      </c>
      <c r="B35" s="234"/>
      <c r="C35" s="234"/>
      <c r="D35" s="234"/>
      <c r="E35" s="234"/>
      <c r="F35" s="96"/>
      <c r="G35" s="225"/>
      <c r="H35" s="226"/>
      <c r="I35" s="222"/>
      <c r="J35" s="222"/>
    </row>
    <row r="36" spans="1:10" ht="12.75">
      <c r="A36" s="213" t="s">
        <v>31</v>
      </c>
      <c r="B36" s="234"/>
      <c r="C36" s="234"/>
      <c r="D36" s="234"/>
      <c r="E36" s="234"/>
      <c r="F36" s="96"/>
      <c r="G36" s="225"/>
      <c r="H36" s="226"/>
      <c r="I36" s="222"/>
      <c r="J36" s="222"/>
    </row>
    <row r="37" spans="1:10" ht="12.75">
      <c r="A37" s="102" t="s">
        <v>290</v>
      </c>
      <c r="B37" s="234" t="s">
        <v>24</v>
      </c>
      <c r="C37" s="234" t="s">
        <v>24</v>
      </c>
      <c r="D37" s="234" t="s">
        <v>24</v>
      </c>
      <c r="E37" s="234" t="s">
        <v>24</v>
      </c>
      <c r="F37" s="96"/>
      <c r="G37" s="225"/>
      <c r="H37" s="226"/>
      <c r="I37" s="222"/>
      <c r="J37" s="222"/>
    </row>
    <row r="38" spans="1:10" ht="12.75">
      <c r="A38" s="102" t="s">
        <v>291</v>
      </c>
      <c r="B38" s="234" t="s">
        <v>24</v>
      </c>
      <c r="C38" s="234" t="s">
        <v>24</v>
      </c>
      <c r="D38" s="234" t="s">
        <v>24</v>
      </c>
      <c r="E38" s="234" t="s">
        <v>24</v>
      </c>
      <c r="F38" s="96"/>
      <c r="G38" s="225"/>
      <c r="H38" s="226"/>
      <c r="I38" s="222"/>
      <c r="J38" s="222"/>
    </row>
    <row r="39" spans="1:10" ht="12.75">
      <c r="A39" s="106" t="s">
        <v>292</v>
      </c>
      <c r="B39" s="234" t="s">
        <v>24</v>
      </c>
      <c r="C39" s="234" t="s">
        <v>24</v>
      </c>
      <c r="D39" s="234" t="s">
        <v>24</v>
      </c>
      <c r="E39" s="234" t="s">
        <v>24</v>
      </c>
      <c r="F39" s="96"/>
      <c r="G39" s="225"/>
      <c r="H39" s="226"/>
      <c r="I39" s="222"/>
      <c r="J39" s="222"/>
    </row>
    <row r="40" spans="1:10" ht="12.75">
      <c r="A40" s="102" t="s">
        <v>293</v>
      </c>
      <c r="B40" s="234" t="s">
        <v>24</v>
      </c>
      <c r="C40" s="234" t="s">
        <v>24</v>
      </c>
      <c r="D40" s="234" t="s">
        <v>24</v>
      </c>
      <c r="E40" s="234" t="s">
        <v>24</v>
      </c>
      <c r="F40" s="96"/>
      <c r="G40" s="225"/>
      <c r="H40" s="226"/>
      <c r="I40" s="222"/>
      <c r="J40" s="222"/>
    </row>
    <row r="41" spans="1:10" ht="12.75">
      <c r="A41" s="106" t="s">
        <v>294</v>
      </c>
      <c r="B41" s="234" t="s">
        <v>24</v>
      </c>
      <c r="C41" s="234" t="s">
        <v>24</v>
      </c>
      <c r="D41" s="234" t="s">
        <v>24</v>
      </c>
      <c r="E41" s="234" t="s">
        <v>24</v>
      </c>
      <c r="F41" s="96"/>
      <c r="G41" s="225"/>
      <c r="H41" s="226"/>
      <c r="I41" s="222"/>
      <c r="J41" s="222"/>
    </row>
    <row r="42" spans="1:6" ht="12.75">
      <c r="A42" s="101" t="s">
        <v>30</v>
      </c>
      <c r="B42" s="234"/>
      <c r="C42" s="234"/>
      <c r="D42" s="234"/>
      <c r="E42" s="234"/>
      <c r="F42" s="121"/>
    </row>
    <row r="43" spans="1:5" ht="12.75">
      <c r="A43" s="128"/>
      <c r="B43" s="234"/>
      <c r="C43" s="234"/>
      <c r="D43" s="234"/>
      <c r="E43" s="234"/>
    </row>
    <row r="44" spans="1:5" ht="12.75">
      <c r="A44" s="214" t="s">
        <v>216</v>
      </c>
      <c r="B44" s="234"/>
      <c r="C44" s="234"/>
      <c r="D44" s="234"/>
      <c r="E44" s="234"/>
    </row>
    <row r="45" spans="1:5" ht="12.75">
      <c r="A45" s="106" t="s">
        <v>33</v>
      </c>
      <c r="B45" s="234" t="s">
        <v>24</v>
      </c>
      <c r="C45" s="234"/>
      <c r="D45" s="234" t="s">
        <v>24</v>
      </c>
      <c r="E45" s="234">
        <v>1</v>
      </c>
    </row>
    <row r="46" spans="1:5" ht="12.75">
      <c r="A46" s="106" t="s">
        <v>39</v>
      </c>
      <c r="B46" s="234" t="s">
        <v>24</v>
      </c>
      <c r="C46" s="234" t="s">
        <v>24</v>
      </c>
      <c r="D46" s="234">
        <v>1</v>
      </c>
      <c r="E46" s="249" t="s">
        <v>24</v>
      </c>
    </row>
    <row r="47" spans="1:5" ht="12.75">
      <c r="A47" s="106" t="s">
        <v>34</v>
      </c>
      <c r="B47" s="234" t="s">
        <v>24</v>
      </c>
      <c r="C47" s="234">
        <v>4</v>
      </c>
      <c r="D47" s="234" t="s">
        <v>24</v>
      </c>
      <c r="E47" s="249" t="s">
        <v>24</v>
      </c>
    </row>
    <row r="48" spans="1:5" ht="12.75">
      <c r="A48" s="106" t="s">
        <v>35</v>
      </c>
      <c r="B48" s="234">
        <v>440</v>
      </c>
      <c r="C48" s="234">
        <v>2189</v>
      </c>
      <c r="D48" s="234">
        <v>8</v>
      </c>
      <c r="E48" s="234">
        <v>12</v>
      </c>
    </row>
    <row r="49" spans="1:5" ht="12.75">
      <c r="A49" s="106" t="s">
        <v>40</v>
      </c>
      <c r="B49" s="249" t="s">
        <v>24</v>
      </c>
      <c r="C49" s="249" t="s">
        <v>24</v>
      </c>
      <c r="D49" s="249" t="s">
        <v>24</v>
      </c>
      <c r="E49" s="249" t="s">
        <v>24</v>
      </c>
    </row>
    <row r="50" spans="1:5" ht="13.5" thickBot="1">
      <c r="A50" s="256" t="s">
        <v>37</v>
      </c>
      <c r="B50" s="333">
        <v>4</v>
      </c>
      <c r="C50" s="333" t="s">
        <v>24</v>
      </c>
      <c r="D50" s="333">
        <v>1</v>
      </c>
      <c r="E50" s="333">
        <v>591</v>
      </c>
    </row>
    <row r="51" spans="1:10" ht="12.75">
      <c r="A51" s="108" t="s">
        <v>260</v>
      </c>
      <c r="B51" s="114"/>
      <c r="C51" s="105"/>
      <c r="D51" s="114"/>
      <c r="E51" s="105"/>
      <c r="F51" s="96"/>
      <c r="G51" s="225"/>
      <c r="H51" s="226"/>
      <c r="I51" s="222"/>
      <c r="J51" s="222"/>
    </row>
    <row r="52" spans="1:5" ht="12.75">
      <c r="A52" s="96" t="s">
        <v>30</v>
      </c>
      <c r="B52" s="114"/>
      <c r="C52" s="114"/>
      <c r="D52" s="114"/>
      <c r="E52" s="114"/>
    </row>
    <row r="53" spans="1:5" ht="12.75">
      <c r="A53" s="96" t="s">
        <v>30</v>
      </c>
      <c r="B53" s="114"/>
      <c r="C53" s="114"/>
      <c r="D53" s="114"/>
      <c r="E53" s="114"/>
    </row>
    <row r="54" spans="1:5" ht="12.75">
      <c r="A54" s="96" t="s">
        <v>30</v>
      </c>
      <c r="B54" s="114"/>
      <c r="C54" s="114"/>
      <c r="D54" s="114"/>
      <c r="E54" s="114"/>
    </row>
    <row r="55" spans="1:5" ht="12.75">
      <c r="A55" s="96" t="s">
        <v>30</v>
      </c>
      <c r="B55" s="114"/>
      <c r="C55" s="114"/>
      <c r="D55" s="114"/>
      <c r="E55" s="114"/>
    </row>
    <row r="56" spans="1:5" ht="12.75">
      <c r="A56" s="96" t="s">
        <v>30</v>
      </c>
      <c r="B56" s="114"/>
      <c r="C56" s="114"/>
      <c r="D56" s="114"/>
      <c r="E56" s="114"/>
    </row>
    <row r="57" spans="1:5" ht="12.75">
      <c r="A57" s="96" t="s">
        <v>30</v>
      </c>
      <c r="B57" s="114"/>
      <c r="C57" s="114"/>
      <c r="D57" s="114"/>
      <c r="E57" s="114"/>
    </row>
    <row r="58" spans="1:5" ht="12.75">
      <c r="A58" s="96" t="s">
        <v>30</v>
      </c>
      <c r="B58" s="114"/>
      <c r="C58" s="114"/>
      <c r="D58" s="114"/>
      <c r="E58" s="114"/>
    </row>
    <row r="59" spans="1:5" ht="12.75">
      <c r="A59" s="96" t="s">
        <v>30</v>
      </c>
      <c r="B59" s="114"/>
      <c r="C59" s="114"/>
      <c r="D59" s="114"/>
      <c r="E59" s="114"/>
    </row>
    <row r="60" spans="1:5" ht="12.75">
      <c r="A60" s="96" t="s">
        <v>30</v>
      </c>
      <c r="B60" s="114"/>
      <c r="C60" s="114"/>
      <c r="D60" s="114"/>
      <c r="E60" s="114"/>
    </row>
    <row r="61" spans="1:5" ht="12.75">
      <c r="A61" s="96" t="s">
        <v>30</v>
      </c>
      <c r="B61" s="114"/>
      <c r="C61" s="114"/>
      <c r="D61" s="114"/>
      <c r="E61" s="114"/>
    </row>
    <row r="62" spans="1:5" ht="12.75">
      <c r="A62" s="96" t="s">
        <v>30</v>
      </c>
      <c r="B62" s="114"/>
      <c r="C62" s="114"/>
      <c r="D62" s="114"/>
      <c r="E62" s="114"/>
    </row>
    <row r="63" ht="12.75">
      <c r="A63" s="96" t="s">
        <v>30</v>
      </c>
    </row>
    <row r="64" ht="12.75">
      <c r="A64" s="96" t="s">
        <v>30</v>
      </c>
    </row>
    <row r="65" ht="12.75">
      <c r="A65" s="96" t="s">
        <v>30</v>
      </c>
    </row>
    <row r="66" ht="12.75">
      <c r="A66" s="96" t="s">
        <v>30</v>
      </c>
    </row>
    <row r="67" ht="12.75">
      <c r="A67" s="96" t="s">
        <v>30</v>
      </c>
    </row>
    <row r="68" ht="12.75">
      <c r="A68" s="96" t="s">
        <v>30</v>
      </c>
    </row>
    <row r="69" ht="12.75">
      <c r="A69" s="96" t="s">
        <v>30</v>
      </c>
    </row>
    <row r="70" ht="12.75">
      <c r="A70" s="96" t="s">
        <v>30</v>
      </c>
    </row>
    <row r="71" ht="12.75">
      <c r="A71" s="96" t="s">
        <v>30</v>
      </c>
    </row>
    <row r="72" ht="12.75">
      <c r="A72" s="96" t="s">
        <v>30</v>
      </c>
    </row>
    <row r="73" ht="12.75">
      <c r="A73" s="96" t="s">
        <v>30</v>
      </c>
    </row>
    <row r="74" ht="12.75">
      <c r="A74" s="96" t="s">
        <v>30</v>
      </c>
    </row>
    <row r="75" ht="12.75">
      <c r="A75" s="96" t="s">
        <v>30</v>
      </c>
    </row>
    <row r="76" ht="12.75">
      <c r="A76" s="96" t="s">
        <v>30</v>
      </c>
    </row>
    <row r="77" ht="12.75">
      <c r="A77" s="96" t="s">
        <v>30</v>
      </c>
    </row>
    <row r="78" ht="12.75">
      <c r="A78" s="96" t="s">
        <v>30</v>
      </c>
    </row>
    <row r="79" ht="12.75">
      <c r="A79" s="96" t="s">
        <v>30</v>
      </c>
    </row>
    <row r="80" ht="12.75">
      <c r="A80" s="96" t="s">
        <v>30</v>
      </c>
    </row>
    <row r="81" ht="12.75">
      <c r="A81" s="96" t="s">
        <v>30</v>
      </c>
    </row>
    <row r="82" ht="12.75">
      <c r="A82" s="96" t="s">
        <v>30</v>
      </c>
    </row>
    <row r="83" ht="12.75">
      <c r="A83" s="96" t="s">
        <v>30</v>
      </c>
    </row>
    <row r="84" ht="12.75">
      <c r="A84" s="96" t="s">
        <v>30</v>
      </c>
    </row>
    <row r="85" ht="12.75">
      <c r="A85" s="96" t="s">
        <v>30</v>
      </c>
    </row>
    <row r="86" ht="12.75">
      <c r="A86" s="96" t="s">
        <v>30</v>
      </c>
    </row>
    <row r="87" ht="12.75">
      <c r="A87" s="96" t="s">
        <v>30</v>
      </c>
    </row>
    <row r="88" ht="12.75">
      <c r="A88" s="96" t="s">
        <v>30</v>
      </c>
    </row>
    <row r="89" ht="12.75">
      <c r="A89" s="96" t="s">
        <v>30</v>
      </c>
    </row>
    <row r="90" ht="12.75">
      <c r="A90" s="96" t="s">
        <v>30</v>
      </c>
    </row>
    <row r="91" ht="12.75">
      <c r="A91" s="96" t="s">
        <v>30</v>
      </c>
    </row>
    <row r="92" ht="12.75">
      <c r="A92" s="96" t="s">
        <v>30</v>
      </c>
    </row>
    <row r="93" ht="12.75">
      <c r="A93" s="96" t="s">
        <v>30</v>
      </c>
    </row>
  </sheetData>
  <mergeCells count="5">
    <mergeCell ref="A5:A6"/>
    <mergeCell ref="A1:E1"/>
    <mergeCell ref="A3:E3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1">
    <pageSetUpPr fitToPage="1"/>
  </sheetPr>
  <dimension ref="A1:I28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27.7109375" style="56" customWidth="1"/>
    <col min="2" max="3" width="10.7109375" style="56" customWidth="1"/>
    <col min="4" max="9" width="12.7109375" style="56" customWidth="1"/>
    <col min="10" max="11" width="10.7109375" style="56" customWidth="1"/>
    <col min="12" max="16384" width="11.421875" style="56" customWidth="1"/>
  </cols>
  <sheetData>
    <row r="1" spans="1:9" s="227" customFormat="1" ht="18">
      <c r="A1" s="343" t="s">
        <v>0</v>
      </c>
      <c r="B1" s="343"/>
      <c r="C1" s="343"/>
      <c r="D1" s="343"/>
      <c r="E1" s="343"/>
      <c r="F1" s="343"/>
      <c r="G1" s="343"/>
      <c r="H1" s="343"/>
      <c r="I1" s="343"/>
    </row>
    <row r="2" s="158" customFormat="1" ht="14.25"/>
    <row r="3" spans="1:9" s="158" customFormat="1" ht="15">
      <c r="A3" s="344" t="s">
        <v>344</v>
      </c>
      <c r="B3" s="344"/>
      <c r="C3" s="344"/>
      <c r="D3" s="344"/>
      <c r="E3" s="344"/>
      <c r="F3" s="344"/>
      <c r="G3" s="344"/>
      <c r="H3" s="344"/>
      <c r="I3" s="344"/>
    </row>
    <row r="4" spans="1:9" s="158" customFormat="1" ht="15.75" thickBot="1">
      <c r="A4" s="228"/>
      <c r="B4" s="228"/>
      <c r="C4" s="228"/>
      <c r="D4" s="228"/>
      <c r="E4" s="228"/>
      <c r="F4" s="228"/>
      <c r="G4" s="228"/>
      <c r="H4" s="228"/>
      <c r="I4" s="228"/>
    </row>
    <row r="5" spans="1:9" ht="12.75">
      <c r="A5" s="151"/>
      <c r="B5" s="151"/>
      <c r="C5" s="151"/>
      <c r="D5" s="231" t="s">
        <v>68</v>
      </c>
      <c r="E5" s="232"/>
      <c r="F5" s="232"/>
      <c r="G5" s="232"/>
      <c r="H5" s="232"/>
      <c r="I5" s="238"/>
    </row>
    <row r="6" spans="1:9" ht="12.75">
      <c r="A6" s="345" t="s">
        <v>43</v>
      </c>
      <c r="B6" s="345"/>
      <c r="C6" s="346"/>
      <c r="D6" s="53" t="s">
        <v>69</v>
      </c>
      <c r="E6" s="54"/>
      <c r="F6" s="54"/>
      <c r="G6" s="55" t="s">
        <v>70</v>
      </c>
      <c r="H6" s="37"/>
      <c r="I6" s="55" t="s">
        <v>49</v>
      </c>
    </row>
    <row r="7" spans="4:9" ht="12.75">
      <c r="D7" s="143"/>
      <c r="E7" s="37"/>
      <c r="F7" s="55" t="s">
        <v>71</v>
      </c>
      <c r="G7" s="55" t="s">
        <v>72</v>
      </c>
      <c r="H7" s="55" t="s">
        <v>49</v>
      </c>
      <c r="I7" s="55" t="s">
        <v>73</v>
      </c>
    </row>
    <row r="8" spans="1:9" ht="13.5" thickBot="1">
      <c r="A8" s="154"/>
      <c r="B8" s="154"/>
      <c r="C8" s="149"/>
      <c r="D8" s="150" t="s">
        <v>74</v>
      </c>
      <c r="E8" s="150" t="s">
        <v>75</v>
      </c>
      <c r="F8" s="150" t="s">
        <v>76</v>
      </c>
      <c r="G8" s="150" t="s">
        <v>77</v>
      </c>
      <c r="H8" s="239"/>
      <c r="I8" s="150" t="s">
        <v>78</v>
      </c>
    </row>
    <row r="9" spans="1:9" ht="12.75">
      <c r="A9" s="138" t="s">
        <v>52</v>
      </c>
      <c r="B9" s="138"/>
      <c r="C9" s="138"/>
      <c r="D9" s="233"/>
      <c r="E9" s="233"/>
      <c r="F9" s="233"/>
      <c r="G9" s="233"/>
      <c r="H9" s="233"/>
      <c r="I9" s="233"/>
    </row>
    <row r="10" spans="1:9" ht="12.75">
      <c r="A10" s="56" t="s">
        <v>79</v>
      </c>
      <c r="D10" s="234">
        <v>252822</v>
      </c>
      <c r="E10" s="234">
        <v>209823</v>
      </c>
      <c r="F10" s="240">
        <v>28395</v>
      </c>
      <c r="G10" s="234">
        <v>6605684</v>
      </c>
      <c r="H10" s="234">
        <v>7096724</v>
      </c>
      <c r="I10" s="234">
        <v>419166</v>
      </c>
    </row>
    <row r="11" spans="1:9" ht="12.75">
      <c r="A11" s="140" t="s">
        <v>80</v>
      </c>
      <c r="D11" s="234">
        <v>413869</v>
      </c>
      <c r="E11" s="234">
        <v>988176</v>
      </c>
      <c r="F11" s="234">
        <v>64</v>
      </c>
      <c r="G11" s="234">
        <v>9237708</v>
      </c>
      <c r="H11" s="234">
        <v>10639817</v>
      </c>
      <c r="I11" s="234">
        <v>562400</v>
      </c>
    </row>
    <row r="12" spans="1:9" ht="12.75">
      <c r="A12" s="56" t="s">
        <v>81</v>
      </c>
      <c r="D12" s="234">
        <v>53038</v>
      </c>
      <c r="E12" s="234">
        <v>270051</v>
      </c>
      <c r="F12" s="234">
        <v>70</v>
      </c>
      <c r="G12" s="234">
        <v>719817</v>
      </c>
      <c r="H12" s="234">
        <v>1042975</v>
      </c>
      <c r="I12" s="234">
        <v>69299</v>
      </c>
    </row>
    <row r="13" spans="1:9" ht="12.75">
      <c r="A13" s="56" t="s">
        <v>82</v>
      </c>
      <c r="D13" s="234">
        <v>11754</v>
      </c>
      <c r="E13" s="234">
        <v>38710</v>
      </c>
      <c r="F13" s="234">
        <v>905</v>
      </c>
      <c r="G13" s="234">
        <v>111349</v>
      </c>
      <c r="H13" s="234">
        <v>162718</v>
      </c>
      <c r="I13" s="234">
        <v>14083</v>
      </c>
    </row>
    <row r="14" spans="1:9" ht="12.75">
      <c r="A14" s="56" t="s">
        <v>83</v>
      </c>
      <c r="D14" s="234">
        <v>5</v>
      </c>
      <c r="E14" s="234" t="s">
        <v>24</v>
      </c>
      <c r="F14" s="234">
        <v>10</v>
      </c>
      <c r="G14" s="234">
        <v>42</v>
      </c>
      <c r="H14" s="234">
        <v>57</v>
      </c>
      <c r="I14" s="234">
        <v>5</v>
      </c>
    </row>
    <row r="15" spans="1:9" ht="12.75">
      <c r="A15" s="140" t="s">
        <v>84</v>
      </c>
      <c r="D15" s="234">
        <v>5061</v>
      </c>
      <c r="E15" s="234">
        <v>25033</v>
      </c>
      <c r="F15" s="234">
        <v>9</v>
      </c>
      <c r="G15" s="234">
        <v>70786</v>
      </c>
      <c r="H15" s="234">
        <v>100890</v>
      </c>
      <c r="I15" s="234">
        <v>7184</v>
      </c>
    </row>
    <row r="16" spans="1:9" ht="12.75">
      <c r="A16" s="140" t="s">
        <v>85</v>
      </c>
      <c r="D16" s="234">
        <v>1461</v>
      </c>
      <c r="E16" s="234">
        <v>20003</v>
      </c>
      <c r="F16" s="234" t="s">
        <v>24</v>
      </c>
      <c r="G16" s="234">
        <v>4590</v>
      </c>
      <c r="H16" s="234">
        <v>26054</v>
      </c>
      <c r="I16" s="234">
        <v>1699</v>
      </c>
    </row>
    <row r="17" spans="1:9" ht="12.75">
      <c r="A17" s="56" t="s">
        <v>226</v>
      </c>
      <c r="D17" s="234">
        <v>64</v>
      </c>
      <c r="E17" s="234">
        <v>30822</v>
      </c>
      <c r="F17" s="234">
        <v>20</v>
      </c>
      <c r="G17" s="234">
        <v>982</v>
      </c>
      <c r="H17" s="234">
        <v>31888</v>
      </c>
      <c r="I17" s="234">
        <v>70</v>
      </c>
    </row>
    <row r="18" spans="4:9" ht="12.75">
      <c r="D18" s="234"/>
      <c r="E18" s="234"/>
      <c r="F18" s="234"/>
      <c r="G18" s="234"/>
      <c r="H18" s="234"/>
      <c r="I18" s="234"/>
    </row>
    <row r="19" spans="1:9" s="141" customFormat="1" ht="12.75">
      <c r="A19" s="241" t="s">
        <v>54</v>
      </c>
      <c r="D19" s="249"/>
      <c r="E19" s="249"/>
      <c r="F19" s="249"/>
      <c r="G19" s="249"/>
      <c r="H19" s="249"/>
      <c r="I19" s="249"/>
    </row>
    <row r="20" spans="1:9" ht="12.75">
      <c r="A20" s="56" t="s">
        <v>86</v>
      </c>
      <c r="D20" s="234">
        <v>4652</v>
      </c>
      <c r="E20" s="234">
        <v>2259</v>
      </c>
      <c r="F20" s="234">
        <v>1136</v>
      </c>
      <c r="G20" s="234">
        <v>875084</v>
      </c>
      <c r="H20" s="234">
        <v>883131</v>
      </c>
      <c r="I20" s="234">
        <v>20485</v>
      </c>
    </row>
    <row r="21" spans="1:9" ht="12.75">
      <c r="A21" s="56" t="s">
        <v>263</v>
      </c>
      <c r="D21" s="234">
        <v>5844</v>
      </c>
      <c r="E21" s="234">
        <v>388295</v>
      </c>
      <c r="F21" s="234">
        <v>12076</v>
      </c>
      <c r="G21" s="234">
        <v>4424932</v>
      </c>
      <c r="H21" s="234">
        <v>4831147</v>
      </c>
      <c r="I21" s="234">
        <v>12786</v>
      </c>
    </row>
    <row r="22" spans="1:9" ht="12.75">
      <c r="A22" s="56" t="s">
        <v>87</v>
      </c>
      <c r="D22" s="234">
        <v>451</v>
      </c>
      <c r="E22" s="234">
        <v>7949</v>
      </c>
      <c r="F22" s="240" t="s">
        <v>24</v>
      </c>
      <c r="G22" s="234">
        <v>16181</v>
      </c>
      <c r="H22" s="234">
        <v>24581</v>
      </c>
      <c r="I22" s="234">
        <v>112</v>
      </c>
    </row>
    <row r="23" spans="1:9" ht="12.75">
      <c r="A23" s="56" t="s">
        <v>88</v>
      </c>
      <c r="D23" s="234" t="s">
        <v>24</v>
      </c>
      <c r="E23" s="234">
        <v>114</v>
      </c>
      <c r="F23" s="240" t="s">
        <v>24</v>
      </c>
      <c r="G23" s="234">
        <v>648</v>
      </c>
      <c r="H23" s="234">
        <v>762</v>
      </c>
      <c r="I23" s="234">
        <v>23</v>
      </c>
    </row>
    <row r="24" spans="1:9" ht="12.75">
      <c r="A24" s="56" t="s">
        <v>89</v>
      </c>
      <c r="D24" s="234">
        <v>20</v>
      </c>
      <c r="E24" s="234" t="s">
        <v>24</v>
      </c>
      <c r="F24" s="240" t="s">
        <v>24</v>
      </c>
      <c r="G24" s="234">
        <v>183</v>
      </c>
      <c r="H24" s="234">
        <v>203</v>
      </c>
      <c r="I24" s="234">
        <v>14</v>
      </c>
    </row>
    <row r="25" spans="4:9" ht="12.75">
      <c r="D25" s="234"/>
      <c r="E25" s="234"/>
      <c r="F25" s="240"/>
      <c r="G25" s="234"/>
      <c r="H25" s="234"/>
      <c r="I25" s="234"/>
    </row>
    <row r="26" spans="1:9" s="141" customFormat="1" ht="12.75">
      <c r="A26" s="141" t="s">
        <v>55</v>
      </c>
      <c r="D26" s="249">
        <v>421</v>
      </c>
      <c r="E26" s="249">
        <v>4059</v>
      </c>
      <c r="F26" s="367" t="s">
        <v>24</v>
      </c>
      <c r="G26" s="249">
        <v>3205</v>
      </c>
      <c r="H26" s="249">
        <v>7685</v>
      </c>
      <c r="I26" s="249">
        <v>523</v>
      </c>
    </row>
    <row r="27" spans="1:9" ht="12.75">
      <c r="A27" s="141"/>
      <c r="B27" s="141"/>
      <c r="C27" s="141"/>
      <c r="D27" s="234"/>
      <c r="E27" s="234"/>
      <c r="F27" s="234"/>
      <c r="G27" s="234"/>
      <c r="H27" s="234"/>
      <c r="I27" s="234"/>
    </row>
    <row r="28" spans="1:9" ht="13.5" thickBot="1">
      <c r="A28" s="142" t="s">
        <v>56</v>
      </c>
      <c r="B28" s="142"/>
      <c r="C28" s="145"/>
      <c r="D28" s="237">
        <v>749461</v>
      </c>
      <c r="E28" s="237">
        <v>1985294</v>
      </c>
      <c r="F28" s="237">
        <v>42685</v>
      </c>
      <c r="G28" s="237">
        <v>22071192</v>
      </c>
      <c r="H28" s="237">
        <v>24848632</v>
      </c>
      <c r="I28" s="237">
        <v>1107849</v>
      </c>
    </row>
  </sheetData>
  <mergeCells count="3">
    <mergeCell ref="A1:I1"/>
    <mergeCell ref="A3:I3"/>
    <mergeCell ref="A6:C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25"/>
  <dimension ref="A1:J85"/>
  <sheetViews>
    <sheetView showGridLines="0" showZeros="0" zoomScale="75" zoomScaleNormal="75" workbookViewId="0" topLeftCell="A1">
      <selection activeCell="E10" sqref="E10"/>
    </sheetView>
  </sheetViews>
  <sheetFormatPr defaultColWidth="11.421875" defaultRowHeight="12.75"/>
  <cols>
    <col min="1" max="1" width="34.8515625" style="96" customWidth="1"/>
    <col min="2" max="5" width="11.421875" style="110" customWidth="1"/>
    <col min="6" max="6" width="11.421875" style="96" customWidth="1"/>
    <col min="7" max="7" width="11.421875" style="114" customWidth="1"/>
    <col min="8" max="8" width="11.421875" style="105" customWidth="1"/>
    <col min="9" max="16384" width="11.421875" style="96" customWidth="1"/>
  </cols>
  <sheetData>
    <row r="1" spans="1:8" s="93" customFormat="1" ht="18">
      <c r="A1" s="355" t="s">
        <v>0</v>
      </c>
      <c r="B1" s="355"/>
      <c r="C1" s="355"/>
      <c r="D1" s="355"/>
      <c r="E1" s="355"/>
      <c r="G1" s="134"/>
      <c r="H1" s="129"/>
    </row>
    <row r="2" spans="1:8" s="95" customFormat="1" ht="14.25">
      <c r="A2" s="94"/>
      <c r="B2" s="112"/>
      <c r="C2" s="112"/>
      <c r="D2" s="112"/>
      <c r="E2" s="112"/>
      <c r="G2" s="133"/>
      <c r="H2" s="131"/>
    </row>
    <row r="3" spans="1:8" s="95" customFormat="1" ht="15">
      <c r="A3" s="356" t="s">
        <v>329</v>
      </c>
      <c r="B3" s="356"/>
      <c r="C3" s="356"/>
      <c r="D3" s="356"/>
      <c r="E3" s="356"/>
      <c r="G3" s="133"/>
      <c r="H3" s="131"/>
    </row>
    <row r="4" spans="2:8" s="95" customFormat="1" ht="15" thickBot="1">
      <c r="B4" s="109"/>
      <c r="C4" s="109"/>
      <c r="D4" s="109"/>
      <c r="E4" s="109"/>
      <c r="G4" s="133"/>
      <c r="H4" s="131"/>
    </row>
    <row r="5" spans="1:5" ht="12.75">
      <c r="A5" s="338" t="s">
        <v>244</v>
      </c>
      <c r="B5" s="357" t="s">
        <v>15</v>
      </c>
      <c r="C5" s="357"/>
      <c r="D5" s="358" t="s">
        <v>16</v>
      </c>
      <c r="E5" s="358"/>
    </row>
    <row r="6" spans="1:5" ht="13.5" thickBot="1">
      <c r="A6" s="339"/>
      <c r="B6" s="318">
        <v>2004</v>
      </c>
      <c r="C6" s="318">
        <v>2005</v>
      </c>
      <c r="D6" s="206">
        <v>2004</v>
      </c>
      <c r="E6" s="206">
        <v>2005</v>
      </c>
    </row>
    <row r="7" spans="1:7" ht="12.75">
      <c r="A7" s="127" t="s">
        <v>28</v>
      </c>
      <c r="B7" s="249">
        <v>52703</v>
      </c>
      <c r="C7" s="249">
        <v>55001</v>
      </c>
      <c r="D7" s="249">
        <v>118811</v>
      </c>
      <c r="E7" s="249">
        <v>122463</v>
      </c>
      <c r="F7" s="111"/>
      <c r="G7" s="121"/>
    </row>
    <row r="8" spans="1:7" ht="12.75">
      <c r="A8" s="128"/>
      <c r="B8" s="104"/>
      <c r="C8" s="104"/>
      <c r="D8" s="117"/>
      <c r="E8" s="179"/>
      <c r="F8" s="111"/>
      <c r="G8" s="121"/>
    </row>
    <row r="9" spans="1:10" ht="12.75">
      <c r="A9" s="99" t="s">
        <v>215</v>
      </c>
      <c r="B9" s="178"/>
      <c r="C9" s="178"/>
      <c r="D9" s="179"/>
      <c r="E9" s="179"/>
      <c r="G9" s="225"/>
      <c r="H9" s="226"/>
      <c r="I9" s="222"/>
      <c r="J9" s="222"/>
    </row>
    <row r="10" spans="1:10" ht="12.75">
      <c r="A10" s="208" t="s">
        <v>29</v>
      </c>
      <c r="B10" s="249">
        <v>24906</v>
      </c>
      <c r="C10" s="249">
        <v>22463</v>
      </c>
      <c r="D10" s="249">
        <v>59475</v>
      </c>
      <c r="E10" s="249">
        <v>77695</v>
      </c>
      <c r="G10" s="225"/>
      <c r="H10" s="226"/>
      <c r="I10" s="222"/>
      <c r="J10" s="222"/>
    </row>
    <row r="11" spans="1:10" ht="12.75">
      <c r="A11" s="102" t="s">
        <v>266</v>
      </c>
      <c r="B11" s="234">
        <v>72</v>
      </c>
      <c r="C11" s="234">
        <v>58</v>
      </c>
      <c r="D11" s="234">
        <v>3788</v>
      </c>
      <c r="E11" s="234">
        <v>2796</v>
      </c>
      <c r="G11" s="225"/>
      <c r="H11" s="226"/>
      <c r="I11" s="222"/>
      <c r="J11" s="222"/>
    </row>
    <row r="12" spans="1:10" ht="12.75">
      <c r="A12" s="102" t="s">
        <v>267</v>
      </c>
      <c r="B12" s="234" t="s">
        <v>24</v>
      </c>
      <c r="C12" s="234">
        <v>5</v>
      </c>
      <c r="D12" s="234">
        <v>49</v>
      </c>
      <c r="E12" s="234" t="s">
        <v>24</v>
      </c>
      <c r="G12" s="225"/>
      <c r="H12" s="226"/>
      <c r="I12" s="222"/>
      <c r="J12" s="222"/>
    </row>
    <row r="13" spans="1:10" ht="12.75">
      <c r="A13" s="102" t="s">
        <v>268</v>
      </c>
      <c r="B13" s="234">
        <v>372</v>
      </c>
      <c r="C13" s="234">
        <v>558</v>
      </c>
      <c r="D13" s="234">
        <v>195</v>
      </c>
      <c r="E13" s="234">
        <v>184</v>
      </c>
      <c r="G13" s="225"/>
      <c r="H13" s="226"/>
      <c r="I13" s="222"/>
      <c r="J13" s="222"/>
    </row>
    <row r="14" spans="1:10" ht="12.75">
      <c r="A14" s="102" t="s">
        <v>269</v>
      </c>
      <c r="B14" s="234" t="s">
        <v>24</v>
      </c>
      <c r="C14" s="234" t="s">
        <v>24</v>
      </c>
      <c r="D14" s="234" t="s">
        <v>24</v>
      </c>
      <c r="E14" s="234" t="s">
        <v>24</v>
      </c>
      <c r="G14" s="225"/>
      <c r="H14" s="226"/>
      <c r="I14" s="222"/>
      <c r="J14" s="222"/>
    </row>
    <row r="15" spans="1:10" ht="12.75">
      <c r="A15" s="102" t="s">
        <v>270</v>
      </c>
      <c r="B15" s="234" t="s">
        <v>24</v>
      </c>
      <c r="C15" s="234">
        <v>23</v>
      </c>
      <c r="D15" s="234">
        <v>141</v>
      </c>
      <c r="E15" s="234">
        <v>1105</v>
      </c>
      <c r="G15" s="225"/>
      <c r="H15" s="226"/>
      <c r="I15" s="222"/>
      <c r="J15" s="222"/>
    </row>
    <row r="16" spans="1:10" ht="12.75">
      <c r="A16" s="102" t="s">
        <v>271</v>
      </c>
      <c r="B16" s="234" t="s">
        <v>24</v>
      </c>
      <c r="C16" s="234" t="s">
        <v>24</v>
      </c>
      <c r="D16" s="234">
        <v>866</v>
      </c>
      <c r="E16" s="234">
        <v>941</v>
      </c>
      <c r="F16" s="105"/>
      <c r="G16" s="225"/>
      <c r="H16" s="226"/>
      <c r="I16" s="222"/>
      <c r="J16" s="222"/>
    </row>
    <row r="17" spans="1:10" ht="12.75">
      <c r="A17" s="102" t="s">
        <v>272</v>
      </c>
      <c r="B17" s="234" t="s">
        <v>24</v>
      </c>
      <c r="C17" s="234" t="s">
        <v>24</v>
      </c>
      <c r="D17" s="234">
        <v>83</v>
      </c>
      <c r="E17" s="234">
        <v>105</v>
      </c>
      <c r="G17" s="225"/>
      <c r="H17" s="226"/>
      <c r="I17" s="222"/>
      <c r="J17" s="222"/>
    </row>
    <row r="18" spans="1:10" ht="12.75">
      <c r="A18" s="102" t="s">
        <v>273</v>
      </c>
      <c r="B18" s="234" t="s">
        <v>24</v>
      </c>
      <c r="C18" s="234" t="s">
        <v>24</v>
      </c>
      <c r="D18" s="234" t="s">
        <v>24</v>
      </c>
      <c r="E18" s="234">
        <v>24</v>
      </c>
      <c r="G18" s="225"/>
      <c r="H18" s="226"/>
      <c r="I18" s="222"/>
      <c r="J18" s="222"/>
    </row>
    <row r="19" spans="1:10" ht="12.75">
      <c r="A19" s="102" t="s">
        <v>274</v>
      </c>
      <c r="B19" s="234" t="s">
        <v>24</v>
      </c>
      <c r="C19" s="234" t="s">
        <v>24</v>
      </c>
      <c r="D19" s="234">
        <v>2339</v>
      </c>
      <c r="E19" s="234">
        <v>4549</v>
      </c>
      <c r="G19" s="225"/>
      <c r="H19" s="226"/>
      <c r="I19" s="222"/>
      <c r="J19" s="222"/>
    </row>
    <row r="20" spans="1:10" ht="12.75">
      <c r="A20" s="102" t="s">
        <v>275</v>
      </c>
      <c r="B20" s="234">
        <v>4063</v>
      </c>
      <c r="C20" s="234">
        <v>6075</v>
      </c>
      <c r="D20" s="234">
        <v>3221</v>
      </c>
      <c r="E20" s="234">
        <v>2499</v>
      </c>
      <c r="G20" s="225"/>
      <c r="H20" s="226"/>
      <c r="I20" s="222"/>
      <c r="J20" s="222"/>
    </row>
    <row r="21" spans="1:10" ht="12.75">
      <c r="A21" s="102" t="s">
        <v>276</v>
      </c>
      <c r="B21" s="234">
        <v>3494</v>
      </c>
      <c r="C21" s="234">
        <v>2050</v>
      </c>
      <c r="D21" s="234">
        <v>821</v>
      </c>
      <c r="E21" s="234">
        <v>2</v>
      </c>
      <c r="G21" s="225"/>
      <c r="H21" s="226"/>
      <c r="I21" s="222"/>
      <c r="J21" s="222"/>
    </row>
    <row r="22" spans="1:10" ht="12.75">
      <c r="A22" s="102" t="s">
        <v>277</v>
      </c>
      <c r="B22" s="234">
        <v>26</v>
      </c>
      <c r="C22" s="234">
        <v>27</v>
      </c>
      <c r="D22" s="234">
        <v>11421</v>
      </c>
      <c r="E22" s="234">
        <v>14837</v>
      </c>
      <c r="G22" s="225"/>
      <c r="H22" s="226"/>
      <c r="I22" s="222"/>
      <c r="J22" s="222"/>
    </row>
    <row r="23" spans="1:10" ht="12.75">
      <c r="A23" s="102" t="s">
        <v>278</v>
      </c>
      <c r="B23" s="234" t="s">
        <v>24</v>
      </c>
      <c r="C23" s="234" t="s">
        <v>24</v>
      </c>
      <c r="D23" s="234">
        <v>989</v>
      </c>
      <c r="E23" s="234">
        <v>1005</v>
      </c>
      <c r="G23" s="225"/>
      <c r="H23" s="226"/>
      <c r="I23" s="222"/>
      <c r="J23" s="222"/>
    </row>
    <row r="24" spans="1:10" ht="12.75">
      <c r="A24" s="102" t="s">
        <v>279</v>
      </c>
      <c r="B24" s="234" t="s">
        <v>24</v>
      </c>
      <c r="C24" s="234" t="s">
        <v>24</v>
      </c>
      <c r="D24" s="234">
        <v>3563</v>
      </c>
      <c r="E24" s="234">
        <v>4039</v>
      </c>
      <c r="G24" s="225"/>
      <c r="H24" s="226"/>
      <c r="I24" s="222"/>
      <c r="J24" s="222"/>
    </row>
    <row r="25" spans="1:10" ht="12.75">
      <c r="A25" s="102" t="s">
        <v>280</v>
      </c>
      <c r="B25" s="234">
        <v>14600</v>
      </c>
      <c r="C25" s="234">
        <v>13329</v>
      </c>
      <c r="D25" s="234">
        <v>1375</v>
      </c>
      <c r="E25" s="234">
        <v>5973</v>
      </c>
      <c r="G25" s="225"/>
      <c r="H25" s="226"/>
      <c r="I25" s="222"/>
      <c r="J25" s="222"/>
    </row>
    <row r="26" spans="1:10" ht="12.75">
      <c r="A26" s="102" t="s">
        <v>281</v>
      </c>
      <c r="B26" s="234" t="s">
        <v>24</v>
      </c>
      <c r="C26" s="234" t="s">
        <v>24</v>
      </c>
      <c r="D26" s="234" t="s">
        <v>24</v>
      </c>
      <c r="E26" s="234">
        <v>63</v>
      </c>
      <c r="G26" s="225"/>
      <c r="H26" s="226"/>
      <c r="I26" s="222"/>
      <c r="J26" s="222"/>
    </row>
    <row r="27" spans="1:10" ht="12.75">
      <c r="A27" s="102" t="s">
        <v>282</v>
      </c>
      <c r="B27" s="234" t="s">
        <v>24</v>
      </c>
      <c r="C27" s="234" t="s">
        <v>24</v>
      </c>
      <c r="D27" s="234" t="s">
        <v>24</v>
      </c>
      <c r="E27" s="234">
        <v>551</v>
      </c>
      <c r="G27" s="225"/>
      <c r="H27" s="226"/>
      <c r="I27" s="222"/>
      <c r="J27" s="222"/>
    </row>
    <row r="28" spans="1:10" ht="12.75">
      <c r="A28" s="102" t="s">
        <v>283</v>
      </c>
      <c r="B28" s="234" t="s">
        <v>24</v>
      </c>
      <c r="C28" s="234" t="s">
        <v>24</v>
      </c>
      <c r="D28" s="234">
        <v>3</v>
      </c>
      <c r="E28" s="234">
        <v>6</v>
      </c>
      <c r="G28" s="225"/>
      <c r="H28" s="226"/>
      <c r="I28" s="222"/>
      <c r="J28" s="222"/>
    </row>
    <row r="29" spans="1:10" ht="12.75">
      <c r="A29" s="102" t="s">
        <v>284</v>
      </c>
      <c r="B29" s="234" t="s">
        <v>24</v>
      </c>
      <c r="C29" s="234" t="s">
        <v>24</v>
      </c>
      <c r="D29" s="234" t="s">
        <v>24</v>
      </c>
      <c r="E29" s="234" t="s">
        <v>24</v>
      </c>
      <c r="G29" s="225"/>
      <c r="H29" s="226"/>
      <c r="I29" s="222"/>
      <c r="J29" s="222"/>
    </row>
    <row r="30" spans="1:10" ht="12.75">
      <c r="A30" s="102" t="s">
        <v>285</v>
      </c>
      <c r="B30" s="234" t="s">
        <v>24</v>
      </c>
      <c r="C30" s="234" t="s">
        <v>24</v>
      </c>
      <c r="D30" s="234">
        <v>25</v>
      </c>
      <c r="E30" s="234">
        <v>2934</v>
      </c>
      <c r="G30" s="225"/>
      <c r="H30" s="226"/>
      <c r="I30" s="222"/>
      <c r="J30" s="222"/>
    </row>
    <row r="31" spans="1:10" ht="12.75">
      <c r="A31" s="102" t="s">
        <v>286</v>
      </c>
      <c r="B31" s="234">
        <v>2168</v>
      </c>
      <c r="C31" s="234">
        <v>119</v>
      </c>
      <c r="D31" s="234">
        <v>9591</v>
      </c>
      <c r="E31" s="234">
        <v>13641</v>
      </c>
      <c r="G31" s="225"/>
      <c r="H31" s="226"/>
      <c r="I31" s="222"/>
      <c r="J31" s="222"/>
    </row>
    <row r="32" spans="1:10" ht="12.75">
      <c r="A32" s="102" t="s">
        <v>287</v>
      </c>
      <c r="B32" s="234">
        <v>111</v>
      </c>
      <c r="C32" s="234">
        <v>207</v>
      </c>
      <c r="D32" s="234">
        <v>17325</v>
      </c>
      <c r="E32" s="234">
        <v>19453</v>
      </c>
      <c r="G32" s="225"/>
      <c r="H32" s="226"/>
      <c r="I32" s="222"/>
      <c r="J32" s="222"/>
    </row>
    <row r="33" spans="1:10" ht="12.75">
      <c r="A33" s="102" t="s">
        <v>288</v>
      </c>
      <c r="B33" s="234" t="s">
        <v>24</v>
      </c>
      <c r="C33" s="234" t="s">
        <v>24</v>
      </c>
      <c r="D33" s="234">
        <v>764</v>
      </c>
      <c r="E33" s="234">
        <v>649</v>
      </c>
      <c r="G33" s="225"/>
      <c r="H33" s="226"/>
      <c r="I33" s="222"/>
      <c r="J33" s="222"/>
    </row>
    <row r="34" spans="1:10" ht="12.75">
      <c r="A34" s="102" t="s">
        <v>289</v>
      </c>
      <c r="B34" s="234" t="s">
        <v>24</v>
      </c>
      <c r="C34" s="234">
        <v>12</v>
      </c>
      <c r="D34" s="234">
        <v>2916</v>
      </c>
      <c r="E34" s="234">
        <v>2339</v>
      </c>
      <c r="G34" s="225"/>
      <c r="H34" s="226"/>
      <c r="I34" s="222"/>
      <c r="J34" s="222"/>
    </row>
    <row r="35" spans="1:10" ht="12.75">
      <c r="A35" s="325" t="s">
        <v>30</v>
      </c>
      <c r="B35" s="234"/>
      <c r="C35" s="234"/>
      <c r="D35" s="234"/>
      <c r="E35" s="234"/>
      <c r="G35" s="225"/>
      <c r="H35" s="226"/>
      <c r="I35" s="222"/>
      <c r="J35" s="222"/>
    </row>
    <row r="36" spans="1:10" ht="12.75">
      <c r="A36" s="213" t="s">
        <v>31</v>
      </c>
      <c r="B36" s="234"/>
      <c r="C36" s="234"/>
      <c r="D36" s="234"/>
      <c r="E36" s="234"/>
      <c r="G36" s="225"/>
      <c r="H36" s="226"/>
      <c r="I36" s="222"/>
      <c r="J36" s="222"/>
    </row>
    <row r="37" spans="1:10" ht="12.75">
      <c r="A37" s="102" t="s">
        <v>290</v>
      </c>
      <c r="B37" s="234" t="s">
        <v>24</v>
      </c>
      <c r="C37" s="234" t="s">
        <v>24</v>
      </c>
      <c r="D37" s="234" t="s">
        <v>24</v>
      </c>
      <c r="E37" s="234" t="s">
        <v>24</v>
      </c>
      <c r="G37" s="225"/>
      <c r="H37" s="226"/>
      <c r="I37" s="222"/>
      <c r="J37" s="222"/>
    </row>
    <row r="38" spans="1:10" ht="12.75">
      <c r="A38" s="102" t="s">
        <v>291</v>
      </c>
      <c r="B38" s="234" t="s">
        <v>24</v>
      </c>
      <c r="C38" s="234" t="s">
        <v>24</v>
      </c>
      <c r="D38" s="234" t="s">
        <v>24</v>
      </c>
      <c r="E38" s="234" t="s">
        <v>24</v>
      </c>
      <c r="G38" s="225"/>
      <c r="H38" s="226"/>
      <c r="I38" s="222"/>
      <c r="J38" s="222"/>
    </row>
    <row r="39" spans="1:10" ht="12.75">
      <c r="A39" s="106" t="s">
        <v>292</v>
      </c>
      <c r="B39" s="234" t="s">
        <v>24</v>
      </c>
      <c r="C39" s="234" t="s">
        <v>24</v>
      </c>
      <c r="D39" s="234" t="s">
        <v>24</v>
      </c>
      <c r="E39" s="234" t="s">
        <v>24</v>
      </c>
      <c r="G39" s="225"/>
      <c r="H39" s="226"/>
      <c r="I39" s="222"/>
      <c r="J39" s="222"/>
    </row>
    <row r="40" spans="1:10" ht="12.75">
      <c r="A40" s="102" t="s">
        <v>293</v>
      </c>
      <c r="B40" s="234" t="s">
        <v>24</v>
      </c>
      <c r="C40" s="234" t="s">
        <v>24</v>
      </c>
      <c r="D40" s="234">
        <v>212</v>
      </c>
      <c r="E40" s="234">
        <v>132</v>
      </c>
      <c r="G40" s="225"/>
      <c r="H40" s="226"/>
      <c r="I40" s="222"/>
      <c r="J40" s="222"/>
    </row>
    <row r="41" spans="1:10" ht="12.75">
      <c r="A41" s="106" t="s">
        <v>294</v>
      </c>
      <c r="B41" s="234" t="s">
        <v>24</v>
      </c>
      <c r="C41" s="234" t="s">
        <v>24</v>
      </c>
      <c r="D41" s="234">
        <v>72</v>
      </c>
      <c r="E41" s="234" t="s">
        <v>24</v>
      </c>
      <c r="G41" s="225"/>
      <c r="H41" s="226"/>
      <c r="I41" s="222"/>
      <c r="J41" s="222"/>
    </row>
    <row r="42" spans="1:5" ht="12.75">
      <c r="A42" s="128"/>
      <c r="B42" s="234"/>
      <c r="C42" s="234" t="s">
        <v>24</v>
      </c>
      <c r="D42" s="234"/>
      <c r="E42" s="234"/>
    </row>
    <row r="43" spans="1:5" ht="12.75">
      <c r="A43" s="214" t="s">
        <v>216</v>
      </c>
      <c r="B43" s="234"/>
      <c r="C43" s="234"/>
      <c r="D43" s="234"/>
      <c r="E43" s="234"/>
    </row>
    <row r="44" spans="1:5" ht="12.75">
      <c r="A44" s="106" t="s">
        <v>32</v>
      </c>
      <c r="B44" s="234" t="s">
        <v>24</v>
      </c>
      <c r="C44" s="234" t="s">
        <v>24</v>
      </c>
      <c r="D44" s="234" t="s">
        <v>24</v>
      </c>
      <c r="E44" s="234" t="s">
        <v>24</v>
      </c>
    </row>
    <row r="45" spans="1:5" ht="12.75">
      <c r="A45" s="106" t="s">
        <v>33</v>
      </c>
      <c r="B45" s="234" t="s">
        <v>24</v>
      </c>
      <c r="C45" s="234" t="s">
        <v>24</v>
      </c>
      <c r="D45" s="234">
        <v>126</v>
      </c>
      <c r="E45" s="234">
        <v>286</v>
      </c>
    </row>
    <row r="46" spans="1:5" ht="12.75">
      <c r="A46" s="106" t="s">
        <v>34</v>
      </c>
      <c r="B46" s="234" t="s">
        <v>24</v>
      </c>
      <c r="C46" s="234" t="s">
        <v>24</v>
      </c>
      <c r="D46" s="234">
        <v>0.888</v>
      </c>
      <c r="E46" s="234">
        <v>3</v>
      </c>
    </row>
    <row r="47" spans="1:5" ht="12.75">
      <c r="A47" s="106" t="s">
        <v>35</v>
      </c>
      <c r="B47" s="234">
        <v>511</v>
      </c>
      <c r="C47" s="234">
        <v>1057</v>
      </c>
      <c r="D47" s="234">
        <v>93</v>
      </c>
      <c r="E47" s="234">
        <v>150</v>
      </c>
    </row>
    <row r="48" spans="1:5" ht="12.75">
      <c r="A48" s="106" t="s">
        <v>40</v>
      </c>
      <c r="B48" s="234" t="s">
        <v>24</v>
      </c>
      <c r="C48" s="234">
        <v>1</v>
      </c>
      <c r="D48" s="234" t="s">
        <v>24</v>
      </c>
      <c r="E48" s="234">
        <v>6</v>
      </c>
    </row>
    <row r="49" spans="1:5" ht="12.75">
      <c r="A49" s="106" t="s">
        <v>38</v>
      </c>
      <c r="B49" s="234" t="s">
        <v>24</v>
      </c>
      <c r="C49" s="234" t="s">
        <v>24</v>
      </c>
      <c r="D49" s="234">
        <v>267</v>
      </c>
      <c r="E49" s="234">
        <v>512</v>
      </c>
    </row>
    <row r="50" spans="1:5" ht="12.75">
      <c r="A50" s="106" t="s">
        <v>41</v>
      </c>
      <c r="B50" s="234" t="s">
        <v>24</v>
      </c>
      <c r="C50" s="234" t="s">
        <v>24</v>
      </c>
      <c r="D50" s="234">
        <v>2</v>
      </c>
      <c r="E50" s="234">
        <v>641</v>
      </c>
    </row>
    <row r="51" spans="1:5" ht="13.5" thickBot="1">
      <c r="A51" s="256" t="s">
        <v>37</v>
      </c>
      <c r="B51" s="333">
        <v>2</v>
      </c>
      <c r="C51" s="333" t="s">
        <v>24</v>
      </c>
      <c r="D51" s="333">
        <v>13</v>
      </c>
      <c r="E51" s="333">
        <v>6</v>
      </c>
    </row>
    <row r="52" spans="1:10" ht="12.75">
      <c r="A52" s="108" t="s">
        <v>260</v>
      </c>
      <c r="B52" s="114"/>
      <c r="C52" s="105"/>
      <c r="D52" s="114"/>
      <c r="E52" s="105"/>
      <c r="G52" s="225"/>
      <c r="H52" s="226"/>
      <c r="I52" s="222"/>
      <c r="J52" s="222"/>
    </row>
    <row r="53" spans="1:5" ht="12.75">
      <c r="A53" s="96" t="s">
        <v>30</v>
      </c>
      <c r="B53" s="114"/>
      <c r="C53" s="114"/>
      <c r="D53" s="114"/>
      <c r="E53" s="114"/>
    </row>
    <row r="54" spans="1:5" ht="12.75">
      <c r="A54" s="96" t="s">
        <v>30</v>
      </c>
      <c r="B54" s="114"/>
      <c r="C54" s="114"/>
      <c r="D54" s="114"/>
      <c r="E54" s="114"/>
    </row>
    <row r="55" spans="1:5" ht="12.75">
      <c r="A55" s="96" t="s">
        <v>30</v>
      </c>
      <c r="B55" s="114"/>
      <c r="C55" s="114"/>
      <c r="D55" s="114"/>
      <c r="E55" s="114"/>
    </row>
    <row r="56" spans="1:5" ht="12.75">
      <c r="A56" s="96" t="s">
        <v>30</v>
      </c>
      <c r="B56" s="114"/>
      <c r="C56" s="114"/>
      <c r="D56" s="114"/>
      <c r="E56" s="114"/>
    </row>
    <row r="57" ht="12.75">
      <c r="A57" s="96" t="s">
        <v>30</v>
      </c>
    </row>
    <row r="58" ht="12.75">
      <c r="A58" s="96" t="s">
        <v>30</v>
      </c>
    </row>
    <row r="59" ht="12.75">
      <c r="A59" s="96" t="s">
        <v>30</v>
      </c>
    </row>
    <row r="60" ht="12.75">
      <c r="A60" s="96" t="s">
        <v>30</v>
      </c>
    </row>
    <row r="61" ht="12.75">
      <c r="A61" s="96" t="s">
        <v>30</v>
      </c>
    </row>
    <row r="62" ht="12.75">
      <c r="A62" s="96" t="s">
        <v>30</v>
      </c>
    </row>
    <row r="63" ht="12.75">
      <c r="A63" s="96" t="s">
        <v>30</v>
      </c>
    </row>
    <row r="64" ht="12.75">
      <c r="A64" s="96" t="s">
        <v>30</v>
      </c>
    </row>
    <row r="65" ht="12.75">
      <c r="A65" s="96" t="s">
        <v>30</v>
      </c>
    </row>
    <row r="66" ht="12.75">
      <c r="A66" s="96" t="s">
        <v>30</v>
      </c>
    </row>
    <row r="67" ht="12.75">
      <c r="A67" s="96" t="s">
        <v>30</v>
      </c>
    </row>
    <row r="68" ht="12.75">
      <c r="A68" s="96" t="s">
        <v>30</v>
      </c>
    </row>
    <row r="69" ht="12.75">
      <c r="A69" s="96" t="s">
        <v>30</v>
      </c>
    </row>
    <row r="70" ht="12.75">
      <c r="A70" s="96" t="s">
        <v>30</v>
      </c>
    </row>
    <row r="71" ht="12.75">
      <c r="A71" s="96" t="s">
        <v>30</v>
      </c>
    </row>
    <row r="72" ht="12.75">
      <c r="A72" s="96" t="s">
        <v>30</v>
      </c>
    </row>
    <row r="73" ht="12.75">
      <c r="A73" s="96" t="s">
        <v>30</v>
      </c>
    </row>
    <row r="74" ht="12.75">
      <c r="A74" s="96" t="s">
        <v>30</v>
      </c>
    </row>
    <row r="75" ht="12.75">
      <c r="A75" s="96" t="s">
        <v>30</v>
      </c>
    </row>
    <row r="76" ht="12.75">
      <c r="A76" s="96" t="s">
        <v>30</v>
      </c>
    </row>
    <row r="77" ht="12.75">
      <c r="A77" s="96" t="s">
        <v>30</v>
      </c>
    </row>
    <row r="78" ht="12.75">
      <c r="A78" s="96" t="s">
        <v>30</v>
      </c>
    </row>
    <row r="79" ht="12.75">
      <c r="A79" s="96" t="s">
        <v>30</v>
      </c>
    </row>
    <row r="80" ht="12.75">
      <c r="A80" s="96" t="s">
        <v>30</v>
      </c>
    </row>
    <row r="81" ht="12.75">
      <c r="A81" s="96" t="s">
        <v>30</v>
      </c>
    </row>
    <row r="82" ht="12.75">
      <c r="A82" s="96" t="s">
        <v>30</v>
      </c>
    </row>
    <row r="83" ht="12.75">
      <c r="A83" s="96" t="s">
        <v>30</v>
      </c>
    </row>
    <row r="84" ht="12.75">
      <c r="A84" s="96" t="s">
        <v>30</v>
      </c>
    </row>
    <row r="85" ht="12.75">
      <c r="A85" s="96" t="s">
        <v>30</v>
      </c>
    </row>
  </sheetData>
  <mergeCells count="5">
    <mergeCell ref="A5:A6"/>
    <mergeCell ref="A1:E1"/>
    <mergeCell ref="A3:E3"/>
    <mergeCell ref="B5:C5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62" r:id="rId1"/>
  <colBreaks count="1" manualBreakCount="1">
    <brk id="8" max="49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271"/>
  <dimension ref="A1:I29"/>
  <sheetViews>
    <sheetView showGridLines="0" zoomScale="75" zoomScaleNormal="75" zoomScaleSheetLayoutView="75" workbookViewId="0" topLeftCell="A1">
      <selection activeCell="H38" sqref="H38"/>
    </sheetView>
  </sheetViews>
  <sheetFormatPr defaultColWidth="11.421875" defaultRowHeight="12.75"/>
  <cols>
    <col min="1" max="1" width="14.7109375" style="0" customWidth="1"/>
    <col min="2" max="2" width="17.140625" style="0" customWidth="1"/>
    <col min="3" max="3" width="14.7109375" style="0" customWidth="1"/>
    <col min="4" max="4" width="17.00390625" style="0" customWidth="1"/>
    <col min="5" max="8" width="14.7109375" style="0" customWidth="1"/>
    <col min="9" max="9" width="11.7109375" style="0" bestFit="1" customWidth="1"/>
  </cols>
  <sheetData>
    <row r="1" spans="1:8" s="1" customFormat="1" ht="18">
      <c r="A1" s="341" t="s">
        <v>0</v>
      </c>
      <c r="B1" s="341"/>
      <c r="C1" s="341"/>
      <c r="D1" s="341"/>
      <c r="E1" s="341"/>
      <c r="F1" s="341"/>
      <c r="G1" s="341"/>
      <c r="H1" s="341"/>
    </row>
    <row r="2" s="2" customFormat="1" ht="14.25"/>
    <row r="3" spans="1:8" s="2" customFormat="1" ht="15">
      <c r="A3" s="350" t="s">
        <v>342</v>
      </c>
      <c r="B3" s="350"/>
      <c r="C3" s="350"/>
      <c r="D3" s="350"/>
      <c r="E3" s="350"/>
      <c r="F3" s="350"/>
      <c r="G3" s="350"/>
      <c r="H3" s="350"/>
    </row>
    <row r="4" spans="1:8" s="2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>
      <c r="A5" s="311"/>
      <c r="B5" s="312"/>
      <c r="C5" s="312"/>
      <c r="D5" s="312"/>
      <c r="E5" s="313" t="s">
        <v>9</v>
      </c>
      <c r="F5" s="312"/>
      <c r="G5" s="305" t="s">
        <v>20</v>
      </c>
      <c r="H5" s="314"/>
    </row>
    <row r="6" spans="1:8" ht="12.75" customHeight="1">
      <c r="A6" s="14" t="s">
        <v>5</v>
      </c>
      <c r="B6" s="13" t="s">
        <v>2</v>
      </c>
      <c r="C6" s="13" t="s">
        <v>10</v>
      </c>
      <c r="D6" s="13" t="s">
        <v>3</v>
      </c>
      <c r="E6" s="13" t="s">
        <v>11</v>
      </c>
      <c r="F6" s="13" t="s">
        <v>232</v>
      </c>
      <c r="G6" s="15" t="s">
        <v>12</v>
      </c>
      <c r="H6" s="16"/>
    </row>
    <row r="7" spans="1:8" ht="12.75">
      <c r="A7" s="5"/>
      <c r="B7" s="13" t="s">
        <v>6</v>
      </c>
      <c r="C7" s="13" t="s">
        <v>13</v>
      </c>
      <c r="D7" s="17" t="s">
        <v>7</v>
      </c>
      <c r="E7" s="13" t="s">
        <v>14</v>
      </c>
      <c r="F7" s="13" t="s">
        <v>8</v>
      </c>
      <c r="G7" s="13" t="s">
        <v>15</v>
      </c>
      <c r="H7" s="13" t="s">
        <v>16</v>
      </c>
    </row>
    <row r="8" spans="1:8" ht="13.5" thickBot="1">
      <c r="A8" s="290"/>
      <c r="B8" s="291"/>
      <c r="C8" s="291"/>
      <c r="D8" s="291"/>
      <c r="E8" s="292" t="s">
        <v>17</v>
      </c>
      <c r="F8" s="291"/>
      <c r="G8" s="291"/>
      <c r="H8" s="291"/>
    </row>
    <row r="9" spans="1:8" ht="12.75">
      <c r="A9" s="19">
        <v>1990</v>
      </c>
      <c r="B9" s="34">
        <v>466.3</v>
      </c>
      <c r="C9" s="20">
        <v>65.33990992923012</v>
      </c>
      <c r="D9" s="20">
        <v>3046.8</v>
      </c>
      <c r="E9" s="21">
        <v>16.437681054896448</v>
      </c>
      <c r="F9" s="22">
        <v>500823.26638058486</v>
      </c>
      <c r="G9" s="22">
        <v>1817789</v>
      </c>
      <c r="H9" s="22">
        <v>152846</v>
      </c>
    </row>
    <row r="10" spans="1:8" ht="12.75">
      <c r="A10" s="19">
        <v>1991</v>
      </c>
      <c r="B10" s="20">
        <v>484.8</v>
      </c>
      <c r="C10" s="20">
        <v>66.69348184818482</v>
      </c>
      <c r="D10" s="20">
        <v>3233.3</v>
      </c>
      <c r="E10" s="21">
        <v>16.47975190220331</v>
      </c>
      <c r="F10" s="22">
        <v>532839.8182539396</v>
      </c>
      <c r="G10" s="22">
        <v>1680772</v>
      </c>
      <c r="H10" s="22">
        <v>285424</v>
      </c>
    </row>
    <row r="11" spans="1:8" ht="12.75">
      <c r="A11" s="19">
        <v>1992</v>
      </c>
      <c r="B11" s="20">
        <v>393</v>
      </c>
      <c r="C11" s="20">
        <v>70.16539440203562</v>
      </c>
      <c r="D11" s="20">
        <v>2757.5</v>
      </c>
      <c r="E11" s="21">
        <v>15.409950356400179</v>
      </c>
      <c r="F11" s="22">
        <v>424929.3810777349</v>
      </c>
      <c r="G11" s="22">
        <v>1815040</v>
      </c>
      <c r="H11" s="22">
        <v>146293</v>
      </c>
    </row>
    <row r="12" spans="1:8" ht="12.75">
      <c r="A12" s="19">
        <v>1993</v>
      </c>
      <c r="B12" s="20">
        <v>264.5</v>
      </c>
      <c r="C12" s="20">
        <v>61.73534971644613</v>
      </c>
      <c r="D12" s="20">
        <v>1632.9</v>
      </c>
      <c r="E12" s="21">
        <v>17.11682473285012</v>
      </c>
      <c r="F12" s="22">
        <v>279500.6310627096</v>
      </c>
      <c r="G12" s="22">
        <v>2401345</v>
      </c>
      <c r="H12" s="22">
        <v>130164</v>
      </c>
    </row>
    <row r="13" spans="1:8" ht="12.75">
      <c r="A13" s="19">
        <v>1994</v>
      </c>
      <c r="B13" s="20">
        <v>341.8</v>
      </c>
      <c r="C13" s="20">
        <v>68.56641310708015</v>
      </c>
      <c r="D13" s="20">
        <v>2343.6</v>
      </c>
      <c r="E13" s="21">
        <v>15.926820766170232</v>
      </c>
      <c r="F13" s="22">
        <v>373260.9714759655</v>
      </c>
      <c r="G13" s="22">
        <v>2376585</v>
      </c>
      <c r="H13" s="22">
        <v>45708</v>
      </c>
    </row>
    <row r="14" spans="1:9" ht="12.75">
      <c r="A14" s="4">
        <v>1995</v>
      </c>
      <c r="B14" s="26">
        <v>357.5</v>
      </c>
      <c r="C14" s="26">
        <v>72.45874125874126</v>
      </c>
      <c r="D14" s="26">
        <v>2590.4</v>
      </c>
      <c r="E14" s="92">
        <v>16.64803529143077</v>
      </c>
      <c r="F14" s="39">
        <v>431250.70618922263</v>
      </c>
      <c r="G14" s="39">
        <v>3141440</v>
      </c>
      <c r="H14" s="22">
        <v>118320</v>
      </c>
      <c r="I14" s="24"/>
    </row>
    <row r="15" spans="1:8" ht="12.75">
      <c r="A15" s="4">
        <v>1996</v>
      </c>
      <c r="B15" s="25">
        <v>439.7</v>
      </c>
      <c r="C15" s="26">
        <v>85.31043893563793</v>
      </c>
      <c r="D15" s="25">
        <v>3751.1</v>
      </c>
      <c r="E15" s="27">
        <v>15.524142656233096</v>
      </c>
      <c r="F15" s="28">
        <v>582326.1151779596</v>
      </c>
      <c r="G15" s="28">
        <v>2139275</v>
      </c>
      <c r="H15" s="23">
        <v>126116</v>
      </c>
    </row>
    <row r="16" spans="1:8" ht="12.75">
      <c r="A16" s="4">
        <v>1997</v>
      </c>
      <c r="B16" s="25">
        <v>487.2</v>
      </c>
      <c r="C16" s="25">
        <v>91.41420361247947</v>
      </c>
      <c r="D16" s="25">
        <v>4453.7</v>
      </c>
      <c r="E16" s="27">
        <v>14.039642758405154</v>
      </c>
      <c r="F16" s="28">
        <v>625283.5695310902</v>
      </c>
      <c r="G16" s="28">
        <v>2547990</v>
      </c>
      <c r="H16" s="23">
        <v>179770</v>
      </c>
    </row>
    <row r="17" spans="1:8" ht="12.75">
      <c r="A17" s="4">
        <v>1998</v>
      </c>
      <c r="B17" s="25">
        <v>459.1</v>
      </c>
      <c r="C17" s="25">
        <v>94.73099542583314</v>
      </c>
      <c r="D17" s="25">
        <v>4349.1</v>
      </c>
      <c r="E17" s="27">
        <v>13.793227795607804</v>
      </c>
      <c r="F17" s="28">
        <v>599881.2700587789</v>
      </c>
      <c r="G17" s="28">
        <v>2733154</v>
      </c>
      <c r="H17" s="23">
        <v>176077</v>
      </c>
    </row>
    <row r="18" spans="1:8" ht="12.75">
      <c r="A18" s="4">
        <v>1999</v>
      </c>
      <c r="B18" s="25">
        <v>394.9</v>
      </c>
      <c r="C18" s="25">
        <v>94.47961509242846</v>
      </c>
      <c r="D18" s="25">
        <v>3731</v>
      </c>
      <c r="E18" s="27">
        <v>14.08171360571202</v>
      </c>
      <c r="F18" s="28">
        <v>525388.7346291154</v>
      </c>
      <c r="G18" s="28">
        <v>3045421</v>
      </c>
      <c r="H18" s="23">
        <v>98817</v>
      </c>
    </row>
    <row r="19" spans="1:8" ht="12.75">
      <c r="A19" s="4">
        <v>2000</v>
      </c>
      <c r="B19" s="25">
        <v>433.1</v>
      </c>
      <c r="C19" s="25">
        <v>92.16809051027477</v>
      </c>
      <c r="D19" s="25">
        <v>3991.8</v>
      </c>
      <c r="E19" s="27">
        <v>14.334138689553209</v>
      </c>
      <c r="F19" s="28">
        <v>572190.148209585</v>
      </c>
      <c r="G19" s="47">
        <v>3629845.329</v>
      </c>
      <c r="H19" s="63">
        <v>77546.018</v>
      </c>
    </row>
    <row r="20" spans="1:8" ht="12.75">
      <c r="A20" s="65">
        <v>2001</v>
      </c>
      <c r="B20" s="66">
        <v>512.5</v>
      </c>
      <c r="C20" s="25">
        <v>97.20780487804876</v>
      </c>
      <c r="D20" s="66">
        <v>4981.9</v>
      </c>
      <c r="E20" s="68">
        <v>13.64</v>
      </c>
      <c r="F20" s="28">
        <v>679531.16</v>
      </c>
      <c r="G20" s="47">
        <v>2829647.795</v>
      </c>
      <c r="H20" s="63">
        <v>166243.885</v>
      </c>
    </row>
    <row r="21" spans="1:8" ht="12.75">
      <c r="A21" s="65">
        <v>2002</v>
      </c>
      <c r="B21" s="66">
        <v>465.134</v>
      </c>
      <c r="C21" s="25">
        <v>95.14189459381596</v>
      </c>
      <c r="D21" s="66">
        <v>4425.373</v>
      </c>
      <c r="E21" s="68">
        <v>13.7</v>
      </c>
      <c r="F21" s="28">
        <v>606276.1009999999</v>
      </c>
      <c r="G21" s="47">
        <v>3555710.654</v>
      </c>
      <c r="H21" s="63">
        <v>123833.559</v>
      </c>
    </row>
    <row r="22" spans="1:8" ht="12.75">
      <c r="A22" s="65">
        <v>2003</v>
      </c>
      <c r="B22" s="66">
        <v>476.118</v>
      </c>
      <c r="C22" s="25">
        <v>91.46887956346956</v>
      </c>
      <c r="D22" s="66">
        <v>4354.998</v>
      </c>
      <c r="E22" s="68">
        <v>14.79</v>
      </c>
      <c r="F22" s="28">
        <v>644104.2041999999</v>
      </c>
      <c r="G22" s="47">
        <v>3936591</v>
      </c>
      <c r="H22" s="63">
        <v>127312</v>
      </c>
    </row>
    <row r="23" spans="1:8" ht="12.75">
      <c r="A23" s="65">
        <v>2004</v>
      </c>
      <c r="B23" s="66">
        <v>479.801</v>
      </c>
      <c r="C23" s="25">
        <f>D23/B23*10</f>
        <v>100.69064049470511</v>
      </c>
      <c r="D23" s="66">
        <v>4831.147</v>
      </c>
      <c r="E23" s="68">
        <v>14.67</v>
      </c>
      <c r="F23" s="28">
        <f>10*E23*D23</f>
        <v>708729.2649</v>
      </c>
      <c r="G23" s="47">
        <v>2775082</v>
      </c>
      <c r="H23" s="63">
        <v>187902</v>
      </c>
    </row>
    <row r="24" spans="1:8" ht="12.75">
      <c r="A24" s="65">
        <v>2005</v>
      </c>
      <c r="B24" s="66">
        <f>414298/1000</f>
        <v>414.298</v>
      </c>
      <c r="C24" s="25">
        <f>D24/B24*10</f>
        <v>96.09918464486915</v>
      </c>
      <c r="D24" s="66">
        <f>3981370/1000</f>
        <v>3981.37</v>
      </c>
      <c r="E24" s="68">
        <v>13.5</v>
      </c>
      <c r="F24" s="28">
        <f>10*E24*D24</f>
        <v>537484.95</v>
      </c>
      <c r="G24" s="47">
        <v>4275611</v>
      </c>
      <c r="H24" s="63">
        <v>113204</v>
      </c>
    </row>
    <row r="25" spans="1:8" ht="13.5" thickBot="1">
      <c r="A25" s="69" t="s">
        <v>302</v>
      </c>
      <c r="B25" s="48">
        <f>353617/1000</f>
        <v>353.617</v>
      </c>
      <c r="C25" s="40">
        <f>D25/B25*10</f>
        <v>97.8685979463657</v>
      </c>
      <c r="D25" s="48">
        <v>3460.8</v>
      </c>
      <c r="E25" s="30">
        <v>15.19</v>
      </c>
      <c r="F25" s="42">
        <f>10*E25*D25</f>
        <v>525695.52</v>
      </c>
      <c r="G25" s="31"/>
      <c r="H25" s="177"/>
    </row>
    <row r="26" spans="1:8" ht="12.75" customHeight="1">
      <c r="A26" s="5" t="s">
        <v>240</v>
      </c>
      <c r="B26" s="5"/>
      <c r="C26" s="5"/>
      <c r="D26" s="5"/>
      <c r="E26" s="5"/>
      <c r="F26" s="5"/>
      <c r="G26" s="5"/>
      <c r="H26" s="5"/>
    </row>
    <row r="27" spans="1:8" ht="12.75">
      <c r="A27" s="44" t="s">
        <v>25</v>
      </c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27"/>
  <dimension ref="A1:H23"/>
  <sheetViews>
    <sheetView showGridLines="0" zoomScale="75" zoomScaleNormal="75" zoomScaleSheetLayoutView="75" workbookViewId="0" topLeftCell="A1">
      <selection activeCell="A26" sqref="A26:B26"/>
    </sheetView>
  </sheetViews>
  <sheetFormatPr defaultColWidth="11.421875" defaultRowHeight="12.75"/>
  <cols>
    <col min="1" max="2" width="14.7109375" style="0" customWidth="1"/>
    <col min="3" max="3" width="17.8515625" style="0" customWidth="1"/>
    <col min="4" max="4" width="18.28125" style="0" customWidth="1"/>
    <col min="5" max="5" width="18.57421875" style="0" customWidth="1"/>
    <col min="6" max="6" width="17.421875" style="0" customWidth="1"/>
    <col min="7" max="8" width="14.7109375" style="0" customWidth="1"/>
    <col min="9" max="9" width="11.7109375" style="0" bestFit="1" customWidth="1"/>
  </cols>
  <sheetData>
    <row r="1" spans="1:8" s="1" customFormat="1" ht="18">
      <c r="A1" s="341" t="s">
        <v>0</v>
      </c>
      <c r="B1" s="341"/>
      <c r="C1" s="341"/>
      <c r="D1" s="341"/>
      <c r="E1" s="341"/>
      <c r="F1" s="341"/>
      <c r="G1" s="10"/>
      <c r="H1" s="10"/>
    </row>
    <row r="2" s="2" customFormat="1" ht="14.25"/>
    <row r="3" spans="1:8" ht="15">
      <c r="A3" s="350" t="s">
        <v>330</v>
      </c>
      <c r="B3" s="350"/>
      <c r="C3" s="350"/>
      <c r="D3" s="350"/>
      <c r="E3" s="350"/>
      <c r="F3" s="350"/>
      <c r="G3" s="5"/>
      <c r="H3" s="5"/>
    </row>
    <row r="4" spans="1:8" ht="13.5" thickBot="1">
      <c r="A4" s="32"/>
      <c r="B4" s="33"/>
      <c r="C4" s="33"/>
      <c r="D4" s="33"/>
      <c r="E4" s="33"/>
      <c r="G4" s="5"/>
      <c r="H4" s="5"/>
    </row>
    <row r="5" spans="1:8" ht="12.75">
      <c r="A5" s="311"/>
      <c r="B5" s="315"/>
      <c r="C5" s="316" t="s">
        <v>26</v>
      </c>
      <c r="D5" s="317"/>
      <c r="E5" s="316" t="s">
        <v>27</v>
      </c>
      <c r="F5" s="317"/>
      <c r="G5" s="5"/>
      <c r="H5" s="5"/>
    </row>
    <row r="6" spans="1:8" ht="12.75">
      <c r="A6" s="336" t="s">
        <v>5</v>
      </c>
      <c r="B6" s="337"/>
      <c r="C6" s="13" t="s">
        <v>2</v>
      </c>
      <c r="D6" s="13" t="s">
        <v>3</v>
      </c>
      <c r="E6" s="13" t="s">
        <v>2</v>
      </c>
      <c r="F6" s="13" t="s">
        <v>3</v>
      </c>
      <c r="G6" s="5"/>
      <c r="H6" s="5"/>
    </row>
    <row r="7" spans="1:8" ht="13.5" thickBot="1">
      <c r="A7" s="290"/>
      <c r="B7" s="293"/>
      <c r="C7" s="292" t="s">
        <v>6</v>
      </c>
      <c r="D7" s="292" t="s">
        <v>7</v>
      </c>
      <c r="E7" s="292" t="s">
        <v>243</v>
      </c>
      <c r="F7" s="292" t="s">
        <v>7</v>
      </c>
      <c r="G7" s="5"/>
      <c r="H7" s="5"/>
    </row>
    <row r="8" spans="1:8" ht="12.75">
      <c r="A8" s="353">
        <v>1990</v>
      </c>
      <c r="B8" s="354"/>
      <c r="C8" s="20">
        <v>398.2</v>
      </c>
      <c r="D8" s="20">
        <v>2851.2</v>
      </c>
      <c r="E8" s="20">
        <v>75.2</v>
      </c>
      <c r="F8" s="20">
        <v>190.7</v>
      </c>
      <c r="G8" s="5"/>
      <c r="H8" s="5"/>
    </row>
    <row r="9" spans="1:8" ht="12.75">
      <c r="A9" s="353">
        <v>1991</v>
      </c>
      <c r="B9" s="354"/>
      <c r="C9" s="20">
        <v>410.7</v>
      </c>
      <c r="D9" s="20">
        <v>3039.9</v>
      </c>
      <c r="E9" s="20">
        <v>74.1</v>
      </c>
      <c r="F9" s="20">
        <v>193.3</v>
      </c>
      <c r="G9" s="5"/>
      <c r="H9" s="5"/>
    </row>
    <row r="10" spans="1:8" ht="12.75">
      <c r="A10" s="353">
        <v>1992</v>
      </c>
      <c r="B10" s="354"/>
      <c r="C10" s="20">
        <v>333</v>
      </c>
      <c r="D10" s="20">
        <v>2616.5</v>
      </c>
      <c r="E10" s="20">
        <v>60</v>
      </c>
      <c r="F10" s="20">
        <v>141</v>
      </c>
      <c r="G10" s="5"/>
      <c r="H10" s="5"/>
    </row>
    <row r="11" spans="1:8" ht="12.75">
      <c r="A11" s="353">
        <v>1993</v>
      </c>
      <c r="B11" s="354"/>
      <c r="C11" s="20">
        <v>216.9</v>
      </c>
      <c r="D11" s="20">
        <v>1520.8</v>
      </c>
      <c r="E11" s="20">
        <v>47.6</v>
      </c>
      <c r="F11" s="20">
        <v>112.1</v>
      </c>
      <c r="G11" s="5"/>
      <c r="H11" s="5"/>
    </row>
    <row r="12" spans="1:8" ht="12.75">
      <c r="A12" s="353">
        <v>1994</v>
      </c>
      <c r="B12" s="354"/>
      <c r="C12" s="26">
        <v>300.2</v>
      </c>
      <c r="D12" s="26">
        <v>2213.9</v>
      </c>
      <c r="E12" s="26">
        <v>41.6</v>
      </c>
      <c r="F12" s="20">
        <v>129.7</v>
      </c>
      <c r="G12" s="5"/>
      <c r="H12" s="5"/>
    </row>
    <row r="13" spans="1:8" ht="12.75">
      <c r="A13" s="353">
        <v>1995</v>
      </c>
      <c r="B13" s="354"/>
      <c r="C13" s="26">
        <v>314.3</v>
      </c>
      <c r="D13" s="26">
        <v>2465.8</v>
      </c>
      <c r="E13" s="26">
        <v>43.2</v>
      </c>
      <c r="F13" s="20">
        <v>124.6</v>
      </c>
      <c r="G13" s="5"/>
      <c r="H13" s="5"/>
    </row>
    <row r="14" spans="1:8" ht="12.75">
      <c r="A14" s="353">
        <v>1996</v>
      </c>
      <c r="B14" s="354"/>
      <c r="C14" s="25">
        <v>409.2</v>
      </c>
      <c r="D14" s="25">
        <v>3662.8</v>
      </c>
      <c r="E14" s="25">
        <v>30.5</v>
      </c>
      <c r="F14" s="34">
        <v>88.3</v>
      </c>
      <c r="G14" s="5"/>
      <c r="H14" s="5"/>
    </row>
    <row r="15" spans="1:8" ht="12.75">
      <c r="A15" s="353">
        <v>1997</v>
      </c>
      <c r="B15" s="354"/>
      <c r="C15" s="25">
        <v>467.2</v>
      </c>
      <c r="D15" s="25">
        <v>4394.3</v>
      </c>
      <c r="E15" s="25">
        <v>19.9</v>
      </c>
      <c r="F15" s="34">
        <v>59.3</v>
      </c>
      <c r="G15" s="5"/>
      <c r="H15" s="5"/>
    </row>
    <row r="16" spans="1:6" ht="12.75">
      <c r="A16" s="353">
        <v>1998</v>
      </c>
      <c r="B16" s="354"/>
      <c r="C16" s="25">
        <v>450.8</v>
      </c>
      <c r="D16" s="25">
        <v>4320.8</v>
      </c>
      <c r="E16" s="25">
        <v>8.3</v>
      </c>
      <c r="F16" s="34">
        <v>28.2</v>
      </c>
    </row>
    <row r="17" spans="1:6" ht="12.75" customHeight="1">
      <c r="A17" s="353">
        <v>1999</v>
      </c>
      <c r="B17" s="354"/>
      <c r="C17" s="25">
        <v>386.7</v>
      </c>
      <c r="D17" s="25">
        <v>3699.7</v>
      </c>
      <c r="E17" s="25">
        <v>8.1</v>
      </c>
      <c r="F17" s="34">
        <v>31.3</v>
      </c>
    </row>
    <row r="18" spans="1:6" ht="12.75" customHeight="1">
      <c r="A18" s="19">
        <v>2000</v>
      </c>
      <c r="B18" s="4"/>
      <c r="C18" s="25">
        <v>429.084</v>
      </c>
      <c r="D18" s="25">
        <v>3976.908</v>
      </c>
      <c r="E18" s="25">
        <v>4.062</v>
      </c>
      <c r="F18" s="34">
        <v>14.844</v>
      </c>
    </row>
    <row r="19" spans="1:6" ht="12.75" customHeight="1">
      <c r="A19" s="19">
        <v>2001</v>
      </c>
      <c r="B19" s="4"/>
      <c r="C19" s="25">
        <v>506.6</v>
      </c>
      <c r="D19" s="25">
        <v>4955.6</v>
      </c>
      <c r="E19" s="25">
        <v>5.85</v>
      </c>
      <c r="F19" s="34">
        <v>26.278</v>
      </c>
    </row>
    <row r="20" spans="1:6" ht="12.75" customHeight="1">
      <c r="A20" s="19">
        <v>2002</v>
      </c>
      <c r="B20" s="4"/>
      <c r="C20" s="25">
        <v>383.883</v>
      </c>
      <c r="D20" s="25">
        <v>3660.411</v>
      </c>
      <c r="E20" s="25">
        <v>81.251</v>
      </c>
      <c r="F20" s="34">
        <v>764.962</v>
      </c>
    </row>
    <row r="21" spans="1:6" ht="12.75" customHeight="1">
      <c r="A21" s="19">
        <v>2003</v>
      </c>
      <c r="B21" s="4"/>
      <c r="C21" s="25">
        <v>409.971</v>
      </c>
      <c r="D21" s="25">
        <v>3756.737</v>
      </c>
      <c r="E21" s="25">
        <v>66.147</v>
      </c>
      <c r="F21" s="34">
        <v>593.027</v>
      </c>
    </row>
    <row r="22" spans="1:6" ht="12.75" customHeight="1">
      <c r="A22" s="19">
        <v>2004</v>
      </c>
      <c r="B22" s="4"/>
      <c r="C22" s="25">
        <v>415.396</v>
      </c>
      <c r="D22" s="25">
        <v>4142.754</v>
      </c>
      <c r="E22" s="25">
        <v>64.405</v>
      </c>
      <c r="F22" s="34">
        <v>688.393</v>
      </c>
    </row>
    <row r="23" spans="1:6" ht="12.75" customHeight="1" thickBot="1">
      <c r="A23" s="363">
        <v>2005</v>
      </c>
      <c r="B23" s="364"/>
      <c r="C23" s="48">
        <f>366766/1000</f>
        <v>366.766</v>
      </c>
      <c r="D23" s="48">
        <f>3504679/1000</f>
        <v>3504.679</v>
      </c>
      <c r="E23" s="48">
        <f>47532/1000</f>
        <v>47.532</v>
      </c>
      <c r="F23" s="215">
        <f>476691/1000</f>
        <v>476.691</v>
      </c>
    </row>
  </sheetData>
  <mergeCells count="14">
    <mergeCell ref="A1:F1"/>
    <mergeCell ref="A17:B17"/>
    <mergeCell ref="A16:B16"/>
    <mergeCell ref="A3:F3"/>
    <mergeCell ref="A12:B12"/>
    <mergeCell ref="A13:B13"/>
    <mergeCell ref="A14:B14"/>
    <mergeCell ref="A11:B11"/>
    <mergeCell ref="A15:B15"/>
    <mergeCell ref="A23:B23"/>
    <mergeCell ref="A8:B8"/>
    <mergeCell ref="A9:B9"/>
    <mergeCell ref="A6:B6"/>
    <mergeCell ref="A10:B10"/>
  </mergeCells>
  <printOptions horizontalCentered="1"/>
  <pageMargins left="0.75" right="0.75" top="0.5905511811023623" bottom="1" header="0" footer="0"/>
  <pageSetup horizontalDpi="600" verticalDpi="600" orientation="portrait" paperSize="9" scale="7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99">
    <pageSetUpPr fitToPage="1"/>
  </sheetPr>
  <dimension ref="A1:I87"/>
  <sheetViews>
    <sheetView zoomScale="75" zoomScaleNormal="75" workbookViewId="0" topLeftCell="A52">
      <selection activeCell="C2" sqref="C2"/>
    </sheetView>
  </sheetViews>
  <sheetFormatPr defaultColWidth="11.421875" defaultRowHeight="12.75"/>
  <cols>
    <col min="1" max="1" width="25.7109375" style="56" customWidth="1"/>
    <col min="2" max="8" width="13.140625" style="56" customWidth="1"/>
    <col min="9" max="16384" width="11.421875" style="56" customWidth="1"/>
  </cols>
  <sheetData>
    <row r="1" spans="1:7" s="227" customFormat="1" ht="18">
      <c r="A1" s="343" t="s">
        <v>0</v>
      </c>
      <c r="B1" s="343"/>
      <c r="C1" s="343"/>
      <c r="D1" s="343"/>
      <c r="E1" s="343"/>
      <c r="F1" s="343"/>
      <c r="G1" s="343"/>
    </row>
    <row r="2" s="158" customFormat="1" ht="14.25"/>
    <row r="3" spans="1:7" s="158" customFormat="1" ht="15">
      <c r="A3" s="344" t="s">
        <v>331</v>
      </c>
      <c r="B3" s="344"/>
      <c r="C3" s="344"/>
      <c r="D3" s="344"/>
      <c r="E3" s="344"/>
      <c r="F3" s="344"/>
      <c r="G3" s="344"/>
    </row>
    <row r="4" spans="1:7" s="158" customFormat="1" ht="15.75" thickBot="1">
      <c r="A4" s="242"/>
      <c r="B4" s="243"/>
      <c r="C4" s="243"/>
      <c r="D4" s="243"/>
      <c r="E4" s="243"/>
      <c r="F4" s="243"/>
      <c r="G4" s="243"/>
    </row>
    <row r="5" spans="1:7" ht="12.75">
      <c r="A5" s="244" t="s">
        <v>173</v>
      </c>
      <c r="B5" s="229" t="s">
        <v>2</v>
      </c>
      <c r="C5" s="230"/>
      <c r="D5" s="230"/>
      <c r="E5" s="229" t="s">
        <v>10</v>
      </c>
      <c r="F5" s="230"/>
      <c r="G5" s="245" t="s">
        <v>3</v>
      </c>
    </row>
    <row r="6" spans="1:7" ht="12.75">
      <c r="A6" s="137" t="s">
        <v>175</v>
      </c>
      <c r="B6" s="53" t="s">
        <v>44</v>
      </c>
      <c r="C6" s="54"/>
      <c r="D6" s="54"/>
      <c r="E6" s="53" t="s">
        <v>45</v>
      </c>
      <c r="F6" s="54"/>
      <c r="G6" s="38" t="s">
        <v>115</v>
      </c>
    </row>
    <row r="7" spans="1:7" ht="13.5" thickBot="1">
      <c r="A7" s="159" t="s">
        <v>114</v>
      </c>
      <c r="B7" s="150" t="s">
        <v>47</v>
      </c>
      <c r="C7" s="157" t="s">
        <v>48</v>
      </c>
      <c r="D7" s="157" t="s">
        <v>49</v>
      </c>
      <c r="E7" s="150" t="s">
        <v>47</v>
      </c>
      <c r="F7" s="157" t="s">
        <v>48</v>
      </c>
      <c r="G7" s="150" t="s">
        <v>12</v>
      </c>
    </row>
    <row r="8" spans="1:9" ht="12.75">
      <c r="A8" s="151" t="s">
        <v>116</v>
      </c>
      <c r="B8" s="233">
        <v>10919</v>
      </c>
      <c r="C8" s="233">
        <v>110</v>
      </c>
      <c r="D8" s="233">
        <v>11029</v>
      </c>
      <c r="E8" s="248">
        <v>4850</v>
      </c>
      <c r="F8" s="248">
        <v>6610</v>
      </c>
      <c r="G8" s="233">
        <v>53684</v>
      </c>
      <c r="H8" s="201"/>
      <c r="I8" s="201"/>
    </row>
    <row r="9" spans="1:9" ht="12.75">
      <c r="A9" s="56" t="s">
        <v>117</v>
      </c>
      <c r="B9" s="234">
        <v>2152</v>
      </c>
      <c r="C9" s="234">
        <v>44</v>
      </c>
      <c r="D9" s="234">
        <v>2196</v>
      </c>
      <c r="E9" s="235">
        <v>4850</v>
      </c>
      <c r="F9" s="235">
        <v>6610</v>
      </c>
      <c r="G9" s="234">
        <v>10728</v>
      </c>
      <c r="H9" s="201"/>
      <c r="I9" s="201"/>
    </row>
    <row r="10" spans="1:9" ht="12.75">
      <c r="A10" s="56" t="s">
        <v>118</v>
      </c>
      <c r="B10" s="234">
        <v>3082</v>
      </c>
      <c r="C10" s="234">
        <v>95</v>
      </c>
      <c r="D10" s="234">
        <v>3177</v>
      </c>
      <c r="E10" s="235">
        <v>4850</v>
      </c>
      <c r="F10" s="235">
        <v>6610</v>
      </c>
      <c r="G10" s="234">
        <v>15576</v>
      </c>
      <c r="H10" s="201"/>
      <c r="I10" s="201"/>
    </row>
    <row r="11" spans="1:9" ht="12.75">
      <c r="A11" s="56" t="s">
        <v>119</v>
      </c>
      <c r="B11" s="234">
        <v>7783</v>
      </c>
      <c r="C11" s="234">
        <v>159</v>
      </c>
      <c r="D11" s="234">
        <v>7942</v>
      </c>
      <c r="E11" s="235">
        <v>4850</v>
      </c>
      <c r="F11" s="235">
        <v>6610</v>
      </c>
      <c r="G11" s="234">
        <v>38799</v>
      </c>
      <c r="H11" s="201"/>
      <c r="I11" s="201"/>
    </row>
    <row r="12" spans="1:9" ht="12.75">
      <c r="A12" s="141" t="s">
        <v>120</v>
      </c>
      <c r="B12" s="249">
        <v>23936</v>
      </c>
      <c r="C12" s="249">
        <v>408</v>
      </c>
      <c r="D12" s="249">
        <v>24344</v>
      </c>
      <c r="E12" s="250">
        <v>4850</v>
      </c>
      <c r="F12" s="250">
        <v>6610</v>
      </c>
      <c r="G12" s="249">
        <v>118787</v>
      </c>
      <c r="H12" s="201"/>
      <c r="I12" s="201"/>
    </row>
    <row r="13" spans="1:9" ht="12.75">
      <c r="A13" s="141"/>
      <c r="B13" s="249"/>
      <c r="C13" s="249"/>
      <c r="D13" s="249"/>
      <c r="E13" s="250"/>
      <c r="F13" s="250"/>
      <c r="G13" s="249"/>
      <c r="H13" s="201"/>
      <c r="I13" s="201"/>
    </row>
    <row r="14" spans="1:9" ht="12.75">
      <c r="A14" s="141" t="s">
        <v>121</v>
      </c>
      <c r="B14" s="249">
        <v>1000</v>
      </c>
      <c r="C14" s="249" t="s">
        <v>24</v>
      </c>
      <c r="D14" s="249">
        <v>1000</v>
      </c>
      <c r="E14" s="250">
        <v>2360</v>
      </c>
      <c r="F14" s="249" t="s">
        <v>24</v>
      </c>
      <c r="G14" s="249">
        <v>2360</v>
      </c>
      <c r="H14" s="201"/>
      <c r="I14" s="201"/>
    </row>
    <row r="15" spans="1:9" ht="12.75">
      <c r="A15" s="141"/>
      <c r="B15" s="249"/>
      <c r="C15" s="249"/>
      <c r="D15" s="249"/>
      <c r="E15" s="250"/>
      <c r="F15" s="250"/>
      <c r="G15" s="249"/>
      <c r="H15" s="201"/>
      <c r="I15" s="201"/>
    </row>
    <row r="16" spans="1:9" ht="12.75">
      <c r="A16" s="141" t="s">
        <v>122</v>
      </c>
      <c r="B16" s="249">
        <v>125</v>
      </c>
      <c r="C16" s="249" t="s">
        <v>24</v>
      </c>
      <c r="D16" s="249">
        <v>125</v>
      </c>
      <c r="E16" s="250">
        <v>6000</v>
      </c>
      <c r="F16" s="249" t="s">
        <v>24</v>
      </c>
      <c r="G16" s="249">
        <v>750</v>
      </c>
      <c r="H16" s="201"/>
      <c r="I16" s="201"/>
    </row>
    <row r="17" spans="2:9" ht="12.75">
      <c r="B17" s="234"/>
      <c r="C17" s="234"/>
      <c r="D17" s="234"/>
      <c r="E17" s="235"/>
      <c r="F17" s="235"/>
      <c r="G17" s="234"/>
      <c r="H17" s="201"/>
      <c r="I17" s="201"/>
    </row>
    <row r="18" spans="1:9" ht="12.75">
      <c r="A18" s="56" t="s">
        <v>123</v>
      </c>
      <c r="B18" s="234">
        <v>27</v>
      </c>
      <c r="C18" s="251">
        <v>6</v>
      </c>
      <c r="D18" s="234">
        <v>33</v>
      </c>
      <c r="E18" s="235">
        <v>2900</v>
      </c>
      <c r="F18" s="251">
        <v>5250</v>
      </c>
      <c r="G18" s="234">
        <v>110</v>
      </c>
      <c r="H18" s="201"/>
      <c r="I18" s="201"/>
    </row>
    <row r="19" spans="1:9" ht="12.75">
      <c r="A19" s="56" t="s">
        <v>124</v>
      </c>
      <c r="B19" s="234">
        <v>310</v>
      </c>
      <c r="C19" s="251">
        <v>5</v>
      </c>
      <c r="D19" s="234">
        <v>315</v>
      </c>
      <c r="E19" s="235">
        <v>3600</v>
      </c>
      <c r="F19" s="251">
        <v>4450</v>
      </c>
      <c r="G19" s="234">
        <v>1138</v>
      </c>
      <c r="H19" s="201"/>
      <c r="I19" s="201"/>
    </row>
    <row r="20" spans="1:9" ht="12.75">
      <c r="A20" s="56" t="s">
        <v>125</v>
      </c>
      <c r="B20" s="234">
        <v>137</v>
      </c>
      <c r="C20" s="251">
        <v>3</v>
      </c>
      <c r="D20" s="234">
        <v>140</v>
      </c>
      <c r="E20" s="235">
        <v>3400</v>
      </c>
      <c r="F20" s="251">
        <v>4250</v>
      </c>
      <c r="G20" s="234">
        <v>479</v>
      </c>
      <c r="H20" s="201"/>
      <c r="I20" s="201"/>
    </row>
    <row r="21" spans="1:9" ht="12.75">
      <c r="A21" s="141" t="s">
        <v>178</v>
      </c>
      <c r="B21" s="249">
        <v>474</v>
      </c>
      <c r="C21" s="254">
        <v>14</v>
      </c>
      <c r="D21" s="249">
        <v>488</v>
      </c>
      <c r="E21" s="250">
        <v>3502</v>
      </c>
      <c r="F21" s="254">
        <v>4750</v>
      </c>
      <c r="G21" s="249">
        <v>1727</v>
      </c>
      <c r="H21" s="201"/>
      <c r="I21" s="201"/>
    </row>
    <row r="22" spans="1:9" ht="12.75">
      <c r="A22" s="141"/>
      <c r="B22" s="249"/>
      <c r="C22" s="249"/>
      <c r="D22" s="249"/>
      <c r="E22" s="250"/>
      <c r="F22" s="250"/>
      <c r="G22" s="249"/>
      <c r="H22" s="201"/>
      <c r="I22" s="201"/>
    </row>
    <row r="23" spans="1:9" ht="12.75">
      <c r="A23" s="141" t="s">
        <v>126</v>
      </c>
      <c r="B23" s="249">
        <v>60</v>
      </c>
      <c r="C23" s="249">
        <v>15290</v>
      </c>
      <c r="D23" s="249">
        <v>15350</v>
      </c>
      <c r="E23" s="250">
        <v>3795</v>
      </c>
      <c r="F23" s="250">
        <v>7730</v>
      </c>
      <c r="G23" s="249">
        <v>118419</v>
      </c>
      <c r="H23" s="201"/>
      <c r="I23" s="201"/>
    </row>
    <row r="24" spans="1:9" ht="12.75">
      <c r="A24" s="141"/>
      <c r="B24" s="249"/>
      <c r="C24" s="249"/>
      <c r="D24" s="249"/>
      <c r="E24" s="250"/>
      <c r="F24" s="250"/>
      <c r="G24" s="249"/>
      <c r="H24" s="201"/>
      <c r="I24" s="201"/>
    </row>
    <row r="25" spans="1:9" ht="12.75">
      <c r="A25" s="141" t="s">
        <v>127</v>
      </c>
      <c r="B25" s="249" t="s">
        <v>24</v>
      </c>
      <c r="C25" s="249">
        <v>1642</v>
      </c>
      <c r="D25" s="249">
        <v>1642</v>
      </c>
      <c r="E25" s="249" t="s">
        <v>24</v>
      </c>
      <c r="F25" s="250">
        <v>8659</v>
      </c>
      <c r="G25" s="249">
        <v>14219</v>
      </c>
      <c r="H25" s="201"/>
      <c r="I25" s="201"/>
    </row>
    <row r="26" spans="2:9" ht="12.75">
      <c r="B26" s="234"/>
      <c r="C26" s="234"/>
      <c r="D26" s="234"/>
      <c r="E26" s="235"/>
      <c r="F26" s="235"/>
      <c r="G26" s="234"/>
      <c r="H26" s="201"/>
      <c r="I26" s="201"/>
    </row>
    <row r="27" spans="1:9" ht="12.75">
      <c r="A27" s="56" t="s">
        <v>128</v>
      </c>
      <c r="B27" s="234" t="s">
        <v>24</v>
      </c>
      <c r="C27" s="234">
        <v>51585</v>
      </c>
      <c r="D27" s="234">
        <v>51585</v>
      </c>
      <c r="E27" s="234" t="s">
        <v>24</v>
      </c>
      <c r="F27" s="235">
        <v>10693</v>
      </c>
      <c r="G27" s="234">
        <v>551598</v>
      </c>
      <c r="H27" s="201"/>
      <c r="I27" s="201"/>
    </row>
    <row r="28" spans="1:9" ht="12.75">
      <c r="A28" s="56" t="s">
        <v>129</v>
      </c>
      <c r="B28" s="234">
        <v>196</v>
      </c>
      <c r="C28" s="234">
        <v>5709</v>
      </c>
      <c r="D28" s="234">
        <v>5905</v>
      </c>
      <c r="E28" s="235">
        <v>2500</v>
      </c>
      <c r="F28" s="235">
        <v>8734</v>
      </c>
      <c r="G28" s="234">
        <v>50352</v>
      </c>
      <c r="H28" s="201"/>
      <c r="I28" s="201"/>
    </row>
    <row r="29" spans="1:9" ht="12.75">
      <c r="A29" s="56" t="s">
        <v>130</v>
      </c>
      <c r="B29" s="234">
        <v>12</v>
      </c>
      <c r="C29" s="234">
        <v>33536</v>
      </c>
      <c r="D29" s="234">
        <v>33548</v>
      </c>
      <c r="E29" s="235">
        <v>2000</v>
      </c>
      <c r="F29" s="235">
        <v>9600</v>
      </c>
      <c r="G29" s="234">
        <v>321969</v>
      </c>
      <c r="H29" s="201"/>
      <c r="I29" s="201"/>
    </row>
    <row r="30" spans="1:9" ht="12.75">
      <c r="A30" s="141" t="s">
        <v>179</v>
      </c>
      <c r="B30" s="249">
        <v>208</v>
      </c>
      <c r="C30" s="249">
        <v>90830</v>
      </c>
      <c r="D30" s="249">
        <v>91038</v>
      </c>
      <c r="E30" s="250">
        <v>2471</v>
      </c>
      <c r="F30" s="250">
        <v>10166</v>
      </c>
      <c r="G30" s="249">
        <v>923919</v>
      </c>
      <c r="H30" s="201"/>
      <c r="I30" s="201"/>
    </row>
    <row r="31" spans="2:9" ht="12.75">
      <c r="B31" s="234"/>
      <c r="C31" s="234"/>
      <c r="D31" s="234"/>
      <c r="E31" s="235"/>
      <c r="F31" s="235"/>
      <c r="G31" s="234"/>
      <c r="H31" s="201"/>
      <c r="I31" s="201"/>
    </row>
    <row r="32" spans="1:9" ht="12.75">
      <c r="A32" s="56" t="s">
        <v>131</v>
      </c>
      <c r="B32" s="252">
        <v>1778</v>
      </c>
      <c r="C32" s="252">
        <v>680</v>
      </c>
      <c r="D32" s="234">
        <v>2458</v>
      </c>
      <c r="E32" s="252">
        <v>1876</v>
      </c>
      <c r="F32" s="252">
        <v>10753</v>
      </c>
      <c r="G32" s="235">
        <v>10648</v>
      </c>
      <c r="H32" s="201"/>
      <c r="I32" s="201"/>
    </row>
    <row r="33" spans="1:9" ht="12.75">
      <c r="A33" s="56" t="s">
        <v>132</v>
      </c>
      <c r="B33" s="252">
        <v>2557</v>
      </c>
      <c r="C33" s="252">
        <v>8229</v>
      </c>
      <c r="D33" s="234">
        <v>10786</v>
      </c>
      <c r="E33" s="252">
        <v>7000</v>
      </c>
      <c r="F33" s="252">
        <v>11000</v>
      </c>
      <c r="G33" s="235">
        <v>108418</v>
      </c>
      <c r="H33" s="201"/>
      <c r="I33" s="201"/>
    </row>
    <row r="34" spans="1:9" ht="12.75">
      <c r="A34" s="56" t="s">
        <v>133</v>
      </c>
      <c r="B34" s="252">
        <v>189</v>
      </c>
      <c r="C34" s="252">
        <v>29383</v>
      </c>
      <c r="D34" s="234">
        <v>29572</v>
      </c>
      <c r="E34" s="252">
        <v>6169</v>
      </c>
      <c r="F34" s="252">
        <v>9869</v>
      </c>
      <c r="G34" s="235">
        <v>291146</v>
      </c>
      <c r="H34" s="201"/>
      <c r="I34" s="201"/>
    </row>
    <row r="35" spans="1:9" ht="12.75">
      <c r="A35" s="56" t="s">
        <v>134</v>
      </c>
      <c r="B35" s="252">
        <v>11</v>
      </c>
      <c r="C35" s="252">
        <v>102</v>
      </c>
      <c r="D35" s="234">
        <v>113</v>
      </c>
      <c r="E35" s="252">
        <v>4364</v>
      </c>
      <c r="F35" s="252">
        <v>7716</v>
      </c>
      <c r="G35" s="235">
        <v>835</v>
      </c>
      <c r="H35" s="201"/>
      <c r="I35" s="201"/>
    </row>
    <row r="36" spans="1:9" ht="12.75">
      <c r="A36" s="141" t="s">
        <v>135</v>
      </c>
      <c r="B36" s="249">
        <v>4535</v>
      </c>
      <c r="C36" s="249">
        <v>38394</v>
      </c>
      <c r="D36" s="249">
        <v>42929</v>
      </c>
      <c r="E36" s="250">
        <v>4950</v>
      </c>
      <c r="F36" s="250">
        <v>10121</v>
      </c>
      <c r="G36" s="249">
        <v>411047</v>
      </c>
      <c r="H36" s="201"/>
      <c r="I36" s="201"/>
    </row>
    <row r="37" spans="1:9" ht="12.75">
      <c r="A37" s="141"/>
      <c r="B37" s="249"/>
      <c r="C37" s="249"/>
      <c r="D37" s="249"/>
      <c r="E37" s="250"/>
      <c r="F37" s="250"/>
      <c r="G37" s="249"/>
      <c r="H37" s="201"/>
      <c r="I37" s="201"/>
    </row>
    <row r="38" spans="1:9" ht="12.75">
      <c r="A38" s="141" t="s">
        <v>136</v>
      </c>
      <c r="B38" s="249" t="s">
        <v>24</v>
      </c>
      <c r="C38" s="250">
        <v>341</v>
      </c>
      <c r="D38" s="249">
        <v>341</v>
      </c>
      <c r="E38" s="249" t="s">
        <v>24</v>
      </c>
      <c r="F38" s="250">
        <v>8000</v>
      </c>
      <c r="G38" s="250">
        <v>2728</v>
      </c>
      <c r="H38" s="201"/>
      <c r="I38" s="201"/>
    </row>
    <row r="39" spans="2:9" ht="12.75">
      <c r="B39" s="234"/>
      <c r="C39" s="234"/>
      <c r="D39" s="234"/>
      <c r="E39" s="235"/>
      <c r="F39" s="235"/>
      <c r="G39" s="234"/>
      <c r="H39" s="201"/>
      <c r="I39" s="201"/>
    </row>
    <row r="40" spans="1:9" ht="12.75">
      <c r="A40" s="56" t="s">
        <v>137</v>
      </c>
      <c r="B40" s="235">
        <v>37</v>
      </c>
      <c r="C40" s="235">
        <v>1434</v>
      </c>
      <c r="D40" s="234">
        <v>1471</v>
      </c>
      <c r="E40" s="235">
        <v>3600</v>
      </c>
      <c r="F40" s="235">
        <v>7300</v>
      </c>
      <c r="G40" s="235">
        <v>10601</v>
      </c>
      <c r="H40" s="201"/>
      <c r="I40" s="201"/>
    </row>
    <row r="41" spans="1:9" ht="12.75">
      <c r="A41" s="56" t="s">
        <v>138</v>
      </c>
      <c r="B41" s="251">
        <v>379</v>
      </c>
      <c r="C41" s="234">
        <v>1116</v>
      </c>
      <c r="D41" s="234">
        <v>1495</v>
      </c>
      <c r="E41" s="251">
        <v>4250</v>
      </c>
      <c r="F41" s="235">
        <v>8980</v>
      </c>
      <c r="G41" s="234">
        <v>11632</v>
      </c>
      <c r="H41" s="201"/>
      <c r="I41" s="201"/>
    </row>
    <row r="42" spans="1:9" ht="12.75">
      <c r="A42" s="56" t="s">
        <v>139</v>
      </c>
      <c r="B42" s="235" t="s">
        <v>24</v>
      </c>
      <c r="C42" s="235">
        <v>65250</v>
      </c>
      <c r="D42" s="234">
        <v>65250</v>
      </c>
      <c r="E42" s="235" t="s">
        <v>24</v>
      </c>
      <c r="F42" s="235">
        <v>9600</v>
      </c>
      <c r="G42" s="235">
        <v>626400</v>
      </c>
      <c r="H42" s="201"/>
      <c r="I42" s="201"/>
    </row>
    <row r="43" spans="1:9" ht="12.75">
      <c r="A43" s="56" t="s">
        <v>140</v>
      </c>
      <c r="B43" s="251">
        <v>7</v>
      </c>
      <c r="C43" s="235">
        <v>7095</v>
      </c>
      <c r="D43" s="234">
        <v>7102</v>
      </c>
      <c r="E43" s="251">
        <v>9000</v>
      </c>
      <c r="F43" s="235">
        <v>9000</v>
      </c>
      <c r="G43" s="235">
        <v>63918</v>
      </c>
      <c r="H43" s="201"/>
      <c r="I43" s="201"/>
    </row>
    <row r="44" spans="1:9" ht="12.75">
      <c r="A44" s="56" t="s">
        <v>141</v>
      </c>
      <c r="B44" s="251">
        <v>1</v>
      </c>
      <c r="C44" s="235">
        <v>15319</v>
      </c>
      <c r="D44" s="234">
        <v>15320</v>
      </c>
      <c r="E44" s="251">
        <v>8000</v>
      </c>
      <c r="F44" s="235">
        <v>10500</v>
      </c>
      <c r="G44" s="235">
        <v>160862</v>
      </c>
      <c r="H44" s="201"/>
      <c r="I44" s="201"/>
    </row>
    <row r="45" spans="1:9" ht="12.75">
      <c r="A45" s="56" t="s">
        <v>142</v>
      </c>
      <c r="B45" s="235">
        <v>41</v>
      </c>
      <c r="C45" s="235">
        <v>183</v>
      </c>
      <c r="D45" s="234">
        <v>224</v>
      </c>
      <c r="E45" s="235">
        <v>3000</v>
      </c>
      <c r="F45" s="235">
        <v>9000</v>
      </c>
      <c r="G45" s="235">
        <v>1770</v>
      </c>
      <c r="H45" s="201"/>
      <c r="I45" s="201"/>
    </row>
    <row r="46" spans="1:9" ht="12.75">
      <c r="A46" s="56" t="s">
        <v>143</v>
      </c>
      <c r="B46" s="235">
        <v>41</v>
      </c>
      <c r="C46" s="235">
        <v>640</v>
      </c>
      <c r="D46" s="234">
        <v>681</v>
      </c>
      <c r="E46" s="235">
        <v>9500</v>
      </c>
      <c r="F46" s="235">
        <v>10500</v>
      </c>
      <c r="G46" s="235">
        <v>7110</v>
      </c>
      <c r="H46" s="201"/>
      <c r="I46" s="201"/>
    </row>
    <row r="47" spans="1:9" ht="12.75">
      <c r="A47" s="56" t="s">
        <v>144</v>
      </c>
      <c r="B47" s="234" t="s">
        <v>24</v>
      </c>
      <c r="C47" s="235">
        <v>16378</v>
      </c>
      <c r="D47" s="234">
        <v>16378</v>
      </c>
      <c r="E47" s="234" t="s">
        <v>24</v>
      </c>
      <c r="F47" s="235">
        <v>10700</v>
      </c>
      <c r="G47" s="235">
        <v>175245</v>
      </c>
      <c r="H47" s="201"/>
      <c r="I47" s="201"/>
    </row>
    <row r="48" spans="1:9" ht="12.75">
      <c r="A48" s="56" t="s">
        <v>145</v>
      </c>
      <c r="B48" s="235">
        <v>81</v>
      </c>
      <c r="C48" s="235">
        <v>23816</v>
      </c>
      <c r="D48" s="234">
        <v>23897</v>
      </c>
      <c r="E48" s="235">
        <v>6000</v>
      </c>
      <c r="F48" s="235">
        <v>9800</v>
      </c>
      <c r="G48" s="235">
        <v>233883</v>
      </c>
      <c r="H48" s="201"/>
      <c r="I48" s="201"/>
    </row>
    <row r="49" spans="1:9" ht="12.75">
      <c r="A49" s="141" t="s">
        <v>180</v>
      </c>
      <c r="B49" s="249">
        <v>587</v>
      </c>
      <c r="C49" s="249">
        <v>131231</v>
      </c>
      <c r="D49" s="249">
        <v>131818</v>
      </c>
      <c r="E49" s="250">
        <v>4793</v>
      </c>
      <c r="F49" s="250">
        <v>9819</v>
      </c>
      <c r="G49" s="249">
        <v>1291421</v>
      </c>
      <c r="H49" s="201"/>
      <c r="I49" s="201"/>
    </row>
    <row r="50" spans="1:9" ht="12.75">
      <c r="A50" s="141"/>
      <c r="B50" s="249"/>
      <c r="C50" s="249"/>
      <c r="D50" s="249"/>
      <c r="E50" s="250"/>
      <c r="F50" s="250"/>
      <c r="G50" s="249"/>
      <c r="H50" s="201"/>
      <c r="I50" s="201"/>
    </row>
    <row r="51" spans="1:9" ht="12.75">
      <c r="A51" s="141" t="s">
        <v>146</v>
      </c>
      <c r="B51" s="249" t="s">
        <v>24</v>
      </c>
      <c r="C51" s="250">
        <v>9773</v>
      </c>
      <c r="D51" s="249">
        <v>9773</v>
      </c>
      <c r="E51" s="249" t="s">
        <v>24</v>
      </c>
      <c r="F51" s="250">
        <v>13000</v>
      </c>
      <c r="G51" s="250">
        <v>127049</v>
      </c>
      <c r="H51" s="201"/>
      <c r="I51" s="201"/>
    </row>
    <row r="52" spans="2:9" ht="12.75">
      <c r="B52" s="234"/>
      <c r="C52" s="234"/>
      <c r="D52" s="234"/>
      <c r="E52" s="235"/>
      <c r="F52" s="235"/>
      <c r="G52" s="234"/>
      <c r="H52" s="201"/>
      <c r="I52" s="201"/>
    </row>
    <row r="53" spans="1:9" ht="12.75">
      <c r="A53" s="56" t="s">
        <v>147</v>
      </c>
      <c r="B53" s="234">
        <v>10</v>
      </c>
      <c r="C53" s="234">
        <v>21850</v>
      </c>
      <c r="D53" s="234">
        <v>21860</v>
      </c>
      <c r="E53" s="235">
        <v>3000</v>
      </c>
      <c r="F53" s="235">
        <v>12500</v>
      </c>
      <c r="G53" s="234">
        <v>273155</v>
      </c>
      <c r="H53" s="201"/>
      <c r="I53" s="201"/>
    </row>
    <row r="54" spans="1:9" ht="12.75">
      <c r="A54" s="56" t="s">
        <v>148</v>
      </c>
      <c r="B54" s="234">
        <v>34</v>
      </c>
      <c r="C54" s="234">
        <v>9331</v>
      </c>
      <c r="D54" s="234">
        <v>9365</v>
      </c>
      <c r="E54" s="235">
        <v>6000</v>
      </c>
      <c r="F54" s="235">
        <v>11000</v>
      </c>
      <c r="G54" s="234">
        <v>102845</v>
      </c>
      <c r="H54" s="201"/>
      <c r="I54" s="201"/>
    </row>
    <row r="55" spans="1:9" ht="12.75">
      <c r="A55" s="56" t="s">
        <v>149</v>
      </c>
      <c r="B55" s="234">
        <v>4</v>
      </c>
      <c r="C55" s="234">
        <v>1732</v>
      </c>
      <c r="D55" s="234">
        <v>1736</v>
      </c>
      <c r="E55" s="235">
        <v>2500</v>
      </c>
      <c r="F55" s="235">
        <v>11300</v>
      </c>
      <c r="G55" s="234">
        <v>19582</v>
      </c>
      <c r="H55" s="201"/>
      <c r="I55" s="201"/>
    </row>
    <row r="56" spans="1:9" ht="12.75">
      <c r="A56" s="56" t="s">
        <v>150</v>
      </c>
      <c r="B56" s="251">
        <v>13</v>
      </c>
      <c r="C56" s="234">
        <v>6343</v>
      </c>
      <c r="D56" s="234">
        <v>6356</v>
      </c>
      <c r="E56" s="251">
        <v>6500</v>
      </c>
      <c r="F56" s="235">
        <v>10600</v>
      </c>
      <c r="G56" s="234">
        <v>67320</v>
      </c>
      <c r="H56" s="201"/>
      <c r="I56" s="201"/>
    </row>
    <row r="57" spans="1:9" ht="12.75">
      <c r="A57" s="56" t="s">
        <v>151</v>
      </c>
      <c r="B57" s="234">
        <v>6</v>
      </c>
      <c r="C57" s="234">
        <v>13909</v>
      </c>
      <c r="D57" s="234">
        <v>13915</v>
      </c>
      <c r="E57" s="235">
        <v>2200</v>
      </c>
      <c r="F57" s="235">
        <v>11004</v>
      </c>
      <c r="G57" s="234">
        <v>153068</v>
      </c>
      <c r="H57" s="201"/>
      <c r="I57" s="201"/>
    </row>
    <row r="58" spans="1:9" ht="12.75">
      <c r="A58" s="141" t="s">
        <v>152</v>
      </c>
      <c r="B58" s="249">
        <v>67</v>
      </c>
      <c r="C58" s="249">
        <v>53165</v>
      </c>
      <c r="D58" s="249">
        <v>53232</v>
      </c>
      <c r="E58" s="250">
        <v>5100</v>
      </c>
      <c r="F58" s="250">
        <v>11580</v>
      </c>
      <c r="G58" s="249">
        <v>615970</v>
      </c>
      <c r="H58" s="201"/>
      <c r="I58" s="201"/>
    </row>
    <row r="59" spans="2:9" ht="12.75">
      <c r="B59" s="234"/>
      <c r="C59" s="234"/>
      <c r="D59" s="234"/>
      <c r="E59" s="235"/>
      <c r="F59" s="235"/>
      <c r="G59" s="234"/>
      <c r="H59" s="201"/>
      <c r="I59" s="201"/>
    </row>
    <row r="60" spans="1:9" ht="12.75">
      <c r="A60" s="56" t="s">
        <v>153</v>
      </c>
      <c r="B60" s="235" t="s">
        <v>24</v>
      </c>
      <c r="C60" s="235">
        <v>385</v>
      </c>
      <c r="D60" s="234">
        <v>385</v>
      </c>
      <c r="E60" s="235">
        <v>2700</v>
      </c>
      <c r="F60" s="235">
        <v>5200</v>
      </c>
      <c r="G60" s="235">
        <v>2002</v>
      </c>
      <c r="H60" s="201"/>
      <c r="I60" s="201"/>
    </row>
    <row r="61" spans="1:9" ht="12.75">
      <c r="A61" s="56" t="s">
        <v>154</v>
      </c>
      <c r="B61" s="235">
        <v>34</v>
      </c>
      <c r="C61" s="235">
        <v>170</v>
      </c>
      <c r="D61" s="234">
        <v>204</v>
      </c>
      <c r="E61" s="235">
        <v>1800</v>
      </c>
      <c r="F61" s="235">
        <v>5200</v>
      </c>
      <c r="G61" s="235">
        <v>945</v>
      </c>
      <c r="H61" s="201"/>
      <c r="I61" s="201"/>
    </row>
    <row r="62" spans="1:9" ht="12.75">
      <c r="A62" s="56" t="s">
        <v>155</v>
      </c>
      <c r="B62" s="235">
        <v>1</v>
      </c>
      <c r="C62" s="235">
        <v>289</v>
      </c>
      <c r="D62" s="234">
        <v>290</v>
      </c>
      <c r="E62" s="235">
        <v>700</v>
      </c>
      <c r="F62" s="235">
        <v>5271</v>
      </c>
      <c r="G62" s="235">
        <v>1524</v>
      </c>
      <c r="H62" s="201"/>
      <c r="I62" s="201"/>
    </row>
    <row r="63" spans="1:9" ht="12.75">
      <c r="A63" s="141" t="s">
        <v>156</v>
      </c>
      <c r="B63" s="249">
        <v>35</v>
      </c>
      <c r="C63" s="249">
        <v>844</v>
      </c>
      <c r="D63" s="249">
        <v>879</v>
      </c>
      <c r="E63" s="250">
        <v>1769</v>
      </c>
      <c r="F63" s="250">
        <v>5224</v>
      </c>
      <c r="G63" s="249">
        <v>4471</v>
      </c>
      <c r="H63" s="201"/>
      <c r="I63" s="201"/>
    </row>
    <row r="64" spans="1:9" ht="12.75">
      <c r="A64" s="141"/>
      <c r="B64" s="249"/>
      <c r="C64" s="249"/>
      <c r="D64" s="249"/>
      <c r="E64" s="250"/>
      <c r="F64" s="250"/>
      <c r="G64" s="249"/>
      <c r="H64" s="201"/>
      <c r="I64" s="201"/>
    </row>
    <row r="65" spans="1:9" ht="12.75">
      <c r="A65" s="141" t="s">
        <v>157</v>
      </c>
      <c r="B65" s="249" t="s">
        <v>24</v>
      </c>
      <c r="C65" s="249">
        <v>293</v>
      </c>
      <c r="D65" s="249">
        <v>293</v>
      </c>
      <c r="E65" s="249" t="s">
        <v>24</v>
      </c>
      <c r="F65" s="250">
        <v>7845</v>
      </c>
      <c r="G65" s="249">
        <v>2299</v>
      </c>
      <c r="H65" s="201"/>
      <c r="I65" s="201"/>
    </row>
    <row r="66" spans="2:9" ht="12.75">
      <c r="B66" s="234"/>
      <c r="C66" s="234"/>
      <c r="D66" s="234"/>
      <c r="E66" s="235"/>
      <c r="F66" s="235"/>
      <c r="G66" s="234"/>
      <c r="H66" s="201"/>
      <c r="I66" s="201"/>
    </row>
    <row r="67" spans="1:9" ht="12.75">
      <c r="A67" s="56" t="s">
        <v>158</v>
      </c>
      <c r="B67" s="234" t="s">
        <v>24</v>
      </c>
      <c r="C67" s="235">
        <v>38800</v>
      </c>
      <c r="D67" s="234">
        <v>38800</v>
      </c>
      <c r="E67" s="234" t="s">
        <v>24</v>
      </c>
      <c r="F67" s="235">
        <v>10957</v>
      </c>
      <c r="G67" s="235">
        <v>425132</v>
      </c>
      <c r="H67" s="201"/>
      <c r="I67" s="201"/>
    </row>
    <row r="68" spans="1:9" ht="12.75">
      <c r="A68" s="56" t="s">
        <v>159</v>
      </c>
      <c r="B68" s="234" t="s">
        <v>24</v>
      </c>
      <c r="C68" s="235">
        <v>20020</v>
      </c>
      <c r="D68" s="234">
        <v>20020</v>
      </c>
      <c r="E68" s="234" t="s">
        <v>24</v>
      </c>
      <c r="F68" s="235">
        <v>10511</v>
      </c>
      <c r="G68" s="235">
        <v>210430</v>
      </c>
      <c r="H68" s="201"/>
      <c r="I68" s="201"/>
    </row>
    <row r="69" spans="1:9" ht="12.75">
      <c r="A69" s="141" t="s">
        <v>160</v>
      </c>
      <c r="B69" s="249" t="s">
        <v>24</v>
      </c>
      <c r="C69" s="249">
        <v>58820</v>
      </c>
      <c r="D69" s="249">
        <v>58820</v>
      </c>
      <c r="E69" s="249" t="s">
        <v>24</v>
      </c>
      <c r="F69" s="250">
        <v>10805</v>
      </c>
      <c r="G69" s="249">
        <v>635562</v>
      </c>
      <c r="H69" s="201"/>
      <c r="I69" s="201"/>
    </row>
    <row r="70" spans="2:9" ht="12.75">
      <c r="B70" s="234"/>
      <c r="C70" s="234"/>
      <c r="D70" s="234"/>
      <c r="E70" s="235"/>
      <c r="F70" s="235"/>
      <c r="G70" s="234"/>
      <c r="H70" s="201"/>
      <c r="I70" s="201"/>
    </row>
    <row r="71" spans="1:9" ht="12.75">
      <c r="A71" s="56" t="s">
        <v>161</v>
      </c>
      <c r="B71" s="234">
        <v>1</v>
      </c>
      <c r="C71" s="234">
        <v>15</v>
      </c>
      <c r="D71" s="234">
        <v>16</v>
      </c>
      <c r="E71" s="235">
        <v>800</v>
      </c>
      <c r="F71" s="235">
        <v>4500</v>
      </c>
      <c r="G71" s="234">
        <v>68</v>
      </c>
      <c r="H71" s="201"/>
      <c r="I71" s="201"/>
    </row>
    <row r="72" spans="1:9" ht="12.75">
      <c r="A72" s="56" t="s">
        <v>162</v>
      </c>
      <c r="B72" s="234">
        <v>109</v>
      </c>
      <c r="C72" s="234">
        <v>3402</v>
      </c>
      <c r="D72" s="234">
        <v>3511</v>
      </c>
      <c r="E72" s="235">
        <v>3900</v>
      </c>
      <c r="F72" s="235">
        <v>12500</v>
      </c>
      <c r="G72" s="234">
        <v>42950</v>
      </c>
      <c r="H72" s="201"/>
      <c r="I72" s="201"/>
    </row>
    <row r="73" spans="1:9" ht="12.75">
      <c r="A73" s="56" t="s">
        <v>163</v>
      </c>
      <c r="B73" s="235">
        <v>54</v>
      </c>
      <c r="C73" s="235">
        <v>11346</v>
      </c>
      <c r="D73" s="234">
        <v>11400</v>
      </c>
      <c r="E73" s="235">
        <v>3500</v>
      </c>
      <c r="F73" s="235">
        <v>13000</v>
      </c>
      <c r="G73" s="235">
        <v>147687</v>
      </c>
      <c r="H73" s="201"/>
      <c r="I73" s="201"/>
    </row>
    <row r="74" spans="1:9" ht="12.75">
      <c r="A74" s="56" t="s">
        <v>164</v>
      </c>
      <c r="B74" s="251">
        <v>13</v>
      </c>
      <c r="C74" s="234">
        <v>4104</v>
      </c>
      <c r="D74" s="234">
        <v>4117</v>
      </c>
      <c r="E74" s="251">
        <v>2483</v>
      </c>
      <c r="F74" s="235">
        <v>8930</v>
      </c>
      <c r="G74" s="234">
        <v>36681</v>
      </c>
      <c r="H74" s="201"/>
      <c r="I74" s="201"/>
    </row>
    <row r="75" spans="1:9" ht="12.75">
      <c r="A75" s="56" t="s">
        <v>165</v>
      </c>
      <c r="B75" s="234">
        <v>114</v>
      </c>
      <c r="C75" s="234">
        <v>466</v>
      </c>
      <c r="D75" s="234">
        <v>580</v>
      </c>
      <c r="E75" s="235">
        <v>3500</v>
      </c>
      <c r="F75" s="235">
        <v>10000</v>
      </c>
      <c r="G75" s="234">
        <v>5059</v>
      </c>
      <c r="H75" s="201"/>
      <c r="I75" s="201"/>
    </row>
    <row r="76" spans="1:9" ht="12.75">
      <c r="A76" s="56" t="s">
        <v>166</v>
      </c>
      <c r="B76" s="234">
        <v>3</v>
      </c>
      <c r="C76" s="234">
        <v>1228</v>
      </c>
      <c r="D76" s="234">
        <v>1231</v>
      </c>
      <c r="E76" s="235">
        <v>3000</v>
      </c>
      <c r="F76" s="235">
        <v>12500</v>
      </c>
      <c r="G76" s="234">
        <v>15359</v>
      </c>
      <c r="H76" s="201"/>
      <c r="I76" s="201"/>
    </row>
    <row r="77" spans="1:9" ht="12.75">
      <c r="A77" s="56" t="s">
        <v>167</v>
      </c>
      <c r="B77" s="234">
        <v>73</v>
      </c>
      <c r="C77" s="234">
        <v>636</v>
      </c>
      <c r="D77" s="234">
        <v>709</v>
      </c>
      <c r="E77" s="235">
        <v>2000</v>
      </c>
      <c r="F77" s="235">
        <v>7000</v>
      </c>
      <c r="G77" s="234">
        <v>4598</v>
      </c>
      <c r="H77" s="201"/>
      <c r="I77" s="201"/>
    </row>
    <row r="78" spans="1:9" ht="12.75">
      <c r="A78" s="56" t="s">
        <v>168</v>
      </c>
      <c r="B78" s="235">
        <v>187</v>
      </c>
      <c r="C78" s="235">
        <v>25466</v>
      </c>
      <c r="D78" s="234">
        <v>25653</v>
      </c>
      <c r="E78" s="235">
        <v>3331</v>
      </c>
      <c r="F78" s="235">
        <v>12021</v>
      </c>
      <c r="G78" s="235">
        <v>306750</v>
      </c>
      <c r="H78" s="201"/>
      <c r="I78" s="201"/>
    </row>
    <row r="79" spans="1:9" ht="12.75">
      <c r="A79" s="141" t="s">
        <v>181</v>
      </c>
      <c r="B79" s="249">
        <v>554</v>
      </c>
      <c r="C79" s="249">
        <v>46663</v>
      </c>
      <c r="D79" s="249">
        <v>47217</v>
      </c>
      <c r="E79" s="250">
        <v>3293</v>
      </c>
      <c r="F79" s="250">
        <v>11944</v>
      </c>
      <c r="G79" s="249">
        <v>559152</v>
      </c>
      <c r="H79" s="201"/>
      <c r="I79" s="201"/>
    </row>
    <row r="80" spans="2:9" ht="12.75">
      <c r="B80" s="234"/>
      <c r="C80" s="234"/>
      <c r="D80" s="234"/>
      <c r="E80" s="235"/>
      <c r="F80" s="235"/>
      <c r="G80" s="234"/>
      <c r="H80" s="201"/>
      <c r="I80" s="201"/>
    </row>
    <row r="81" spans="1:9" ht="12.75">
      <c r="A81" s="56" t="s">
        <v>169</v>
      </c>
      <c r="B81" s="234">
        <v>55</v>
      </c>
      <c r="C81" s="234">
        <v>120</v>
      </c>
      <c r="D81" s="234">
        <v>175</v>
      </c>
      <c r="E81" s="235">
        <v>1400</v>
      </c>
      <c r="F81" s="235">
        <v>3000</v>
      </c>
      <c r="G81" s="234">
        <v>437</v>
      </c>
      <c r="H81" s="201"/>
      <c r="I81" s="201"/>
    </row>
    <row r="82" spans="1:9" ht="12.75">
      <c r="A82" s="56" t="s">
        <v>170</v>
      </c>
      <c r="B82" s="234">
        <v>113</v>
      </c>
      <c r="C82" s="234">
        <v>224</v>
      </c>
      <c r="D82" s="234">
        <v>337</v>
      </c>
      <c r="E82" s="235">
        <v>1400</v>
      </c>
      <c r="F82" s="235">
        <v>3000</v>
      </c>
      <c r="G82" s="234">
        <v>830</v>
      </c>
      <c r="H82" s="201"/>
      <c r="I82" s="201"/>
    </row>
    <row r="83" spans="1:9" ht="12.75">
      <c r="A83" s="141" t="s">
        <v>171</v>
      </c>
      <c r="B83" s="249">
        <v>168</v>
      </c>
      <c r="C83" s="249">
        <v>344</v>
      </c>
      <c r="D83" s="249">
        <v>512</v>
      </c>
      <c r="E83" s="250">
        <v>1400</v>
      </c>
      <c r="F83" s="250">
        <v>3000</v>
      </c>
      <c r="G83" s="249">
        <v>1267</v>
      </c>
      <c r="H83" s="201"/>
      <c r="I83" s="201"/>
    </row>
    <row r="84" spans="2:9" ht="12.75">
      <c r="B84" s="234"/>
      <c r="C84" s="240"/>
      <c r="D84" s="234"/>
      <c r="E84" s="235"/>
      <c r="F84" s="235"/>
      <c r="G84" s="234"/>
      <c r="H84" s="201"/>
      <c r="I84" s="201"/>
    </row>
    <row r="85" spans="1:9" ht="13.5" thickBot="1">
      <c r="A85" s="142" t="s">
        <v>172</v>
      </c>
      <c r="B85" s="237">
        <v>31749</v>
      </c>
      <c r="C85" s="237">
        <v>448052</v>
      </c>
      <c r="D85" s="237">
        <v>479801</v>
      </c>
      <c r="E85" s="283">
        <v>4703</v>
      </c>
      <c r="F85" s="283">
        <v>10449</v>
      </c>
      <c r="G85" s="237">
        <v>4831147</v>
      </c>
      <c r="H85" s="201"/>
      <c r="I85" s="201"/>
    </row>
    <row r="86" ht="12.75">
      <c r="G86" s="201"/>
    </row>
    <row r="87" ht="12.75">
      <c r="D87" s="201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104">
    <pageSetUpPr fitToPage="1"/>
  </sheetPr>
  <dimension ref="A1:I87"/>
  <sheetViews>
    <sheetView zoomScale="75" zoomScaleNormal="75" workbookViewId="0" topLeftCell="A7">
      <selection activeCell="J13" sqref="J13"/>
    </sheetView>
  </sheetViews>
  <sheetFormatPr defaultColWidth="11.421875" defaultRowHeight="12.75"/>
  <cols>
    <col min="1" max="1" width="25.7109375" style="56" customWidth="1"/>
    <col min="2" max="8" width="13.140625" style="56" customWidth="1"/>
    <col min="9" max="16384" width="11.421875" style="56" customWidth="1"/>
  </cols>
  <sheetData>
    <row r="1" spans="1:7" s="227" customFormat="1" ht="18">
      <c r="A1" s="343" t="s">
        <v>0</v>
      </c>
      <c r="B1" s="343"/>
      <c r="C1" s="343"/>
      <c r="D1" s="343"/>
      <c r="E1" s="343"/>
      <c r="F1" s="343"/>
      <c r="G1" s="343"/>
    </row>
    <row r="2" s="158" customFormat="1" ht="14.25"/>
    <row r="3" spans="1:7" s="158" customFormat="1" ht="15">
      <c r="A3" s="344" t="s">
        <v>332</v>
      </c>
      <c r="B3" s="344"/>
      <c r="C3" s="344"/>
      <c r="D3" s="344"/>
      <c r="E3" s="344"/>
      <c r="F3" s="344"/>
      <c r="G3" s="344"/>
    </row>
    <row r="4" spans="1:7" s="158" customFormat="1" ht="15.75" thickBot="1">
      <c r="A4" s="242"/>
      <c r="B4" s="243"/>
      <c r="C4" s="243"/>
      <c r="D4" s="243"/>
      <c r="E4" s="243"/>
      <c r="F4" s="243"/>
      <c r="G4" s="243"/>
    </row>
    <row r="5" spans="1:7" ht="12.75">
      <c r="A5" s="244" t="s">
        <v>173</v>
      </c>
      <c r="B5" s="229" t="s">
        <v>2</v>
      </c>
      <c r="C5" s="230"/>
      <c r="D5" s="230"/>
      <c r="E5" s="229" t="s">
        <v>10</v>
      </c>
      <c r="F5" s="230"/>
      <c r="G5" s="245" t="s">
        <v>3</v>
      </c>
    </row>
    <row r="6" spans="1:7" ht="12.75">
      <c r="A6" s="137" t="s">
        <v>175</v>
      </c>
      <c r="B6" s="53" t="s">
        <v>44</v>
      </c>
      <c r="C6" s="54"/>
      <c r="D6" s="54"/>
      <c r="E6" s="53" t="s">
        <v>45</v>
      </c>
      <c r="F6" s="54"/>
      <c r="G6" s="38" t="s">
        <v>115</v>
      </c>
    </row>
    <row r="7" spans="1:7" ht="13.5" thickBot="1">
      <c r="A7" s="159" t="s">
        <v>114</v>
      </c>
      <c r="B7" s="150" t="s">
        <v>47</v>
      </c>
      <c r="C7" s="157" t="s">
        <v>48</v>
      </c>
      <c r="D7" s="157" t="s">
        <v>49</v>
      </c>
      <c r="E7" s="150" t="s">
        <v>47</v>
      </c>
      <c r="F7" s="157" t="s">
        <v>48</v>
      </c>
      <c r="G7" s="150" t="s">
        <v>12</v>
      </c>
    </row>
    <row r="8" spans="1:9" ht="12.75">
      <c r="A8" s="151" t="s">
        <v>116</v>
      </c>
      <c r="B8" s="233">
        <v>10243</v>
      </c>
      <c r="C8" s="233">
        <v>209</v>
      </c>
      <c r="D8" s="233">
        <v>10452</v>
      </c>
      <c r="E8" s="248">
        <v>4850</v>
      </c>
      <c r="F8" s="248">
        <v>6610</v>
      </c>
      <c r="G8" s="233">
        <v>51060</v>
      </c>
      <c r="H8" s="201"/>
      <c r="I8" s="201"/>
    </row>
    <row r="9" spans="1:9" ht="12.75">
      <c r="A9" s="56" t="s">
        <v>117</v>
      </c>
      <c r="B9" s="234">
        <v>2087</v>
      </c>
      <c r="C9" s="234">
        <v>43</v>
      </c>
      <c r="D9" s="234">
        <v>2130</v>
      </c>
      <c r="E9" s="235">
        <v>5890</v>
      </c>
      <c r="F9" s="235">
        <v>6610</v>
      </c>
      <c r="G9" s="234">
        <v>12577</v>
      </c>
      <c r="H9" s="201"/>
      <c r="I9" s="201"/>
    </row>
    <row r="10" spans="1:9" ht="12.75">
      <c r="A10" s="56" t="s">
        <v>118</v>
      </c>
      <c r="B10" s="234">
        <v>2675</v>
      </c>
      <c r="C10" s="234">
        <v>55</v>
      </c>
      <c r="D10" s="234">
        <v>2730</v>
      </c>
      <c r="E10" s="235">
        <v>4750</v>
      </c>
      <c r="F10" s="235">
        <v>6870</v>
      </c>
      <c r="G10" s="234">
        <v>13084</v>
      </c>
      <c r="H10" s="201"/>
      <c r="I10" s="201"/>
    </row>
    <row r="11" spans="1:9" ht="12.75">
      <c r="A11" s="56" t="s">
        <v>119</v>
      </c>
      <c r="B11" s="234">
        <v>7241</v>
      </c>
      <c r="C11" s="234">
        <v>149</v>
      </c>
      <c r="D11" s="234">
        <v>7390</v>
      </c>
      <c r="E11" s="235">
        <v>4850</v>
      </c>
      <c r="F11" s="235">
        <v>6610</v>
      </c>
      <c r="G11" s="234">
        <v>36104</v>
      </c>
      <c r="H11" s="201"/>
      <c r="I11" s="201"/>
    </row>
    <row r="12" spans="1:9" ht="12.75">
      <c r="A12" s="141" t="s">
        <v>120</v>
      </c>
      <c r="B12" s="249">
        <v>22246</v>
      </c>
      <c r="C12" s="249">
        <v>456</v>
      </c>
      <c r="D12" s="249">
        <v>22702</v>
      </c>
      <c r="E12" s="250">
        <v>4936</v>
      </c>
      <c r="F12" s="250">
        <v>6641</v>
      </c>
      <c r="G12" s="249">
        <v>112825</v>
      </c>
      <c r="H12" s="201"/>
      <c r="I12" s="201"/>
    </row>
    <row r="13" spans="1:9" ht="12.75">
      <c r="A13" s="141"/>
      <c r="B13" s="249"/>
      <c r="C13" s="249"/>
      <c r="D13" s="249"/>
      <c r="E13" s="250"/>
      <c r="F13" s="250"/>
      <c r="G13" s="249"/>
      <c r="H13" s="201"/>
      <c r="I13" s="201"/>
    </row>
    <row r="14" spans="1:9" ht="12.75">
      <c r="A14" s="141" t="s">
        <v>121</v>
      </c>
      <c r="B14" s="249">
        <v>800</v>
      </c>
      <c r="C14" s="249" t="s">
        <v>24</v>
      </c>
      <c r="D14" s="249">
        <v>800</v>
      </c>
      <c r="E14" s="250">
        <v>2469</v>
      </c>
      <c r="F14" s="249" t="s">
        <v>24</v>
      </c>
      <c r="G14" s="249">
        <v>1975</v>
      </c>
      <c r="H14" s="201"/>
      <c r="I14" s="201"/>
    </row>
    <row r="15" spans="1:9" ht="12.75">
      <c r="A15" s="141"/>
      <c r="B15" s="249"/>
      <c r="C15" s="249"/>
      <c r="D15" s="249"/>
      <c r="E15" s="250"/>
      <c r="F15" s="250"/>
      <c r="G15" s="249"/>
      <c r="H15" s="201"/>
      <c r="I15" s="201"/>
    </row>
    <row r="16" spans="1:9" ht="12.75">
      <c r="A16" s="141" t="s">
        <v>122</v>
      </c>
      <c r="B16" s="249">
        <v>125</v>
      </c>
      <c r="C16" s="249" t="s">
        <v>24</v>
      </c>
      <c r="D16" s="249">
        <v>125</v>
      </c>
      <c r="E16" s="250">
        <v>6000</v>
      </c>
      <c r="F16" s="249" t="s">
        <v>24</v>
      </c>
      <c r="G16" s="249">
        <v>750</v>
      </c>
      <c r="H16" s="201"/>
      <c r="I16" s="201"/>
    </row>
    <row r="17" spans="2:9" ht="12.75">
      <c r="B17" s="234"/>
      <c r="C17" s="234"/>
      <c r="D17" s="234"/>
      <c r="E17" s="235"/>
      <c r="F17" s="235"/>
      <c r="G17" s="234"/>
      <c r="H17" s="201"/>
      <c r="I17" s="201"/>
    </row>
    <row r="18" spans="1:9" ht="12.75">
      <c r="A18" s="56" t="s">
        <v>123</v>
      </c>
      <c r="B18" s="234">
        <v>28</v>
      </c>
      <c r="C18" s="251">
        <v>7</v>
      </c>
      <c r="D18" s="234">
        <v>35</v>
      </c>
      <c r="E18" s="235">
        <v>2200</v>
      </c>
      <c r="F18" s="251">
        <v>4850</v>
      </c>
      <c r="G18" s="234">
        <v>96</v>
      </c>
      <c r="H18" s="201"/>
      <c r="I18" s="201"/>
    </row>
    <row r="19" spans="1:9" ht="12.75">
      <c r="A19" s="56" t="s">
        <v>124</v>
      </c>
      <c r="B19" s="234">
        <v>305</v>
      </c>
      <c r="C19" s="251">
        <v>5</v>
      </c>
      <c r="D19" s="234">
        <v>310</v>
      </c>
      <c r="E19" s="235">
        <v>2700</v>
      </c>
      <c r="F19" s="251">
        <v>4300</v>
      </c>
      <c r="G19" s="234">
        <v>845</v>
      </c>
      <c r="H19" s="201"/>
      <c r="I19" s="201"/>
    </row>
    <row r="20" spans="1:9" ht="12.75">
      <c r="A20" s="56" t="s">
        <v>125</v>
      </c>
      <c r="B20" s="234">
        <v>137</v>
      </c>
      <c r="C20" s="251">
        <v>3</v>
      </c>
      <c r="D20" s="234">
        <v>140</v>
      </c>
      <c r="E20" s="235">
        <v>2460</v>
      </c>
      <c r="F20" s="251">
        <v>4200</v>
      </c>
      <c r="G20" s="234">
        <v>350</v>
      </c>
      <c r="H20" s="201"/>
      <c r="I20" s="201"/>
    </row>
    <row r="21" spans="1:9" ht="12.75">
      <c r="A21" s="141" t="s">
        <v>178</v>
      </c>
      <c r="B21" s="249">
        <v>470</v>
      </c>
      <c r="C21" s="254">
        <v>15</v>
      </c>
      <c r="D21" s="249">
        <v>485</v>
      </c>
      <c r="E21" s="250">
        <v>2600</v>
      </c>
      <c r="F21" s="254">
        <v>4537</v>
      </c>
      <c r="G21" s="249">
        <v>1291</v>
      </c>
      <c r="H21" s="201"/>
      <c r="I21" s="201"/>
    </row>
    <row r="22" spans="1:9" ht="12.75">
      <c r="A22" s="141"/>
      <c r="B22" s="249"/>
      <c r="C22" s="249"/>
      <c r="D22" s="249"/>
      <c r="E22" s="250"/>
      <c r="F22" s="250"/>
      <c r="G22" s="249"/>
      <c r="H22" s="201"/>
      <c r="I22" s="201"/>
    </row>
    <row r="23" spans="1:9" ht="12.75">
      <c r="A23" s="141" t="s">
        <v>126</v>
      </c>
      <c r="B23" s="249">
        <v>24</v>
      </c>
      <c r="C23" s="249">
        <v>12558</v>
      </c>
      <c r="D23" s="249">
        <v>12582</v>
      </c>
      <c r="E23" s="250">
        <v>3592</v>
      </c>
      <c r="F23" s="250">
        <v>8454</v>
      </c>
      <c r="G23" s="249">
        <v>106254</v>
      </c>
      <c r="H23" s="201"/>
      <c r="I23" s="201"/>
    </row>
    <row r="24" spans="1:9" ht="12.75">
      <c r="A24" s="141"/>
      <c r="B24" s="249"/>
      <c r="C24" s="249"/>
      <c r="D24" s="249"/>
      <c r="E24" s="250"/>
      <c r="F24" s="250"/>
      <c r="G24" s="249"/>
      <c r="H24" s="201"/>
      <c r="I24" s="201"/>
    </row>
    <row r="25" spans="1:9" ht="12.75">
      <c r="A25" s="141" t="s">
        <v>127</v>
      </c>
      <c r="B25" s="249" t="s">
        <v>24</v>
      </c>
      <c r="C25" s="249">
        <v>1551</v>
      </c>
      <c r="D25" s="249">
        <v>1551</v>
      </c>
      <c r="E25" s="249" t="s">
        <v>24</v>
      </c>
      <c r="F25" s="250">
        <v>8514</v>
      </c>
      <c r="G25" s="249">
        <v>13205</v>
      </c>
      <c r="H25" s="201"/>
      <c r="I25" s="201"/>
    </row>
    <row r="26" spans="2:9" ht="12.75">
      <c r="B26" s="234"/>
      <c r="C26" s="234"/>
      <c r="D26" s="234"/>
      <c r="E26" s="235"/>
      <c r="F26" s="235"/>
      <c r="G26" s="234"/>
      <c r="H26" s="201"/>
      <c r="I26" s="201"/>
    </row>
    <row r="27" spans="1:9" ht="12.75">
      <c r="A27" s="56" t="s">
        <v>128</v>
      </c>
      <c r="B27" s="234" t="s">
        <v>24</v>
      </c>
      <c r="C27" s="234">
        <v>34702</v>
      </c>
      <c r="D27" s="234">
        <v>34702</v>
      </c>
      <c r="E27" s="234" t="s">
        <v>24</v>
      </c>
      <c r="F27" s="235">
        <v>8900</v>
      </c>
      <c r="G27" s="234">
        <v>308848</v>
      </c>
      <c r="H27" s="201"/>
      <c r="I27" s="201"/>
    </row>
    <row r="28" spans="1:9" ht="12.75">
      <c r="A28" s="56" t="s">
        <v>129</v>
      </c>
      <c r="B28" s="234">
        <v>222</v>
      </c>
      <c r="C28" s="234">
        <v>5579</v>
      </c>
      <c r="D28" s="234">
        <v>5801</v>
      </c>
      <c r="E28" s="235">
        <v>850</v>
      </c>
      <c r="F28" s="235">
        <v>9500</v>
      </c>
      <c r="G28" s="234">
        <v>53189</v>
      </c>
      <c r="H28" s="201"/>
      <c r="I28" s="201"/>
    </row>
    <row r="29" spans="1:9" ht="12.75">
      <c r="A29" s="56" t="s">
        <v>130</v>
      </c>
      <c r="B29" s="234" t="s">
        <v>24</v>
      </c>
      <c r="C29" s="234">
        <v>25009</v>
      </c>
      <c r="D29" s="234">
        <v>25009</v>
      </c>
      <c r="E29" s="235" t="s">
        <v>24</v>
      </c>
      <c r="F29" s="235">
        <v>8497</v>
      </c>
      <c r="G29" s="234">
        <v>212501</v>
      </c>
      <c r="H29" s="201"/>
      <c r="I29" s="201"/>
    </row>
    <row r="30" spans="1:9" ht="12.75">
      <c r="A30" s="141" t="s">
        <v>179</v>
      </c>
      <c r="B30" s="249">
        <v>222</v>
      </c>
      <c r="C30" s="249">
        <v>65290</v>
      </c>
      <c r="D30" s="249">
        <v>65512</v>
      </c>
      <c r="E30" s="250">
        <v>850</v>
      </c>
      <c r="F30" s="250">
        <v>8797</v>
      </c>
      <c r="G30" s="249">
        <v>574538</v>
      </c>
      <c r="H30" s="201"/>
      <c r="I30" s="201"/>
    </row>
    <row r="31" spans="2:9" ht="12.75">
      <c r="B31" s="234"/>
      <c r="C31" s="234"/>
      <c r="D31" s="234"/>
      <c r="E31" s="235"/>
      <c r="F31" s="235"/>
      <c r="G31" s="234"/>
      <c r="H31" s="201"/>
      <c r="I31" s="201"/>
    </row>
    <row r="32" spans="1:9" ht="12.75">
      <c r="A32" s="56" t="s">
        <v>131</v>
      </c>
      <c r="B32" s="252">
        <v>1767</v>
      </c>
      <c r="C32" s="252">
        <v>730</v>
      </c>
      <c r="D32" s="234">
        <v>2497</v>
      </c>
      <c r="E32" s="252">
        <v>1649</v>
      </c>
      <c r="F32" s="252">
        <v>9971</v>
      </c>
      <c r="G32" s="235">
        <v>10193</v>
      </c>
      <c r="H32" s="201"/>
      <c r="I32" s="201"/>
    </row>
    <row r="33" spans="1:9" ht="12.75">
      <c r="A33" s="56" t="s">
        <v>132</v>
      </c>
      <c r="B33" s="252">
        <v>2212</v>
      </c>
      <c r="C33" s="252">
        <v>7323</v>
      </c>
      <c r="D33" s="234">
        <v>9535</v>
      </c>
      <c r="E33" s="252">
        <v>7000</v>
      </c>
      <c r="F33" s="252">
        <v>11000</v>
      </c>
      <c r="G33" s="235">
        <v>96037</v>
      </c>
      <c r="H33" s="201"/>
      <c r="I33" s="201"/>
    </row>
    <row r="34" spans="1:9" ht="12.75">
      <c r="A34" s="56" t="s">
        <v>133</v>
      </c>
      <c r="B34" s="252">
        <v>251</v>
      </c>
      <c r="C34" s="252">
        <v>26439</v>
      </c>
      <c r="D34" s="234">
        <v>26690</v>
      </c>
      <c r="E34" s="252">
        <v>6088</v>
      </c>
      <c r="F34" s="252">
        <v>8826</v>
      </c>
      <c r="G34" s="235">
        <v>234878</v>
      </c>
      <c r="H34" s="201"/>
      <c r="I34" s="201"/>
    </row>
    <row r="35" spans="1:9" ht="12.75">
      <c r="A35" s="56" t="s">
        <v>134</v>
      </c>
      <c r="B35" s="252">
        <v>2</v>
      </c>
      <c r="C35" s="252">
        <v>142</v>
      </c>
      <c r="D35" s="234">
        <v>144</v>
      </c>
      <c r="E35" s="252">
        <v>2000</v>
      </c>
      <c r="F35" s="252">
        <v>8310</v>
      </c>
      <c r="G35" s="235">
        <v>1184</v>
      </c>
      <c r="H35" s="201"/>
      <c r="I35" s="201"/>
    </row>
    <row r="36" spans="1:9" ht="12.75">
      <c r="A36" s="141" t="s">
        <v>135</v>
      </c>
      <c r="B36" s="249">
        <v>4232</v>
      </c>
      <c r="C36" s="249">
        <v>34634</v>
      </c>
      <c r="D36" s="249">
        <v>38866</v>
      </c>
      <c r="E36" s="250">
        <v>4709</v>
      </c>
      <c r="F36" s="250">
        <v>9308</v>
      </c>
      <c r="G36" s="249">
        <v>342292</v>
      </c>
      <c r="H36" s="201"/>
      <c r="I36" s="201"/>
    </row>
    <row r="37" spans="1:9" ht="12.75">
      <c r="A37" s="141"/>
      <c r="B37" s="249"/>
      <c r="C37" s="249"/>
      <c r="D37" s="249"/>
      <c r="E37" s="250"/>
      <c r="F37" s="250"/>
      <c r="G37" s="249"/>
      <c r="H37" s="201"/>
      <c r="I37" s="201"/>
    </row>
    <row r="38" spans="1:9" ht="12.75">
      <c r="A38" s="141" t="s">
        <v>136</v>
      </c>
      <c r="B38" s="249" t="s">
        <v>24</v>
      </c>
      <c r="C38" s="250">
        <v>370</v>
      </c>
      <c r="D38" s="249">
        <v>370</v>
      </c>
      <c r="E38" s="249" t="s">
        <v>24</v>
      </c>
      <c r="F38" s="250">
        <v>5749</v>
      </c>
      <c r="G38" s="250">
        <v>2127</v>
      </c>
      <c r="H38" s="201"/>
      <c r="I38" s="201"/>
    </row>
    <row r="39" spans="2:9" ht="12.75">
      <c r="B39" s="234"/>
      <c r="C39" s="234"/>
      <c r="D39" s="234"/>
      <c r="E39" s="235"/>
      <c r="F39" s="235"/>
      <c r="G39" s="234"/>
      <c r="H39" s="201"/>
      <c r="I39" s="201"/>
    </row>
    <row r="40" spans="1:9" ht="12.75">
      <c r="A40" s="56" t="s">
        <v>137</v>
      </c>
      <c r="B40" s="235">
        <v>39</v>
      </c>
      <c r="C40" s="235">
        <v>1173</v>
      </c>
      <c r="D40" s="234">
        <v>1212</v>
      </c>
      <c r="E40" s="235">
        <v>5575</v>
      </c>
      <c r="F40" s="235">
        <v>9955</v>
      </c>
      <c r="G40" s="235">
        <v>11895</v>
      </c>
      <c r="H40" s="201"/>
      <c r="I40" s="201"/>
    </row>
    <row r="41" spans="1:9" ht="12.75">
      <c r="A41" s="56" t="s">
        <v>138</v>
      </c>
      <c r="B41" s="251">
        <v>16</v>
      </c>
      <c r="C41" s="234">
        <v>1260</v>
      </c>
      <c r="D41" s="234">
        <v>1276</v>
      </c>
      <c r="E41" s="251">
        <v>5100</v>
      </c>
      <c r="F41" s="235">
        <v>9100</v>
      </c>
      <c r="G41" s="234">
        <v>11548</v>
      </c>
      <c r="H41" s="201"/>
      <c r="I41" s="201"/>
    </row>
    <row r="42" spans="1:9" ht="12.75">
      <c r="A42" s="56" t="s">
        <v>139</v>
      </c>
      <c r="B42" s="235" t="s">
        <v>24</v>
      </c>
      <c r="C42" s="235">
        <v>60500</v>
      </c>
      <c r="D42" s="234">
        <v>60500</v>
      </c>
      <c r="E42" s="235" t="s">
        <v>24</v>
      </c>
      <c r="F42" s="235">
        <v>9500</v>
      </c>
      <c r="G42" s="235">
        <v>574750</v>
      </c>
      <c r="H42" s="201"/>
      <c r="I42" s="201"/>
    </row>
    <row r="43" spans="1:9" ht="12.75">
      <c r="A43" s="56" t="s">
        <v>140</v>
      </c>
      <c r="B43" s="251">
        <v>57</v>
      </c>
      <c r="C43" s="235">
        <v>5100</v>
      </c>
      <c r="D43" s="234">
        <v>5157</v>
      </c>
      <c r="E43" s="251">
        <v>9000</v>
      </c>
      <c r="F43" s="235">
        <v>9000</v>
      </c>
      <c r="G43" s="235">
        <v>46413</v>
      </c>
      <c r="H43" s="201"/>
      <c r="I43" s="201"/>
    </row>
    <row r="44" spans="1:9" ht="12.75">
      <c r="A44" s="56" t="s">
        <v>141</v>
      </c>
      <c r="B44" s="234" t="s">
        <v>24</v>
      </c>
      <c r="C44" s="235">
        <v>13828</v>
      </c>
      <c r="D44" s="234">
        <v>13828</v>
      </c>
      <c r="E44" s="234" t="s">
        <v>24</v>
      </c>
      <c r="F44" s="235">
        <v>9600</v>
      </c>
      <c r="G44" s="235">
        <v>132749</v>
      </c>
      <c r="H44" s="201"/>
      <c r="I44" s="201"/>
    </row>
    <row r="45" spans="1:9" ht="12.75">
      <c r="A45" s="56" t="s">
        <v>142</v>
      </c>
      <c r="B45" s="235">
        <v>1</v>
      </c>
      <c r="C45" s="235">
        <v>100</v>
      </c>
      <c r="D45" s="234">
        <v>101</v>
      </c>
      <c r="E45" s="235">
        <v>1500</v>
      </c>
      <c r="F45" s="235">
        <v>6000</v>
      </c>
      <c r="G45" s="235">
        <v>602</v>
      </c>
      <c r="H45" s="201"/>
      <c r="I45" s="201"/>
    </row>
    <row r="46" spans="1:9" ht="12.75">
      <c r="A46" s="56" t="s">
        <v>143</v>
      </c>
      <c r="B46" s="235">
        <v>5</v>
      </c>
      <c r="C46" s="235">
        <v>534</v>
      </c>
      <c r="D46" s="234">
        <v>539</v>
      </c>
      <c r="E46" s="235">
        <v>7800</v>
      </c>
      <c r="F46" s="235">
        <v>10020</v>
      </c>
      <c r="G46" s="235">
        <v>5390</v>
      </c>
      <c r="H46" s="201"/>
      <c r="I46" s="201"/>
    </row>
    <row r="47" spans="1:9" ht="12.75">
      <c r="A47" s="56" t="s">
        <v>144</v>
      </c>
      <c r="B47" s="234" t="s">
        <v>24</v>
      </c>
      <c r="C47" s="235">
        <v>14154</v>
      </c>
      <c r="D47" s="234">
        <v>14154</v>
      </c>
      <c r="E47" s="234" t="s">
        <v>24</v>
      </c>
      <c r="F47" s="235">
        <v>9600</v>
      </c>
      <c r="G47" s="235">
        <v>135878</v>
      </c>
      <c r="H47" s="201"/>
      <c r="I47" s="201"/>
    </row>
    <row r="48" spans="1:9" ht="12.75">
      <c r="A48" s="56" t="s">
        <v>145</v>
      </c>
      <c r="B48" s="235">
        <v>46</v>
      </c>
      <c r="C48" s="235">
        <v>21565</v>
      </c>
      <c r="D48" s="234">
        <v>21611</v>
      </c>
      <c r="E48" s="235">
        <v>3500</v>
      </c>
      <c r="F48" s="235">
        <v>8500</v>
      </c>
      <c r="G48" s="235">
        <v>183464</v>
      </c>
      <c r="H48" s="201"/>
      <c r="I48" s="201"/>
    </row>
    <row r="49" spans="1:9" ht="12.75">
      <c r="A49" s="141" t="s">
        <v>180</v>
      </c>
      <c r="B49" s="249">
        <v>164</v>
      </c>
      <c r="C49" s="249">
        <v>118214</v>
      </c>
      <c r="D49" s="249">
        <v>118378</v>
      </c>
      <c r="E49" s="250">
        <v>6180</v>
      </c>
      <c r="F49" s="250">
        <v>9319</v>
      </c>
      <c r="G49" s="249">
        <v>1102689</v>
      </c>
      <c r="H49" s="201"/>
      <c r="I49" s="201"/>
    </row>
    <row r="50" spans="1:9" ht="12.75">
      <c r="A50" s="141"/>
      <c r="B50" s="249"/>
      <c r="C50" s="249"/>
      <c r="D50" s="249"/>
      <c r="E50" s="250"/>
      <c r="F50" s="250"/>
      <c r="G50" s="249"/>
      <c r="H50" s="201"/>
      <c r="I50" s="201"/>
    </row>
    <row r="51" spans="1:9" ht="12.75">
      <c r="A51" s="141" t="s">
        <v>146</v>
      </c>
      <c r="B51" s="249" t="s">
        <v>24</v>
      </c>
      <c r="C51" s="250">
        <v>7872</v>
      </c>
      <c r="D51" s="249">
        <v>7872</v>
      </c>
      <c r="E51" s="249" t="s">
        <v>24</v>
      </c>
      <c r="F51" s="250">
        <v>11620</v>
      </c>
      <c r="G51" s="250">
        <v>91473</v>
      </c>
      <c r="H51" s="201"/>
      <c r="I51" s="201"/>
    </row>
    <row r="52" spans="2:9" ht="12.75">
      <c r="B52" s="234"/>
      <c r="C52" s="234"/>
      <c r="D52" s="234"/>
      <c r="E52" s="235"/>
      <c r="F52" s="235"/>
      <c r="G52" s="234"/>
      <c r="H52" s="201"/>
      <c r="I52" s="201"/>
    </row>
    <row r="53" spans="1:9" ht="12.75">
      <c r="A53" s="56" t="s">
        <v>147</v>
      </c>
      <c r="B53" s="234">
        <v>24</v>
      </c>
      <c r="C53" s="234">
        <v>21000</v>
      </c>
      <c r="D53" s="234">
        <v>21024</v>
      </c>
      <c r="E53" s="235">
        <v>3000</v>
      </c>
      <c r="F53" s="235">
        <v>12700</v>
      </c>
      <c r="G53" s="234">
        <v>266772</v>
      </c>
      <c r="H53" s="201"/>
      <c r="I53" s="201"/>
    </row>
    <row r="54" spans="1:9" ht="12.75">
      <c r="A54" s="56" t="s">
        <v>148</v>
      </c>
      <c r="B54" s="234">
        <v>25</v>
      </c>
      <c r="C54" s="234">
        <v>7070</v>
      </c>
      <c r="D54" s="234">
        <v>7095</v>
      </c>
      <c r="E54" s="235">
        <v>500</v>
      </c>
      <c r="F54" s="235">
        <v>14000</v>
      </c>
      <c r="G54" s="234">
        <v>98993</v>
      </c>
      <c r="H54" s="201"/>
      <c r="I54" s="201"/>
    </row>
    <row r="55" spans="1:9" ht="12.75">
      <c r="A55" s="56" t="s">
        <v>149</v>
      </c>
      <c r="B55" s="234">
        <v>71</v>
      </c>
      <c r="C55" s="234">
        <v>1505</v>
      </c>
      <c r="D55" s="234">
        <v>1576</v>
      </c>
      <c r="E55" s="235">
        <v>1100</v>
      </c>
      <c r="F55" s="235">
        <v>10900</v>
      </c>
      <c r="G55" s="234">
        <v>16483</v>
      </c>
      <c r="H55" s="201"/>
      <c r="I55" s="201"/>
    </row>
    <row r="56" spans="1:9" ht="12.75">
      <c r="A56" s="56" t="s">
        <v>150</v>
      </c>
      <c r="B56" s="251">
        <v>7</v>
      </c>
      <c r="C56" s="234">
        <v>5160</v>
      </c>
      <c r="D56" s="234">
        <v>5167</v>
      </c>
      <c r="E56" s="251">
        <v>9000</v>
      </c>
      <c r="F56" s="235">
        <v>12600</v>
      </c>
      <c r="G56" s="234">
        <v>65079</v>
      </c>
      <c r="H56" s="201"/>
      <c r="I56" s="201"/>
    </row>
    <row r="57" spans="1:9" ht="12.75">
      <c r="A57" s="56" t="s">
        <v>151</v>
      </c>
      <c r="B57" s="234" t="s">
        <v>24</v>
      </c>
      <c r="C57" s="234">
        <v>12662</v>
      </c>
      <c r="D57" s="234">
        <v>12662</v>
      </c>
      <c r="E57" s="235" t="s">
        <v>24</v>
      </c>
      <c r="F57" s="235">
        <v>11820</v>
      </c>
      <c r="G57" s="234">
        <v>149665</v>
      </c>
      <c r="H57" s="201"/>
      <c r="I57" s="201"/>
    </row>
    <row r="58" spans="1:9" ht="12.75">
      <c r="A58" s="141" t="s">
        <v>152</v>
      </c>
      <c r="B58" s="249">
        <v>127</v>
      </c>
      <c r="C58" s="249">
        <v>47397</v>
      </c>
      <c r="D58" s="249">
        <v>47524</v>
      </c>
      <c r="E58" s="250">
        <v>1776</v>
      </c>
      <c r="F58" s="250">
        <v>12591</v>
      </c>
      <c r="G58" s="249">
        <v>596992</v>
      </c>
      <c r="H58" s="201"/>
      <c r="I58" s="201"/>
    </row>
    <row r="59" spans="2:9" ht="12.75">
      <c r="B59" s="234"/>
      <c r="C59" s="234"/>
      <c r="D59" s="234"/>
      <c r="E59" s="235"/>
      <c r="F59" s="235"/>
      <c r="G59" s="234"/>
      <c r="H59" s="201"/>
      <c r="I59" s="201"/>
    </row>
    <row r="60" spans="1:9" ht="12.75">
      <c r="A60" s="56" t="s">
        <v>153</v>
      </c>
      <c r="B60" s="235" t="s">
        <v>24</v>
      </c>
      <c r="C60" s="235">
        <v>338</v>
      </c>
      <c r="D60" s="234">
        <v>338</v>
      </c>
      <c r="E60" s="235" t="s">
        <v>24</v>
      </c>
      <c r="F60" s="235">
        <v>4500</v>
      </c>
      <c r="G60" s="235">
        <v>1521</v>
      </c>
      <c r="H60" s="201"/>
      <c r="I60" s="201"/>
    </row>
    <row r="61" spans="1:9" ht="12.75">
      <c r="A61" s="56" t="s">
        <v>154</v>
      </c>
      <c r="B61" s="235">
        <v>8</v>
      </c>
      <c r="C61" s="235">
        <v>98</v>
      </c>
      <c r="D61" s="234">
        <v>106</v>
      </c>
      <c r="E61" s="235">
        <v>1600</v>
      </c>
      <c r="F61" s="235">
        <v>5000</v>
      </c>
      <c r="G61" s="235">
        <v>503</v>
      </c>
      <c r="H61" s="201"/>
      <c r="I61" s="201"/>
    </row>
    <row r="62" spans="1:9" ht="12.75">
      <c r="A62" s="56" t="s">
        <v>155</v>
      </c>
      <c r="B62" s="235">
        <v>32</v>
      </c>
      <c r="C62" s="235">
        <v>475</v>
      </c>
      <c r="D62" s="234">
        <v>507</v>
      </c>
      <c r="E62" s="235">
        <v>700</v>
      </c>
      <c r="F62" s="235">
        <v>8375</v>
      </c>
      <c r="G62" s="235">
        <v>4001</v>
      </c>
      <c r="H62" s="201"/>
      <c r="I62" s="201"/>
    </row>
    <row r="63" spans="1:9" ht="12.75">
      <c r="A63" s="141" t="s">
        <v>156</v>
      </c>
      <c r="B63" s="249">
        <v>40</v>
      </c>
      <c r="C63" s="249">
        <v>911</v>
      </c>
      <c r="D63" s="249">
        <v>951</v>
      </c>
      <c r="E63" s="250">
        <v>880</v>
      </c>
      <c r="F63" s="250">
        <v>6574</v>
      </c>
      <c r="G63" s="249">
        <v>6025</v>
      </c>
      <c r="H63" s="201"/>
      <c r="I63" s="201"/>
    </row>
    <row r="64" spans="1:9" ht="12.75">
      <c r="A64" s="141"/>
      <c r="B64" s="249"/>
      <c r="C64" s="249"/>
      <c r="D64" s="249"/>
      <c r="E64" s="250"/>
      <c r="F64" s="250"/>
      <c r="G64" s="249"/>
      <c r="H64" s="201"/>
      <c r="I64" s="201"/>
    </row>
    <row r="65" spans="1:9" ht="12.75">
      <c r="A65" s="141" t="s">
        <v>157</v>
      </c>
      <c r="B65" s="249" t="s">
        <v>24</v>
      </c>
      <c r="C65" s="249">
        <v>283</v>
      </c>
      <c r="D65" s="249">
        <v>283</v>
      </c>
      <c r="E65" s="249" t="s">
        <v>24</v>
      </c>
      <c r="F65" s="250">
        <v>8416</v>
      </c>
      <c r="G65" s="249">
        <v>2382</v>
      </c>
      <c r="H65" s="201"/>
      <c r="I65" s="201"/>
    </row>
    <row r="66" spans="2:9" ht="12.75">
      <c r="B66" s="234"/>
      <c r="C66" s="234"/>
      <c r="D66" s="234"/>
      <c r="E66" s="235"/>
      <c r="F66" s="235"/>
      <c r="G66" s="234"/>
      <c r="H66" s="201"/>
      <c r="I66" s="201"/>
    </row>
    <row r="67" spans="1:9" ht="12.75">
      <c r="A67" s="56" t="s">
        <v>158</v>
      </c>
      <c r="B67" s="234" t="s">
        <v>24</v>
      </c>
      <c r="C67" s="235">
        <v>35925</v>
      </c>
      <c r="D67" s="234">
        <v>35925</v>
      </c>
      <c r="E67" s="234" t="s">
        <v>24</v>
      </c>
      <c r="F67" s="235">
        <v>10200</v>
      </c>
      <c r="G67" s="235">
        <v>366435</v>
      </c>
      <c r="H67" s="201"/>
      <c r="I67" s="201"/>
    </row>
    <row r="68" spans="1:9" ht="12.75">
      <c r="A68" s="56" t="s">
        <v>159</v>
      </c>
      <c r="B68" s="234" t="s">
        <v>24</v>
      </c>
      <c r="C68" s="235">
        <v>19000</v>
      </c>
      <c r="D68" s="234">
        <v>19000</v>
      </c>
      <c r="E68" s="234" t="s">
        <v>24</v>
      </c>
      <c r="F68" s="235">
        <v>9700</v>
      </c>
      <c r="G68" s="235">
        <v>184300</v>
      </c>
      <c r="H68" s="201"/>
      <c r="I68" s="201"/>
    </row>
    <row r="69" spans="1:9" ht="12.75">
      <c r="A69" s="141" t="s">
        <v>160</v>
      </c>
      <c r="B69" s="249" t="s">
        <v>24</v>
      </c>
      <c r="C69" s="249">
        <v>54925</v>
      </c>
      <c r="D69" s="249">
        <v>54925</v>
      </c>
      <c r="E69" s="249" t="s">
        <v>24</v>
      </c>
      <c r="F69" s="250">
        <v>10027</v>
      </c>
      <c r="G69" s="249">
        <v>550735</v>
      </c>
      <c r="H69" s="201"/>
      <c r="I69" s="201"/>
    </row>
    <row r="70" spans="2:9" ht="12.75">
      <c r="B70" s="234"/>
      <c r="C70" s="234"/>
      <c r="D70" s="234"/>
      <c r="E70" s="235"/>
      <c r="F70" s="235"/>
      <c r="G70" s="234"/>
      <c r="H70" s="201"/>
      <c r="I70" s="201"/>
    </row>
    <row r="71" spans="1:9" ht="12.75">
      <c r="A71" s="56" t="s">
        <v>161</v>
      </c>
      <c r="B71" s="234">
        <v>4</v>
      </c>
      <c r="C71" s="234">
        <v>20</v>
      </c>
      <c r="D71" s="234">
        <v>24</v>
      </c>
      <c r="E71" s="235">
        <v>750</v>
      </c>
      <c r="F71" s="235">
        <v>4240</v>
      </c>
      <c r="G71" s="234">
        <v>88</v>
      </c>
      <c r="H71" s="201"/>
      <c r="I71" s="201"/>
    </row>
    <row r="72" spans="1:9" ht="12.75">
      <c r="A72" s="56" t="s">
        <v>162</v>
      </c>
      <c r="B72" s="234">
        <v>75</v>
      </c>
      <c r="C72" s="234">
        <v>3419</v>
      </c>
      <c r="D72" s="234">
        <v>3494</v>
      </c>
      <c r="E72" s="235">
        <v>3700</v>
      </c>
      <c r="F72" s="235">
        <v>11500</v>
      </c>
      <c r="G72" s="234">
        <v>39596</v>
      </c>
      <c r="H72" s="201"/>
      <c r="I72" s="201"/>
    </row>
    <row r="73" spans="1:9" ht="12.75">
      <c r="A73" s="56" t="s">
        <v>163</v>
      </c>
      <c r="B73" s="235">
        <v>39</v>
      </c>
      <c r="C73" s="235">
        <v>10466</v>
      </c>
      <c r="D73" s="234">
        <v>10505</v>
      </c>
      <c r="E73" s="235">
        <v>900</v>
      </c>
      <c r="F73" s="235">
        <v>12730</v>
      </c>
      <c r="G73" s="235">
        <v>133267</v>
      </c>
      <c r="H73" s="201"/>
      <c r="I73" s="201"/>
    </row>
    <row r="74" spans="1:9" ht="12.75">
      <c r="A74" s="56" t="s">
        <v>164</v>
      </c>
      <c r="B74" s="234" t="s">
        <v>24</v>
      </c>
      <c r="C74" s="234">
        <v>3701</v>
      </c>
      <c r="D74" s="234">
        <v>3701</v>
      </c>
      <c r="E74" s="234" t="s">
        <v>24</v>
      </c>
      <c r="F74" s="235">
        <v>6953</v>
      </c>
      <c r="G74" s="234">
        <v>25734</v>
      </c>
      <c r="H74" s="201"/>
      <c r="I74" s="201"/>
    </row>
    <row r="75" spans="1:9" ht="12.75">
      <c r="A75" s="56" t="s">
        <v>165</v>
      </c>
      <c r="B75" s="234">
        <v>22</v>
      </c>
      <c r="C75" s="234">
        <v>229</v>
      </c>
      <c r="D75" s="234">
        <v>251</v>
      </c>
      <c r="E75" s="235">
        <v>1500</v>
      </c>
      <c r="F75" s="235">
        <v>8900</v>
      </c>
      <c r="G75" s="234">
        <v>2071</v>
      </c>
      <c r="H75" s="201"/>
      <c r="I75" s="201"/>
    </row>
    <row r="76" spans="1:9" ht="12.75">
      <c r="A76" s="56" t="s">
        <v>166</v>
      </c>
      <c r="B76" s="234">
        <v>11</v>
      </c>
      <c r="C76" s="234">
        <v>1240</v>
      </c>
      <c r="D76" s="234">
        <v>1251</v>
      </c>
      <c r="E76" s="235">
        <v>3575</v>
      </c>
      <c r="F76" s="235">
        <v>12900</v>
      </c>
      <c r="G76" s="234">
        <v>16035</v>
      </c>
      <c r="H76" s="201"/>
      <c r="I76" s="201"/>
    </row>
    <row r="77" spans="1:9" ht="12.75">
      <c r="A77" s="56" t="s">
        <v>167</v>
      </c>
      <c r="B77" s="234">
        <v>71</v>
      </c>
      <c r="C77" s="234">
        <v>485</v>
      </c>
      <c r="D77" s="234">
        <v>556</v>
      </c>
      <c r="E77" s="235">
        <v>1000</v>
      </c>
      <c r="F77" s="235">
        <v>7000</v>
      </c>
      <c r="G77" s="234">
        <v>3466</v>
      </c>
      <c r="H77" s="201"/>
      <c r="I77" s="201"/>
    </row>
    <row r="78" spans="1:9" ht="12.75">
      <c r="A78" s="56" t="s">
        <v>168</v>
      </c>
      <c r="B78" s="235">
        <v>202</v>
      </c>
      <c r="C78" s="235">
        <v>20787</v>
      </c>
      <c r="D78" s="234">
        <v>20989</v>
      </c>
      <c r="E78" s="235">
        <v>1300</v>
      </c>
      <c r="F78" s="235">
        <v>12209</v>
      </c>
      <c r="G78" s="235">
        <v>254041</v>
      </c>
      <c r="H78" s="201"/>
      <c r="I78" s="201"/>
    </row>
    <row r="79" spans="1:9" ht="12.75">
      <c r="A79" s="141" t="s">
        <v>181</v>
      </c>
      <c r="B79" s="249">
        <v>424</v>
      </c>
      <c r="C79" s="249">
        <v>40347</v>
      </c>
      <c r="D79" s="249">
        <v>40771</v>
      </c>
      <c r="E79" s="250">
        <v>1702</v>
      </c>
      <c r="F79" s="250">
        <v>11738</v>
      </c>
      <c r="G79" s="249">
        <v>474298</v>
      </c>
      <c r="H79" s="201"/>
      <c r="I79" s="201"/>
    </row>
    <row r="80" spans="2:9" ht="12.75">
      <c r="B80" s="234"/>
      <c r="C80" s="234"/>
      <c r="D80" s="234"/>
      <c r="E80" s="235"/>
      <c r="F80" s="235"/>
      <c r="G80" s="234"/>
      <c r="H80" s="201"/>
      <c r="I80" s="201"/>
    </row>
    <row r="81" spans="1:9" ht="12.75">
      <c r="A81" s="56" t="s">
        <v>169</v>
      </c>
      <c r="B81" s="234">
        <v>63</v>
      </c>
      <c r="C81" s="234">
        <v>192</v>
      </c>
      <c r="D81" s="234">
        <v>255</v>
      </c>
      <c r="E81" s="235">
        <v>1400</v>
      </c>
      <c r="F81" s="235">
        <v>3000</v>
      </c>
      <c r="G81" s="234">
        <v>664</v>
      </c>
      <c r="H81" s="201"/>
      <c r="I81" s="201"/>
    </row>
    <row r="82" spans="1:9" ht="12.75">
      <c r="A82" s="56" t="s">
        <v>170</v>
      </c>
      <c r="B82" s="234">
        <v>115</v>
      </c>
      <c r="C82" s="234">
        <v>231</v>
      </c>
      <c r="D82" s="234">
        <v>346</v>
      </c>
      <c r="E82" s="235">
        <v>1400</v>
      </c>
      <c r="F82" s="235">
        <v>3000</v>
      </c>
      <c r="G82" s="234">
        <v>855</v>
      </c>
      <c r="H82" s="201"/>
      <c r="I82" s="201"/>
    </row>
    <row r="83" spans="1:9" ht="12.75">
      <c r="A83" s="141" t="s">
        <v>171</v>
      </c>
      <c r="B83" s="249">
        <v>178</v>
      </c>
      <c r="C83" s="249">
        <v>423</v>
      </c>
      <c r="D83" s="249">
        <v>601</v>
      </c>
      <c r="E83" s="250">
        <v>1400</v>
      </c>
      <c r="F83" s="250">
        <v>3000</v>
      </c>
      <c r="G83" s="249">
        <v>1519</v>
      </c>
      <c r="H83" s="201"/>
      <c r="I83" s="201"/>
    </row>
    <row r="84" spans="2:9" ht="12.75">
      <c r="B84" s="234"/>
      <c r="C84" s="240"/>
      <c r="D84" s="234"/>
      <c r="E84" s="235"/>
      <c r="F84" s="235"/>
      <c r="G84" s="234"/>
      <c r="H84" s="201"/>
      <c r="I84" s="201"/>
    </row>
    <row r="85" spans="1:9" ht="13.5" thickBot="1">
      <c r="A85" s="142" t="s">
        <v>172</v>
      </c>
      <c r="B85" s="237">
        <v>29052</v>
      </c>
      <c r="C85" s="237">
        <v>385246</v>
      </c>
      <c r="D85" s="237">
        <v>414298</v>
      </c>
      <c r="E85" s="283">
        <v>4688</v>
      </c>
      <c r="F85" s="283">
        <v>9981</v>
      </c>
      <c r="G85" s="237">
        <v>3981370</v>
      </c>
      <c r="H85" s="201"/>
      <c r="I85" s="201"/>
    </row>
    <row r="86" ht="12.75">
      <c r="G86" s="201"/>
    </row>
    <row r="87" ht="12.75">
      <c r="D87" s="201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86">
    <pageSetUpPr fitToPage="1"/>
  </sheetPr>
  <dimension ref="A1:F85"/>
  <sheetViews>
    <sheetView zoomScale="75" zoomScaleNormal="75" workbookViewId="0" topLeftCell="A1">
      <selection activeCell="I20" sqref="I20"/>
    </sheetView>
  </sheetViews>
  <sheetFormatPr defaultColWidth="11.421875" defaultRowHeight="12.75"/>
  <cols>
    <col min="1" max="1" width="25.7109375" style="56" customWidth="1"/>
    <col min="2" max="5" width="20.7109375" style="56" customWidth="1"/>
    <col min="6" max="16384" width="11.421875" style="56" customWidth="1"/>
  </cols>
  <sheetData>
    <row r="1" spans="1:5" s="227" customFormat="1" ht="18">
      <c r="A1" s="343" t="s">
        <v>0</v>
      </c>
      <c r="B1" s="343"/>
      <c r="C1" s="343"/>
      <c r="D1" s="343"/>
      <c r="E1" s="343"/>
    </row>
    <row r="2" s="158" customFormat="1" ht="14.25"/>
    <row r="3" spans="1:5" s="158" customFormat="1" ht="15">
      <c r="A3" s="344" t="s">
        <v>333</v>
      </c>
      <c r="B3" s="344"/>
      <c r="C3" s="344"/>
      <c r="D3" s="344"/>
      <c r="E3" s="344"/>
    </row>
    <row r="4" spans="1:5" s="158" customFormat="1" ht="15.75" thickBot="1">
      <c r="A4" s="242"/>
      <c r="B4" s="243"/>
      <c r="C4" s="243"/>
      <c r="D4" s="243"/>
      <c r="E4" s="243"/>
    </row>
    <row r="5" spans="1:5" ht="12.75">
      <c r="A5" s="244" t="s">
        <v>173</v>
      </c>
      <c r="B5" s="231" t="s">
        <v>207</v>
      </c>
      <c r="C5" s="232"/>
      <c r="D5" s="231" t="s">
        <v>27</v>
      </c>
      <c r="E5" s="232"/>
    </row>
    <row r="6" spans="1:5" ht="12.75">
      <c r="A6" s="137" t="s">
        <v>175</v>
      </c>
      <c r="B6" s="55" t="s">
        <v>2</v>
      </c>
      <c r="C6" s="38" t="s">
        <v>3</v>
      </c>
      <c r="D6" s="55" t="s">
        <v>2</v>
      </c>
      <c r="E6" s="38" t="s">
        <v>3</v>
      </c>
    </row>
    <row r="7" spans="1:5" ht="13.5" thickBot="1">
      <c r="A7" s="159" t="s">
        <v>114</v>
      </c>
      <c r="B7" s="157" t="s">
        <v>44</v>
      </c>
      <c r="C7" s="150" t="s">
        <v>12</v>
      </c>
      <c r="D7" s="157" t="s">
        <v>44</v>
      </c>
      <c r="E7" s="150" t="s">
        <v>12</v>
      </c>
    </row>
    <row r="8" spans="1:5" ht="12.75">
      <c r="A8" s="151" t="s">
        <v>116</v>
      </c>
      <c r="B8" s="233">
        <v>11029</v>
      </c>
      <c r="C8" s="233">
        <v>53684</v>
      </c>
      <c r="D8" s="233" t="s">
        <v>24</v>
      </c>
      <c r="E8" s="233" t="s">
        <v>24</v>
      </c>
    </row>
    <row r="9" spans="1:5" ht="12.75">
      <c r="A9" s="56" t="s">
        <v>117</v>
      </c>
      <c r="B9" s="234">
        <v>2196</v>
      </c>
      <c r="C9" s="234">
        <v>10651</v>
      </c>
      <c r="D9" s="234" t="s">
        <v>24</v>
      </c>
      <c r="E9" s="234">
        <v>77</v>
      </c>
    </row>
    <row r="10" spans="1:5" ht="12.75">
      <c r="A10" s="56" t="s">
        <v>118</v>
      </c>
      <c r="B10" s="234">
        <v>3177</v>
      </c>
      <c r="C10" s="234">
        <v>15576</v>
      </c>
      <c r="D10" s="234" t="s">
        <v>24</v>
      </c>
      <c r="E10" s="234" t="s">
        <v>24</v>
      </c>
    </row>
    <row r="11" spans="1:5" ht="12.75">
      <c r="A11" s="56" t="s">
        <v>119</v>
      </c>
      <c r="B11" s="234">
        <v>7942</v>
      </c>
      <c r="C11" s="234">
        <v>38519</v>
      </c>
      <c r="D11" s="234" t="s">
        <v>24</v>
      </c>
      <c r="E11" s="234">
        <v>280</v>
      </c>
    </row>
    <row r="12" spans="1:5" ht="12.75">
      <c r="A12" s="141" t="s">
        <v>120</v>
      </c>
      <c r="B12" s="249">
        <v>24344</v>
      </c>
      <c r="C12" s="249">
        <v>118430</v>
      </c>
      <c r="D12" s="249" t="s">
        <v>24</v>
      </c>
      <c r="E12" s="249">
        <v>357</v>
      </c>
    </row>
    <row r="13" spans="1:5" ht="12.75">
      <c r="A13" s="141"/>
      <c r="B13" s="249"/>
      <c r="C13" s="249"/>
      <c r="D13" s="249"/>
      <c r="E13" s="249"/>
    </row>
    <row r="14" spans="1:5" ht="12.75">
      <c r="A14" s="141" t="s">
        <v>121</v>
      </c>
      <c r="B14" s="249">
        <v>900</v>
      </c>
      <c r="C14" s="249">
        <v>2160</v>
      </c>
      <c r="D14" s="249">
        <v>100</v>
      </c>
      <c r="E14" s="249">
        <v>200</v>
      </c>
    </row>
    <row r="15" spans="1:5" ht="12.75">
      <c r="A15" s="141"/>
      <c r="B15" s="249"/>
      <c r="C15" s="249"/>
      <c r="D15" s="249"/>
      <c r="E15" s="249"/>
    </row>
    <row r="16" spans="1:5" ht="12.75">
      <c r="A16" s="141" t="s">
        <v>122</v>
      </c>
      <c r="B16" s="249">
        <v>120</v>
      </c>
      <c r="C16" s="249">
        <v>720</v>
      </c>
      <c r="D16" s="249">
        <v>5</v>
      </c>
      <c r="E16" s="249">
        <v>30</v>
      </c>
    </row>
    <row r="17" spans="2:5" ht="12.75">
      <c r="B17" s="234"/>
      <c r="C17" s="234"/>
      <c r="D17" s="234"/>
      <c r="E17" s="234"/>
    </row>
    <row r="18" spans="1:5" ht="12.75">
      <c r="A18" s="56" t="s">
        <v>123</v>
      </c>
      <c r="B18" s="234" t="s">
        <v>24</v>
      </c>
      <c r="C18" s="234" t="s">
        <v>24</v>
      </c>
      <c r="D18" s="251">
        <v>33</v>
      </c>
      <c r="E18" s="251">
        <v>110</v>
      </c>
    </row>
    <row r="19" spans="1:5" ht="12.75">
      <c r="A19" s="56" t="s">
        <v>124</v>
      </c>
      <c r="B19" s="234">
        <v>135</v>
      </c>
      <c r="C19" s="234">
        <v>490</v>
      </c>
      <c r="D19" s="234">
        <v>180</v>
      </c>
      <c r="E19" s="234">
        <v>648</v>
      </c>
    </row>
    <row r="20" spans="1:5" ht="12.75">
      <c r="A20" s="56" t="s">
        <v>125</v>
      </c>
      <c r="B20" s="234">
        <v>65</v>
      </c>
      <c r="C20" s="234">
        <v>224</v>
      </c>
      <c r="D20" s="251">
        <v>75</v>
      </c>
      <c r="E20" s="251">
        <v>255</v>
      </c>
    </row>
    <row r="21" spans="1:5" ht="12.75">
      <c r="A21" s="141" t="s">
        <v>178</v>
      </c>
      <c r="B21" s="249">
        <v>200</v>
      </c>
      <c r="C21" s="249">
        <v>714</v>
      </c>
      <c r="D21" s="249">
        <v>288</v>
      </c>
      <c r="E21" s="249">
        <v>1013</v>
      </c>
    </row>
    <row r="22" spans="1:5" ht="12.75">
      <c r="A22" s="141"/>
      <c r="B22" s="249"/>
      <c r="C22" s="249"/>
      <c r="D22" s="249"/>
      <c r="E22" s="249"/>
    </row>
    <row r="23" spans="1:5" ht="12.75">
      <c r="A23" s="141" t="s">
        <v>126</v>
      </c>
      <c r="B23" s="249">
        <v>15315</v>
      </c>
      <c r="C23" s="249">
        <v>117887</v>
      </c>
      <c r="D23" s="254">
        <v>35</v>
      </c>
      <c r="E23" s="254">
        <v>532</v>
      </c>
    </row>
    <row r="24" spans="1:5" ht="12.75">
      <c r="A24" s="141"/>
      <c r="B24" s="249"/>
      <c r="C24" s="249"/>
      <c r="D24" s="249"/>
      <c r="E24" s="249"/>
    </row>
    <row r="25" spans="1:5" ht="12.75">
      <c r="A25" s="141" t="s">
        <v>127</v>
      </c>
      <c r="B25" s="249">
        <v>1642</v>
      </c>
      <c r="C25" s="249">
        <v>14219</v>
      </c>
      <c r="D25" s="249" t="s">
        <v>24</v>
      </c>
      <c r="E25" s="249" t="s">
        <v>24</v>
      </c>
    </row>
    <row r="26" spans="2:5" ht="12.75">
      <c r="B26" s="234"/>
      <c r="C26" s="234"/>
      <c r="D26" s="234"/>
      <c r="E26" s="234"/>
    </row>
    <row r="27" spans="1:5" ht="12.75">
      <c r="A27" s="56" t="s">
        <v>128</v>
      </c>
      <c r="B27" s="234">
        <v>51585</v>
      </c>
      <c r="C27" s="234">
        <v>551598</v>
      </c>
      <c r="D27" s="234" t="s">
        <v>24</v>
      </c>
      <c r="E27" s="234" t="s">
        <v>24</v>
      </c>
    </row>
    <row r="28" spans="1:5" ht="12.75">
      <c r="A28" s="56" t="s">
        <v>129</v>
      </c>
      <c r="B28" s="234">
        <v>5905</v>
      </c>
      <c r="C28" s="234">
        <v>50352</v>
      </c>
      <c r="D28" s="234" t="s">
        <v>24</v>
      </c>
      <c r="E28" s="234" t="s">
        <v>24</v>
      </c>
    </row>
    <row r="29" spans="1:5" ht="12.75">
      <c r="A29" s="56" t="s">
        <v>130</v>
      </c>
      <c r="B29" s="234">
        <v>33548</v>
      </c>
      <c r="C29" s="234">
        <v>321969</v>
      </c>
      <c r="D29" s="234" t="s">
        <v>24</v>
      </c>
      <c r="E29" s="234" t="s">
        <v>24</v>
      </c>
    </row>
    <row r="30" spans="1:5" ht="12.75">
      <c r="A30" s="141" t="s">
        <v>179</v>
      </c>
      <c r="B30" s="249">
        <v>91038</v>
      </c>
      <c r="C30" s="249">
        <v>923919</v>
      </c>
      <c r="D30" s="249" t="s">
        <v>24</v>
      </c>
      <c r="E30" s="249" t="s">
        <v>24</v>
      </c>
    </row>
    <row r="31" spans="2:5" ht="12.75">
      <c r="B31" s="234"/>
      <c r="C31" s="234"/>
      <c r="D31" s="234"/>
      <c r="E31" s="234"/>
    </row>
    <row r="32" spans="1:5" ht="12.75">
      <c r="A32" s="56" t="s">
        <v>131</v>
      </c>
      <c r="B32" s="252">
        <v>2458</v>
      </c>
      <c r="C32" s="252">
        <v>10648</v>
      </c>
      <c r="D32" s="234" t="s">
        <v>24</v>
      </c>
      <c r="E32" s="234" t="s">
        <v>24</v>
      </c>
    </row>
    <row r="33" spans="1:5" ht="12.75">
      <c r="A33" s="56" t="s">
        <v>132</v>
      </c>
      <c r="B33" s="252">
        <v>5784</v>
      </c>
      <c r="C33" s="252">
        <v>58139</v>
      </c>
      <c r="D33" s="251">
        <v>5002</v>
      </c>
      <c r="E33" s="251">
        <v>50279</v>
      </c>
    </row>
    <row r="34" spans="1:5" ht="12.75">
      <c r="A34" s="56" t="s">
        <v>133</v>
      </c>
      <c r="B34" s="252">
        <v>29572</v>
      </c>
      <c r="C34" s="252">
        <v>291146</v>
      </c>
      <c r="D34" s="234" t="s">
        <v>24</v>
      </c>
      <c r="E34" s="234" t="s">
        <v>24</v>
      </c>
    </row>
    <row r="35" spans="1:5" ht="12.75">
      <c r="A35" s="56" t="s">
        <v>134</v>
      </c>
      <c r="B35" s="252">
        <v>113</v>
      </c>
      <c r="C35" s="252">
        <v>835</v>
      </c>
      <c r="D35" s="234" t="s">
        <v>24</v>
      </c>
      <c r="E35" s="234" t="s">
        <v>24</v>
      </c>
    </row>
    <row r="36" spans="1:5" ht="12.75">
      <c r="A36" s="141" t="s">
        <v>135</v>
      </c>
      <c r="B36" s="249">
        <v>37927</v>
      </c>
      <c r="C36" s="249">
        <v>360768</v>
      </c>
      <c r="D36" s="254">
        <v>5002</v>
      </c>
      <c r="E36" s="254">
        <v>50279</v>
      </c>
    </row>
    <row r="37" spans="1:5" ht="12.75">
      <c r="A37" s="141"/>
      <c r="B37" s="249"/>
      <c r="C37" s="249"/>
      <c r="D37" s="249"/>
      <c r="E37" s="249"/>
    </row>
    <row r="38" spans="1:5" ht="12.75">
      <c r="A38" s="141" t="s">
        <v>136</v>
      </c>
      <c r="B38" s="250">
        <v>341</v>
      </c>
      <c r="C38" s="250">
        <v>2728</v>
      </c>
      <c r="D38" s="249" t="s">
        <v>24</v>
      </c>
      <c r="E38" s="249" t="s">
        <v>24</v>
      </c>
    </row>
    <row r="39" spans="2:5" ht="12.75">
      <c r="B39" s="234"/>
      <c r="C39" s="234"/>
      <c r="D39" s="234"/>
      <c r="E39" s="234"/>
    </row>
    <row r="40" spans="1:5" ht="12.75">
      <c r="A40" s="56" t="s">
        <v>137</v>
      </c>
      <c r="B40" s="235">
        <v>1471</v>
      </c>
      <c r="C40" s="235">
        <v>10601</v>
      </c>
      <c r="D40" s="234" t="s">
        <v>24</v>
      </c>
      <c r="E40" s="234" t="s">
        <v>24</v>
      </c>
    </row>
    <row r="41" spans="1:5" ht="12.75">
      <c r="A41" s="56" t="s">
        <v>138</v>
      </c>
      <c r="B41" s="234">
        <v>1495</v>
      </c>
      <c r="C41" s="234">
        <v>11632</v>
      </c>
      <c r="D41" s="234" t="s">
        <v>24</v>
      </c>
      <c r="E41" s="234" t="s">
        <v>24</v>
      </c>
    </row>
    <row r="42" spans="1:5" ht="12.75">
      <c r="A42" s="56" t="s">
        <v>139</v>
      </c>
      <c r="B42" s="235">
        <v>65250</v>
      </c>
      <c r="C42" s="235">
        <v>626400</v>
      </c>
      <c r="D42" s="234" t="s">
        <v>24</v>
      </c>
      <c r="E42" s="234" t="s">
        <v>24</v>
      </c>
    </row>
    <row r="43" spans="1:5" ht="12.75">
      <c r="A43" s="56" t="s">
        <v>140</v>
      </c>
      <c r="B43" s="235">
        <v>7102</v>
      </c>
      <c r="C43" s="235">
        <v>63918</v>
      </c>
      <c r="D43" s="234" t="s">
        <v>24</v>
      </c>
      <c r="E43" s="234" t="s">
        <v>24</v>
      </c>
    </row>
    <row r="44" spans="1:5" ht="12.75">
      <c r="A44" s="56" t="s">
        <v>141</v>
      </c>
      <c r="B44" s="235">
        <v>15320</v>
      </c>
      <c r="C44" s="235">
        <v>160862</v>
      </c>
      <c r="D44" s="234" t="s">
        <v>24</v>
      </c>
      <c r="E44" s="234" t="s">
        <v>24</v>
      </c>
    </row>
    <row r="45" spans="1:5" ht="12.75">
      <c r="A45" s="56" t="s">
        <v>142</v>
      </c>
      <c r="B45" s="235">
        <v>224</v>
      </c>
      <c r="C45" s="235">
        <v>1770</v>
      </c>
      <c r="D45" s="234" t="s">
        <v>24</v>
      </c>
      <c r="E45" s="234" t="s">
        <v>24</v>
      </c>
    </row>
    <row r="46" spans="1:5" ht="12.75">
      <c r="A46" s="56" t="s">
        <v>143</v>
      </c>
      <c r="B46" s="235">
        <v>681</v>
      </c>
      <c r="C46" s="235">
        <v>7110</v>
      </c>
      <c r="D46" s="234" t="s">
        <v>24</v>
      </c>
      <c r="E46" s="234" t="s">
        <v>24</v>
      </c>
    </row>
    <row r="47" spans="1:5" ht="12.75">
      <c r="A47" s="56" t="s">
        <v>144</v>
      </c>
      <c r="B47" s="235">
        <v>16378</v>
      </c>
      <c r="C47" s="235">
        <v>175245</v>
      </c>
      <c r="D47" s="234" t="s">
        <v>24</v>
      </c>
      <c r="E47" s="234" t="s">
        <v>24</v>
      </c>
    </row>
    <row r="48" spans="1:5" ht="12.75">
      <c r="A48" s="56" t="s">
        <v>145</v>
      </c>
      <c r="B48" s="235">
        <v>23897</v>
      </c>
      <c r="C48" s="235">
        <v>233883</v>
      </c>
      <c r="D48" s="234" t="s">
        <v>24</v>
      </c>
      <c r="E48" s="234" t="s">
        <v>24</v>
      </c>
    </row>
    <row r="49" spans="1:5" ht="12.75">
      <c r="A49" s="141" t="s">
        <v>180</v>
      </c>
      <c r="B49" s="249">
        <v>131818</v>
      </c>
      <c r="C49" s="249">
        <v>1291421</v>
      </c>
      <c r="D49" s="249" t="s">
        <v>24</v>
      </c>
      <c r="E49" s="249" t="s">
        <v>24</v>
      </c>
    </row>
    <row r="50" spans="2:5" ht="12.75">
      <c r="B50" s="249"/>
      <c r="C50" s="249"/>
      <c r="D50" s="249"/>
      <c r="E50" s="249"/>
    </row>
    <row r="51" spans="1:5" ht="12.75">
      <c r="A51" s="141" t="s">
        <v>146</v>
      </c>
      <c r="B51" s="249">
        <v>9773</v>
      </c>
      <c r="C51" s="249">
        <v>127049</v>
      </c>
      <c r="D51" s="249" t="s">
        <v>24</v>
      </c>
      <c r="E51" s="249" t="s">
        <v>24</v>
      </c>
    </row>
    <row r="52" spans="2:5" ht="12.75">
      <c r="B52" s="234"/>
      <c r="C52" s="234"/>
      <c r="D52" s="234"/>
      <c r="E52" s="234"/>
    </row>
    <row r="53" spans="1:5" ht="12.75">
      <c r="A53" s="56" t="s">
        <v>147</v>
      </c>
      <c r="B53" s="234">
        <v>21860</v>
      </c>
      <c r="C53" s="234">
        <v>273155</v>
      </c>
      <c r="D53" s="234" t="s">
        <v>24</v>
      </c>
      <c r="E53" s="234" t="s">
        <v>24</v>
      </c>
    </row>
    <row r="54" spans="1:5" ht="12.75">
      <c r="A54" s="56" t="s">
        <v>148</v>
      </c>
      <c r="B54" s="234">
        <v>9365</v>
      </c>
      <c r="C54" s="234">
        <v>102845</v>
      </c>
      <c r="D54" s="234" t="s">
        <v>24</v>
      </c>
      <c r="E54" s="234" t="s">
        <v>24</v>
      </c>
    </row>
    <row r="55" spans="1:5" ht="12.75">
      <c r="A55" s="56" t="s">
        <v>149</v>
      </c>
      <c r="B55" s="234">
        <v>1736</v>
      </c>
      <c r="C55" s="234">
        <v>19582</v>
      </c>
      <c r="D55" s="234" t="s">
        <v>24</v>
      </c>
      <c r="E55" s="234" t="s">
        <v>24</v>
      </c>
    </row>
    <row r="56" spans="1:5" ht="12.75">
      <c r="A56" s="56" t="s">
        <v>150</v>
      </c>
      <c r="B56" s="234">
        <v>6356</v>
      </c>
      <c r="C56" s="234">
        <v>67320</v>
      </c>
      <c r="D56" s="234" t="s">
        <v>24</v>
      </c>
      <c r="E56" s="234" t="s">
        <v>24</v>
      </c>
    </row>
    <row r="57" spans="1:5" ht="12.75">
      <c r="A57" s="56" t="s">
        <v>151</v>
      </c>
      <c r="B57" s="234">
        <v>13915</v>
      </c>
      <c r="C57" s="234">
        <v>153068</v>
      </c>
      <c r="D57" s="234" t="s">
        <v>24</v>
      </c>
      <c r="E57" s="234" t="s">
        <v>24</v>
      </c>
    </row>
    <row r="58" spans="1:5" ht="12.75">
      <c r="A58" s="141" t="s">
        <v>152</v>
      </c>
      <c r="B58" s="249">
        <v>53232</v>
      </c>
      <c r="C58" s="249">
        <v>615970</v>
      </c>
      <c r="D58" s="249" t="s">
        <v>24</v>
      </c>
      <c r="E58" s="249" t="s">
        <v>24</v>
      </c>
    </row>
    <row r="59" spans="2:5" ht="12.75">
      <c r="B59" s="234"/>
      <c r="C59" s="234"/>
      <c r="D59" s="234"/>
      <c r="E59" s="234"/>
    </row>
    <row r="60" spans="1:5" ht="12.75">
      <c r="A60" s="56" t="s">
        <v>153</v>
      </c>
      <c r="B60" s="235">
        <v>385</v>
      </c>
      <c r="C60" s="235">
        <v>2002</v>
      </c>
      <c r="D60" s="234" t="s">
        <v>24</v>
      </c>
      <c r="E60" s="234" t="s">
        <v>24</v>
      </c>
    </row>
    <row r="61" spans="1:5" ht="12.75">
      <c r="A61" s="56" t="s">
        <v>154</v>
      </c>
      <c r="B61" s="235">
        <v>204</v>
      </c>
      <c r="C61" s="235">
        <v>945</v>
      </c>
      <c r="D61" s="234" t="s">
        <v>24</v>
      </c>
      <c r="E61" s="234" t="s">
        <v>24</v>
      </c>
    </row>
    <row r="62" spans="1:5" ht="12.75">
      <c r="A62" s="56" t="s">
        <v>155</v>
      </c>
      <c r="B62" s="235">
        <v>290</v>
      </c>
      <c r="C62" s="235">
        <v>1524</v>
      </c>
      <c r="D62" s="234" t="s">
        <v>24</v>
      </c>
      <c r="E62" s="234" t="s">
        <v>24</v>
      </c>
    </row>
    <row r="63" spans="1:5" ht="12.75">
      <c r="A63" s="141" t="s">
        <v>156</v>
      </c>
      <c r="B63" s="249">
        <v>879</v>
      </c>
      <c r="C63" s="249">
        <v>4471</v>
      </c>
      <c r="D63" s="249" t="s">
        <v>24</v>
      </c>
      <c r="E63" s="249" t="s">
        <v>24</v>
      </c>
    </row>
    <row r="64" spans="1:5" ht="12.75">
      <c r="A64" s="141"/>
      <c r="B64" s="249"/>
      <c r="C64" s="249"/>
      <c r="D64" s="249"/>
      <c r="E64" s="249"/>
    </row>
    <row r="65" spans="1:5" ht="12.75">
      <c r="A65" s="141" t="s">
        <v>157</v>
      </c>
      <c r="B65" s="249">
        <v>293</v>
      </c>
      <c r="C65" s="249">
        <v>2299</v>
      </c>
      <c r="D65" s="249" t="s">
        <v>24</v>
      </c>
      <c r="E65" s="249" t="s">
        <v>24</v>
      </c>
    </row>
    <row r="66" spans="2:5" ht="12.75">
      <c r="B66" s="234"/>
      <c r="C66" s="234"/>
      <c r="D66" s="234"/>
      <c r="E66" s="234"/>
    </row>
    <row r="67" spans="1:5" ht="12.75">
      <c r="A67" s="56" t="s">
        <v>158</v>
      </c>
      <c r="B67" s="235" t="s">
        <v>24</v>
      </c>
      <c r="C67" s="235" t="s">
        <v>24</v>
      </c>
      <c r="D67" s="251">
        <v>38800</v>
      </c>
      <c r="E67" s="251">
        <v>425132</v>
      </c>
    </row>
    <row r="68" spans="1:5" ht="12.75">
      <c r="A68" s="56" t="s">
        <v>159</v>
      </c>
      <c r="B68" s="235" t="s">
        <v>24</v>
      </c>
      <c r="C68" s="235" t="s">
        <v>24</v>
      </c>
      <c r="D68" s="251">
        <v>20020</v>
      </c>
      <c r="E68" s="251">
        <v>210430</v>
      </c>
    </row>
    <row r="69" spans="1:5" ht="12.75">
      <c r="A69" s="141" t="s">
        <v>160</v>
      </c>
      <c r="B69" s="249" t="s">
        <v>24</v>
      </c>
      <c r="C69" s="249" t="s">
        <v>24</v>
      </c>
      <c r="D69" s="254">
        <v>58820</v>
      </c>
      <c r="E69" s="254">
        <v>635562</v>
      </c>
    </row>
    <row r="70" spans="2:5" ht="12.75">
      <c r="B70" s="234"/>
      <c r="C70" s="234"/>
      <c r="D70" s="234"/>
      <c r="E70" s="234"/>
    </row>
    <row r="71" spans="1:5" ht="12.75">
      <c r="A71" s="56" t="s">
        <v>161</v>
      </c>
      <c r="B71" s="234" t="s">
        <v>24</v>
      </c>
      <c r="C71" s="234" t="s">
        <v>24</v>
      </c>
      <c r="D71" s="251">
        <v>16</v>
      </c>
      <c r="E71" s="251">
        <v>68</v>
      </c>
    </row>
    <row r="72" spans="1:5" ht="12.75">
      <c r="A72" s="56" t="s">
        <v>162</v>
      </c>
      <c r="B72" s="234">
        <v>3511</v>
      </c>
      <c r="C72" s="234">
        <v>42950</v>
      </c>
      <c r="D72" s="234" t="s">
        <v>24</v>
      </c>
      <c r="E72" s="234" t="s">
        <v>24</v>
      </c>
    </row>
    <row r="73" spans="1:5" ht="12.75">
      <c r="A73" s="56" t="s">
        <v>163</v>
      </c>
      <c r="B73" s="235">
        <v>11400</v>
      </c>
      <c r="C73" s="235">
        <v>147687</v>
      </c>
      <c r="D73" s="234" t="s">
        <v>24</v>
      </c>
      <c r="E73" s="234" t="s">
        <v>24</v>
      </c>
    </row>
    <row r="74" spans="1:5" ht="12.75">
      <c r="A74" s="56" t="s">
        <v>164</v>
      </c>
      <c r="B74" s="234">
        <v>4117</v>
      </c>
      <c r="C74" s="234">
        <v>36681</v>
      </c>
      <c r="D74" s="234" t="s">
        <v>24</v>
      </c>
      <c r="E74" s="234" t="s">
        <v>24</v>
      </c>
    </row>
    <row r="75" spans="1:5" ht="12.75">
      <c r="A75" s="56" t="s">
        <v>165</v>
      </c>
      <c r="B75" s="234">
        <v>580</v>
      </c>
      <c r="C75" s="234">
        <v>5059</v>
      </c>
      <c r="D75" s="234" t="s">
        <v>24</v>
      </c>
      <c r="E75" s="234" t="s">
        <v>24</v>
      </c>
    </row>
    <row r="76" spans="1:5" ht="12.75">
      <c r="A76" s="56" t="s">
        <v>166</v>
      </c>
      <c r="B76" s="234">
        <v>1231</v>
      </c>
      <c r="C76" s="234">
        <v>15359</v>
      </c>
      <c r="D76" s="234" t="s">
        <v>24</v>
      </c>
      <c r="E76" s="234" t="s">
        <v>24</v>
      </c>
    </row>
    <row r="77" spans="1:5" ht="12.75">
      <c r="A77" s="56" t="s">
        <v>167</v>
      </c>
      <c r="B77" s="234">
        <v>638</v>
      </c>
      <c r="C77" s="234">
        <v>4414</v>
      </c>
      <c r="D77" s="234">
        <v>71</v>
      </c>
      <c r="E77" s="234">
        <v>184</v>
      </c>
    </row>
    <row r="78" spans="1:5" ht="12.75">
      <c r="A78" s="56" t="s">
        <v>168</v>
      </c>
      <c r="B78" s="235">
        <v>25653</v>
      </c>
      <c r="C78" s="235">
        <v>306750</v>
      </c>
      <c r="D78" s="234" t="s">
        <v>24</v>
      </c>
      <c r="E78" s="234" t="s">
        <v>24</v>
      </c>
    </row>
    <row r="79" spans="1:5" ht="12.75">
      <c r="A79" s="141" t="s">
        <v>181</v>
      </c>
      <c r="B79" s="249">
        <v>47130</v>
      </c>
      <c r="C79" s="249">
        <v>558900</v>
      </c>
      <c r="D79" s="249">
        <v>87</v>
      </c>
      <c r="E79" s="249">
        <v>252</v>
      </c>
    </row>
    <row r="80" spans="2:5" ht="12.75">
      <c r="B80" s="234"/>
      <c r="C80" s="234"/>
      <c r="D80" s="234"/>
      <c r="E80" s="234"/>
    </row>
    <row r="81" spans="1:5" ht="12.75">
      <c r="A81" s="56" t="s">
        <v>169</v>
      </c>
      <c r="B81" s="234">
        <v>141</v>
      </c>
      <c r="C81" s="234">
        <v>352</v>
      </c>
      <c r="D81" s="251">
        <v>34</v>
      </c>
      <c r="E81" s="251">
        <v>85</v>
      </c>
    </row>
    <row r="82" spans="1:5" ht="12.75">
      <c r="A82" s="56" t="s">
        <v>170</v>
      </c>
      <c r="B82" s="234">
        <v>303</v>
      </c>
      <c r="C82" s="234">
        <v>747</v>
      </c>
      <c r="D82" s="234">
        <v>34</v>
      </c>
      <c r="E82" s="234">
        <v>83</v>
      </c>
    </row>
    <row r="83" spans="1:5" ht="12.75">
      <c r="A83" s="141" t="s">
        <v>171</v>
      </c>
      <c r="B83" s="249">
        <v>444</v>
      </c>
      <c r="C83" s="249">
        <v>1099</v>
      </c>
      <c r="D83" s="249">
        <v>68</v>
      </c>
      <c r="E83" s="249">
        <v>168</v>
      </c>
    </row>
    <row r="84" spans="2:5" ht="12.75">
      <c r="B84" s="234"/>
      <c r="C84" s="240"/>
      <c r="D84" s="240"/>
      <c r="E84" s="234"/>
    </row>
    <row r="85" spans="1:6" ht="13.5" thickBot="1">
      <c r="A85" s="142" t="s">
        <v>172</v>
      </c>
      <c r="B85" s="237">
        <v>415396</v>
      </c>
      <c r="C85" s="237">
        <v>4142754</v>
      </c>
      <c r="D85" s="237">
        <v>64405</v>
      </c>
      <c r="E85" s="237">
        <v>688393</v>
      </c>
      <c r="F85" s="141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89">
    <pageSetUpPr fitToPage="1"/>
  </sheetPr>
  <dimension ref="A1:F85"/>
  <sheetViews>
    <sheetView zoomScale="75" zoomScaleNormal="75" workbookViewId="0" topLeftCell="A22">
      <selection activeCell="A1" sqref="A1:E1"/>
    </sheetView>
  </sheetViews>
  <sheetFormatPr defaultColWidth="11.421875" defaultRowHeight="12.75"/>
  <cols>
    <col min="1" max="1" width="25.7109375" style="56" customWidth="1"/>
    <col min="2" max="5" width="20.7109375" style="56" customWidth="1"/>
    <col min="6" max="16384" width="11.421875" style="56" customWidth="1"/>
  </cols>
  <sheetData>
    <row r="1" spans="1:5" s="227" customFormat="1" ht="18">
      <c r="A1" s="343" t="s">
        <v>0</v>
      </c>
      <c r="B1" s="343"/>
      <c r="C1" s="343"/>
      <c r="D1" s="343"/>
      <c r="E1" s="343"/>
    </row>
    <row r="2" s="158" customFormat="1" ht="14.25"/>
    <row r="3" spans="1:5" s="158" customFormat="1" ht="15">
      <c r="A3" s="344" t="s">
        <v>334</v>
      </c>
      <c r="B3" s="344"/>
      <c r="C3" s="344"/>
      <c r="D3" s="344"/>
      <c r="E3" s="344"/>
    </row>
    <row r="4" spans="1:5" s="158" customFormat="1" ht="15.75" thickBot="1">
      <c r="A4" s="242"/>
      <c r="B4" s="243"/>
      <c r="C4" s="243"/>
      <c r="D4" s="243"/>
      <c r="E4" s="243"/>
    </row>
    <row r="5" spans="1:5" ht="12.75">
      <c r="A5" s="244" t="s">
        <v>173</v>
      </c>
      <c r="B5" s="231" t="s">
        <v>207</v>
      </c>
      <c r="C5" s="232"/>
      <c r="D5" s="231" t="s">
        <v>27</v>
      </c>
      <c r="E5" s="232"/>
    </row>
    <row r="6" spans="1:5" ht="12.75">
      <c r="A6" s="137" t="s">
        <v>175</v>
      </c>
      <c r="B6" s="55" t="s">
        <v>2</v>
      </c>
      <c r="C6" s="38" t="s">
        <v>3</v>
      </c>
      <c r="D6" s="55" t="s">
        <v>2</v>
      </c>
      <c r="E6" s="38" t="s">
        <v>3</v>
      </c>
    </row>
    <row r="7" spans="1:5" ht="13.5" thickBot="1">
      <c r="A7" s="159" t="s">
        <v>114</v>
      </c>
      <c r="B7" s="157" t="s">
        <v>44</v>
      </c>
      <c r="C7" s="150" t="s">
        <v>12</v>
      </c>
      <c r="D7" s="157" t="s">
        <v>44</v>
      </c>
      <c r="E7" s="150" t="s">
        <v>12</v>
      </c>
    </row>
    <row r="8" spans="1:5" ht="12.75">
      <c r="A8" s="151" t="s">
        <v>116</v>
      </c>
      <c r="B8" s="233">
        <v>10102</v>
      </c>
      <c r="C8" s="233">
        <v>49350</v>
      </c>
      <c r="D8" s="233">
        <v>350</v>
      </c>
      <c r="E8" s="233">
        <v>1710</v>
      </c>
    </row>
    <row r="9" spans="1:5" ht="12.75">
      <c r="A9" s="56" t="s">
        <v>117</v>
      </c>
      <c r="B9" s="234">
        <v>1780</v>
      </c>
      <c r="C9" s="234">
        <v>10510</v>
      </c>
      <c r="D9" s="234">
        <v>350</v>
      </c>
      <c r="E9" s="234">
        <v>2067</v>
      </c>
    </row>
    <row r="10" spans="1:5" ht="12.75">
      <c r="A10" s="56" t="s">
        <v>118</v>
      </c>
      <c r="B10" s="234">
        <v>2380</v>
      </c>
      <c r="C10" s="234">
        <v>11407</v>
      </c>
      <c r="D10" s="234">
        <v>350</v>
      </c>
      <c r="E10" s="234">
        <v>1677</v>
      </c>
    </row>
    <row r="11" spans="1:5" ht="12.75">
      <c r="A11" s="56" t="s">
        <v>119</v>
      </c>
      <c r="B11" s="234">
        <v>7390</v>
      </c>
      <c r="C11" s="234">
        <v>36104</v>
      </c>
      <c r="D11" s="234" t="s">
        <v>24</v>
      </c>
      <c r="E11" s="234" t="s">
        <v>24</v>
      </c>
    </row>
    <row r="12" spans="1:5" ht="12.75">
      <c r="A12" s="141" t="s">
        <v>120</v>
      </c>
      <c r="B12" s="249">
        <v>21652</v>
      </c>
      <c r="C12" s="249">
        <v>107371</v>
      </c>
      <c r="D12" s="249">
        <v>1050</v>
      </c>
      <c r="E12" s="249">
        <v>5454</v>
      </c>
    </row>
    <row r="13" spans="1:5" ht="12.75">
      <c r="A13" s="141"/>
      <c r="B13" s="249"/>
      <c r="C13" s="249"/>
      <c r="D13" s="249"/>
      <c r="E13" s="249"/>
    </row>
    <row r="14" spans="1:5" ht="12.75">
      <c r="A14" s="141" t="s">
        <v>121</v>
      </c>
      <c r="B14" s="249">
        <v>750</v>
      </c>
      <c r="C14" s="249">
        <v>1875</v>
      </c>
      <c r="D14" s="249">
        <v>50</v>
      </c>
      <c r="E14" s="249">
        <v>100</v>
      </c>
    </row>
    <row r="15" spans="1:5" ht="12.75">
      <c r="A15" s="141"/>
      <c r="B15" s="249"/>
      <c r="C15" s="249"/>
      <c r="D15" s="249"/>
      <c r="E15" s="249"/>
    </row>
    <row r="16" spans="1:5" ht="12.75">
      <c r="A16" s="141" t="s">
        <v>122</v>
      </c>
      <c r="B16" s="249">
        <v>120</v>
      </c>
      <c r="C16" s="249">
        <v>720</v>
      </c>
      <c r="D16" s="249">
        <v>5</v>
      </c>
      <c r="E16" s="249">
        <v>30</v>
      </c>
    </row>
    <row r="17" spans="2:5" ht="12.75">
      <c r="B17" s="234"/>
      <c r="C17" s="234"/>
      <c r="D17" s="234"/>
      <c r="E17" s="234"/>
    </row>
    <row r="18" spans="1:5" ht="12.75">
      <c r="A18" s="56" t="s">
        <v>123</v>
      </c>
      <c r="B18" s="234" t="s">
        <v>24</v>
      </c>
      <c r="C18" s="234" t="s">
        <v>24</v>
      </c>
      <c r="D18" s="251">
        <v>35</v>
      </c>
      <c r="E18" s="251">
        <v>96</v>
      </c>
    </row>
    <row r="19" spans="1:5" ht="12.75">
      <c r="A19" s="56" t="s">
        <v>124</v>
      </c>
      <c r="B19" s="234">
        <v>120</v>
      </c>
      <c r="C19" s="234">
        <v>332</v>
      </c>
      <c r="D19" s="234">
        <v>190</v>
      </c>
      <c r="E19" s="234">
        <v>513</v>
      </c>
    </row>
    <row r="20" spans="1:5" ht="12.75">
      <c r="A20" s="56" t="s">
        <v>125</v>
      </c>
      <c r="B20" s="234">
        <v>65</v>
      </c>
      <c r="C20" s="234">
        <v>165</v>
      </c>
      <c r="D20" s="251">
        <v>75</v>
      </c>
      <c r="E20" s="251">
        <v>185</v>
      </c>
    </row>
    <row r="21" spans="1:5" ht="12.75">
      <c r="A21" s="141" t="s">
        <v>178</v>
      </c>
      <c r="B21" s="249">
        <v>185</v>
      </c>
      <c r="C21" s="249">
        <v>497</v>
      </c>
      <c r="D21" s="249">
        <v>300</v>
      </c>
      <c r="E21" s="249">
        <v>794</v>
      </c>
    </row>
    <row r="22" spans="1:5" ht="12.75">
      <c r="A22" s="141"/>
      <c r="B22" s="249"/>
      <c r="C22" s="249"/>
      <c r="D22" s="249"/>
      <c r="E22" s="249"/>
    </row>
    <row r="23" spans="1:5" ht="12.75">
      <c r="A23" s="141" t="s">
        <v>126</v>
      </c>
      <c r="B23" s="249">
        <v>12087</v>
      </c>
      <c r="C23" s="249">
        <v>99027</v>
      </c>
      <c r="D23" s="254">
        <v>495</v>
      </c>
      <c r="E23" s="254">
        <v>7227</v>
      </c>
    </row>
    <row r="24" spans="1:5" ht="12.75">
      <c r="A24" s="141"/>
      <c r="B24" s="249"/>
      <c r="C24" s="249"/>
      <c r="D24" s="249"/>
      <c r="E24" s="249"/>
    </row>
    <row r="25" spans="1:5" ht="12.75">
      <c r="A25" s="141" t="s">
        <v>127</v>
      </c>
      <c r="B25" s="249">
        <v>1551</v>
      </c>
      <c r="C25" s="249">
        <v>13205</v>
      </c>
      <c r="D25" s="249" t="s">
        <v>24</v>
      </c>
      <c r="E25" s="249" t="s">
        <v>24</v>
      </c>
    </row>
    <row r="26" spans="2:5" ht="12.75">
      <c r="B26" s="234"/>
      <c r="C26" s="234"/>
      <c r="D26" s="234"/>
      <c r="E26" s="234"/>
    </row>
    <row r="27" spans="1:5" ht="12.75">
      <c r="A27" s="56" t="s">
        <v>128</v>
      </c>
      <c r="B27" s="234">
        <v>34702</v>
      </c>
      <c r="C27" s="234">
        <v>308848</v>
      </c>
      <c r="D27" s="234" t="s">
        <v>24</v>
      </c>
      <c r="E27" s="234" t="s">
        <v>24</v>
      </c>
    </row>
    <row r="28" spans="1:5" ht="12.75">
      <c r="A28" s="56" t="s">
        <v>129</v>
      </c>
      <c r="B28" s="234">
        <v>5801</v>
      </c>
      <c r="C28" s="234">
        <v>53189</v>
      </c>
      <c r="D28" s="234" t="s">
        <v>24</v>
      </c>
      <c r="E28" s="234" t="s">
        <v>24</v>
      </c>
    </row>
    <row r="29" spans="1:5" ht="12.75">
      <c r="A29" s="56" t="s">
        <v>130</v>
      </c>
      <c r="B29" s="234">
        <v>25009</v>
      </c>
      <c r="C29" s="234">
        <v>212501</v>
      </c>
      <c r="D29" s="234" t="s">
        <v>24</v>
      </c>
      <c r="E29" s="234" t="s">
        <v>24</v>
      </c>
    </row>
    <row r="30" spans="1:5" ht="12.75">
      <c r="A30" s="141" t="s">
        <v>179</v>
      </c>
      <c r="B30" s="249">
        <v>65512</v>
      </c>
      <c r="C30" s="249">
        <v>574538</v>
      </c>
      <c r="D30" s="249" t="s">
        <v>24</v>
      </c>
      <c r="E30" s="249" t="s">
        <v>24</v>
      </c>
    </row>
    <row r="31" spans="2:5" ht="12.75">
      <c r="B31" s="234"/>
      <c r="C31" s="234"/>
      <c r="D31" s="234"/>
      <c r="E31" s="234"/>
    </row>
    <row r="32" spans="1:5" ht="12.75">
      <c r="A32" s="56" t="s">
        <v>131</v>
      </c>
      <c r="B32" s="252">
        <v>2497</v>
      </c>
      <c r="C32" s="252">
        <v>10193</v>
      </c>
      <c r="D32" s="234" t="s">
        <v>24</v>
      </c>
      <c r="E32" s="234" t="s">
        <v>24</v>
      </c>
    </row>
    <row r="33" spans="1:5" ht="12.75">
      <c r="A33" s="56" t="s">
        <v>132</v>
      </c>
      <c r="B33" s="252" t="s">
        <v>24</v>
      </c>
      <c r="C33" s="252" t="s">
        <v>24</v>
      </c>
      <c r="D33" s="251">
        <v>9535</v>
      </c>
      <c r="E33" s="251">
        <v>96037</v>
      </c>
    </row>
    <row r="34" spans="1:5" ht="12.75">
      <c r="A34" s="56" t="s">
        <v>133</v>
      </c>
      <c r="B34" s="252">
        <v>26690</v>
      </c>
      <c r="C34" s="252">
        <v>234878</v>
      </c>
      <c r="D34" s="234" t="s">
        <v>24</v>
      </c>
      <c r="E34" s="234" t="s">
        <v>24</v>
      </c>
    </row>
    <row r="35" spans="1:5" ht="12.75">
      <c r="A35" s="56" t="s">
        <v>134</v>
      </c>
      <c r="B35" s="252">
        <v>144</v>
      </c>
      <c r="C35" s="252">
        <v>1184</v>
      </c>
      <c r="D35" s="234" t="s">
        <v>24</v>
      </c>
      <c r="E35" s="234" t="s">
        <v>24</v>
      </c>
    </row>
    <row r="36" spans="1:5" ht="12.75">
      <c r="A36" s="141" t="s">
        <v>135</v>
      </c>
      <c r="B36" s="249">
        <v>29331</v>
      </c>
      <c r="C36" s="249">
        <v>246255</v>
      </c>
      <c r="D36" s="254">
        <v>9535</v>
      </c>
      <c r="E36" s="254">
        <v>96037</v>
      </c>
    </row>
    <row r="37" spans="1:5" ht="12.75">
      <c r="A37" s="141"/>
      <c r="B37" s="249"/>
      <c r="C37" s="249"/>
      <c r="D37" s="249"/>
      <c r="E37" s="249"/>
    </row>
    <row r="38" spans="1:5" ht="12.75">
      <c r="A38" s="141" t="s">
        <v>136</v>
      </c>
      <c r="B38" s="250">
        <v>370</v>
      </c>
      <c r="C38" s="250">
        <v>2127</v>
      </c>
      <c r="D38" s="249" t="s">
        <v>24</v>
      </c>
      <c r="E38" s="249" t="s">
        <v>24</v>
      </c>
    </row>
    <row r="39" spans="2:5" ht="12.75">
      <c r="B39" s="234"/>
      <c r="C39" s="234"/>
      <c r="D39" s="234"/>
      <c r="E39" s="234"/>
    </row>
    <row r="40" spans="1:5" ht="12.75">
      <c r="A40" s="56" t="s">
        <v>137</v>
      </c>
      <c r="B40" s="235">
        <v>1212</v>
      </c>
      <c r="C40" s="235">
        <v>11895</v>
      </c>
      <c r="D40" s="234" t="s">
        <v>24</v>
      </c>
      <c r="E40" s="234" t="s">
        <v>24</v>
      </c>
    </row>
    <row r="41" spans="1:5" ht="12.75">
      <c r="A41" s="56" t="s">
        <v>138</v>
      </c>
      <c r="B41" s="234">
        <v>1276</v>
      </c>
      <c r="C41" s="234">
        <v>11548</v>
      </c>
      <c r="D41" s="234" t="s">
        <v>24</v>
      </c>
      <c r="E41" s="234" t="s">
        <v>24</v>
      </c>
    </row>
    <row r="42" spans="1:5" ht="12.75">
      <c r="A42" s="56" t="s">
        <v>139</v>
      </c>
      <c r="B42" s="235">
        <v>60500</v>
      </c>
      <c r="C42" s="235">
        <v>574750</v>
      </c>
      <c r="D42" s="234" t="s">
        <v>24</v>
      </c>
      <c r="E42" s="234" t="s">
        <v>24</v>
      </c>
    </row>
    <row r="43" spans="1:5" ht="12.75">
      <c r="A43" s="56" t="s">
        <v>140</v>
      </c>
      <c r="B43" s="235">
        <v>5157</v>
      </c>
      <c r="C43" s="235">
        <v>46413</v>
      </c>
      <c r="D43" s="234" t="s">
        <v>24</v>
      </c>
      <c r="E43" s="234" t="s">
        <v>24</v>
      </c>
    </row>
    <row r="44" spans="1:5" ht="12.75">
      <c r="A44" s="56" t="s">
        <v>141</v>
      </c>
      <c r="B44" s="235">
        <v>13828</v>
      </c>
      <c r="C44" s="235">
        <v>132749</v>
      </c>
      <c r="D44" s="234" t="s">
        <v>24</v>
      </c>
      <c r="E44" s="234" t="s">
        <v>24</v>
      </c>
    </row>
    <row r="45" spans="1:5" ht="12.75">
      <c r="A45" s="56" t="s">
        <v>142</v>
      </c>
      <c r="B45" s="235">
        <v>101</v>
      </c>
      <c r="C45" s="235">
        <v>602</v>
      </c>
      <c r="D45" s="234" t="s">
        <v>24</v>
      </c>
      <c r="E45" s="234" t="s">
        <v>24</v>
      </c>
    </row>
    <row r="46" spans="1:5" ht="12.75">
      <c r="A46" s="56" t="s">
        <v>143</v>
      </c>
      <c r="B46" s="235">
        <v>539</v>
      </c>
      <c r="C46" s="235">
        <v>5390</v>
      </c>
      <c r="D46" s="234" t="s">
        <v>24</v>
      </c>
      <c r="E46" s="234" t="s">
        <v>24</v>
      </c>
    </row>
    <row r="47" spans="1:5" ht="12.75">
      <c r="A47" s="56" t="s">
        <v>144</v>
      </c>
      <c r="B47" s="235">
        <v>14154</v>
      </c>
      <c r="C47" s="235">
        <v>135878</v>
      </c>
      <c r="D47" s="234" t="s">
        <v>24</v>
      </c>
      <c r="E47" s="234" t="s">
        <v>24</v>
      </c>
    </row>
    <row r="48" spans="1:5" ht="12.75">
      <c r="A48" s="56" t="s">
        <v>145</v>
      </c>
      <c r="B48" s="235">
        <v>21611</v>
      </c>
      <c r="C48" s="235">
        <v>183464</v>
      </c>
      <c r="D48" s="234" t="s">
        <v>24</v>
      </c>
      <c r="E48" s="234" t="s">
        <v>24</v>
      </c>
    </row>
    <row r="49" spans="1:5" ht="12.75">
      <c r="A49" s="141" t="s">
        <v>180</v>
      </c>
      <c r="B49" s="249">
        <v>118378</v>
      </c>
      <c r="C49" s="249">
        <v>1102689</v>
      </c>
      <c r="D49" s="249" t="s">
        <v>24</v>
      </c>
      <c r="E49" s="249" t="s">
        <v>24</v>
      </c>
    </row>
    <row r="50" spans="2:5" ht="12.75">
      <c r="B50" s="249"/>
      <c r="C50" s="249"/>
      <c r="D50" s="249"/>
      <c r="E50" s="249"/>
    </row>
    <row r="51" spans="1:5" ht="12.75">
      <c r="A51" s="141" t="s">
        <v>146</v>
      </c>
      <c r="B51" s="249">
        <v>7872</v>
      </c>
      <c r="C51" s="249">
        <v>91473</v>
      </c>
      <c r="D51" s="249" t="s">
        <v>24</v>
      </c>
      <c r="E51" s="249" t="s">
        <v>24</v>
      </c>
    </row>
    <row r="52" spans="2:5" ht="12.75">
      <c r="B52" s="234"/>
      <c r="C52" s="234"/>
      <c r="D52" s="234"/>
      <c r="E52" s="234"/>
    </row>
    <row r="53" spans="1:5" ht="12.75">
      <c r="A53" s="56" t="s">
        <v>147</v>
      </c>
      <c r="B53" s="234">
        <v>21024</v>
      </c>
      <c r="C53" s="234">
        <v>266772</v>
      </c>
      <c r="D53" s="234" t="s">
        <v>24</v>
      </c>
      <c r="E53" s="234" t="s">
        <v>24</v>
      </c>
    </row>
    <row r="54" spans="1:5" ht="12.75">
      <c r="A54" s="56" t="s">
        <v>148</v>
      </c>
      <c r="B54" s="234">
        <v>7095</v>
      </c>
      <c r="C54" s="234">
        <v>98993</v>
      </c>
      <c r="D54" s="234" t="s">
        <v>24</v>
      </c>
      <c r="E54" s="234" t="s">
        <v>24</v>
      </c>
    </row>
    <row r="55" spans="1:5" ht="12.75">
      <c r="A55" s="56" t="s">
        <v>149</v>
      </c>
      <c r="B55" s="234">
        <v>1576</v>
      </c>
      <c r="C55" s="234">
        <v>16483</v>
      </c>
      <c r="D55" s="234" t="s">
        <v>24</v>
      </c>
      <c r="E55" s="234" t="s">
        <v>24</v>
      </c>
    </row>
    <row r="56" spans="1:5" ht="12.75">
      <c r="A56" s="56" t="s">
        <v>150</v>
      </c>
      <c r="B56" s="234">
        <v>5167</v>
      </c>
      <c r="C56" s="234">
        <v>65079</v>
      </c>
      <c r="D56" s="234" t="s">
        <v>24</v>
      </c>
      <c r="E56" s="234" t="s">
        <v>24</v>
      </c>
    </row>
    <row r="57" spans="1:5" ht="12.75">
      <c r="A57" s="56" t="s">
        <v>151</v>
      </c>
      <c r="B57" s="234">
        <v>12662</v>
      </c>
      <c r="C57" s="234">
        <v>149665</v>
      </c>
      <c r="D57" s="234" t="s">
        <v>24</v>
      </c>
      <c r="E57" s="234" t="s">
        <v>24</v>
      </c>
    </row>
    <row r="58" spans="1:5" ht="12.75">
      <c r="A58" s="141" t="s">
        <v>152</v>
      </c>
      <c r="B58" s="249">
        <v>47524</v>
      </c>
      <c r="C58" s="249">
        <v>596992</v>
      </c>
      <c r="D58" s="249" t="s">
        <v>24</v>
      </c>
      <c r="E58" s="249" t="s">
        <v>24</v>
      </c>
    </row>
    <row r="59" spans="2:5" ht="12.75">
      <c r="B59" s="234"/>
      <c r="C59" s="234"/>
      <c r="D59" s="234"/>
      <c r="E59" s="234"/>
    </row>
    <row r="60" spans="1:5" ht="12.75">
      <c r="A60" s="56" t="s">
        <v>153</v>
      </c>
      <c r="B60" s="235">
        <v>338</v>
      </c>
      <c r="C60" s="235">
        <v>1521</v>
      </c>
      <c r="D60" s="234" t="s">
        <v>24</v>
      </c>
      <c r="E60" s="234" t="s">
        <v>24</v>
      </c>
    </row>
    <row r="61" spans="1:5" ht="12.75">
      <c r="A61" s="56" t="s">
        <v>154</v>
      </c>
      <c r="B61" s="235">
        <v>106</v>
      </c>
      <c r="C61" s="235">
        <v>503</v>
      </c>
      <c r="D61" s="234" t="s">
        <v>24</v>
      </c>
      <c r="E61" s="234" t="s">
        <v>24</v>
      </c>
    </row>
    <row r="62" spans="1:5" ht="12.75">
      <c r="A62" s="56" t="s">
        <v>155</v>
      </c>
      <c r="B62" s="235">
        <v>477</v>
      </c>
      <c r="C62" s="235">
        <v>3980</v>
      </c>
      <c r="D62" s="251">
        <v>30</v>
      </c>
      <c r="E62" s="251">
        <v>21</v>
      </c>
    </row>
    <row r="63" spans="1:5" ht="12.75">
      <c r="A63" s="141" t="s">
        <v>156</v>
      </c>
      <c r="B63" s="249">
        <v>921</v>
      </c>
      <c r="C63" s="249">
        <v>6004</v>
      </c>
      <c r="D63" s="254">
        <v>30</v>
      </c>
      <c r="E63" s="254">
        <v>21</v>
      </c>
    </row>
    <row r="64" spans="1:5" ht="12.75">
      <c r="A64" s="141"/>
      <c r="B64" s="249"/>
      <c r="C64" s="249"/>
      <c r="D64" s="249"/>
      <c r="E64" s="249"/>
    </row>
    <row r="65" spans="1:5" ht="12.75">
      <c r="A65" s="141" t="s">
        <v>157</v>
      </c>
      <c r="B65" s="249">
        <v>283</v>
      </c>
      <c r="C65" s="249">
        <v>2382</v>
      </c>
      <c r="D65" s="249" t="s">
        <v>24</v>
      </c>
      <c r="E65" s="249" t="s">
        <v>24</v>
      </c>
    </row>
    <row r="66" spans="2:5" ht="12.75">
      <c r="B66" s="234"/>
      <c r="C66" s="234"/>
      <c r="D66" s="234"/>
      <c r="E66" s="234"/>
    </row>
    <row r="67" spans="1:5" ht="12.75">
      <c r="A67" s="56" t="s">
        <v>158</v>
      </c>
      <c r="B67" s="235" t="s">
        <v>24</v>
      </c>
      <c r="C67" s="235" t="s">
        <v>24</v>
      </c>
      <c r="D67" s="251">
        <v>35925</v>
      </c>
      <c r="E67" s="251">
        <v>366435</v>
      </c>
    </row>
    <row r="68" spans="1:5" ht="12.75">
      <c r="A68" s="56" t="s">
        <v>159</v>
      </c>
      <c r="B68" s="235">
        <v>19000</v>
      </c>
      <c r="C68" s="235">
        <v>184300</v>
      </c>
      <c r="D68" s="234" t="s">
        <v>24</v>
      </c>
      <c r="E68" s="234" t="s">
        <v>24</v>
      </c>
    </row>
    <row r="69" spans="1:5" ht="12.75">
      <c r="A69" s="141" t="s">
        <v>160</v>
      </c>
      <c r="B69" s="249">
        <v>19000</v>
      </c>
      <c r="C69" s="249">
        <v>184300</v>
      </c>
      <c r="D69" s="254">
        <v>35925</v>
      </c>
      <c r="E69" s="254">
        <v>366435</v>
      </c>
    </row>
    <row r="70" spans="2:5" ht="12.75">
      <c r="B70" s="234"/>
      <c r="C70" s="234"/>
      <c r="D70" s="234"/>
      <c r="E70" s="234"/>
    </row>
    <row r="71" spans="1:5" ht="12.75">
      <c r="A71" s="56" t="s">
        <v>161</v>
      </c>
      <c r="B71" s="234">
        <v>22</v>
      </c>
      <c r="C71" s="234">
        <v>84</v>
      </c>
      <c r="D71" s="251">
        <v>2</v>
      </c>
      <c r="E71" s="251">
        <v>4</v>
      </c>
    </row>
    <row r="72" spans="1:5" ht="12.75">
      <c r="A72" s="56" t="s">
        <v>162</v>
      </c>
      <c r="B72" s="234">
        <v>3494</v>
      </c>
      <c r="C72" s="234">
        <v>39596</v>
      </c>
      <c r="D72" s="234" t="s">
        <v>24</v>
      </c>
      <c r="E72" s="234" t="s">
        <v>24</v>
      </c>
    </row>
    <row r="73" spans="1:5" ht="12.75">
      <c r="A73" s="56" t="s">
        <v>163</v>
      </c>
      <c r="B73" s="235">
        <v>10505</v>
      </c>
      <c r="C73" s="235">
        <v>133267</v>
      </c>
      <c r="D73" s="234" t="s">
        <v>24</v>
      </c>
      <c r="E73" s="234" t="s">
        <v>24</v>
      </c>
    </row>
    <row r="74" spans="1:5" ht="12.75">
      <c r="A74" s="56" t="s">
        <v>164</v>
      </c>
      <c r="B74" s="234">
        <v>3701</v>
      </c>
      <c r="C74" s="234">
        <v>25734</v>
      </c>
      <c r="D74" s="234" t="s">
        <v>24</v>
      </c>
      <c r="E74" s="234" t="s">
        <v>24</v>
      </c>
    </row>
    <row r="75" spans="1:5" ht="12.75">
      <c r="A75" s="56" t="s">
        <v>165</v>
      </c>
      <c r="B75" s="234">
        <v>251</v>
      </c>
      <c r="C75" s="234">
        <v>2071</v>
      </c>
      <c r="D75" s="234" t="s">
        <v>24</v>
      </c>
      <c r="E75" s="234" t="s">
        <v>24</v>
      </c>
    </row>
    <row r="76" spans="1:5" ht="12.75">
      <c r="A76" s="56" t="s">
        <v>166</v>
      </c>
      <c r="B76" s="234">
        <v>1251</v>
      </c>
      <c r="C76" s="234">
        <v>16035</v>
      </c>
      <c r="D76" s="234" t="s">
        <v>24</v>
      </c>
      <c r="E76" s="234" t="s">
        <v>24</v>
      </c>
    </row>
    <row r="77" spans="1:5" ht="12.75">
      <c r="A77" s="56" t="s">
        <v>167</v>
      </c>
      <c r="B77" s="234">
        <v>495</v>
      </c>
      <c r="C77" s="234">
        <v>3086</v>
      </c>
      <c r="D77" s="234">
        <v>61</v>
      </c>
      <c r="E77" s="234">
        <v>380</v>
      </c>
    </row>
    <row r="78" spans="1:5" ht="12.75">
      <c r="A78" s="56" t="s">
        <v>168</v>
      </c>
      <c r="B78" s="235">
        <v>20989</v>
      </c>
      <c r="C78" s="235">
        <v>254041</v>
      </c>
      <c r="D78" s="234" t="s">
        <v>24</v>
      </c>
      <c r="E78" s="234" t="s">
        <v>24</v>
      </c>
    </row>
    <row r="79" spans="1:5" ht="12.75">
      <c r="A79" s="141" t="s">
        <v>181</v>
      </c>
      <c r="B79" s="249">
        <v>40708</v>
      </c>
      <c r="C79" s="249">
        <v>473914</v>
      </c>
      <c r="D79" s="249">
        <v>63</v>
      </c>
      <c r="E79" s="249">
        <v>384</v>
      </c>
    </row>
    <row r="80" spans="2:5" ht="12.75">
      <c r="B80" s="234"/>
      <c r="C80" s="234"/>
      <c r="D80" s="234"/>
      <c r="E80" s="234"/>
    </row>
    <row r="81" spans="1:5" ht="12.75">
      <c r="A81" s="56" t="s">
        <v>169</v>
      </c>
      <c r="B81" s="234">
        <v>211</v>
      </c>
      <c r="C81" s="234">
        <v>541</v>
      </c>
      <c r="D81" s="251">
        <v>44</v>
      </c>
      <c r="E81" s="251">
        <v>123</v>
      </c>
    </row>
    <row r="82" spans="1:5" ht="12.75">
      <c r="A82" s="56" t="s">
        <v>170</v>
      </c>
      <c r="B82" s="234">
        <v>311</v>
      </c>
      <c r="C82" s="234">
        <v>769</v>
      </c>
      <c r="D82" s="234">
        <v>35</v>
      </c>
      <c r="E82" s="234">
        <v>86</v>
      </c>
    </row>
    <row r="83" spans="1:5" ht="12.75">
      <c r="A83" s="141" t="s">
        <v>171</v>
      </c>
      <c r="B83" s="249">
        <v>522</v>
      </c>
      <c r="C83" s="249">
        <v>1310</v>
      </c>
      <c r="D83" s="249">
        <v>79</v>
      </c>
      <c r="E83" s="249">
        <v>209</v>
      </c>
    </row>
    <row r="84" spans="2:5" ht="12.75">
      <c r="B84" s="234"/>
      <c r="C84" s="240"/>
      <c r="D84" s="240"/>
      <c r="E84" s="234"/>
    </row>
    <row r="85" spans="1:6" ht="13.5" thickBot="1">
      <c r="A85" s="142" t="s">
        <v>172</v>
      </c>
      <c r="B85" s="237">
        <v>366766</v>
      </c>
      <c r="C85" s="237">
        <v>3504679</v>
      </c>
      <c r="D85" s="237">
        <v>47532</v>
      </c>
      <c r="E85" s="237">
        <v>476691</v>
      </c>
      <c r="F85" s="141"/>
    </row>
  </sheetData>
  <mergeCells count="2">
    <mergeCell ref="A1:E1"/>
    <mergeCell ref="A3:E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30"/>
  <dimension ref="A1:J52"/>
  <sheetViews>
    <sheetView showGridLines="0" zoomScale="75" zoomScaleNormal="75" workbookViewId="0" topLeftCell="A1">
      <selection activeCell="A3" sqref="A3:E3"/>
    </sheetView>
  </sheetViews>
  <sheetFormatPr defaultColWidth="11.421875" defaultRowHeight="12.75"/>
  <cols>
    <col min="1" max="1" width="36.7109375" style="105" customWidth="1"/>
    <col min="2" max="2" width="12.7109375" style="105" customWidth="1"/>
    <col min="3" max="3" width="12.7109375" style="114" customWidth="1"/>
    <col min="4" max="5" width="12.7109375" style="114" bestFit="1" customWidth="1"/>
    <col min="6" max="6" width="11.57421875" style="105" bestFit="1" customWidth="1"/>
    <col min="7" max="9" width="11.57421875" style="114" bestFit="1" customWidth="1"/>
    <col min="10" max="10" width="11.421875" style="114" customWidth="1"/>
    <col min="11" max="16384" width="11.421875" style="105" customWidth="1"/>
  </cols>
  <sheetData>
    <row r="1" spans="1:10" s="129" customFormat="1" ht="18">
      <c r="A1" s="365" t="s">
        <v>0</v>
      </c>
      <c r="B1" s="365"/>
      <c r="C1" s="365"/>
      <c r="D1" s="365"/>
      <c r="E1" s="365"/>
      <c r="F1" s="331"/>
      <c r="G1" s="331"/>
      <c r="H1" s="331"/>
      <c r="I1" s="331"/>
      <c r="J1" s="134"/>
    </row>
    <row r="2" spans="1:10" s="131" customFormat="1" ht="14.25">
      <c r="A2" s="130"/>
      <c r="B2" s="130"/>
      <c r="C2" s="132"/>
      <c r="D2" s="132"/>
      <c r="E2" s="132"/>
      <c r="F2" s="130"/>
      <c r="G2" s="132"/>
      <c r="H2" s="132"/>
      <c r="I2" s="132"/>
      <c r="J2" s="133"/>
    </row>
    <row r="3" spans="1:10" s="131" customFormat="1" ht="15">
      <c r="A3" s="366" t="s">
        <v>335</v>
      </c>
      <c r="B3" s="366"/>
      <c r="C3" s="366"/>
      <c r="D3" s="366"/>
      <c r="E3" s="366"/>
      <c r="F3" s="332"/>
      <c r="G3" s="332"/>
      <c r="H3" s="332"/>
      <c r="I3" s="332"/>
      <c r="J3" s="133"/>
    </row>
    <row r="4" ht="13.5" thickBot="1">
      <c r="A4" s="105" t="s">
        <v>30</v>
      </c>
    </row>
    <row r="5" spans="1:5" ht="12.75">
      <c r="A5" s="338" t="s">
        <v>244</v>
      </c>
      <c r="B5" s="357" t="s">
        <v>15</v>
      </c>
      <c r="C5" s="357"/>
      <c r="D5" s="358" t="s">
        <v>16</v>
      </c>
      <c r="E5" s="358"/>
    </row>
    <row r="6" spans="1:5" ht="13.5" thickBot="1">
      <c r="A6" s="339"/>
      <c r="B6" s="318">
        <v>2004</v>
      </c>
      <c r="C6" s="318">
        <v>2005</v>
      </c>
      <c r="D6" s="206">
        <v>2004</v>
      </c>
      <c r="E6" s="206">
        <v>2005</v>
      </c>
    </row>
    <row r="7" spans="1:5" ht="12.75">
      <c r="A7" s="127" t="s">
        <v>28</v>
      </c>
      <c r="B7" s="125">
        <v>2901202</v>
      </c>
      <c r="C7" s="125">
        <v>4467098</v>
      </c>
      <c r="D7" s="125">
        <v>205111</v>
      </c>
      <c r="E7" s="176">
        <v>124787</v>
      </c>
    </row>
    <row r="8" spans="1:5" ht="12.75">
      <c r="A8" s="128"/>
      <c r="B8" s="118"/>
      <c r="C8" s="118"/>
      <c r="D8" s="118"/>
      <c r="E8" s="119"/>
    </row>
    <row r="9" spans="1:5" ht="12.75">
      <c r="A9" s="99" t="s">
        <v>215</v>
      </c>
      <c r="B9" s="178"/>
      <c r="C9" s="178"/>
      <c r="D9" s="179"/>
      <c r="E9" s="179"/>
    </row>
    <row r="10" spans="1:5" ht="12.75">
      <c r="A10" s="208" t="s">
        <v>29</v>
      </c>
      <c r="B10" s="100">
        <v>1533500</v>
      </c>
      <c r="C10" s="100">
        <v>2679254</v>
      </c>
      <c r="D10" s="100">
        <v>203280</v>
      </c>
      <c r="E10" s="117">
        <v>122770</v>
      </c>
    </row>
    <row r="11" spans="1:5" ht="12.75">
      <c r="A11" s="102" t="s">
        <v>266</v>
      </c>
      <c r="B11" s="234">
        <v>367</v>
      </c>
      <c r="C11" s="234">
        <v>20826</v>
      </c>
      <c r="D11" s="234">
        <v>1380</v>
      </c>
      <c r="E11" s="234">
        <v>741</v>
      </c>
    </row>
    <row r="12" spans="1:5" ht="12.75">
      <c r="A12" s="102" t="s">
        <v>267</v>
      </c>
      <c r="B12" s="234">
        <v>18</v>
      </c>
      <c r="C12" s="234">
        <v>18</v>
      </c>
      <c r="D12" s="234" t="s">
        <v>308</v>
      </c>
      <c r="E12" s="234" t="s">
        <v>308</v>
      </c>
    </row>
    <row r="13" spans="1:5" ht="12.75">
      <c r="A13" s="102" t="s">
        <v>268</v>
      </c>
      <c r="B13" s="234">
        <v>28</v>
      </c>
      <c r="C13" s="234">
        <v>27</v>
      </c>
      <c r="D13" s="234">
        <v>4590</v>
      </c>
      <c r="E13" s="234">
        <v>2668</v>
      </c>
    </row>
    <row r="14" spans="1:5" ht="12.75">
      <c r="A14" s="102" t="s">
        <v>269</v>
      </c>
      <c r="B14" s="234" t="s">
        <v>308</v>
      </c>
      <c r="C14" s="234" t="s">
        <v>308</v>
      </c>
      <c r="D14" s="234">
        <v>2</v>
      </c>
      <c r="E14" s="234">
        <v>2</v>
      </c>
    </row>
    <row r="15" spans="1:5" ht="12.75">
      <c r="A15" s="102" t="s">
        <v>270</v>
      </c>
      <c r="B15" s="234" t="s">
        <v>308</v>
      </c>
      <c r="C15" s="234" t="s">
        <v>308</v>
      </c>
      <c r="D15" s="234" t="s">
        <v>308</v>
      </c>
      <c r="E15" s="234" t="s">
        <v>308</v>
      </c>
    </row>
    <row r="16" spans="1:5" ht="12.75">
      <c r="A16" s="102" t="s">
        <v>271</v>
      </c>
      <c r="B16" s="234" t="s">
        <v>308</v>
      </c>
      <c r="C16" s="234" t="s">
        <v>308</v>
      </c>
      <c r="D16" s="234" t="s">
        <v>308</v>
      </c>
      <c r="E16" s="234" t="s">
        <v>308</v>
      </c>
    </row>
    <row r="17" spans="1:5" ht="12.75">
      <c r="A17" s="102" t="s">
        <v>272</v>
      </c>
      <c r="B17" s="234" t="s">
        <v>308</v>
      </c>
      <c r="C17" s="234" t="s">
        <v>308</v>
      </c>
      <c r="D17" s="234" t="s">
        <v>308</v>
      </c>
      <c r="E17" s="234" t="s">
        <v>308</v>
      </c>
    </row>
    <row r="18" spans="1:5" ht="12.75">
      <c r="A18" s="102" t="s">
        <v>273</v>
      </c>
      <c r="B18" s="234" t="s">
        <v>308</v>
      </c>
      <c r="C18" s="234" t="s">
        <v>308</v>
      </c>
      <c r="D18" s="234" t="s">
        <v>308</v>
      </c>
      <c r="E18" s="234" t="s">
        <v>308</v>
      </c>
    </row>
    <row r="19" spans="1:5" ht="12.75">
      <c r="A19" s="102" t="s">
        <v>274</v>
      </c>
      <c r="B19" s="234" t="s">
        <v>308</v>
      </c>
      <c r="C19" s="234" t="s">
        <v>308</v>
      </c>
      <c r="D19" s="234" t="s">
        <v>308</v>
      </c>
      <c r="E19" s="234" t="s">
        <v>308</v>
      </c>
    </row>
    <row r="20" spans="1:5" ht="12.75">
      <c r="A20" s="102" t="s">
        <v>275</v>
      </c>
      <c r="B20" s="234">
        <v>1412978</v>
      </c>
      <c r="C20" s="234">
        <v>2284314</v>
      </c>
      <c r="D20" s="234">
        <v>14437</v>
      </c>
      <c r="E20" s="234">
        <v>12923</v>
      </c>
    </row>
    <row r="21" spans="1:5" ht="12.75">
      <c r="A21" s="102" t="s">
        <v>276</v>
      </c>
      <c r="B21" s="234">
        <v>18839</v>
      </c>
      <c r="C21" s="234">
        <v>1</v>
      </c>
      <c r="D21" s="234">
        <v>1407</v>
      </c>
      <c r="E21" s="234">
        <v>1407</v>
      </c>
    </row>
    <row r="22" spans="1:5" ht="12.75">
      <c r="A22" s="102" t="s">
        <v>277</v>
      </c>
      <c r="B22" s="234">
        <v>52282</v>
      </c>
      <c r="C22" s="234">
        <v>14713</v>
      </c>
      <c r="D22" s="234">
        <v>323</v>
      </c>
      <c r="E22" s="234">
        <v>324</v>
      </c>
    </row>
    <row r="23" spans="1:5" ht="12.75">
      <c r="A23" s="102" t="s">
        <v>278</v>
      </c>
      <c r="B23" s="234">
        <v>602</v>
      </c>
      <c r="C23" s="234">
        <v>255911</v>
      </c>
      <c r="D23" s="234">
        <v>68</v>
      </c>
      <c r="E23" s="234">
        <v>68</v>
      </c>
    </row>
    <row r="24" spans="1:5" ht="12.75">
      <c r="A24" s="102" t="s">
        <v>279</v>
      </c>
      <c r="B24" s="234" t="s">
        <v>308</v>
      </c>
      <c r="C24" s="234" t="s">
        <v>308</v>
      </c>
      <c r="D24" s="234" t="s">
        <v>308</v>
      </c>
      <c r="E24" s="234" t="s">
        <v>308</v>
      </c>
    </row>
    <row r="25" spans="1:5" ht="12.75">
      <c r="A25" s="102" t="s">
        <v>280</v>
      </c>
      <c r="B25" s="234">
        <v>10072</v>
      </c>
      <c r="C25" s="234">
        <v>10495</v>
      </c>
      <c r="D25" s="234">
        <v>15120</v>
      </c>
      <c r="E25" s="234">
        <v>4390</v>
      </c>
    </row>
    <row r="26" spans="1:5" ht="12.75">
      <c r="A26" s="102" t="s">
        <v>281</v>
      </c>
      <c r="B26" s="234" t="s">
        <v>308</v>
      </c>
      <c r="C26" s="234" t="s">
        <v>308</v>
      </c>
      <c r="D26" s="234" t="s">
        <v>308</v>
      </c>
      <c r="E26" s="234" t="s">
        <v>308</v>
      </c>
    </row>
    <row r="27" spans="1:5" ht="12.75">
      <c r="A27" s="102" t="s">
        <v>282</v>
      </c>
      <c r="B27" s="234" t="s">
        <v>308</v>
      </c>
      <c r="C27" s="234" t="s">
        <v>308</v>
      </c>
      <c r="D27" s="234" t="s">
        <v>308</v>
      </c>
      <c r="E27" s="234" t="s">
        <v>308</v>
      </c>
    </row>
    <row r="28" spans="1:5" ht="12.75">
      <c r="A28" s="102" t="s">
        <v>283</v>
      </c>
      <c r="B28" s="234" t="s">
        <v>308</v>
      </c>
      <c r="C28" s="234" t="s">
        <v>308</v>
      </c>
      <c r="D28" s="234" t="s">
        <v>308</v>
      </c>
      <c r="E28" s="234" t="s">
        <v>308</v>
      </c>
    </row>
    <row r="29" spans="1:5" ht="12.75">
      <c r="A29" s="102" t="s">
        <v>284</v>
      </c>
      <c r="B29" s="234" t="s">
        <v>308</v>
      </c>
      <c r="C29" s="234" t="s">
        <v>308</v>
      </c>
      <c r="D29" s="234" t="s">
        <v>308</v>
      </c>
      <c r="E29" s="234" t="s">
        <v>308</v>
      </c>
    </row>
    <row r="30" spans="1:5" ht="12.75">
      <c r="A30" s="102" t="s">
        <v>285</v>
      </c>
      <c r="B30" s="234" t="s">
        <v>308</v>
      </c>
      <c r="C30" s="234">
        <v>67383</v>
      </c>
      <c r="D30" s="234">
        <v>2</v>
      </c>
      <c r="E30" s="234">
        <v>2</v>
      </c>
    </row>
    <row r="31" spans="1:5" ht="12.75">
      <c r="A31" s="102" t="s">
        <v>286</v>
      </c>
      <c r="B31" s="234">
        <v>38000</v>
      </c>
      <c r="C31" s="234">
        <v>25316</v>
      </c>
      <c r="D31" s="234">
        <v>161257</v>
      </c>
      <c r="E31" s="234">
        <v>85425</v>
      </c>
    </row>
    <row r="32" spans="1:5" ht="12.75">
      <c r="A32" s="102" t="s">
        <v>287</v>
      </c>
      <c r="B32" s="234">
        <v>314</v>
      </c>
      <c r="C32" s="234">
        <v>250</v>
      </c>
      <c r="D32" s="234">
        <v>4693</v>
      </c>
      <c r="E32" s="234">
        <v>14818</v>
      </c>
    </row>
    <row r="33" spans="1:5" ht="12.75">
      <c r="A33" s="102" t="s">
        <v>288</v>
      </c>
      <c r="B33" s="234" t="s">
        <v>308</v>
      </c>
      <c r="C33" s="234" t="s">
        <v>308</v>
      </c>
      <c r="D33" s="234" t="s">
        <v>308</v>
      </c>
      <c r="E33" s="234" t="s">
        <v>308</v>
      </c>
    </row>
    <row r="34" spans="1:5" ht="12.75">
      <c r="A34" s="102" t="s">
        <v>289</v>
      </c>
      <c r="B34" s="234" t="s">
        <v>308</v>
      </c>
      <c r="C34" s="234" t="s">
        <v>308</v>
      </c>
      <c r="D34" s="234">
        <v>1</v>
      </c>
      <c r="E34" s="234">
        <v>2</v>
      </c>
    </row>
    <row r="35" spans="1:5" ht="12.75">
      <c r="A35" s="325" t="s">
        <v>30</v>
      </c>
      <c r="B35" s="234"/>
      <c r="C35" s="234"/>
      <c r="D35" s="234"/>
      <c r="E35" s="234"/>
    </row>
    <row r="36" spans="1:5" ht="12.75">
      <c r="A36" s="213" t="s">
        <v>31</v>
      </c>
      <c r="B36" s="234"/>
      <c r="C36" s="234"/>
      <c r="D36" s="234"/>
      <c r="E36" s="234"/>
    </row>
    <row r="37" spans="1:5" ht="12.75">
      <c r="A37" s="102" t="s">
        <v>290</v>
      </c>
      <c r="B37" s="234" t="s">
        <v>308</v>
      </c>
      <c r="C37" s="234" t="s">
        <v>308</v>
      </c>
      <c r="D37" s="234" t="s">
        <v>308</v>
      </c>
      <c r="E37" s="234" t="s">
        <v>308</v>
      </c>
    </row>
    <row r="38" spans="1:5" ht="12.75">
      <c r="A38" s="102" t="s">
        <v>291</v>
      </c>
      <c r="B38" s="234">
        <v>35478</v>
      </c>
      <c r="C38" s="234">
        <v>76083</v>
      </c>
      <c r="D38" s="234" t="s">
        <v>308</v>
      </c>
      <c r="E38" s="234" t="s">
        <v>308</v>
      </c>
    </row>
    <row r="39" spans="1:5" ht="12.75">
      <c r="A39" s="106" t="s">
        <v>292</v>
      </c>
      <c r="B39" s="234">
        <v>49</v>
      </c>
      <c r="C39" s="234">
        <v>3028</v>
      </c>
      <c r="D39" s="234" t="s">
        <v>308</v>
      </c>
      <c r="E39" s="234" t="s">
        <v>308</v>
      </c>
    </row>
    <row r="40" spans="1:5" ht="12.75">
      <c r="A40" s="102" t="s">
        <v>293</v>
      </c>
      <c r="B40" s="234">
        <v>89114</v>
      </c>
      <c r="C40" s="234">
        <v>128005</v>
      </c>
      <c r="D40" s="234">
        <v>35</v>
      </c>
      <c r="E40" s="234">
        <v>35</v>
      </c>
    </row>
    <row r="41" spans="1:5" ht="12.75">
      <c r="A41" s="106" t="s">
        <v>294</v>
      </c>
      <c r="B41" s="234">
        <v>3049</v>
      </c>
      <c r="C41" s="234">
        <v>3049</v>
      </c>
      <c r="D41" s="234">
        <v>1047</v>
      </c>
      <c r="E41" s="234">
        <v>1047</v>
      </c>
    </row>
    <row r="42" spans="1:5" ht="12.75">
      <c r="A42" s="128"/>
      <c r="B42" s="234"/>
      <c r="C42" s="234"/>
      <c r="D42" s="234"/>
      <c r="E42" s="234"/>
    </row>
    <row r="43" spans="1:5" ht="12.75">
      <c r="A43" s="214" t="s">
        <v>216</v>
      </c>
      <c r="B43" s="234"/>
      <c r="C43" s="234"/>
      <c r="D43" s="234"/>
      <c r="E43" s="234"/>
    </row>
    <row r="44" spans="1:5" ht="12.75">
      <c r="A44" s="106" t="s">
        <v>32</v>
      </c>
      <c r="B44" s="234">
        <v>764193</v>
      </c>
      <c r="C44" s="234">
        <v>931290</v>
      </c>
      <c r="D44" s="234" t="s">
        <v>308</v>
      </c>
      <c r="E44" s="234" t="s">
        <v>308</v>
      </c>
    </row>
    <row r="45" spans="1:5" ht="12.75">
      <c r="A45" s="106" t="s">
        <v>33</v>
      </c>
      <c r="B45" s="234" t="s">
        <v>308</v>
      </c>
      <c r="C45" s="234" t="s">
        <v>308</v>
      </c>
      <c r="D45" s="234" t="s">
        <v>308</v>
      </c>
      <c r="E45" s="234" t="s">
        <v>308</v>
      </c>
    </row>
    <row r="46" spans="1:5" ht="12.75">
      <c r="A46" s="106" t="s">
        <v>34</v>
      </c>
      <c r="B46" s="234">
        <v>73</v>
      </c>
      <c r="C46" s="234">
        <v>52</v>
      </c>
      <c r="D46" s="234" t="s">
        <v>308</v>
      </c>
      <c r="E46" s="234" t="s">
        <v>308</v>
      </c>
    </row>
    <row r="47" spans="1:5" ht="12.75">
      <c r="A47" s="106" t="s">
        <v>35</v>
      </c>
      <c r="B47" s="234">
        <v>13116</v>
      </c>
      <c r="C47" s="234">
        <v>20973</v>
      </c>
      <c r="D47" s="234" t="s">
        <v>308</v>
      </c>
      <c r="E47" s="234" t="s">
        <v>308</v>
      </c>
    </row>
    <row r="48" spans="1:5" ht="12.75">
      <c r="A48" s="106" t="s">
        <v>40</v>
      </c>
      <c r="B48" s="234" t="s">
        <v>308</v>
      </c>
      <c r="C48" s="234" t="s">
        <v>308</v>
      </c>
      <c r="D48" s="234" t="s">
        <v>308</v>
      </c>
      <c r="E48" s="234" t="s">
        <v>308</v>
      </c>
    </row>
    <row r="49" spans="1:5" ht="12.75">
      <c r="A49" s="106" t="s">
        <v>38</v>
      </c>
      <c r="B49" s="234" t="s">
        <v>308</v>
      </c>
      <c r="C49" s="234" t="s">
        <v>308</v>
      </c>
      <c r="D49" s="234" t="s">
        <v>308</v>
      </c>
      <c r="E49" s="234">
        <v>3</v>
      </c>
    </row>
    <row r="50" spans="1:5" ht="12.75">
      <c r="A50" s="106" t="s">
        <v>41</v>
      </c>
      <c r="B50" s="234" t="s">
        <v>308</v>
      </c>
      <c r="C50" s="234" t="s">
        <v>308</v>
      </c>
      <c r="D50" s="234" t="s">
        <v>308</v>
      </c>
      <c r="E50" s="234" t="s">
        <v>308</v>
      </c>
    </row>
    <row r="51" spans="1:5" ht="13.5" thickBot="1">
      <c r="A51" s="256" t="s">
        <v>37</v>
      </c>
      <c r="B51" s="333" t="s">
        <v>308</v>
      </c>
      <c r="C51" s="333" t="s">
        <v>308</v>
      </c>
      <c r="D51" s="333" t="s">
        <v>308</v>
      </c>
      <c r="E51" s="333">
        <v>1</v>
      </c>
    </row>
    <row r="52" spans="1:5" ht="12.75">
      <c r="A52" s="108" t="s">
        <v>260</v>
      </c>
      <c r="B52" s="114"/>
      <c r="C52" s="105"/>
      <c r="E52" s="105"/>
    </row>
  </sheetData>
  <mergeCells count="5">
    <mergeCell ref="A5:A6"/>
    <mergeCell ref="B5:C5"/>
    <mergeCell ref="D5:E5"/>
    <mergeCell ref="A1:E1"/>
    <mergeCell ref="A3:E3"/>
  </mergeCells>
  <printOptions horizontalCentered="1"/>
  <pageMargins left="0.75" right="0.75" top="0.5905511811023623" bottom="1" header="0" footer="0"/>
  <pageSetup horizontalDpi="600" verticalDpi="600" orientation="portrait" paperSize="9" scale="6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34"/>
  <dimension ref="A1:H31"/>
  <sheetViews>
    <sheetView showGridLines="0" zoomScale="75" zoomScaleNormal="75" zoomScaleSheetLayoutView="75" workbookViewId="0" topLeftCell="A1">
      <selection activeCell="A3" sqref="A3:H3"/>
    </sheetView>
  </sheetViews>
  <sheetFormatPr defaultColWidth="11.421875" defaultRowHeight="12.75"/>
  <cols>
    <col min="1" max="1" width="14.7109375" style="0" customWidth="1"/>
    <col min="2" max="2" width="17.8515625" style="0" customWidth="1"/>
    <col min="3" max="3" width="14.7109375" style="0" customWidth="1"/>
    <col min="4" max="4" width="18.140625" style="0" customWidth="1"/>
    <col min="5" max="8" width="14.7109375" style="0" customWidth="1"/>
  </cols>
  <sheetData>
    <row r="1" spans="1:8" s="1" customFormat="1" ht="18">
      <c r="A1" s="341" t="s">
        <v>0</v>
      </c>
      <c r="B1" s="341"/>
      <c r="C1" s="341"/>
      <c r="D1" s="341"/>
      <c r="E1" s="341"/>
      <c r="F1" s="341"/>
      <c r="G1" s="341"/>
      <c r="H1" s="341"/>
    </row>
    <row r="2" s="2" customFormat="1" ht="14.25"/>
    <row r="3" spans="1:8" s="2" customFormat="1" ht="15">
      <c r="A3" s="342" t="s">
        <v>343</v>
      </c>
      <c r="B3" s="342"/>
      <c r="C3" s="342"/>
      <c r="D3" s="342"/>
      <c r="E3" s="342"/>
      <c r="F3" s="342"/>
      <c r="G3" s="342"/>
      <c r="H3" s="342"/>
    </row>
    <row r="4" spans="1:8" s="2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>
      <c r="A5" s="311"/>
      <c r="B5" s="312"/>
      <c r="C5" s="312"/>
      <c r="D5" s="312"/>
      <c r="E5" s="313" t="s">
        <v>9</v>
      </c>
      <c r="F5" s="312"/>
      <c r="G5" s="305" t="s">
        <v>20</v>
      </c>
      <c r="H5" s="314"/>
    </row>
    <row r="6" spans="1:8" ht="14.25">
      <c r="A6" s="14" t="s">
        <v>5</v>
      </c>
      <c r="B6" s="13" t="s">
        <v>2</v>
      </c>
      <c r="C6" s="13" t="s">
        <v>10</v>
      </c>
      <c r="D6" s="13" t="s">
        <v>3</v>
      </c>
      <c r="E6" s="13" t="s">
        <v>11</v>
      </c>
      <c r="F6" s="13" t="s">
        <v>232</v>
      </c>
      <c r="G6" s="15" t="s">
        <v>12</v>
      </c>
      <c r="H6" s="16"/>
    </row>
    <row r="7" spans="1:8" ht="12.75">
      <c r="A7" s="5"/>
      <c r="B7" s="13" t="s">
        <v>6</v>
      </c>
      <c r="C7" s="13" t="s">
        <v>13</v>
      </c>
      <c r="D7" s="17" t="s">
        <v>7</v>
      </c>
      <c r="E7" s="13" t="s">
        <v>14</v>
      </c>
      <c r="F7" s="13" t="s">
        <v>8</v>
      </c>
      <c r="G7" s="13" t="s">
        <v>15</v>
      </c>
      <c r="H7" s="13" t="s">
        <v>16</v>
      </c>
    </row>
    <row r="8" spans="1:8" ht="12" customHeight="1" thickBot="1">
      <c r="A8" s="290"/>
      <c r="B8" s="291"/>
      <c r="C8" s="291"/>
      <c r="D8" s="291"/>
      <c r="E8" s="292" t="s">
        <v>17</v>
      </c>
      <c r="F8" s="291"/>
      <c r="G8" s="291"/>
      <c r="H8" s="291"/>
    </row>
    <row r="9" spans="1:8" ht="12.75">
      <c r="A9" s="19">
        <v>1990</v>
      </c>
      <c r="B9" s="20">
        <v>16.7</v>
      </c>
      <c r="C9" s="20">
        <v>53.1</v>
      </c>
      <c r="D9" s="20">
        <v>88.9</v>
      </c>
      <c r="E9" s="21">
        <v>14.881059704542452</v>
      </c>
      <c r="F9" s="22">
        <v>13229.262077338239</v>
      </c>
      <c r="G9" s="22">
        <v>296256</v>
      </c>
      <c r="H9" s="22">
        <v>93</v>
      </c>
    </row>
    <row r="10" spans="1:8" ht="12.75">
      <c r="A10" s="19">
        <v>1991</v>
      </c>
      <c r="B10" s="20">
        <v>18.7</v>
      </c>
      <c r="C10" s="20">
        <v>55.61497326203209</v>
      </c>
      <c r="D10" s="20">
        <v>104</v>
      </c>
      <c r="E10" s="21">
        <v>14.682725710095802</v>
      </c>
      <c r="F10" s="22">
        <v>15270.034738499631</v>
      </c>
      <c r="G10" s="22">
        <v>245111</v>
      </c>
      <c r="H10" s="22">
        <v>252</v>
      </c>
    </row>
    <row r="11" spans="1:8" ht="12.75">
      <c r="A11" s="19">
        <v>1992</v>
      </c>
      <c r="B11" s="20">
        <v>8.7</v>
      </c>
      <c r="C11" s="20">
        <v>56.206896551724135</v>
      </c>
      <c r="D11" s="20">
        <v>48.9</v>
      </c>
      <c r="E11" s="21">
        <v>13.2523169016624</v>
      </c>
      <c r="F11" s="22">
        <v>6480.382964912912</v>
      </c>
      <c r="G11" s="22">
        <v>295796</v>
      </c>
      <c r="H11" s="22">
        <v>64</v>
      </c>
    </row>
    <row r="12" spans="1:8" ht="12.75">
      <c r="A12" s="19">
        <v>1993</v>
      </c>
      <c r="B12" s="20">
        <v>4.9</v>
      </c>
      <c r="C12" s="20">
        <v>45.51020408163265</v>
      </c>
      <c r="D12" s="20">
        <v>22.3</v>
      </c>
      <c r="E12" s="21">
        <v>15.662375440241366</v>
      </c>
      <c r="F12" s="22">
        <v>3492.709723173825</v>
      </c>
      <c r="G12" s="22">
        <v>361740</v>
      </c>
      <c r="H12" s="22">
        <v>346</v>
      </c>
    </row>
    <row r="13" spans="1:8" ht="12.75">
      <c r="A13" s="19">
        <v>1994</v>
      </c>
      <c r="B13" s="20">
        <v>20.5</v>
      </c>
      <c r="C13" s="20">
        <v>37.951219512195124</v>
      </c>
      <c r="D13" s="20">
        <v>77.8</v>
      </c>
      <c r="E13" s="21">
        <v>15.926820766170232</v>
      </c>
      <c r="F13" s="22">
        <v>12391.066556080437</v>
      </c>
      <c r="G13" s="22">
        <v>385753</v>
      </c>
      <c r="H13" s="22">
        <v>733</v>
      </c>
    </row>
    <row r="14" spans="1:8" ht="12.75">
      <c r="A14" s="19">
        <v>1995</v>
      </c>
      <c r="B14" s="20">
        <v>6.4</v>
      </c>
      <c r="C14" s="20">
        <v>42.96875</v>
      </c>
      <c r="D14" s="20">
        <v>27.5</v>
      </c>
      <c r="E14" s="21">
        <v>16.497782265334823</v>
      </c>
      <c r="F14" s="22">
        <v>4536.890122967076</v>
      </c>
      <c r="G14" s="22">
        <v>569828</v>
      </c>
      <c r="H14" s="22">
        <v>231</v>
      </c>
    </row>
    <row r="15" spans="1:8" ht="12.75">
      <c r="A15" s="4">
        <v>1996</v>
      </c>
      <c r="B15" s="25">
        <v>9.3</v>
      </c>
      <c r="C15" s="26">
        <v>47.20430107526881</v>
      </c>
      <c r="D15" s="25">
        <v>43.9</v>
      </c>
      <c r="E15" s="27">
        <v>14.586563773394397</v>
      </c>
      <c r="F15" s="28">
        <v>6403.50149652014</v>
      </c>
      <c r="G15" s="28">
        <v>512294</v>
      </c>
      <c r="H15" s="23">
        <v>285</v>
      </c>
    </row>
    <row r="16" spans="1:8" ht="12.75">
      <c r="A16" s="4">
        <v>1997</v>
      </c>
      <c r="B16" s="25">
        <v>10.2</v>
      </c>
      <c r="C16" s="26">
        <v>47.64705882352942</v>
      </c>
      <c r="D16" s="25">
        <v>48.6</v>
      </c>
      <c r="E16" s="27">
        <v>13.97353142692294</v>
      </c>
      <c r="F16" s="28">
        <v>6791.136273484548</v>
      </c>
      <c r="G16" s="28">
        <v>309350</v>
      </c>
      <c r="H16" s="23">
        <v>947</v>
      </c>
    </row>
    <row r="17" spans="1:8" ht="12.75">
      <c r="A17" s="4">
        <v>1998</v>
      </c>
      <c r="B17" s="25">
        <v>12.6</v>
      </c>
      <c r="C17" s="26">
        <v>45.396825396825406</v>
      </c>
      <c r="D17" s="25">
        <v>57.2</v>
      </c>
      <c r="E17" s="27">
        <v>12.969841212602022</v>
      </c>
      <c r="F17" s="28">
        <v>7418.749173608356</v>
      </c>
      <c r="G17" s="28">
        <v>382741</v>
      </c>
      <c r="H17" s="23">
        <v>1565</v>
      </c>
    </row>
    <row r="18" spans="1:8" ht="12.75">
      <c r="A18" s="4">
        <v>1999</v>
      </c>
      <c r="B18" s="25">
        <v>7.4</v>
      </c>
      <c r="C18" s="26">
        <v>47.56756756756757</v>
      </c>
      <c r="D18" s="25">
        <v>35.2</v>
      </c>
      <c r="E18" s="27">
        <v>14.093733847799696</v>
      </c>
      <c r="F18" s="28">
        <v>4960.994314425493</v>
      </c>
      <c r="G18" s="28">
        <v>351478.216</v>
      </c>
      <c r="H18" s="23">
        <v>1409.497</v>
      </c>
    </row>
    <row r="19" spans="1:8" ht="12.75">
      <c r="A19" s="4">
        <v>2000</v>
      </c>
      <c r="B19" s="25">
        <v>8.8</v>
      </c>
      <c r="C19" s="26">
        <v>47.5</v>
      </c>
      <c r="D19" s="25">
        <v>41.8</v>
      </c>
      <c r="E19" s="27">
        <v>14.10575408988737</v>
      </c>
      <c r="F19" s="28">
        <v>5896.20520957292</v>
      </c>
      <c r="G19" s="47">
        <v>333689.843</v>
      </c>
      <c r="H19" s="63">
        <v>1318.536</v>
      </c>
    </row>
    <row r="20" spans="1:8" ht="12.75">
      <c r="A20" s="4">
        <v>2001</v>
      </c>
      <c r="B20" s="25">
        <v>8.548</v>
      </c>
      <c r="C20" s="26">
        <v>38.70379036031821</v>
      </c>
      <c r="D20" s="25">
        <v>33.084</v>
      </c>
      <c r="E20" s="27">
        <v>14.17</v>
      </c>
      <c r="F20" s="28">
        <v>4688.0028</v>
      </c>
      <c r="G20" s="47">
        <v>146364.356</v>
      </c>
      <c r="H20" s="63">
        <v>1082.223</v>
      </c>
    </row>
    <row r="21" spans="1:8" ht="12.75">
      <c r="A21" s="4">
        <v>2002</v>
      </c>
      <c r="B21" s="25">
        <v>7.597</v>
      </c>
      <c r="C21" s="26">
        <v>37.97025141503225</v>
      </c>
      <c r="D21" s="25">
        <v>28.846</v>
      </c>
      <c r="E21" s="27">
        <v>12.82</v>
      </c>
      <c r="F21" s="28">
        <v>3698.0572</v>
      </c>
      <c r="G21" s="47">
        <v>149873.076</v>
      </c>
      <c r="H21" s="63">
        <v>1582.292</v>
      </c>
    </row>
    <row r="22" spans="1:8" ht="12.75">
      <c r="A22" s="4">
        <v>2003</v>
      </c>
      <c r="B22" s="25">
        <v>6.42</v>
      </c>
      <c r="C22" s="26">
        <v>33.200934579439256</v>
      </c>
      <c r="D22" s="25">
        <v>21.315</v>
      </c>
      <c r="E22" s="27">
        <v>14.72</v>
      </c>
      <c r="F22" s="28">
        <v>3137.5680000000007</v>
      </c>
      <c r="G22" s="47">
        <v>677451</v>
      </c>
      <c r="H22" s="63">
        <v>1952</v>
      </c>
    </row>
    <row r="23" spans="1:8" ht="12.75">
      <c r="A23" s="4">
        <v>2004</v>
      </c>
      <c r="B23" s="25">
        <v>7.1555</v>
      </c>
      <c r="C23" s="26">
        <v>34.35259590524771</v>
      </c>
      <c r="D23" s="25">
        <v>24.581</v>
      </c>
      <c r="E23" s="27">
        <v>13.88</v>
      </c>
      <c r="F23" s="28">
        <v>3411.8428</v>
      </c>
      <c r="G23" s="47">
        <v>269524</v>
      </c>
      <c r="H23" s="63">
        <v>1117</v>
      </c>
    </row>
    <row r="24" spans="1:8" ht="12.75">
      <c r="A24" s="4">
        <v>2005</v>
      </c>
      <c r="B24" s="25">
        <v>6.511</v>
      </c>
      <c r="C24" s="26">
        <v>33.971740132084165</v>
      </c>
      <c r="D24" s="25">
        <v>22.119</v>
      </c>
      <c r="E24" s="27">
        <v>13.42</v>
      </c>
      <c r="F24" s="28">
        <v>2968.3698</v>
      </c>
      <c r="G24" s="47">
        <v>248014</v>
      </c>
      <c r="H24" s="63">
        <v>1321</v>
      </c>
    </row>
    <row r="25" spans="1:8" ht="13.5" thickBot="1">
      <c r="A25" s="29" t="s">
        <v>302</v>
      </c>
      <c r="B25" s="40">
        <v>6.7</v>
      </c>
      <c r="C25" s="41">
        <v>42.23880597014925</v>
      </c>
      <c r="D25" s="40">
        <v>28.3</v>
      </c>
      <c r="E25" s="74">
        <v>14.97</v>
      </c>
      <c r="F25" s="42">
        <v>4236.51</v>
      </c>
      <c r="G25" s="42"/>
      <c r="H25" s="43"/>
    </row>
    <row r="26" spans="1:8" ht="12.75" customHeight="1">
      <c r="A26" s="5" t="s">
        <v>233</v>
      </c>
      <c r="B26" s="5"/>
      <c r="C26" s="5"/>
      <c r="D26" s="5"/>
      <c r="E26" s="5"/>
      <c r="F26" s="5"/>
      <c r="G26" s="5"/>
      <c r="H26" s="5"/>
    </row>
    <row r="27" spans="1:8" ht="12.75">
      <c r="A27" s="5" t="s">
        <v>25</v>
      </c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ht="12.75">
      <c r="H29" s="5"/>
    </row>
    <row r="30" ht="12.75">
      <c r="H30" s="5"/>
    </row>
    <row r="31" ht="12.75">
      <c r="H31" s="5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100">
    <pageSetUpPr fitToPage="1"/>
  </sheetPr>
  <dimension ref="A1:I57"/>
  <sheetViews>
    <sheetView tabSelected="1" zoomScale="75" zoomScaleNormal="75" workbookViewId="0" topLeftCell="A8">
      <selection activeCell="I42" sqref="I42"/>
    </sheetView>
  </sheetViews>
  <sheetFormatPr defaultColWidth="11.421875" defaultRowHeight="12.75"/>
  <cols>
    <col min="1" max="1" width="25.7109375" style="56" customWidth="1"/>
    <col min="2" max="8" width="13.140625" style="56" customWidth="1"/>
    <col min="9" max="16384" width="11.421875" style="56" customWidth="1"/>
  </cols>
  <sheetData>
    <row r="1" spans="1:7" s="227" customFormat="1" ht="18">
      <c r="A1" s="343" t="s">
        <v>0</v>
      </c>
      <c r="B1" s="343"/>
      <c r="C1" s="343"/>
      <c r="D1" s="343"/>
      <c r="E1" s="343"/>
      <c r="F1" s="343"/>
      <c r="G1" s="343"/>
    </row>
    <row r="2" s="158" customFormat="1" ht="14.25"/>
    <row r="3" spans="1:7" s="158" customFormat="1" ht="15">
      <c r="A3" s="344" t="s">
        <v>336</v>
      </c>
      <c r="B3" s="344"/>
      <c r="C3" s="344"/>
      <c r="D3" s="344"/>
      <c r="E3" s="344"/>
      <c r="F3" s="344"/>
      <c r="G3" s="344"/>
    </row>
    <row r="4" spans="1:7" s="158" customFormat="1" ht="15.75" thickBot="1">
      <c r="A4" s="242"/>
      <c r="B4" s="243"/>
      <c r="C4" s="243"/>
      <c r="D4" s="243"/>
      <c r="E4" s="243"/>
      <c r="F4" s="243"/>
      <c r="G4" s="243"/>
    </row>
    <row r="5" spans="1:7" ht="12.75">
      <c r="A5" s="244" t="s">
        <v>173</v>
      </c>
      <c r="B5" s="229" t="s">
        <v>2</v>
      </c>
      <c r="C5" s="230"/>
      <c r="D5" s="230"/>
      <c r="E5" s="229" t="s">
        <v>10</v>
      </c>
      <c r="F5" s="230"/>
      <c r="G5" s="245" t="s">
        <v>3</v>
      </c>
    </row>
    <row r="6" spans="1:7" ht="12.75">
      <c r="A6" s="137" t="s">
        <v>175</v>
      </c>
      <c r="B6" s="53" t="s">
        <v>44</v>
      </c>
      <c r="C6" s="54"/>
      <c r="D6" s="54"/>
      <c r="E6" s="53" t="s">
        <v>45</v>
      </c>
      <c r="F6" s="54"/>
      <c r="G6" s="38" t="s">
        <v>115</v>
      </c>
    </row>
    <row r="7" spans="1:7" ht="13.5" thickBot="1">
      <c r="A7" s="159" t="s">
        <v>114</v>
      </c>
      <c r="B7" s="150" t="s">
        <v>47</v>
      </c>
      <c r="C7" s="157" t="s">
        <v>48</v>
      </c>
      <c r="D7" s="157" t="s">
        <v>49</v>
      </c>
      <c r="E7" s="150" t="s">
        <v>47</v>
      </c>
      <c r="F7" s="157" t="s">
        <v>48</v>
      </c>
      <c r="G7" s="150" t="s">
        <v>12</v>
      </c>
    </row>
    <row r="8" spans="1:9" ht="12.75">
      <c r="A8" s="141" t="s">
        <v>126</v>
      </c>
      <c r="B8" s="249" t="s">
        <v>24</v>
      </c>
      <c r="C8" s="249">
        <v>8</v>
      </c>
      <c r="D8" s="249">
        <v>8</v>
      </c>
      <c r="E8" s="250" t="s">
        <v>24</v>
      </c>
      <c r="F8" s="250">
        <v>5000</v>
      </c>
      <c r="G8" s="249">
        <v>40</v>
      </c>
      <c r="H8" s="201"/>
      <c r="I8" s="201"/>
    </row>
    <row r="9" spans="1:9" ht="12.75">
      <c r="A9" s="141"/>
      <c r="B9" s="249"/>
      <c r="C9" s="249"/>
      <c r="D9" s="249"/>
      <c r="E9" s="250"/>
      <c r="F9" s="250"/>
      <c r="G9" s="249"/>
      <c r="H9" s="201"/>
      <c r="I9" s="201"/>
    </row>
    <row r="10" spans="1:9" ht="12.75">
      <c r="A10" s="141" t="s">
        <v>127</v>
      </c>
      <c r="B10" s="249" t="s">
        <v>24</v>
      </c>
      <c r="C10" s="249">
        <v>3</v>
      </c>
      <c r="D10" s="249">
        <v>3</v>
      </c>
      <c r="E10" s="249" t="s">
        <v>24</v>
      </c>
      <c r="F10" s="250">
        <v>5700</v>
      </c>
      <c r="G10" s="249">
        <v>17</v>
      </c>
      <c r="H10" s="201"/>
      <c r="I10" s="201"/>
    </row>
    <row r="11" spans="2:9" ht="12.75">
      <c r="B11" s="234"/>
      <c r="C11" s="234"/>
      <c r="D11" s="234"/>
      <c r="E11" s="235"/>
      <c r="F11" s="235"/>
      <c r="G11" s="234"/>
      <c r="H11" s="201"/>
      <c r="I11" s="201"/>
    </row>
    <row r="12" spans="1:9" ht="12.75">
      <c r="A12" s="56" t="s">
        <v>128</v>
      </c>
      <c r="B12" s="251">
        <v>102</v>
      </c>
      <c r="C12" s="234">
        <v>439</v>
      </c>
      <c r="D12" s="234">
        <v>541</v>
      </c>
      <c r="E12" s="251">
        <v>520</v>
      </c>
      <c r="F12" s="235">
        <v>4100</v>
      </c>
      <c r="G12" s="234">
        <v>1853</v>
      </c>
      <c r="H12" s="201"/>
      <c r="I12" s="201"/>
    </row>
    <row r="13" spans="1:9" ht="12.75">
      <c r="A13" s="56" t="s">
        <v>129</v>
      </c>
      <c r="B13" s="234">
        <v>5</v>
      </c>
      <c r="C13" s="234">
        <v>18</v>
      </c>
      <c r="D13" s="234">
        <v>23</v>
      </c>
      <c r="E13" s="235">
        <v>1200</v>
      </c>
      <c r="F13" s="235">
        <v>3350</v>
      </c>
      <c r="G13" s="234">
        <v>66</v>
      </c>
      <c r="H13" s="201"/>
      <c r="I13" s="201"/>
    </row>
    <row r="14" spans="1:9" ht="12.75">
      <c r="A14" s="56" t="s">
        <v>130</v>
      </c>
      <c r="B14" s="234">
        <v>10</v>
      </c>
      <c r="C14" s="234">
        <v>79</v>
      </c>
      <c r="D14" s="234">
        <v>89</v>
      </c>
      <c r="E14" s="235">
        <v>1500</v>
      </c>
      <c r="F14" s="235">
        <v>6000</v>
      </c>
      <c r="G14" s="234">
        <v>489</v>
      </c>
      <c r="H14" s="201"/>
      <c r="I14" s="201"/>
    </row>
    <row r="15" spans="1:9" ht="12.75">
      <c r="A15" s="141" t="s">
        <v>179</v>
      </c>
      <c r="B15" s="249">
        <v>117</v>
      </c>
      <c r="C15" s="249">
        <v>536</v>
      </c>
      <c r="D15" s="249">
        <v>653</v>
      </c>
      <c r="E15" s="250">
        <v>633</v>
      </c>
      <c r="F15" s="250">
        <v>4355</v>
      </c>
      <c r="G15" s="249">
        <v>2408</v>
      </c>
      <c r="H15" s="201"/>
      <c r="I15" s="201"/>
    </row>
    <row r="16" spans="2:9" ht="12.75">
      <c r="B16" s="234"/>
      <c r="C16" s="234"/>
      <c r="D16" s="234"/>
      <c r="E16" s="235"/>
      <c r="F16" s="235"/>
      <c r="G16" s="234"/>
      <c r="H16" s="201"/>
      <c r="I16" s="201"/>
    </row>
    <row r="17" spans="1:9" ht="12.75">
      <c r="A17" s="56" t="s">
        <v>131</v>
      </c>
      <c r="B17" s="252">
        <v>1105</v>
      </c>
      <c r="C17" s="252">
        <v>117</v>
      </c>
      <c r="D17" s="234">
        <v>1222</v>
      </c>
      <c r="E17" s="252">
        <v>1603</v>
      </c>
      <c r="F17" s="252">
        <v>7183</v>
      </c>
      <c r="G17" s="235">
        <v>2612</v>
      </c>
      <c r="H17" s="201"/>
      <c r="I17" s="201"/>
    </row>
    <row r="18" spans="1:9" ht="12.75">
      <c r="A18" s="56" t="s">
        <v>132</v>
      </c>
      <c r="B18" s="252">
        <v>1774</v>
      </c>
      <c r="C18" s="252">
        <v>517</v>
      </c>
      <c r="D18" s="234">
        <v>2291</v>
      </c>
      <c r="E18" s="252">
        <v>2000</v>
      </c>
      <c r="F18" s="252">
        <v>5000</v>
      </c>
      <c r="G18" s="235">
        <v>6133</v>
      </c>
      <c r="H18" s="201"/>
      <c r="I18" s="201"/>
    </row>
    <row r="19" spans="1:9" ht="12.75">
      <c r="A19" s="56" t="s">
        <v>133</v>
      </c>
      <c r="B19" s="252">
        <v>35</v>
      </c>
      <c r="C19" s="252">
        <v>140</v>
      </c>
      <c r="D19" s="234">
        <v>175</v>
      </c>
      <c r="E19" s="252">
        <v>6000</v>
      </c>
      <c r="F19" s="252">
        <v>8507</v>
      </c>
      <c r="G19" s="235">
        <v>1401</v>
      </c>
      <c r="H19" s="201"/>
      <c r="I19" s="201"/>
    </row>
    <row r="20" spans="1:9" ht="12.75">
      <c r="A20" s="56" t="s">
        <v>134</v>
      </c>
      <c r="B20" s="252">
        <v>16</v>
      </c>
      <c r="C20" s="252" t="s">
        <v>24</v>
      </c>
      <c r="D20" s="234">
        <v>16</v>
      </c>
      <c r="E20" s="252">
        <v>4250</v>
      </c>
      <c r="F20" s="252" t="s">
        <v>24</v>
      </c>
      <c r="G20" s="235">
        <v>68</v>
      </c>
      <c r="H20" s="201"/>
      <c r="I20" s="201"/>
    </row>
    <row r="21" spans="1:9" ht="12.75">
      <c r="A21" s="141" t="s">
        <v>135</v>
      </c>
      <c r="B21" s="249">
        <v>2930</v>
      </c>
      <c r="C21" s="249">
        <v>774</v>
      </c>
      <c r="D21" s="249">
        <v>3704</v>
      </c>
      <c r="E21" s="250">
        <v>1910</v>
      </c>
      <c r="F21" s="250">
        <v>5964</v>
      </c>
      <c r="G21" s="249">
        <v>10214</v>
      </c>
      <c r="H21" s="201"/>
      <c r="I21" s="201"/>
    </row>
    <row r="22" spans="1:9" ht="12.75">
      <c r="A22" s="141"/>
      <c r="B22" s="249"/>
      <c r="C22" s="249"/>
      <c r="D22" s="249"/>
      <c r="E22" s="250"/>
      <c r="F22" s="250"/>
      <c r="G22" s="249"/>
      <c r="H22" s="201"/>
      <c r="I22" s="201"/>
    </row>
    <row r="23" spans="1:9" ht="12.75">
      <c r="A23" s="141" t="s">
        <v>136</v>
      </c>
      <c r="B23" s="249" t="s">
        <v>24</v>
      </c>
      <c r="C23" s="250">
        <v>5</v>
      </c>
      <c r="D23" s="249">
        <v>5</v>
      </c>
      <c r="E23" s="249" t="s">
        <v>24</v>
      </c>
      <c r="F23" s="250">
        <v>4288</v>
      </c>
      <c r="G23" s="250">
        <v>21</v>
      </c>
      <c r="H23" s="201"/>
      <c r="I23" s="201"/>
    </row>
    <row r="24" spans="2:9" ht="12.75">
      <c r="B24" s="234"/>
      <c r="C24" s="234"/>
      <c r="D24" s="234"/>
      <c r="E24" s="235"/>
      <c r="F24" s="235"/>
      <c r="G24" s="234"/>
      <c r="H24" s="201"/>
      <c r="I24" s="201"/>
    </row>
    <row r="25" spans="1:9" ht="12.75">
      <c r="A25" s="56" t="s">
        <v>137</v>
      </c>
      <c r="B25" s="235" t="s">
        <v>24</v>
      </c>
      <c r="C25" s="235">
        <v>68</v>
      </c>
      <c r="D25" s="234">
        <v>68</v>
      </c>
      <c r="E25" s="235" t="s">
        <v>24</v>
      </c>
      <c r="F25" s="235">
        <v>6000</v>
      </c>
      <c r="G25" s="235">
        <v>408</v>
      </c>
      <c r="H25" s="201"/>
      <c r="I25" s="201"/>
    </row>
    <row r="26" spans="1:9" ht="12.75">
      <c r="A26" s="56" t="s">
        <v>139</v>
      </c>
      <c r="B26" s="235" t="s">
        <v>24</v>
      </c>
      <c r="C26" s="235">
        <v>6</v>
      </c>
      <c r="D26" s="234">
        <v>6</v>
      </c>
      <c r="E26" s="235" t="s">
        <v>24</v>
      </c>
      <c r="F26" s="235">
        <v>5000</v>
      </c>
      <c r="G26" s="235">
        <v>30</v>
      </c>
      <c r="H26" s="201"/>
      <c r="I26" s="201"/>
    </row>
    <row r="27" spans="1:9" ht="12.75">
      <c r="A27" s="56" t="s">
        <v>141</v>
      </c>
      <c r="B27" s="251">
        <v>6</v>
      </c>
      <c r="C27" s="235">
        <v>1</v>
      </c>
      <c r="D27" s="234">
        <v>7</v>
      </c>
      <c r="E27" s="251">
        <v>4000</v>
      </c>
      <c r="F27" s="235">
        <v>8000</v>
      </c>
      <c r="G27" s="235">
        <v>32</v>
      </c>
      <c r="H27" s="201"/>
      <c r="I27" s="201"/>
    </row>
    <row r="28" spans="1:9" ht="12.75">
      <c r="A28" s="56" t="s">
        <v>145</v>
      </c>
      <c r="B28" s="235" t="s">
        <v>24</v>
      </c>
      <c r="C28" s="235">
        <v>5</v>
      </c>
      <c r="D28" s="234">
        <v>5</v>
      </c>
      <c r="E28" s="235" t="s">
        <v>24</v>
      </c>
      <c r="F28" s="235">
        <v>5000</v>
      </c>
      <c r="G28" s="235">
        <v>25</v>
      </c>
      <c r="H28" s="201"/>
      <c r="I28" s="201"/>
    </row>
    <row r="29" spans="1:9" ht="12.75">
      <c r="A29" s="141" t="s">
        <v>180</v>
      </c>
      <c r="B29" s="249">
        <v>6</v>
      </c>
      <c r="C29" s="249">
        <v>80</v>
      </c>
      <c r="D29" s="249">
        <v>86</v>
      </c>
      <c r="E29" s="250">
        <v>4000</v>
      </c>
      <c r="F29" s="250">
        <v>5888</v>
      </c>
      <c r="G29" s="249">
        <v>495</v>
      </c>
      <c r="H29" s="201"/>
      <c r="I29" s="201"/>
    </row>
    <row r="30" spans="1:9" ht="12.75">
      <c r="A30" s="141"/>
      <c r="B30" s="249"/>
      <c r="C30" s="249"/>
      <c r="D30" s="249"/>
      <c r="E30" s="250"/>
      <c r="F30" s="250"/>
      <c r="G30" s="249"/>
      <c r="H30" s="201"/>
      <c r="I30" s="201"/>
    </row>
    <row r="31" spans="1:9" ht="12.75">
      <c r="A31" s="56" t="s">
        <v>147</v>
      </c>
      <c r="B31" s="234" t="s">
        <v>24</v>
      </c>
      <c r="C31" s="234">
        <v>18</v>
      </c>
      <c r="D31" s="234">
        <v>18</v>
      </c>
      <c r="E31" s="235" t="s">
        <v>24</v>
      </c>
      <c r="F31" s="235">
        <v>5800</v>
      </c>
      <c r="G31" s="234">
        <v>104</v>
      </c>
      <c r="H31" s="201"/>
      <c r="I31" s="201"/>
    </row>
    <row r="32" spans="1:9" ht="12.75">
      <c r="A32" s="56" t="s">
        <v>148</v>
      </c>
      <c r="B32" s="234">
        <v>7</v>
      </c>
      <c r="C32" s="234" t="s">
        <v>24</v>
      </c>
      <c r="D32" s="234">
        <v>7</v>
      </c>
      <c r="E32" s="235">
        <v>5000</v>
      </c>
      <c r="F32" s="235">
        <v>11000</v>
      </c>
      <c r="G32" s="234">
        <v>35</v>
      </c>
      <c r="H32" s="201"/>
      <c r="I32" s="201"/>
    </row>
    <row r="33" spans="1:9" ht="12.75">
      <c r="A33" s="56" t="s">
        <v>151</v>
      </c>
      <c r="B33" s="234" t="s">
        <v>24</v>
      </c>
      <c r="C33" s="234">
        <v>1</v>
      </c>
      <c r="D33" s="234">
        <v>1</v>
      </c>
      <c r="E33" s="235" t="s">
        <v>24</v>
      </c>
      <c r="F33" s="235">
        <v>6900</v>
      </c>
      <c r="G33" s="234">
        <v>7</v>
      </c>
      <c r="H33" s="201"/>
      <c r="I33" s="201"/>
    </row>
    <row r="34" spans="1:9" ht="12.75">
      <c r="A34" s="141" t="s">
        <v>152</v>
      </c>
      <c r="B34" s="249">
        <v>7</v>
      </c>
      <c r="C34" s="249">
        <v>19</v>
      </c>
      <c r="D34" s="249">
        <v>26</v>
      </c>
      <c r="E34" s="250">
        <v>5000</v>
      </c>
      <c r="F34" s="250">
        <v>5858</v>
      </c>
      <c r="G34" s="249">
        <v>146</v>
      </c>
      <c r="H34" s="201"/>
      <c r="I34" s="201"/>
    </row>
    <row r="35" spans="2:9" ht="12.75">
      <c r="B35" s="234"/>
      <c r="C35" s="234"/>
      <c r="D35" s="234"/>
      <c r="E35" s="235"/>
      <c r="F35" s="235"/>
      <c r="G35" s="234"/>
      <c r="H35" s="201"/>
      <c r="I35" s="201"/>
    </row>
    <row r="36" spans="1:9" ht="12.75">
      <c r="A36" s="56" t="s">
        <v>153</v>
      </c>
      <c r="B36" s="235">
        <v>4</v>
      </c>
      <c r="C36" s="235">
        <v>52</v>
      </c>
      <c r="D36" s="234">
        <v>56</v>
      </c>
      <c r="E36" s="235">
        <v>1900</v>
      </c>
      <c r="F36" s="235">
        <v>4050</v>
      </c>
      <c r="G36" s="235">
        <v>218</v>
      </c>
      <c r="H36" s="201"/>
      <c r="I36" s="201"/>
    </row>
    <row r="37" spans="1:9" ht="12.75">
      <c r="A37" s="56" t="s">
        <v>154</v>
      </c>
      <c r="B37" s="235" t="s">
        <v>24</v>
      </c>
      <c r="C37" s="235">
        <v>2</v>
      </c>
      <c r="D37" s="234">
        <v>2</v>
      </c>
      <c r="E37" s="235" t="s">
        <v>24</v>
      </c>
      <c r="F37" s="235">
        <v>4000</v>
      </c>
      <c r="G37" s="235">
        <v>8</v>
      </c>
      <c r="H37" s="201"/>
      <c r="I37" s="201"/>
    </row>
    <row r="38" spans="1:9" ht="12.75">
      <c r="A38" s="56" t="s">
        <v>155</v>
      </c>
      <c r="B38" s="235">
        <v>11</v>
      </c>
      <c r="C38" s="235" t="s">
        <v>24</v>
      </c>
      <c r="D38" s="234">
        <v>11</v>
      </c>
      <c r="E38" s="235">
        <v>2363</v>
      </c>
      <c r="F38" s="235" t="s">
        <v>24</v>
      </c>
      <c r="G38" s="235">
        <v>26</v>
      </c>
      <c r="H38" s="201"/>
      <c r="I38" s="201"/>
    </row>
    <row r="39" spans="1:9" ht="12.75">
      <c r="A39" s="141" t="s">
        <v>156</v>
      </c>
      <c r="B39" s="249">
        <v>15</v>
      </c>
      <c r="C39" s="249">
        <v>54</v>
      </c>
      <c r="D39" s="249">
        <v>69</v>
      </c>
      <c r="E39" s="250">
        <v>2240</v>
      </c>
      <c r="F39" s="250">
        <v>4048</v>
      </c>
      <c r="G39" s="249">
        <v>252</v>
      </c>
      <c r="H39" s="201"/>
      <c r="I39" s="201"/>
    </row>
    <row r="40" spans="1:9" ht="12.75">
      <c r="A40" s="141"/>
      <c r="B40" s="249"/>
      <c r="C40" s="249"/>
      <c r="D40" s="249"/>
      <c r="E40" s="250"/>
      <c r="F40" s="250"/>
      <c r="G40" s="249"/>
      <c r="H40" s="201"/>
      <c r="I40" s="201"/>
    </row>
    <row r="41" spans="1:9" ht="12.75">
      <c r="A41" s="141" t="s">
        <v>157</v>
      </c>
      <c r="B41" s="249" t="s">
        <v>24</v>
      </c>
      <c r="C41" s="249">
        <v>13</v>
      </c>
      <c r="D41" s="249">
        <v>13</v>
      </c>
      <c r="E41" s="249" t="s">
        <v>24</v>
      </c>
      <c r="F41" s="250">
        <v>7600</v>
      </c>
      <c r="G41" s="249">
        <v>99</v>
      </c>
      <c r="H41" s="201"/>
      <c r="I41" s="201"/>
    </row>
    <row r="42" spans="2:9" ht="12.75">
      <c r="B42" s="234"/>
      <c r="C42" s="234"/>
      <c r="D42" s="234"/>
      <c r="E42" s="235"/>
      <c r="F42" s="235"/>
      <c r="G42" s="234"/>
      <c r="H42" s="201"/>
      <c r="I42" s="201"/>
    </row>
    <row r="43" spans="1:9" ht="12.75">
      <c r="A43" s="56" t="s">
        <v>158</v>
      </c>
      <c r="B43" s="251">
        <v>800</v>
      </c>
      <c r="C43" s="235">
        <v>170</v>
      </c>
      <c r="D43" s="234">
        <v>970</v>
      </c>
      <c r="E43" s="251">
        <v>1500</v>
      </c>
      <c r="F43" s="235">
        <v>8500</v>
      </c>
      <c r="G43" s="235">
        <v>2645</v>
      </c>
      <c r="H43" s="201"/>
      <c r="I43" s="201"/>
    </row>
    <row r="44" spans="1:9" ht="12.75">
      <c r="A44" s="56" t="s">
        <v>159</v>
      </c>
      <c r="B44" s="251">
        <v>354</v>
      </c>
      <c r="C44" s="235">
        <v>174</v>
      </c>
      <c r="D44" s="234">
        <v>528</v>
      </c>
      <c r="E44" s="251">
        <v>1500</v>
      </c>
      <c r="F44" s="235">
        <v>8500</v>
      </c>
      <c r="G44" s="235">
        <v>2010</v>
      </c>
      <c r="H44" s="201"/>
      <c r="I44" s="201"/>
    </row>
    <row r="45" spans="1:9" ht="12.75">
      <c r="A45" s="141" t="s">
        <v>160</v>
      </c>
      <c r="B45" s="254">
        <v>1154</v>
      </c>
      <c r="C45" s="249">
        <v>344</v>
      </c>
      <c r="D45" s="249">
        <v>1498</v>
      </c>
      <c r="E45" s="254">
        <v>1500</v>
      </c>
      <c r="F45" s="250">
        <v>8500</v>
      </c>
      <c r="G45" s="249">
        <v>4655</v>
      </c>
      <c r="H45" s="201"/>
      <c r="I45" s="201"/>
    </row>
    <row r="46" spans="2:9" ht="12.75">
      <c r="B46" s="234"/>
      <c r="C46" s="234"/>
      <c r="D46" s="234"/>
      <c r="E46" s="235"/>
      <c r="F46" s="235"/>
      <c r="G46" s="234"/>
      <c r="H46" s="201"/>
      <c r="I46" s="201"/>
    </row>
    <row r="47" spans="1:9" ht="12.75">
      <c r="A47" s="56" t="s">
        <v>161</v>
      </c>
      <c r="B47" s="234" t="s">
        <v>24</v>
      </c>
      <c r="C47" s="234">
        <v>14</v>
      </c>
      <c r="D47" s="234">
        <v>14</v>
      </c>
      <c r="E47" s="235" t="s">
        <v>24</v>
      </c>
      <c r="F47" s="235">
        <v>2100</v>
      </c>
      <c r="G47" s="234">
        <v>29</v>
      </c>
      <c r="H47" s="201"/>
      <c r="I47" s="201"/>
    </row>
    <row r="48" spans="1:9" ht="12.75">
      <c r="A48" s="56" t="s">
        <v>162</v>
      </c>
      <c r="B48" s="234">
        <v>245</v>
      </c>
      <c r="C48" s="234">
        <v>412</v>
      </c>
      <c r="D48" s="234">
        <v>657</v>
      </c>
      <c r="E48" s="235">
        <v>2800</v>
      </c>
      <c r="F48" s="235">
        <v>7500</v>
      </c>
      <c r="G48" s="234">
        <v>3776</v>
      </c>
      <c r="H48" s="201"/>
      <c r="I48" s="201"/>
    </row>
    <row r="49" spans="1:9" ht="12.75">
      <c r="A49" s="56" t="s">
        <v>163</v>
      </c>
      <c r="B49" s="235">
        <v>3</v>
      </c>
      <c r="C49" s="235">
        <v>171</v>
      </c>
      <c r="D49" s="234">
        <v>174</v>
      </c>
      <c r="E49" s="235">
        <v>3500</v>
      </c>
      <c r="F49" s="235">
        <v>7000</v>
      </c>
      <c r="G49" s="235">
        <v>1208</v>
      </c>
      <c r="H49" s="201"/>
      <c r="I49" s="201"/>
    </row>
    <row r="50" spans="1:9" ht="12.75">
      <c r="A50" s="56" t="s">
        <v>164</v>
      </c>
      <c r="B50" s="251">
        <v>1</v>
      </c>
      <c r="C50" s="234">
        <v>11</v>
      </c>
      <c r="D50" s="234">
        <v>12</v>
      </c>
      <c r="E50" s="251">
        <v>1700</v>
      </c>
      <c r="F50" s="235">
        <v>5664</v>
      </c>
      <c r="G50" s="234">
        <v>64</v>
      </c>
      <c r="H50" s="201"/>
      <c r="I50" s="201"/>
    </row>
    <row r="51" spans="1:9" ht="12.75">
      <c r="A51" s="56" t="s">
        <v>167</v>
      </c>
      <c r="B51" s="234">
        <v>2</v>
      </c>
      <c r="C51" s="234">
        <v>99</v>
      </c>
      <c r="D51" s="234">
        <v>101</v>
      </c>
      <c r="E51" s="235">
        <v>2000</v>
      </c>
      <c r="F51" s="235">
        <v>3500</v>
      </c>
      <c r="G51" s="234">
        <v>351</v>
      </c>
      <c r="H51" s="201"/>
      <c r="I51" s="201"/>
    </row>
    <row r="52" spans="1:9" ht="12.75">
      <c r="A52" s="56" t="s">
        <v>168</v>
      </c>
      <c r="B52" s="235">
        <v>41</v>
      </c>
      <c r="C52" s="235">
        <v>91</v>
      </c>
      <c r="D52" s="234">
        <v>132</v>
      </c>
      <c r="E52" s="235">
        <v>2306</v>
      </c>
      <c r="F52" s="235">
        <v>7814</v>
      </c>
      <c r="G52" s="235">
        <v>806</v>
      </c>
      <c r="H52" s="201"/>
      <c r="I52" s="201"/>
    </row>
    <row r="53" spans="1:9" ht="12.75">
      <c r="A53" s="141" t="s">
        <v>181</v>
      </c>
      <c r="B53" s="249">
        <v>292</v>
      </c>
      <c r="C53" s="249">
        <v>798</v>
      </c>
      <c r="D53" s="249">
        <v>1090</v>
      </c>
      <c r="E53" s="250">
        <v>2729</v>
      </c>
      <c r="F53" s="250">
        <v>6812</v>
      </c>
      <c r="G53" s="249">
        <v>6234</v>
      </c>
      <c r="H53" s="201"/>
      <c r="I53" s="201"/>
    </row>
    <row r="54" spans="2:9" ht="12.75">
      <c r="B54" s="234"/>
      <c r="C54" s="234"/>
      <c r="D54" s="234"/>
      <c r="E54" s="235"/>
      <c r="F54" s="235"/>
      <c r="G54" s="234"/>
      <c r="H54" s="201"/>
      <c r="I54" s="201"/>
    </row>
    <row r="55" spans="1:9" ht="13.5" thickBot="1">
      <c r="A55" s="142" t="s">
        <v>172</v>
      </c>
      <c r="B55" s="237">
        <v>4521</v>
      </c>
      <c r="C55" s="237">
        <v>2634</v>
      </c>
      <c r="D55" s="237">
        <v>7155</v>
      </c>
      <c r="E55" s="283">
        <v>1834</v>
      </c>
      <c r="F55" s="283">
        <v>6184</v>
      </c>
      <c r="G55" s="237">
        <v>24581</v>
      </c>
      <c r="H55" s="201"/>
      <c r="I55" s="201"/>
    </row>
    <row r="56" ht="12.75">
      <c r="G56" s="201"/>
    </row>
    <row r="57" ht="12.75">
      <c r="D57" s="201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3">
    <pageSetUpPr fitToPage="1"/>
  </sheetPr>
  <dimension ref="A1:I29"/>
  <sheetViews>
    <sheetView zoomScale="75" zoomScaleNormal="75" workbookViewId="0" topLeftCell="A1">
      <selection activeCell="D40" sqref="D40"/>
    </sheetView>
  </sheetViews>
  <sheetFormatPr defaultColWidth="11.421875" defaultRowHeight="12.75"/>
  <cols>
    <col min="1" max="1" width="27.7109375" style="56" customWidth="1"/>
    <col min="2" max="3" width="10.7109375" style="56" customWidth="1"/>
    <col min="4" max="9" width="12.7109375" style="56" customWidth="1"/>
    <col min="10" max="11" width="10.7109375" style="56" customWidth="1"/>
    <col min="12" max="16384" width="11.421875" style="56" customWidth="1"/>
  </cols>
  <sheetData>
    <row r="1" spans="1:9" s="227" customFormat="1" ht="18">
      <c r="A1" s="343" t="s">
        <v>0</v>
      </c>
      <c r="B1" s="343"/>
      <c r="C1" s="343"/>
      <c r="D1" s="343"/>
      <c r="E1" s="343"/>
      <c r="F1" s="343"/>
      <c r="G1" s="343"/>
      <c r="H1" s="343"/>
      <c r="I1" s="343"/>
    </row>
    <row r="2" s="158" customFormat="1" ht="14.25"/>
    <row r="3" spans="1:9" s="158" customFormat="1" ht="15">
      <c r="A3" s="344" t="s">
        <v>348</v>
      </c>
      <c r="B3" s="344"/>
      <c r="C3" s="344"/>
      <c r="D3" s="344"/>
      <c r="E3" s="344"/>
      <c r="F3" s="344"/>
      <c r="G3" s="344"/>
      <c r="H3" s="344"/>
      <c r="I3" s="344"/>
    </row>
    <row r="4" spans="1:9" s="158" customFormat="1" ht="15.75" thickBot="1">
      <c r="A4" s="228"/>
      <c r="B4" s="228"/>
      <c r="C4" s="228"/>
      <c r="D4" s="228"/>
      <c r="E4" s="228"/>
      <c r="F4" s="228"/>
      <c r="G4" s="228"/>
      <c r="H4" s="228"/>
      <c r="I4" s="228"/>
    </row>
    <row r="5" spans="1:9" ht="12.75">
      <c r="A5" s="151"/>
      <c r="B5" s="151"/>
      <c r="C5" s="151"/>
      <c r="D5" s="231" t="s">
        <v>68</v>
      </c>
      <c r="E5" s="232"/>
      <c r="F5" s="232"/>
      <c r="G5" s="232"/>
      <c r="H5" s="232"/>
      <c r="I5" s="238"/>
    </row>
    <row r="6" spans="1:9" ht="12.75">
      <c r="A6" s="345" t="s">
        <v>43</v>
      </c>
      <c r="B6" s="345"/>
      <c r="C6" s="346"/>
      <c r="D6" s="53" t="s">
        <v>69</v>
      </c>
      <c r="E6" s="54"/>
      <c r="F6" s="54"/>
      <c r="G6" s="55" t="s">
        <v>70</v>
      </c>
      <c r="H6" s="37"/>
      <c r="I6" s="55" t="s">
        <v>49</v>
      </c>
    </row>
    <row r="7" spans="4:9" ht="12.75">
      <c r="D7" s="143"/>
      <c r="E7" s="37"/>
      <c r="F7" s="55" t="s">
        <v>71</v>
      </c>
      <c r="G7" s="55" t="s">
        <v>72</v>
      </c>
      <c r="H7" s="55" t="s">
        <v>49</v>
      </c>
      <c r="I7" s="55" t="s">
        <v>73</v>
      </c>
    </row>
    <row r="8" spans="1:9" ht="13.5" thickBot="1">
      <c r="A8" s="154"/>
      <c r="B8" s="154"/>
      <c r="C8" s="149"/>
      <c r="D8" s="150" t="s">
        <v>74</v>
      </c>
      <c r="E8" s="150" t="s">
        <v>75</v>
      </c>
      <c r="F8" s="150" t="s">
        <v>76</v>
      </c>
      <c r="G8" s="150" t="s">
        <v>77</v>
      </c>
      <c r="H8" s="239"/>
      <c r="I8" s="150" t="s">
        <v>78</v>
      </c>
    </row>
    <row r="9" spans="1:9" ht="12.75">
      <c r="A9" s="138" t="s">
        <v>52</v>
      </c>
      <c r="B9" s="138"/>
      <c r="C9" s="138"/>
      <c r="D9" s="233"/>
      <c r="E9" s="233"/>
      <c r="F9" s="233"/>
      <c r="G9" s="233"/>
      <c r="H9" s="233"/>
      <c r="I9" s="233"/>
    </row>
    <row r="10" spans="1:9" ht="12.75">
      <c r="A10" s="56" t="s">
        <v>79</v>
      </c>
      <c r="D10" s="234">
        <v>208004</v>
      </c>
      <c r="E10" s="234">
        <v>129986</v>
      </c>
      <c r="F10" s="240">
        <v>37280</v>
      </c>
      <c r="G10" s="234">
        <v>3651423</v>
      </c>
      <c r="H10" s="234">
        <v>4026694</v>
      </c>
      <c r="I10" s="234">
        <v>399933</v>
      </c>
    </row>
    <row r="11" spans="1:9" ht="12.75">
      <c r="A11" s="140" t="s">
        <v>80</v>
      </c>
      <c r="D11" s="234">
        <v>371226</v>
      </c>
      <c r="E11" s="234">
        <v>518739</v>
      </c>
      <c r="F11" s="234" t="s">
        <v>24</v>
      </c>
      <c r="G11" s="234">
        <v>3736094</v>
      </c>
      <c r="H11" s="234">
        <v>4626059</v>
      </c>
      <c r="I11" s="234">
        <v>560617</v>
      </c>
    </row>
    <row r="12" spans="1:9" ht="12.75">
      <c r="A12" s="56" t="s">
        <v>81</v>
      </c>
      <c r="D12" s="234">
        <v>46340</v>
      </c>
      <c r="E12" s="234">
        <v>140445</v>
      </c>
      <c r="F12" s="234" t="s">
        <v>24</v>
      </c>
      <c r="G12" s="234">
        <v>355323</v>
      </c>
      <c r="H12" s="234">
        <v>542108</v>
      </c>
      <c r="I12" s="234">
        <v>69172</v>
      </c>
    </row>
    <row r="13" spans="1:9" ht="12.75">
      <c r="A13" s="56" t="s">
        <v>82</v>
      </c>
      <c r="D13" s="234">
        <v>12252</v>
      </c>
      <c r="E13" s="234">
        <v>33970</v>
      </c>
      <c r="F13" s="234">
        <v>5</v>
      </c>
      <c r="G13" s="234">
        <v>82869</v>
      </c>
      <c r="H13" s="234">
        <v>129096</v>
      </c>
      <c r="I13" s="234">
        <v>14253</v>
      </c>
    </row>
    <row r="14" spans="1:9" ht="12.75">
      <c r="A14" s="56" t="s">
        <v>83</v>
      </c>
      <c r="D14" s="234">
        <v>6</v>
      </c>
      <c r="E14" s="234" t="s">
        <v>24</v>
      </c>
      <c r="F14" s="234">
        <v>5</v>
      </c>
      <c r="G14" s="234">
        <v>65</v>
      </c>
      <c r="H14" s="234">
        <v>76</v>
      </c>
      <c r="I14" s="234">
        <v>6</v>
      </c>
    </row>
    <row r="15" spans="1:9" ht="12.75">
      <c r="A15" s="140" t="s">
        <v>84</v>
      </c>
      <c r="D15" s="234">
        <v>3823</v>
      </c>
      <c r="E15" s="234">
        <v>12130</v>
      </c>
      <c r="F15" s="234">
        <v>7</v>
      </c>
      <c r="G15" s="234">
        <v>36170</v>
      </c>
      <c r="H15" s="234">
        <v>52130</v>
      </c>
      <c r="I15" s="234">
        <v>8071</v>
      </c>
    </row>
    <row r="16" spans="1:9" ht="12.75">
      <c r="A16" s="140" t="s">
        <v>85</v>
      </c>
      <c r="D16" s="234">
        <v>1706</v>
      </c>
      <c r="E16" s="234">
        <v>9231</v>
      </c>
      <c r="F16" s="234" t="s">
        <v>24</v>
      </c>
      <c r="G16" s="234">
        <v>1152</v>
      </c>
      <c r="H16" s="234">
        <v>12089</v>
      </c>
      <c r="I16" s="234">
        <v>2010</v>
      </c>
    </row>
    <row r="17" spans="1:9" ht="12.75">
      <c r="A17" s="56" t="s">
        <v>226</v>
      </c>
      <c r="D17" s="234">
        <v>13</v>
      </c>
      <c r="E17" s="234">
        <v>21224</v>
      </c>
      <c r="F17" s="234" t="s">
        <v>24</v>
      </c>
      <c r="G17" s="234">
        <v>23</v>
      </c>
      <c r="H17" s="234">
        <v>21260</v>
      </c>
      <c r="I17" s="234">
        <v>10</v>
      </c>
    </row>
    <row r="18" spans="4:9" ht="12.75">
      <c r="D18" s="234"/>
      <c r="E18" s="234"/>
      <c r="F18" s="234"/>
      <c r="G18" s="234"/>
      <c r="H18" s="234"/>
      <c r="I18" s="234"/>
    </row>
    <row r="19" spans="1:9" ht="12.75">
      <c r="A19" s="241" t="s">
        <v>54</v>
      </c>
      <c r="D19" s="234"/>
      <c r="E19" s="234"/>
      <c r="F19" s="234"/>
      <c r="G19" s="234"/>
      <c r="H19" s="234"/>
      <c r="I19" s="234"/>
    </row>
    <row r="20" spans="1:9" ht="12.75">
      <c r="A20" s="56" t="s">
        <v>86</v>
      </c>
      <c r="D20" s="234">
        <v>4715</v>
      </c>
      <c r="E20" s="234">
        <v>1709</v>
      </c>
      <c r="F20" s="234">
        <v>1126</v>
      </c>
      <c r="G20" s="234">
        <v>816564</v>
      </c>
      <c r="H20" s="234">
        <v>824114</v>
      </c>
      <c r="I20" s="234">
        <v>19316</v>
      </c>
    </row>
    <row r="21" spans="1:9" ht="12.75">
      <c r="A21" s="56" t="s">
        <v>263</v>
      </c>
      <c r="D21" s="234">
        <v>5742</v>
      </c>
      <c r="E21" s="234">
        <v>380685</v>
      </c>
      <c r="F21" s="234">
        <v>1386</v>
      </c>
      <c r="G21" s="234">
        <v>3593557</v>
      </c>
      <c r="H21" s="234">
        <v>3981370</v>
      </c>
      <c r="I21" s="234">
        <v>15744</v>
      </c>
    </row>
    <row r="22" spans="1:9" ht="12.75">
      <c r="A22" s="56" t="s">
        <v>87</v>
      </c>
      <c r="D22" s="234">
        <v>537</v>
      </c>
      <c r="E22" s="234">
        <v>7272</v>
      </c>
      <c r="F22" s="240" t="s">
        <v>24</v>
      </c>
      <c r="G22" s="234">
        <v>14309</v>
      </c>
      <c r="H22" s="234">
        <v>22119</v>
      </c>
      <c r="I22" s="234">
        <v>126</v>
      </c>
    </row>
    <row r="23" spans="1:9" ht="12.75">
      <c r="A23" s="56" t="s">
        <v>88</v>
      </c>
      <c r="D23" s="234" t="s">
        <v>24</v>
      </c>
      <c r="E23" s="234">
        <v>35</v>
      </c>
      <c r="F23" s="240" t="s">
        <v>24</v>
      </c>
      <c r="G23" s="234">
        <v>661</v>
      </c>
      <c r="H23" s="234">
        <v>696</v>
      </c>
      <c r="I23" s="234">
        <v>14</v>
      </c>
    </row>
    <row r="24" spans="1:9" ht="12.75">
      <c r="A24" s="57" t="s">
        <v>305</v>
      </c>
      <c r="D24" s="234" t="s">
        <v>24</v>
      </c>
      <c r="E24" s="234" t="s">
        <v>24</v>
      </c>
      <c r="F24" s="240" t="s">
        <v>24</v>
      </c>
      <c r="G24" s="234">
        <v>1</v>
      </c>
      <c r="H24" s="234">
        <v>1</v>
      </c>
      <c r="I24" s="234" t="s">
        <v>24</v>
      </c>
    </row>
    <row r="25" spans="1:9" ht="12.75">
      <c r="A25" s="56" t="s">
        <v>89</v>
      </c>
      <c r="D25" s="234">
        <v>18</v>
      </c>
      <c r="E25" s="234">
        <v>4</v>
      </c>
      <c r="F25" s="240" t="s">
        <v>24</v>
      </c>
      <c r="G25" s="234">
        <v>38</v>
      </c>
      <c r="H25" s="234">
        <v>60</v>
      </c>
      <c r="I25" s="234">
        <v>13</v>
      </c>
    </row>
    <row r="26" spans="4:9" ht="12.75">
      <c r="D26" s="234"/>
      <c r="E26" s="234"/>
      <c r="F26" s="240"/>
      <c r="G26" s="234"/>
      <c r="H26" s="234"/>
      <c r="I26" s="234"/>
    </row>
    <row r="27" spans="1:9" s="141" customFormat="1" ht="12.75">
      <c r="A27" s="141" t="s">
        <v>55</v>
      </c>
      <c r="D27" s="249">
        <v>254</v>
      </c>
      <c r="E27" s="249">
        <v>688</v>
      </c>
      <c r="F27" s="367">
        <v>2</v>
      </c>
      <c r="G27" s="249">
        <v>2676</v>
      </c>
      <c r="H27" s="249">
        <v>3620</v>
      </c>
      <c r="I27" s="249">
        <v>370</v>
      </c>
    </row>
    <row r="28" spans="1:9" ht="12.75">
      <c r="A28" s="141"/>
      <c r="B28" s="141"/>
      <c r="C28" s="141"/>
      <c r="D28" s="234"/>
      <c r="E28" s="234"/>
      <c r="F28" s="234"/>
      <c r="G28" s="234"/>
      <c r="H28" s="234"/>
      <c r="I28" s="234"/>
    </row>
    <row r="29" spans="1:9" ht="13.5" thickBot="1">
      <c r="A29" s="142" t="s">
        <v>56</v>
      </c>
      <c r="B29" s="142"/>
      <c r="C29" s="145"/>
      <c r="D29" s="237">
        <v>654637</v>
      </c>
      <c r="E29" s="237">
        <v>1256118</v>
      </c>
      <c r="F29" s="237">
        <v>39811</v>
      </c>
      <c r="G29" s="237">
        <v>12290923</v>
      </c>
      <c r="H29" s="237">
        <v>14241490</v>
      </c>
      <c r="I29" s="237">
        <v>1089653</v>
      </c>
    </row>
  </sheetData>
  <mergeCells count="3">
    <mergeCell ref="A1:I1"/>
    <mergeCell ref="A3:I3"/>
    <mergeCell ref="A6:C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105">
    <pageSetUpPr fitToPage="1"/>
  </sheetPr>
  <dimension ref="A1:I55"/>
  <sheetViews>
    <sheetView zoomScale="75" zoomScaleNormal="75" workbookViewId="0" topLeftCell="A1">
      <selection activeCell="J39" sqref="J39"/>
    </sheetView>
  </sheetViews>
  <sheetFormatPr defaultColWidth="11.421875" defaultRowHeight="12.75"/>
  <cols>
    <col min="1" max="1" width="25.7109375" style="56" customWidth="1"/>
    <col min="2" max="8" width="13.140625" style="56" customWidth="1"/>
    <col min="9" max="16384" width="11.421875" style="56" customWidth="1"/>
  </cols>
  <sheetData>
    <row r="1" spans="1:7" s="227" customFormat="1" ht="18">
      <c r="A1" s="343" t="s">
        <v>0</v>
      </c>
      <c r="B1" s="343"/>
      <c r="C1" s="343"/>
      <c r="D1" s="343"/>
      <c r="E1" s="343"/>
      <c r="F1" s="343"/>
      <c r="G1" s="343"/>
    </row>
    <row r="2" s="158" customFormat="1" ht="14.25"/>
    <row r="3" spans="1:7" s="158" customFormat="1" ht="15">
      <c r="A3" s="344" t="s">
        <v>337</v>
      </c>
      <c r="B3" s="344"/>
      <c r="C3" s="344"/>
      <c r="D3" s="344"/>
      <c r="E3" s="344"/>
      <c r="F3" s="344"/>
      <c r="G3" s="344"/>
    </row>
    <row r="4" spans="1:7" s="158" customFormat="1" ht="15.75" thickBot="1">
      <c r="A4" s="242"/>
      <c r="B4" s="243"/>
      <c r="C4" s="243"/>
      <c r="D4" s="243"/>
      <c r="E4" s="243"/>
      <c r="F4" s="243"/>
      <c r="G4" s="243"/>
    </row>
    <row r="5" spans="1:7" ht="12.75">
      <c r="A5" s="244" t="s">
        <v>173</v>
      </c>
      <c r="B5" s="229" t="s">
        <v>2</v>
      </c>
      <c r="C5" s="230"/>
      <c r="D5" s="230"/>
      <c r="E5" s="229" t="s">
        <v>10</v>
      </c>
      <c r="F5" s="230"/>
      <c r="G5" s="245" t="s">
        <v>3</v>
      </c>
    </row>
    <row r="6" spans="1:7" ht="12.75">
      <c r="A6" s="137" t="s">
        <v>175</v>
      </c>
      <c r="B6" s="53" t="s">
        <v>44</v>
      </c>
      <c r="C6" s="54"/>
      <c r="D6" s="54"/>
      <c r="E6" s="53" t="s">
        <v>45</v>
      </c>
      <c r="F6" s="54"/>
      <c r="G6" s="38" t="s">
        <v>115</v>
      </c>
    </row>
    <row r="7" spans="1:7" ht="13.5" thickBot="1">
      <c r="A7" s="159" t="s">
        <v>114</v>
      </c>
      <c r="B7" s="150" t="s">
        <v>47</v>
      </c>
      <c r="C7" s="157" t="s">
        <v>48</v>
      </c>
      <c r="D7" s="157" t="s">
        <v>49</v>
      </c>
      <c r="E7" s="150" t="s">
        <v>47</v>
      </c>
      <c r="F7" s="157" t="s">
        <v>48</v>
      </c>
      <c r="G7" s="150" t="s">
        <v>12</v>
      </c>
    </row>
    <row r="8" spans="1:9" ht="12.75">
      <c r="A8" s="141" t="s">
        <v>126</v>
      </c>
      <c r="B8" s="249" t="s">
        <v>24</v>
      </c>
      <c r="C8" s="249">
        <v>15</v>
      </c>
      <c r="D8" s="249">
        <v>15</v>
      </c>
      <c r="E8" s="250" t="s">
        <v>24</v>
      </c>
      <c r="F8" s="250">
        <v>4940</v>
      </c>
      <c r="G8" s="249">
        <v>74</v>
      </c>
      <c r="H8" s="201"/>
      <c r="I8" s="201"/>
    </row>
    <row r="9" spans="1:9" ht="12.75">
      <c r="A9" s="141"/>
      <c r="B9" s="249"/>
      <c r="C9" s="249"/>
      <c r="D9" s="249"/>
      <c r="E9" s="250"/>
      <c r="F9" s="250"/>
      <c r="G9" s="249"/>
      <c r="H9" s="201"/>
      <c r="I9" s="201"/>
    </row>
    <row r="10" spans="1:9" ht="12.75">
      <c r="A10" s="56" t="s">
        <v>128</v>
      </c>
      <c r="B10" s="251">
        <v>118</v>
      </c>
      <c r="C10" s="234">
        <v>150</v>
      </c>
      <c r="D10" s="234">
        <v>268</v>
      </c>
      <c r="E10" s="251">
        <v>431</v>
      </c>
      <c r="F10" s="235">
        <v>4200</v>
      </c>
      <c r="G10" s="234">
        <v>680</v>
      </c>
      <c r="H10" s="201"/>
      <c r="I10" s="201"/>
    </row>
    <row r="11" spans="1:9" ht="12.75">
      <c r="A11" s="56" t="s">
        <v>129</v>
      </c>
      <c r="B11" s="234">
        <v>27</v>
      </c>
      <c r="C11" s="234">
        <v>1</v>
      </c>
      <c r="D11" s="234">
        <v>28</v>
      </c>
      <c r="E11" s="235">
        <v>430</v>
      </c>
      <c r="F11" s="235">
        <v>4200</v>
      </c>
      <c r="G11" s="234">
        <v>16</v>
      </c>
      <c r="H11" s="201"/>
      <c r="I11" s="201"/>
    </row>
    <row r="12" spans="1:9" ht="12.75">
      <c r="A12" s="56" t="s">
        <v>130</v>
      </c>
      <c r="B12" s="234" t="s">
        <v>24</v>
      </c>
      <c r="C12" s="234">
        <v>55</v>
      </c>
      <c r="D12" s="234">
        <v>55</v>
      </c>
      <c r="E12" s="235" t="s">
        <v>24</v>
      </c>
      <c r="F12" s="235">
        <v>4000</v>
      </c>
      <c r="G12" s="234">
        <v>220</v>
      </c>
      <c r="H12" s="201"/>
      <c r="I12" s="201"/>
    </row>
    <row r="13" spans="1:9" ht="12.75">
      <c r="A13" s="141" t="s">
        <v>179</v>
      </c>
      <c r="B13" s="249">
        <v>145</v>
      </c>
      <c r="C13" s="249">
        <v>206</v>
      </c>
      <c r="D13" s="249">
        <v>351</v>
      </c>
      <c r="E13" s="250">
        <v>431</v>
      </c>
      <c r="F13" s="250">
        <v>4147</v>
      </c>
      <c r="G13" s="249">
        <v>916</v>
      </c>
      <c r="H13" s="201"/>
      <c r="I13" s="201"/>
    </row>
    <row r="14" spans="2:9" ht="12.75">
      <c r="B14" s="234"/>
      <c r="C14" s="234"/>
      <c r="D14" s="234"/>
      <c r="E14" s="235"/>
      <c r="F14" s="235"/>
      <c r="G14" s="234"/>
      <c r="H14" s="201"/>
      <c r="I14" s="201"/>
    </row>
    <row r="15" spans="1:9" ht="12.75">
      <c r="A15" s="56" t="s">
        <v>131</v>
      </c>
      <c r="B15" s="252">
        <v>1164</v>
      </c>
      <c r="C15" s="252">
        <v>134</v>
      </c>
      <c r="D15" s="234">
        <v>1298</v>
      </c>
      <c r="E15" s="252">
        <v>1541</v>
      </c>
      <c r="F15" s="252">
        <v>7230</v>
      </c>
      <c r="G15" s="235">
        <v>2763</v>
      </c>
      <c r="H15" s="201"/>
      <c r="I15" s="201"/>
    </row>
    <row r="16" spans="1:9" ht="12.75">
      <c r="A16" s="56" t="s">
        <v>132</v>
      </c>
      <c r="B16" s="252">
        <v>1370</v>
      </c>
      <c r="C16" s="252">
        <v>443</v>
      </c>
      <c r="D16" s="234">
        <v>1813</v>
      </c>
      <c r="E16" s="252">
        <v>2000</v>
      </c>
      <c r="F16" s="252">
        <v>5000</v>
      </c>
      <c r="G16" s="235">
        <v>4955</v>
      </c>
      <c r="H16" s="201"/>
      <c r="I16" s="201"/>
    </row>
    <row r="17" spans="1:9" ht="12.75">
      <c r="A17" s="56" t="s">
        <v>133</v>
      </c>
      <c r="B17" s="252">
        <v>11</v>
      </c>
      <c r="C17" s="252">
        <v>82</v>
      </c>
      <c r="D17" s="234">
        <v>93</v>
      </c>
      <c r="E17" s="252">
        <v>6000</v>
      </c>
      <c r="F17" s="252">
        <v>8280</v>
      </c>
      <c r="G17" s="235">
        <v>745</v>
      </c>
      <c r="H17" s="201"/>
      <c r="I17" s="201"/>
    </row>
    <row r="18" spans="1:9" ht="12.75">
      <c r="A18" s="56" t="s">
        <v>134</v>
      </c>
      <c r="B18" s="252">
        <v>26</v>
      </c>
      <c r="C18" s="252" t="s">
        <v>24</v>
      </c>
      <c r="D18" s="234">
        <v>26</v>
      </c>
      <c r="E18" s="252">
        <v>2500</v>
      </c>
      <c r="F18" s="252" t="s">
        <v>24</v>
      </c>
      <c r="G18" s="235">
        <v>65</v>
      </c>
      <c r="H18" s="201"/>
      <c r="I18" s="201"/>
    </row>
    <row r="19" spans="1:9" ht="12.75">
      <c r="A19" s="141" t="s">
        <v>135</v>
      </c>
      <c r="B19" s="249">
        <v>2571</v>
      </c>
      <c r="C19" s="249">
        <v>659</v>
      </c>
      <c r="D19" s="249">
        <v>3230</v>
      </c>
      <c r="E19" s="250">
        <v>1814</v>
      </c>
      <c r="F19" s="250">
        <v>5862</v>
      </c>
      <c r="G19" s="249">
        <v>8528</v>
      </c>
      <c r="H19" s="201"/>
      <c r="I19" s="201"/>
    </row>
    <row r="20" spans="1:9" ht="12.75">
      <c r="A20" s="141"/>
      <c r="B20" s="249"/>
      <c r="C20" s="249"/>
      <c r="D20" s="249"/>
      <c r="E20" s="250"/>
      <c r="F20" s="250"/>
      <c r="G20" s="249"/>
      <c r="H20" s="201"/>
      <c r="I20" s="201"/>
    </row>
    <row r="21" spans="1:9" ht="12.75">
      <c r="A21" s="141" t="s">
        <v>136</v>
      </c>
      <c r="B21" s="249" t="s">
        <v>24</v>
      </c>
      <c r="C21" s="250">
        <v>1</v>
      </c>
      <c r="D21" s="249">
        <v>1</v>
      </c>
      <c r="E21" s="249" t="s">
        <v>24</v>
      </c>
      <c r="F21" s="250">
        <v>3988</v>
      </c>
      <c r="G21" s="250">
        <v>4</v>
      </c>
      <c r="H21" s="201"/>
      <c r="I21" s="201"/>
    </row>
    <row r="22" spans="2:9" ht="12.75">
      <c r="B22" s="234"/>
      <c r="C22" s="234"/>
      <c r="D22" s="234"/>
      <c r="E22" s="235"/>
      <c r="F22" s="235"/>
      <c r="G22" s="234"/>
      <c r="H22" s="201"/>
      <c r="I22" s="201"/>
    </row>
    <row r="23" spans="1:9" ht="12.75">
      <c r="A23" s="56" t="s">
        <v>137</v>
      </c>
      <c r="B23" s="235" t="s">
        <v>24</v>
      </c>
      <c r="C23" s="235">
        <v>13</v>
      </c>
      <c r="D23" s="234">
        <v>13</v>
      </c>
      <c r="E23" s="235" t="s">
        <v>24</v>
      </c>
      <c r="F23" s="235">
        <v>5000</v>
      </c>
      <c r="G23" s="235">
        <v>65</v>
      </c>
      <c r="H23" s="201"/>
      <c r="I23" s="201"/>
    </row>
    <row r="24" spans="1:9" ht="12.75">
      <c r="A24" s="56" t="s">
        <v>138</v>
      </c>
      <c r="B24" s="251">
        <v>11</v>
      </c>
      <c r="C24" s="234" t="s">
        <v>24</v>
      </c>
      <c r="D24" s="234">
        <v>11</v>
      </c>
      <c r="E24" s="251">
        <v>2000</v>
      </c>
      <c r="F24" s="235" t="s">
        <v>24</v>
      </c>
      <c r="G24" s="234">
        <v>22</v>
      </c>
      <c r="H24" s="201"/>
      <c r="I24" s="201"/>
    </row>
    <row r="25" spans="1:9" ht="12.75">
      <c r="A25" s="56" t="s">
        <v>142</v>
      </c>
      <c r="B25" s="235">
        <v>2</v>
      </c>
      <c r="C25" s="235" t="s">
        <v>24</v>
      </c>
      <c r="D25" s="234">
        <v>2</v>
      </c>
      <c r="E25" s="235">
        <v>1500</v>
      </c>
      <c r="F25" s="235" t="s">
        <v>24</v>
      </c>
      <c r="G25" s="235">
        <v>3</v>
      </c>
      <c r="H25" s="201"/>
      <c r="I25" s="201"/>
    </row>
    <row r="26" spans="1:9" ht="12.75">
      <c r="A26" s="56" t="s">
        <v>144</v>
      </c>
      <c r="B26" s="234" t="s">
        <v>24</v>
      </c>
      <c r="C26" s="235">
        <v>80</v>
      </c>
      <c r="D26" s="234">
        <v>80</v>
      </c>
      <c r="E26" s="234" t="s">
        <v>24</v>
      </c>
      <c r="F26" s="235">
        <v>2500</v>
      </c>
      <c r="G26" s="235">
        <v>200</v>
      </c>
      <c r="H26" s="201"/>
      <c r="I26" s="201"/>
    </row>
    <row r="27" spans="1:9" ht="12.75">
      <c r="A27" s="56" t="s">
        <v>145</v>
      </c>
      <c r="B27" s="235" t="s">
        <v>24</v>
      </c>
      <c r="C27" s="235">
        <v>3</v>
      </c>
      <c r="D27" s="234">
        <v>3</v>
      </c>
      <c r="E27" s="235" t="s">
        <v>24</v>
      </c>
      <c r="F27" s="235">
        <v>5000</v>
      </c>
      <c r="G27" s="235">
        <v>15</v>
      </c>
      <c r="H27" s="201"/>
      <c r="I27" s="201"/>
    </row>
    <row r="28" spans="1:9" ht="12.75">
      <c r="A28" s="141" t="s">
        <v>180</v>
      </c>
      <c r="B28" s="249">
        <v>13</v>
      </c>
      <c r="C28" s="249">
        <v>96</v>
      </c>
      <c r="D28" s="249">
        <v>109</v>
      </c>
      <c r="E28" s="250">
        <v>1923</v>
      </c>
      <c r="F28" s="250">
        <v>2917</v>
      </c>
      <c r="G28" s="249">
        <v>305</v>
      </c>
      <c r="H28" s="201"/>
      <c r="I28" s="201"/>
    </row>
    <row r="29" spans="1:9" ht="12.75">
      <c r="A29" s="141"/>
      <c r="B29" s="249"/>
      <c r="C29" s="249"/>
      <c r="D29" s="249"/>
      <c r="E29" s="250"/>
      <c r="F29" s="250"/>
      <c r="G29" s="249"/>
      <c r="H29" s="201"/>
      <c r="I29" s="201"/>
    </row>
    <row r="30" spans="1:9" ht="12.75">
      <c r="A30" s="56" t="s">
        <v>147</v>
      </c>
      <c r="B30" s="234">
        <v>11</v>
      </c>
      <c r="C30" s="234">
        <v>15</v>
      </c>
      <c r="D30" s="234">
        <v>26</v>
      </c>
      <c r="E30" s="235">
        <v>600</v>
      </c>
      <c r="F30" s="235">
        <v>5600</v>
      </c>
      <c r="G30" s="234">
        <v>91</v>
      </c>
      <c r="H30" s="201"/>
      <c r="I30" s="201"/>
    </row>
    <row r="31" spans="1:9" ht="12.75">
      <c r="A31" s="56" t="s">
        <v>148</v>
      </c>
      <c r="B31" s="234">
        <v>1</v>
      </c>
      <c r="C31" s="234">
        <v>22</v>
      </c>
      <c r="D31" s="234">
        <v>23</v>
      </c>
      <c r="E31" s="235">
        <v>600</v>
      </c>
      <c r="F31" s="235">
        <v>2000</v>
      </c>
      <c r="G31" s="234">
        <v>45</v>
      </c>
      <c r="H31" s="201"/>
      <c r="I31" s="201"/>
    </row>
    <row r="32" spans="1:9" ht="12.75">
      <c r="A32" s="56" t="s">
        <v>151</v>
      </c>
      <c r="B32" s="234" t="s">
        <v>24</v>
      </c>
      <c r="C32" s="234">
        <v>4</v>
      </c>
      <c r="D32" s="234">
        <v>4</v>
      </c>
      <c r="E32" s="235" t="s">
        <v>24</v>
      </c>
      <c r="F32" s="235">
        <v>5500</v>
      </c>
      <c r="G32" s="234">
        <v>22</v>
      </c>
      <c r="H32" s="201"/>
      <c r="I32" s="201"/>
    </row>
    <row r="33" spans="1:9" ht="12.75">
      <c r="A33" s="141" t="s">
        <v>152</v>
      </c>
      <c r="B33" s="249">
        <v>12</v>
      </c>
      <c r="C33" s="249">
        <v>41</v>
      </c>
      <c r="D33" s="249">
        <v>53</v>
      </c>
      <c r="E33" s="250">
        <v>600</v>
      </c>
      <c r="F33" s="250">
        <v>3659</v>
      </c>
      <c r="G33" s="249">
        <v>158</v>
      </c>
      <c r="H33" s="201"/>
      <c r="I33" s="201"/>
    </row>
    <row r="34" spans="2:9" ht="12.75">
      <c r="B34" s="234"/>
      <c r="C34" s="234"/>
      <c r="D34" s="234"/>
      <c r="E34" s="235"/>
      <c r="F34" s="235"/>
      <c r="G34" s="234"/>
      <c r="H34" s="201"/>
      <c r="I34" s="201"/>
    </row>
    <row r="35" spans="1:9" ht="12.75">
      <c r="A35" s="56" t="s">
        <v>153</v>
      </c>
      <c r="B35" s="235" t="s">
        <v>24</v>
      </c>
      <c r="C35" s="235">
        <v>28</v>
      </c>
      <c r="D35" s="234">
        <v>28</v>
      </c>
      <c r="E35" s="235" t="s">
        <v>24</v>
      </c>
      <c r="F35" s="235">
        <v>4050</v>
      </c>
      <c r="G35" s="235">
        <v>113</v>
      </c>
      <c r="H35" s="201"/>
      <c r="I35" s="201"/>
    </row>
    <row r="36" spans="1:9" ht="12.75">
      <c r="A36" s="56" t="s">
        <v>155</v>
      </c>
      <c r="B36" s="235">
        <v>12</v>
      </c>
      <c r="C36" s="235" t="s">
        <v>24</v>
      </c>
      <c r="D36" s="234">
        <v>12</v>
      </c>
      <c r="E36" s="235">
        <v>2000</v>
      </c>
      <c r="F36" s="235" t="s">
        <v>24</v>
      </c>
      <c r="G36" s="235">
        <v>24</v>
      </c>
      <c r="H36" s="201"/>
      <c r="I36" s="201"/>
    </row>
    <row r="37" spans="1:9" ht="12.75">
      <c r="A37" s="141" t="s">
        <v>156</v>
      </c>
      <c r="B37" s="249">
        <v>12</v>
      </c>
      <c r="C37" s="249">
        <v>28</v>
      </c>
      <c r="D37" s="249">
        <v>40</v>
      </c>
      <c r="E37" s="250">
        <v>2000</v>
      </c>
      <c r="F37" s="250">
        <v>4050</v>
      </c>
      <c r="G37" s="249">
        <v>137</v>
      </c>
      <c r="H37" s="201"/>
      <c r="I37" s="201"/>
    </row>
    <row r="38" spans="1:9" ht="12.75">
      <c r="A38" s="141"/>
      <c r="B38" s="249"/>
      <c r="C38" s="249"/>
      <c r="D38" s="249"/>
      <c r="E38" s="250"/>
      <c r="F38" s="250"/>
      <c r="G38" s="249"/>
      <c r="H38" s="201"/>
      <c r="I38" s="201"/>
    </row>
    <row r="39" spans="1:9" ht="12.75">
      <c r="A39" s="141" t="s">
        <v>157</v>
      </c>
      <c r="B39" s="254">
        <v>1</v>
      </c>
      <c r="C39" s="249">
        <v>10</v>
      </c>
      <c r="D39" s="249">
        <v>11</v>
      </c>
      <c r="E39" s="249" t="s">
        <v>24</v>
      </c>
      <c r="F39" s="250">
        <v>7689</v>
      </c>
      <c r="G39" s="249">
        <v>77</v>
      </c>
      <c r="H39" s="201"/>
      <c r="I39" s="201"/>
    </row>
    <row r="40" spans="2:9" ht="12.75">
      <c r="B40" s="234"/>
      <c r="C40" s="234"/>
      <c r="D40" s="234"/>
      <c r="E40" s="235"/>
      <c r="F40" s="235"/>
      <c r="G40" s="234"/>
      <c r="H40" s="201"/>
      <c r="I40" s="201"/>
    </row>
    <row r="41" spans="1:9" ht="12.75">
      <c r="A41" s="56" t="s">
        <v>158</v>
      </c>
      <c r="B41" s="251">
        <v>506</v>
      </c>
      <c r="C41" s="235">
        <v>170</v>
      </c>
      <c r="D41" s="234">
        <v>676</v>
      </c>
      <c r="E41" s="251">
        <v>300</v>
      </c>
      <c r="F41" s="235">
        <v>8500</v>
      </c>
      <c r="G41" s="235">
        <v>1597</v>
      </c>
      <c r="H41" s="201"/>
      <c r="I41" s="201"/>
    </row>
    <row r="42" spans="1:9" ht="12.75">
      <c r="A42" s="56" t="s">
        <v>159</v>
      </c>
      <c r="B42" s="251">
        <v>201</v>
      </c>
      <c r="C42" s="235">
        <v>128</v>
      </c>
      <c r="D42" s="234">
        <v>329</v>
      </c>
      <c r="E42" s="251">
        <v>300</v>
      </c>
      <c r="F42" s="235">
        <v>8500</v>
      </c>
      <c r="G42" s="235">
        <v>1148</v>
      </c>
      <c r="H42" s="201"/>
      <c r="I42" s="201"/>
    </row>
    <row r="43" spans="1:9" ht="12.75">
      <c r="A43" s="141" t="s">
        <v>160</v>
      </c>
      <c r="B43" s="254">
        <v>707</v>
      </c>
      <c r="C43" s="249">
        <v>298</v>
      </c>
      <c r="D43" s="249">
        <v>1005</v>
      </c>
      <c r="E43" s="254">
        <v>300</v>
      </c>
      <c r="F43" s="250">
        <v>8500</v>
      </c>
      <c r="G43" s="249">
        <v>2745</v>
      </c>
      <c r="H43" s="201"/>
      <c r="I43" s="201"/>
    </row>
    <row r="44" spans="2:9" ht="12.75">
      <c r="B44" s="234"/>
      <c r="C44" s="234"/>
      <c r="D44" s="234"/>
      <c r="E44" s="235"/>
      <c r="F44" s="235"/>
      <c r="G44" s="234"/>
      <c r="H44" s="201"/>
      <c r="I44" s="201"/>
    </row>
    <row r="45" spans="1:9" ht="12.75">
      <c r="A45" s="56" t="s">
        <v>161</v>
      </c>
      <c r="B45" s="234">
        <v>1</v>
      </c>
      <c r="C45" s="234" t="s">
        <v>24</v>
      </c>
      <c r="D45" s="234">
        <v>1</v>
      </c>
      <c r="E45" s="235" t="s">
        <v>24</v>
      </c>
      <c r="F45" s="235" t="s">
        <v>24</v>
      </c>
      <c r="G45" s="234" t="s">
        <v>24</v>
      </c>
      <c r="H45" s="201"/>
      <c r="I45" s="201"/>
    </row>
    <row r="46" spans="1:9" ht="12.75">
      <c r="A46" s="56" t="s">
        <v>162</v>
      </c>
      <c r="B46" s="234">
        <v>526</v>
      </c>
      <c r="C46" s="234">
        <v>380</v>
      </c>
      <c r="D46" s="234">
        <v>906</v>
      </c>
      <c r="E46" s="235">
        <v>3500</v>
      </c>
      <c r="F46" s="235">
        <v>7000</v>
      </c>
      <c r="G46" s="234">
        <v>4501</v>
      </c>
      <c r="H46" s="201"/>
      <c r="I46" s="201"/>
    </row>
    <row r="47" spans="1:9" ht="12.75">
      <c r="A47" s="56" t="s">
        <v>163</v>
      </c>
      <c r="B47" s="235">
        <v>2</v>
      </c>
      <c r="C47" s="235">
        <v>197</v>
      </c>
      <c r="D47" s="234">
        <v>199</v>
      </c>
      <c r="E47" s="235">
        <v>700</v>
      </c>
      <c r="F47" s="235">
        <v>7500</v>
      </c>
      <c r="G47" s="235">
        <v>1479</v>
      </c>
      <c r="H47" s="201"/>
      <c r="I47" s="201"/>
    </row>
    <row r="48" spans="1:9" ht="12.75">
      <c r="A48" s="56" t="s">
        <v>164</v>
      </c>
      <c r="B48" s="234" t="s">
        <v>24</v>
      </c>
      <c r="C48" s="234">
        <v>27</v>
      </c>
      <c r="D48" s="234">
        <v>27</v>
      </c>
      <c r="E48" s="234" t="s">
        <v>24</v>
      </c>
      <c r="F48" s="235">
        <v>7000</v>
      </c>
      <c r="G48" s="234">
        <v>189</v>
      </c>
      <c r="H48" s="201"/>
      <c r="I48" s="201"/>
    </row>
    <row r="49" spans="1:9" ht="12.75">
      <c r="A49" s="56" t="s">
        <v>167</v>
      </c>
      <c r="B49" s="234">
        <v>1</v>
      </c>
      <c r="C49" s="234">
        <v>68</v>
      </c>
      <c r="D49" s="234">
        <v>69</v>
      </c>
      <c r="E49" s="235">
        <v>1000</v>
      </c>
      <c r="F49" s="235">
        <v>4000</v>
      </c>
      <c r="G49" s="234">
        <v>273</v>
      </c>
      <c r="H49" s="201"/>
      <c r="I49" s="201"/>
    </row>
    <row r="50" spans="1:9" ht="12.75">
      <c r="A50" s="56" t="s">
        <v>168</v>
      </c>
      <c r="B50" s="235">
        <v>154</v>
      </c>
      <c r="C50" s="235">
        <v>340</v>
      </c>
      <c r="D50" s="234">
        <v>494</v>
      </c>
      <c r="E50" s="235">
        <v>1575</v>
      </c>
      <c r="F50" s="235">
        <v>7325</v>
      </c>
      <c r="G50" s="235">
        <v>2733</v>
      </c>
      <c r="H50" s="201"/>
      <c r="I50" s="201"/>
    </row>
    <row r="51" spans="1:9" ht="12.75">
      <c r="A51" s="141" t="s">
        <v>181</v>
      </c>
      <c r="B51" s="249">
        <v>684</v>
      </c>
      <c r="C51" s="249">
        <v>1012</v>
      </c>
      <c r="D51" s="249">
        <v>1696</v>
      </c>
      <c r="E51" s="250">
        <v>3050</v>
      </c>
      <c r="F51" s="250">
        <v>7005</v>
      </c>
      <c r="G51" s="249">
        <v>9175</v>
      </c>
      <c r="H51" s="201"/>
      <c r="I51" s="201"/>
    </row>
    <row r="52" spans="2:9" ht="12.75">
      <c r="B52" s="234"/>
      <c r="C52" s="234"/>
      <c r="D52" s="234"/>
      <c r="E52" s="235"/>
      <c r="F52" s="235"/>
      <c r="G52" s="234"/>
      <c r="H52" s="201"/>
      <c r="I52" s="201"/>
    </row>
    <row r="53" spans="1:9" ht="13.5" thickBot="1">
      <c r="A53" s="142" t="s">
        <v>172</v>
      </c>
      <c r="B53" s="237">
        <v>4145</v>
      </c>
      <c r="C53" s="237">
        <v>2366</v>
      </c>
      <c r="D53" s="237">
        <v>6511</v>
      </c>
      <c r="E53" s="283">
        <v>1708</v>
      </c>
      <c r="F53" s="283">
        <v>6356</v>
      </c>
      <c r="G53" s="237">
        <v>22119</v>
      </c>
      <c r="H53" s="201"/>
      <c r="I53" s="201"/>
    </row>
    <row r="54" ht="12.75">
      <c r="G54" s="201"/>
    </row>
    <row r="55" ht="12.75">
      <c r="D55" s="201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7"/>
  <dimension ref="A1:L34"/>
  <sheetViews>
    <sheetView showGridLines="0" zoomScale="75" zoomScaleNormal="75" workbookViewId="0" topLeftCell="A1">
      <selection activeCell="E38" sqref="E38"/>
    </sheetView>
  </sheetViews>
  <sheetFormatPr defaultColWidth="11.421875" defaultRowHeight="12.75"/>
  <cols>
    <col min="1" max="1" width="32.421875" style="96" customWidth="1"/>
    <col min="2" max="3" width="10.7109375" style="96" customWidth="1"/>
    <col min="4" max="9" width="12.7109375" style="96" customWidth="1"/>
    <col min="10" max="11" width="10.7109375" style="96" customWidth="1"/>
    <col min="12" max="16384" width="11.421875" style="96" customWidth="1"/>
  </cols>
  <sheetData>
    <row r="1" spans="1:11" s="93" customFormat="1" ht="18">
      <c r="A1" s="347" t="s">
        <v>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s="95" customFormat="1" ht="13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s="95" customFormat="1" ht="15">
      <c r="A3" s="348" t="s">
        <v>237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</row>
    <row r="4" spans="1:11" s="95" customFormat="1" ht="15">
      <c r="A4" s="348" t="s">
        <v>212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</row>
    <row r="5" spans="1:11" s="95" customFormat="1" ht="15">
      <c r="A5" s="348" t="s">
        <v>309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</row>
    <row r="6" spans="1:11" ht="13.5" thickBot="1">
      <c r="A6" s="349"/>
      <c r="B6" s="349"/>
      <c r="C6" s="349"/>
      <c r="D6" s="349"/>
      <c r="E6" s="349"/>
      <c r="F6" s="349"/>
      <c r="G6" s="349"/>
      <c r="H6" s="349"/>
      <c r="I6" s="349"/>
      <c r="J6" s="349"/>
      <c r="K6" s="349"/>
    </row>
    <row r="7" spans="1:11" ht="12.75" customHeight="1">
      <c r="A7" s="306"/>
      <c r="B7" s="307" t="s">
        <v>90</v>
      </c>
      <c r="C7" s="307" t="s">
        <v>90</v>
      </c>
      <c r="D7" s="308"/>
      <c r="E7" s="308"/>
      <c r="F7" s="115"/>
      <c r="G7" s="308"/>
      <c r="H7" s="308"/>
      <c r="I7" s="308"/>
      <c r="J7" s="307" t="s">
        <v>91</v>
      </c>
      <c r="K7" s="309" t="s">
        <v>92</v>
      </c>
    </row>
    <row r="8" spans="1:11" ht="12.75" customHeight="1">
      <c r="A8" s="301" t="s">
        <v>93</v>
      </c>
      <c r="B8" s="182" t="s">
        <v>257</v>
      </c>
      <c r="C8" s="182" t="s">
        <v>94</v>
      </c>
      <c r="D8" s="182" t="s">
        <v>95</v>
      </c>
      <c r="E8" s="182" t="s">
        <v>96</v>
      </c>
      <c r="F8" s="182" t="s">
        <v>250</v>
      </c>
      <c r="G8" s="182" t="s">
        <v>97</v>
      </c>
      <c r="H8" s="182" t="s">
        <v>98</v>
      </c>
      <c r="I8" s="182" t="s">
        <v>99</v>
      </c>
      <c r="J8" s="182" t="s">
        <v>100</v>
      </c>
      <c r="K8" s="184" t="s">
        <v>100</v>
      </c>
    </row>
    <row r="9" spans="1:11" ht="13.5" thickBot="1">
      <c r="A9" s="181"/>
      <c r="B9" s="183"/>
      <c r="C9" s="185"/>
      <c r="D9" s="185"/>
      <c r="E9" s="186"/>
      <c r="F9" s="187"/>
      <c r="G9" s="186"/>
      <c r="H9" s="186"/>
      <c r="I9" s="186"/>
      <c r="J9" s="188"/>
      <c r="K9" s="189"/>
    </row>
    <row r="10" spans="1:11" s="123" customFormat="1" ht="12.75">
      <c r="A10" s="193" t="s">
        <v>101</v>
      </c>
      <c r="B10" s="194">
        <v>4415.007</v>
      </c>
      <c r="C10" s="194">
        <v>2707.828</v>
      </c>
      <c r="D10" s="194">
        <v>162.718</v>
      </c>
      <c r="E10" s="194">
        <v>10639.817</v>
      </c>
      <c r="F10" s="194">
        <v>1074.8629999999998</v>
      </c>
      <c r="G10" s="194">
        <v>4831.147</v>
      </c>
      <c r="H10" s="194">
        <v>100.89</v>
      </c>
      <c r="I10" s="194">
        <v>24.581</v>
      </c>
      <c r="J10" s="194">
        <v>8.65</v>
      </c>
      <c r="K10" s="195">
        <v>23965.501</v>
      </c>
    </row>
    <row r="11" spans="1:11" ht="12.75">
      <c r="A11" s="196"/>
      <c r="B11" s="190"/>
      <c r="C11" s="190"/>
      <c r="D11" s="190"/>
      <c r="E11" s="190"/>
      <c r="F11" s="190"/>
      <c r="G11" s="190"/>
      <c r="H11" s="190"/>
      <c r="I11" s="190"/>
      <c r="J11" s="190"/>
      <c r="K11" s="191"/>
    </row>
    <row r="12" spans="1:11" s="123" customFormat="1" ht="12.75">
      <c r="A12" s="196" t="s">
        <v>102</v>
      </c>
      <c r="B12" s="197">
        <v>5885.014999999999</v>
      </c>
      <c r="C12" s="197">
        <v>862.1959999999999</v>
      </c>
      <c r="D12" s="197">
        <v>267.476</v>
      </c>
      <c r="E12" s="197">
        <v>917.204</v>
      </c>
      <c r="F12" s="197">
        <v>4.955</v>
      </c>
      <c r="G12" s="197">
        <v>4138.4619999999995</v>
      </c>
      <c r="H12" s="197">
        <v>21.234</v>
      </c>
      <c r="I12" s="197">
        <v>275.443</v>
      </c>
      <c r="J12" s="197">
        <v>25.746</v>
      </c>
      <c r="K12" s="198">
        <v>12397.730999999996</v>
      </c>
    </row>
    <row r="13" spans="1:11" ht="12.75">
      <c r="A13" s="192" t="s">
        <v>103</v>
      </c>
      <c r="B13" s="190">
        <v>3684.6</v>
      </c>
      <c r="C13" s="190">
        <v>780.3</v>
      </c>
      <c r="D13" s="190">
        <v>254.8</v>
      </c>
      <c r="E13" s="190">
        <v>898.7</v>
      </c>
      <c r="F13" s="190">
        <v>4.573</v>
      </c>
      <c r="G13" s="190">
        <v>2740.5</v>
      </c>
      <c r="H13" s="190">
        <v>21.234</v>
      </c>
      <c r="I13" s="190">
        <v>66.996</v>
      </c>
      <c r="J13" s="190">
        <v>25.746</v>
      </c>
      <c r="K13" s="191">
        <v>8061.653000000001</v>
      </c>
    </row>
    <row r="14" spans="1:11" ht="12.75">
      <c r="A14" s="192"/>
      <c r="B14" s="190"/>
      <c r="C14" s="190"/>
      <c r="D14" s="190"/>
      <c r="E14" s="190"/>
      <c r="F14" s="190"/>
      <c r="G14" s="190"/>
      <c r="H14" s="190"/>
      <c r="I14" s="190"/>
      <c r="J14" s="190"/>
      <c r="K14" s="191"/>
    </row>
    <row r="15" spans="1:11" s="123" customFormat="1" ht="12.75">
      <c r="A15" s="196" t="s">
        <v>104</v>
      </c>
      <c r="B15" s="197">
        <v>701.884</v>
      </c>
      <c r="C15" s="197">
        <v>515.066</v>
      </c>
      <c r="D15" s="197">
        <v>10.97</v>
      </c>
      <c r="E15" s="197">
        <v>112.72099999999999</v>
      </c>
      <c r="F15" s="197">
        <v>3.201</v>
      </c>
      <c r="G15" s="197">
        <v>362.30100000000004</v>
      </c>
      <c r="H15" s="197">
        <v>49.075</v>
      </c>
      <c r="I15" s="197">
        <v>13.211</v>
      </c>
      <c r="J15" s="197">
        <v>10.404</v>
      </c>
      <c r="K15" s="198">
        <v>1778.833</v>
      </c>
    </row>
    <row r="16" spans="1:12" ht="12.75">
      <c r="A16" s="192" t="s">
        <v>105</v>
      </c>
      <c r="B16" s="190">
        <v>422.6</v>
      </c>
      <c r="C16" s="190">
        <v>295.9</v>
      </c>
      <c r="D16" s="190">
        <v>10</v>
      </c>
      <c r="E16" s="190">
        <v>110.2</v>
      </c>
      <c r="F16" s="190">
        <v>3.14</v>
      </c>
      <c r="G16" s="190">
        <v>324.2</v>
      </c>
      <c r="H16" s="190">
        <v>49.075</v>
      </c>
      <c r="I16" s="190">
        <v>13.211</v>
      </c>
      <c r="J16" s="190">
        <v>15.4</v>
      </c>
      <c r="K16" s="191">
        <v>1232.66</v>
      </c>
      <c r="L16" s="284"/>
    </row>
    <row r="17" spans="1:11" ht="12.75">
      <c r="A17" s="192"/>
      <c r="B17" s="190"/>
      <c r="C17" s="190"/>
      <c r="D17" s="190"/>
      <c r="E17" s="190"/>
      <c r="F17" s="190"/>
      <c r="G17" s="190"/>
      <c r="H17" s="190"/>
      <c r="I17" s="190"/>
      <c r="J17" s="190"/>
      <c r="K17" s="191"/>
    </row>
    <row r="18" spans="1:11" s="123" customFormat="1" ht="12.75">
      <c r="A18" s="196" t="s">
        <v>108</v>
      </c>
      <c r="B18" s="197">
        <v>1700</v>
      </c>
      <c r="C18" s="197">
        <v>220</v>
      </c>
      <c r="D18" s="197">
        <v>-44</v>
      </c>
      <c r="E18" s="197">
        <v>300</v>
      </c>
      <c r="F18" s="197">
        <v>5</v>
      </c>
      <c r="G18" s="197">
        <v>400</v>
      </c>
      <c r="H18" s="197">
        <v>1</v>
      </c>
      <c r="I18" s="197">
        <v>10</v>
      </c>
      <c r="J18" s="197" t="s">
        <v>308</v>
      </c>
      <c r="K18" s="198">
        <v>2592</v>
      </c>
    </row>
    <row r="19" spans="1:11" ht="12.75">
      <c r="A19" s="192" t="s">
        <v>106</v>
      </c>
      <c r="B19" s="190">
        <v>300</v>
      </c>
      <c r="C19" s="190">
        <v>80</v>
      </c>
      <c r="D19" s="190">
        <v>50</v>
      </c>
      <c r="E19" s="190">
        <v>500</v>
      </c>
      <c r="F19" s="190">
        <v>10</v>
      </c>
      <c r="G19" s="190">
        <v>500</v>
      </c>
      <c r="H19" s="190" t="s">
        <v>308</v>
      </c>
      <c r="I19" s="190" t="s">
        <v>308</v>
      </c>
      <c r="J19" s="190" t="s">
        <v>308</v>
      </c>
      <c r="K19" s="191">
        <v>1440</v>
      </c>
    </row>
    <row r="20" spans="1:11" ht="12.75">
      <c r="A20" s="192" t="s">
        <v>107</v>
      </c>
      <c r="B20" s="190">
        <v>2000</v>
      </c>
      <c r="C20" s="190">
        <v>300</v>
      </c>
      <c r="D20" s="190">
        <v>6</v>
      </c>
      <c r="E20" s="190">
        <v>800</v>
      </c>
      <c r="F20" s="190">
        <v>15</v>
      </c>
      <c r="G20" s="190">
        <v>900</v>
      </c>
      <c r="H20" s="190">
        <v>1</v>
      </c>
      <c r="I20" s="190">
        <v>10</v>
      </c>
      <c r="J20" s="190" t="s">
        <v>308</v>
      </c>
      <c r="K20" s="191">
        <v>4032</v>
      </c>
    </row>
    <row r="21" spans="1:11" ht="12.75">
      <c r="A21" s="196"/>
      <c r="B21" s="190"/>
      <c r="C21" s="190"/>
      <c r="D21" s="190"/>
      <c r="E21" s="190"/>
      <c r="F21" s="190"/>
      <c r="G21" s="190"/>
      <c r="H21" s="190"/>
      <c r="I21" s="190"/>
      <c r="J21" s="190"/>
      <c r="K21" s="191"/>
    </row>
    <row r="22" spans="1:11" s="123" customFormat="1" ht="12.75">
      <c r="A22" s="196" t="s">
        <v>213</v>
      </c>
      <c r="B22" s="197">
        <v>7898.137999999999</v>
      </c>
      <c r="C22" s="197">
        <v>2834.9579999999996</v>
      </c>
      <c r="D22" s="197">
        <v>463.22399999999993</v>
      </c>
      <c r="E22" s="197">
        <v>11144.3</v>
      </c>
      <c r="F22" s="197">
        <v>1071.6169999999997</v>
      </c>
      <c r="G22" s="197">
        <v>8207.308</v>
      </c>
      <c r="H22" s="197">
        <v>72.04899999999999</v>
      </c>
      <c r="I22" s="197">
        <v>276.813</v>
      </c>
      <c r="J22" s="197">
        <v>23.992</v>
      </c>
      <c r="K22" s="198">
        <v>31992.39899999999</v>
      </c>
    </row>
    <row r="23" spans="1:11" ht="12.75">
      <c r="A23" s="192" t="s">
        <v>208</v>
      </c>
      <c r="B23" s="190">
        <v>230</v>
      </c>
      <c r="C23" s="190">
        <v>175</v>
      </c>
      <c r="D23" s="190">
        <v>23</v>
      </c>
      <c r="E23" s="190">
        <v>590</v>
      </c>
      <c r="F23" s="190">
        <v>80</v>
      </c>
      <c r="G23" s="190">
        <v>17.5</v>
      </c>
      <c r="H23" s="190">
        <v>6.7</v>
      </c>
      <c r="I23" s="190">
        <v>0.3</v>
      </c>
      <c r="J23" s="190" t="s">
        <v>308</v>
      </c>
      <c r="K23" s="191">
        <v>1122.5</v>
      </c>
    </row>
    <row r="24" spans="1:11" s="272" customFormat="1" ht="12.75">
      <c r="A24" s="269" t="s">
        <v>209</v>
      </c>
      <c r="B24" s="270">
        <v>19.8</v>
      </c>
      <c r="C24" s="270">
        <v>13.2</v>
      </c>
      <c r="D24" s="270">
        <v>0.4</v>
      </c>
      <c r="E24" s="270">
        <v>41.2</v>
      </c>
      <c r="F24" s="270">
        <v>3.5</v>
      </c>
      <c r="G24" s="270">
        <v>19.3</v>
      </c>
      <c r="H24" s="270">
        <v>0.5</v>
      </c>
      <c r="I24" s="270" t="s">
        <v>308</v>
      </c>
      <c r="J24" s="270" t="s">
        <v>308</v>
      </c>
      <c r="K24" s="271">
        <v>97.9</v>
      </c>
    </row>
    <row r="25" spans="1:11" s="272" customFormat="1" ht="12.75">
      <c r="A25" s="269" t="s">
        <v>210</v>
      </c>
      <c r="B25" s="270">
        <v>3736.5</v>
      </c>
      <c r="C25" s="270">
        <v>2167</v>
      </c>
      <c r="D25" s="270">
        <v>411</v>
      </c>
      <c r="E25" s="270">
        <v>9377.8</v>
      </c>
      <c r="F25" s="270">
        <v>915.1</v>
      </c>
      <c r="G25" s="270">
        <v>6958.5</v>
      </c>
      <c r="H25" s="270">
        <v>64.8</v>
      </c>
      <c r="I25" s="270">
        <v>269.5</v>
      </c>
      <c r="J25" s="270">
        <v>24</v>
      </c>
      <c r="K25" s="271">
        <v>23924.2</v>
      </c>
    </row>
    <row r="26" spans="1:11" s="272" customFormat="1" ht="12.75">
      <c r="A26" s="269" t="s">
        <v>211</v>
      </c>
      <c r="B26" s="270">
        <v>50</v>
      </c>
      <c r="C26" s="270">
        <v>15</v>
      </c>
      <c r="D26" s="270">
        <v>2</v>
      </c>
      <c r="E26" s="270">
        <v>1100</v>
      </c>
      <c r="F26" s="270">
        <v>7</v>
      </c>
      <c r="G26" s="270">
        <v>1050</v>
      </c>
      <c r="H26" s="270" t="s">
        <v>308</v>
      </c>
      <c r="I26" s="270">
        <v>7</v>
      </c>
      <c r="J26" s="270" t="s">
        <v>308</v>
      </c>
      <c r="K26" s="271">
        <v>2231</v>
      </c>
    </row>
    <row r="27" spans="1:11" s="272" customFormat="1" ht="12.75">
      <c r="A27" s="269" t="s">
        <v>251</v>
      </c>
      <c r="B27" s="270">
        <v>3861.837999999999</v>
      </c>
      <c r="C27" s="270">
        <v>464.7579999999998</v>
      </c>
      <c r="D27" s="270">
        <v>26.823999999999955</v>
      </c>
      <c r="E27" s="270">
        <v>35.29999999999927</v>
      </c>
      <c r="F27" s="270">
        <v>66.01699999999971</v>
      </c>
      <c r="G27" s="270">
        <v>162.00800000000072</v>
      </c>
      <c r="H27" s="270" t="s">
        <v>308</v>
      </c>
      <c r="I27" s="270" t="s">
        <v>308</v>
      </c>
      <c r="J27" s="270" t="s">
        <v>308</v>
      </c>
      <c r="K27" s="271">
        <v>4616.798999999998</v>
      </c>
    </row>
    <row r="28" spans="1:11" s="276" customFormat="1" ht="12.75">
      <c r="A28" s="273"/>
      <c r="B28" s="274"/>
      <c r="C28" s="274"/>
      <c r="D28" s="274"/>
      <c r="E28" s="274"/>
      <c r="F28" s="274"/>
      <c r="G28" s="274"/>
      <c r="H28" s="274"/>
      <c r="I28" s="274"/>
      <c r="J28" s="274"/>
      <c r="K28" s="275"/>
    </row>
    <row r="29" spans="1:11" s="272" customFormat="1" ht="13.5" thickBot="1">
      <c r="A29" s="277" t="s">
        <v>109</v>
      </c>
      <c r="B29" s="278">
        <v>2896.378499999999</v>
      </c>
      <c r="C29" s="278">
        <v>348.56849999999986</v>
      </c>
      <c r="D29" s="278">
        <v>20.117999999999967</v>
      </c>
      <c r="E29" s="278">
        <v>26.474999999999454</v>
      </c>
      <c r="F29" s="278">
        <v>49.512749999999784</v>
      </c>
      <c r="G29" s="278">
        <v>121.50600000000054</v>
      </c>
      <c r="H29" s="278" t="s">
        <v>308</v>
      </c>
      <c r="I29" s="278" t="s">
        <v>308</v>
      </c>
      <c r="J29" s="278" t="s">
        <v>308</v>
      </c>
      <c r="K29" s="279">
        <v>3462.599249999999</v>
      </c>
    </row>
    <row r="30" spans="1:5" ht="15" customHeight="1">
      <c r="A30" s="302" t="s">
        <v>245</v>
      </c>
      <c r="B30" s="146"/>
      <c r="C30" s="146"/>
      <c r="D30" s="146"/>
      <c r="E30" s="146"/>
    </row>
    <row r="31" spans="1:5" ht="15" customHeight="1">
      <c r="A31" s="302" t="s">
        <v>246</v>
      </c>
      <c r="B31" s="146"/>
      <c r="C31" s="146"/>
      <c r="D31" s="146"/>
      <c r="E31" s="146"/>
    </row>
    <row r="32" spans="1:5" ht="12.75">
      <c r="A32" s="96" t="s">
        <v>310</v>
      </c>
      <c r="B32" s="146"/>
      <c r="C32" s="146"/>
      <c r="D32" s="146"/>
      <c r="E32" s="146"/>
    </row>
    <row r="33" spans="2:5" ht="12.75">
      <c r="B33" s="146"/>
      <c r="C33" s="146"/>
      <c r="D33" s="146"/>
      <c r="E33" s="146"/>
    </row>
    <row r="34" spans="2:5" ht="12.75">
      <c r="B34" s="146"/>
      <c r="C34" s="146"/>
      <c r="D34" s="146"/>
      <c r="E34" s="146"/>
    </row>
  </sheetData>
  <mergeCells count="5">
    <mergeCell ref="A1:K1"/>
    <mergeCell ref="A3:K3"/>
    <mergeCell ref="A4:K4"/>
    <mergeCell ref="A6:K6"/>
    <mergeCell ref="A5:K5"/>
  </mergeCells>
  <printOptions horizontalCentered="1"/>
  <pageMargins left="0.75" right="0.75" top="0.5905511811023623" bottom="1" header="0" footer="0"/>
  <pageSetup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6"/>
  <dimension ref="A1:G17"/>
  <sheetViews>
    <sheetView showGridLines="0" showZeros="0" zoomScale="75" zoomScaleNormal="75" workbookViewId="0" topLeftCell="A1">
      <selection activeCell="D29" sqref="D29"/>
    </sheetView>
  </sheetViews>
  <sheetFormatPr defaultColWidth="11.421875" defaultRowHeight="12.75"/>
  <cols>
    <col min="1" max="2" width="50.7109375" style="50" customWidth="1"/>
    <col min="3" max="4" width="26.7109375" style="50" customWidth="1"/>
    <col min="5" max="9" width="11.421875" style="50" customWidth="1"/>
    <col min="10" max="10" width="12.28125" style="50" customWidth="1"/>
    <col min="11" max="16384" width="11.421875" style="50" customWidth="1"/>
  </cols>
  <sheetData>
    <row r="1" spans="1:7" s="1" customFormat="1" ht="18">
      <c r="A1" s="341" t="s">
        <v>0</v>
      </c>
      <c r="B1" s="341"/>
      <c r="C1" s="10"/>
      <c r="D1" s="10"/>
      <c r="E1" s="10"/>
      <c r="F1" s="10"/>
      <c r="G1" s="10"/>
    </row>
    <row r="2" spans="3:7" s="2" customFormat="1" ht="14.25">
      <c r="C2" s="147"/>
      <c r="D2" s="147"/>
      <c r="E2" s="147"/>
      <c r="F2" s="147"/>
      <c r="G2" s="147"/>
    </row>
    <row r="3" spans="1:4" ht="15">
      <c r="A3" s="344" t="s">
        <v>252</v>
      </c>
      <c r="B3" s="344"/>
      <c r="C3" s="148"/>
      <c r="D3" s="148"/>
    </row>
    <row r="4" spans="3:4" ht="13.5" thickBot="1">
      <c r="C4" s="96"/>
      <c r="D4" s="96"/>
    </row>
    <row r="5" spans="1:4" ht="12.75">
      <c r="A5" s="310"/>
      <c r="B5" s="245" t="s">
        <v>2</v>
      </c>
      <c r="C5" s="137"/>
      <c r="D5" s="137"/>
    </row>
    <row r="6" spans="1:4" ht="13.5" thickBot="1">
      <c r="A6" s="149"/>
      <c r="B6" s="150" t="s">
        <v>44</v>
      </c>
      <c r="C6" s="137"/>
      <c r="D6" s="137"/>
    </row>
    <row r="7" spans="1:4" ht="12.75">
      <c r="A7" s="138" t="s">
        <v>110</v>
      </c>
      <c r="B7" s="152"/>
      <c r="C7" s="153"/>
      <c r="D7" s="153"/>
    </row>
    <row r="8" spans="1:4" ht="12.75">
      <c r="A8" s="144" t="s">
        <v>253</v>
      </c>
      <c r="B8" s="153">
        <v>1</v>
      </c>
      <c r="C8" s="153"/>
      <c r="D8" s="153"/>
    </row>
    <row r="9" spans="1:4" ht="12.75">
      <c r="A9" s="144" t="s">
        <v>254</v>
      </c>
      <c r="B9" s="153">
        <v>1</v>
      </c>
      <c r="C9" s="153"/>
      <c r="D9" s="153"/>
    </row>
    <row r="10" spans="1:4" ht="12.75">
      <c r="A10" s="322" t="s">
        <v>111</v>
      </c>
      <c r="B10" s="153"/>
      <c r="C10" s="153"/>
      <c r="D10" s="153"/>
    </row>
    <row r="11" spans="1:4" ht="12.75">
      <c r="A11" s="144" t="s">
        <v>255</v>
      </c>
      <c r="B11" s="153">
        <v>11</v>
      </c>
      <c r="C11" s="153"/>
      <c r="D11" s="153"/>
    </row>
    <row r="12" spans="1:4" ht="12.75">
      <c r="A12" s="56" t="s">
        <v>253</v>
      </c>
      <c r="B12" s="323">
        <v>2</v>
      </c>
      <c r="C12" s="153"/>
      <c r="D12" s="153"/>
    </row>
    <row r="13" spans="1:4" ht="12.75">
      <c r="A13" s="56"/>
      <c r="B13" s="323"/>
      <c r="C13" s="153"/>
      <c r="D13" s="153"/>
    </row>
    <row r="14" spans="1:4" ht="13.5" thickBot="1">
      <c r="A14" s="142" t="s">
        <v>256</v>
      </c>
      <c r="B14" s="324">
        <v>15</v>
      </c>
      <c r="C14" s="153"/>
      <c r="D14" s="153"/>
    </row>
    <row r="15" spans="1:4" ht="12.75">
      <c r="A15" s="50" t="s">
        <v>112</v>
      </c>
      <c r="C15" s="96"/>
      <c r="D15" s="96"/>
    </row>
    <row r="16" spans="3:4" ht="12.75">
      <c r="C16" s="96"/>
      <c r="D16" s="96"/>
    </row>
    <row r="17" spans="3:4" ht="12.75">
      <c r="C17" s="96"/>
      <c r="D17" s="96"/>
    </row>
  </sheetData>
  <mergeCells count="2">
    <mergeCell ref="A1:B1"/>
    <mergeCell ref="A3:B3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1"/>
  <dimension ref="A1:Q28"/>
  <sheetViews>
    <sheetView showGridLines="0" zoomScale="75" zoomScaleNormal="75" workbookViewId="0" topLeftCell="A1">
      <selection activeCell="L4" sqref="L4"/>
    </sheetView>
  </sheetViews>
  <sheetFormatPr defaultColWidth="11.421875" defaultRowHeight="12.75"/>
  <cols>
    <col min="1" max="1" width="14.7109375" style="5" customWidth="1"/>
    <col min="2" max="2" width="17.8515625" style="5" customWidth="1"/>
    <col min="3" max="3" width="14.7109375" style="5" customWidth="1"/>
    <col min="4" max="4" width="18.140625" style="5" customWidth="1"/>
    <col min="5" max="7" width="14.7109375" style="5" customWidth="1"/>
    <col min="8" max="8" width="26.140625" style="5" customWidth="1"/>
    <col min="9" max="9" width="11.7109375" style="5" bestFit="1" customWidth="1"/>
    <col min="10" max="16384" width="11.421875" style="5" customWidth="1"/>
  </cols>
  <sheetData>
    <row r="1" spans="1:10" s="370" customFormat="1" ht="18">
      <c r="A1" s="368" t="s">
        <v>0</v>
      </c>
      <c r="B1" s="368"/>
      <c r="C1" s="368"/>
      <c r="D1" s="368"/>
      <c r="E1" s="368"/>
      <c r="F1" s="368"/>
      <c r="G1" s="368"/>
      <c r="H1" s="368"/>
      <c r="I1" s="369"/>
      <c r="J1" s="369"/>
    </row>
    <row r="2" s="371" customFormat="1" ht="14.25"/>
    <row r="3" spans="1:8" s="371" customFormat="1" ht="15">
      <c r="A3" s="372" t="s">
        <v>338</v>
      </c>
      <c r="B3" s="372"/>
      <c r="C3" s="372"/>
      <c r="D3" s="372"/>
      <c r="E3" s="372"/>
      <c r="F3" s="372"/>
      <c r="G3" s="372"/>
      <c r="H3" s="372"/>
    </row>
    <row r="4" spans="1:8" s="371" customFormat="1" ht="15.75" thickBot="1">
      <c r="A4" s="242"/>
      <c r="B4" s="243"/>
      <c r="C4" s="243"/>
      <c r="D4" s="243"/>
      <c r="E4" s="243"/>
      <c r="F4" s="243"/>
      <c r="G4" s="243"/>
      <c r="H4" s="243"/>
    </row>
    <row r="5" spans="1:8" ht="12.75" customHeight="1">
      <c r="A5" s="311"/>
      <c r="B5" s="312"/>
      <c r="C5" s="312"/>
      <c r="D5" s="312"/>
      <c r="E5" s="313" t="s">
        <v>9</v>
      </c>
      <c r="F5" s="312"/>
      <c r="G5" s="305" t="s">
        <v>234</v>
      </c>
      <c r="H5" s="314"/>
    </row>
    <row r="6" spans="1:8" ht="12.75" customHeight="1">
      <c r="A6" s="14" t="s">
        <v>5</v>
      </c>
      <c r="B6" s="13" t="s">
        <v>2</v>
      </c>
      <c r="C6" s="13" t="s">
        <v>10</v>
      </c>
      <c r="D6" s="13" t="s">
        <v>3</v>
      </c>
      <c r="E6" s="13" t="s">
        <v>11</v>
      </c>
      <c r="F6" s="13" t="s">
        <v>232</v>
      </c>
      <c r="G6" s="15" t="s">
        <v>12</v>
      </c>
      <c r="H6" s="16"/>
    </row>
    <row r="7" spans="2:8" ht="12.75">
      <c r="B7" s="13" t="s">
        <v>6</v>
      </c>
      <c r="C7" s="13" t="s">
        <v>13</v>
      </c>
      <c r="D7" s="17" t="s">
        <v>7</v>
      </c>
      <c r="E7" s="13" t="s">
        <v>14</v>
      </c>
      <c r="F7" s="13" t="s">
        <v>8</v>
      </c>
      <c r="G7" s="13" t="s">
        <v>15</v>
      </c>
      <c r="H7" s="13" t="s">
        <v>16</v>
      </c>
    </row>
    <row r="8" spans="1:8" ht="13.5" thickBot="1">
      <c r="A8" s="290"/>
      <c r="B8" s="291"/>
      <c r="C8" s="291"/>
      <c r="D8" s="291"/>
      <c r="E8" s="292" t="s">
        <v>17</v>
      </c>
      <c r="F8" s="291"/>
      <c r="G8" s="291"/>
      <c r="H8" s="291"/>
    </row>
    <row r="9" spans="1:10" ht="12.75">
      <c r="A9" s="19">
        <v>1990</v>
      </c>
      <c r="B9" s="20">
        <v>2006.6</v>
      </c>
      <c r="C9" s="20">
        <v>23.8</v>
      </c>
      <c r="D9" s="20">
        <v>4773.6</v>
      </c>
      <c r="E9" s="21">
        <v>15.45803132475088</v>
      </c>
      <c r="F9" s="22">
        <v>737904.583318308</v>
      </c>
      <c r="G9" s="22">
        <v>716432</v>
      </c>
      <c r="H9" s="22">
        <v>551459</v>
      </c>
      <c r="J9" s="285"/>
    </row>
    <row r="10" spans="1:10" ht="12.75">
      <c r="A10" s="19">
        <v>1991</v>
      </c>
      <c r="B10" s="20">
        <v>2223.3</v>
      </c>
      <c r="C10" s="20">
        <v>24.592722529573155</v>
      </c>
      <c r="D10" s="20">
        <v>5467.7</v>
      </c>
      <c r="E10" s="21">
        <v>16.636015049343094</v>
      </c>
      <c r="F10" s="22">
        <v>909607.3948529322</v>
      </c>
      <c r="G10" s="22">
        <v>1886338</v>
      </c>
      <c r="H10" s="22">
        <v>586682</v>
      </c>
      <c r="J10" s="285"/>
    </row>
    <row r="11" spans="1:10" ht="12.75">
      <c r="A11" s="19">
        <v>1992</v>
      </c>
      <c r="B11" s="20">
        <v>2243.2</v>
      </c>
      <c r="C11" s="20">
        <v>19.42537446504993</v>
      </c>
      <c r="D11" s="20">
        <v>4357.5</v>
      </c>
      <c r="E11" s="21">
        <v>16.119144639573044</v>
      </c>
      <c r="F11" s="22">
        <v>702391.7276693952</v>
      </c>
      <c r="G11" s="22">
        <v>1392930</v>
      </c>
      <c r="H11" s="22">
        <v>846104</v>
      </c>
      <c r="J11" s="285"/>
    </row>
    <row r="12" spans="1:10" ht="12.75">
      <c r="A12" s="19">
        <v>1993</v>
      </c>
      <c r="B12" s="20">
        <v>2030.5</v>
      </c>
      <c r="C12" s="20">
        <v>24.491504555528195</v>
      </c>
      <c r="D12" s="20">
        <v>4973</v>
      </c>
      <c r="E12" s="21">
        <v>16.20328633418677</v>
      </c>
      <c r="F12" s="22">
        <v>805789.429399108</v>
      </c>
      <c r="G12" s="22">
        <v>1977580</v>
      </c>
      <c r="H12" s="22">
        <v>1106780</v>
      </c>
      <c r="J12" s="285"/>
    </row>
    <row r="13" spans="1:10" ht="12.75">
      <c r="A13" s="19">
        <v>1994</v>
      </c>
      <c r="B13" s="20">
        <v>1969.7</v>
      </c>
      <c r="C13" s="20">
        <v>21.84241255013454</v>
      </c>
      <c r="D13" s="20">
        <v>4302.3</v>
      </c>
      <c r="E13" s="21">
        <v>15.758537376942773</v>
      </c>
      <c r="F13" s="22">
        <v>677979.5535682088</v>
      </c>
      <c r="G13" s="23">
        <v>2246599.611</v>
      </c>
      <c r="H13" s="23">
        <v>1183245.167</v>
      </c>
      <c r="J13" s="285"/>
    </row>
    <row r="14" spans="1:10" ht="12.75">
      <c r="A14" s="19">
        <v>1995</v>
      </c>
      <c r="B14" s="20">
        <v>2126.5</v>
      </c>
      <c r="C14" s="20">
        <v>14.8</v>
      </c>
      <c r="D14" s="20">
        <v>3138.7</v>
      </c>
      <c r="E14" s="21">
        <v>16.98460206988569</v>
      </c>
      <c r="F14" s="22">
        <v>533095.705167502</v>
      </c>
      <c r="G14" s="23">
        <v>3146126.278</v>
      </c>
      <c r="H14" s="23">
        <v>864192.4444</v>
      </c>
      <c r="I14" s="373"/>
      <c r="J14" s="285"/>
    </row>
    <row r="15" spans="1:10" ht="12.75">
      <c r="A15" s="4">
        <v>1996</v>
      </c>
      <c r="B15" s="25">
        <v>2012.4</v>
      </c>
      <c r="C15" s="26">
        <v>30</v>
      </c>
      <c r="D15" s="25">
        <v>6040.5</v>
      </c>
      <c r="E15" s="27">
        <v>15.48808192997007</v>
      </c>
      <c r="F15" s="28">
        <v>935557.588979842</v>
      </c>
      <c r="G15" s="28">
        <v>2136521.223</v>
      </c>
      <c r="H15" s="23">
        <v>521998</v>
      </c>
      <c r="J15" s="374"/>
    </row>
    <row r="16" spans="1:17" ht="12.75">
      <c r="A16" s="4">
        <v>1997</v>
      </c>
      <c r="B16" s="25">
        <v>2078.7</v>
      </c>
      <c r="C16" s="25">
        <v>22.497714917977586</v>
      </c>
      <c r="D16" s="25">
        <v>4676.6</v>
      </c>
      <c r="E16" s="27">
        <v>15.43399084057553</v>
      </c>
      <c r="F16" s="28">
        <v>721786.0156503551</v>
      </c>
      <c r="G16" s="28">
        <v>3172031</v>
      </c>
      <c r="H16" s="23">
        <v>392826</v>
      </c>
      <c r="J16" s="18"/>
      <c r="K16" s="18"/>
      <c r="L16" s="18"/>
      <c r="M16" s="18"/>
      <c r="N16" s="18"/>
      <c r="O16" s="18"/>
      <c r="P16" s="18"/>
      <c r="Q16" s="18"/>
    </row>
    <row r="17" spans="1:8" ht="12.75">
      <c r="A17" s="4">
        <v>1998</v>
      </c>
      <c r="B17" s="25">
        <v>1912.6</v>
      </c>
      <c r="C17" s="25">
        <v>28.423611837289556</v>
      </c>
      <c r="D17" s="25">
        <v>5436.3</v>
      </c>
      <c r="E17" s="27">
        <v>14.28004760015867</v>
      </c>
      <c r="F17" s="28">
        <v>776306.2276874257</v>
      </c>
      <c r="G17" s="28">
        <v>3468242.4444444445</v>
      </c>
      <c r="H17" s="23">
        <v>724528.6111111112</v>
      </c>
    </row>
    <row r="18" spans="1:8" ht="12.75">
      <c r="A18" s="4">
        <v>1999</v>
      </c>
      <c r="B18" s="25">
        <v>2455.4</v>
      </c>
      <c r="C18" s="25">
        <v>21.5</v>
      </c>
      <c r="D18" s="25">
        <v>5281.3</v>
      </c>
      <c r="E18" s="27">
        <v>13.787217674563967</v>
      </c>
      <c r="F18" s="28">
        <v>728144.3270467467</v>
      </c>
      <c r="G18" s="28">
        <v>3538539.888888889</v>
      </c>
      <c r="H18" s="23">
        <v>600223.9444444445</v>
      </c>
    </row>
    <row r="19" spans="1:8" ht="12.75">
      <c r="A19" s="4">
        <v>2000</v>
      </c>
      <c r="B19" s="25">
        <v>2353</v>
      </c>
      <c r="C19" s="66">
        <v>30.98</v>
      </c>
      <c r="D19" s="25">
        <v>7293.6</v>
      </c>
      <c r="E19" s="27">
        <v>12.927770365295158</v>
      </c>
      <c r="F19" s="28">
        <v>942899.8593631678</v>
      </c>
      <c r="G19" s="47">
        <v>2759113.6111111115</v>
      </c>
      <c r="H19" s="63">
        <v>844602.8888888889</v>
      </c>
    </row>
    <row r="20" spans="1:8" ht="12.75">
      <c r="A20" s="4">
        <v>2001</v>
      </c>
      <c r="B20" s="66">
        <v>2177.005</v>
      </c>
      <c r="C20" s="66">
        <v>23.00269406822676</v>
      </c>
      <c r="D20" s="66">
        <v>5007.698</v>
      </c>
      <c r="E20" s="27">
        <v>14.88</v>
      </c>
      <c r="F20" s="47">
        <v>745145.4624000001</v>
      </c>
      <c r="G20" s="47">
        <v>4207822.222222222</v>
      </c>
      <c r="H20" s="63">
        <v>1299651.5555555555</v>
      </c>
    </row>
    <row r="21" spans="1:8" ht="12.75">
      <c r="A21" s="4">
        <v>2002</v>
      </c>
      <c r="B21" s="66">
        <v>2406.643</v>
      </c>
      <c r="C21" s="66">
        <v>28.34720396834927</v>
      </c>
      <c r="D21" s="66">
        <v>6822.16</v>
      </c>
      <c r="E21" s="268">
        <v>13.41</v>
      </c>
      <c r="F21" s="47">
        <v>914851.656</v>
      </c>
      <c r="G21" s="47">
        <v>6537578.033111112</v>
      </c>
      <c r="H21" s="63">
        <v>1517180.3573888887</v>
      </c>
    </row>
    <row r="22" spans="1:8" ht="12.75">
      <c r="A22" s="4">
        <v>2003</v>
      </c>
      <c r="B22" s="66">
        <v>2220.641</v>
      </c>
      <c r="C22" s="66">
        <v>27.104723365911013</v>
      </c>
      <c r="D22" s="66">
        <v>6018.986</v>
      </c>
      <c r="E22" s="268">
        <v>13.8</v>
      </c>
      <c r="F22" s="47">
        <v>830620.068</v>
      </c>
      <c r="G22" s="47">
        <v>3916704.92</v>
      </c>
      <c r="H22" s="63">
        <v>1245673.58</v>
      </c>
    </row>
    <row r="23" spans="1:8" ht="12.75">
      <c r="A23" s="4">
        <v>2004</v>
      </c>
      <c r="B23" s="66">
        <v>2175.028</v>
      </c>
      <c r="C23" s="66">
        <f>D23/B23*10</f>
        <v>32.628196050809464</v>
      </c>
      <c r="D23" s="66">
        <v>7096.724</v>
      </c>
      <c r="E23" s="268">
        <v>14.15</v>
      </c>
      <c r="F23" s="47">
        <f>E23*D23*10</f>
        <v>1004186.446</v>
      </c>
      <c r="G23" s="47">
        <v>4423754</v>
      </c>
      <c r="H23" s="63">
        <v>585940</v>
      </c>
    </row>
    <row r="24" spans="1:8" ht="12.75">
      <c r="A24" s="4">
        <v>2005</v>
      </c>
      <c r="B24" s="66">
        <f>2274109/1000</f>
        <v>2274.109</v>
      </c>
      <c r="C24" s="66">
        <f>D24/B24*10</f>
        <v>17.706688641573468</v>
      </c>
      <c r="D24" s="66">
        <f>4026694/1000</f>
        <v>4026.694</v>
      </c>
      <c r="E24" s="268">
        <v>13.96</v>
      </c>
      <c r="F24" s="47">
        <f>E24*D24*10</f>
        <v>562126.4824</v>
      </c>
      <c r="G24" s="47">
        <v>7692564</v>
      </c>
      <c r="H24" s="63">
        <v>233249</v>
      </c>
    </row>
    <row r="25" spans="1:8" ht="13.5" thickBot="1">
      <c r="A25" s="29" t="s">
        <v>301</v>
      </c>
      <c r="B25" s="48">
        <f>1957601/1000</f>
        <v>1957.601</v>
      </c>
      <c r="C25" s="48">
        <f>D25/B25*10</f>
        <v>28.482821576000422</v>
      </c>
      <c r="D25" s="48">
        <v>5575.8</v>
      </c>
      <c r="E25" s="30">
        <v>13.93</v>
      </c>
      <c r="F25" s="31">
        <f>E25*D25*10</f>
        <v>776708.94</v>
      </c>
      <c r="G25" s="31"/>
      <c r="H25" s="177"/>
    </row>
    <row r="26" ht="15" customHeight="1">
      <c r="A26" s="5" t="s">
        <v>233</v>
      </c>
    </row>
    <row r="27" ht="15" customHeight="1">
      <c r="A27" s="375" t="s">
        <v>347</v>
      </c>
    </row>
    <row r="28" ht="12.75">
      <c r="A28" s="5" t="s">
        <v>18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J26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2" width="14.7109375" style="0" customWidth="1"/>
    <col min="3" max="3" width="18.00390625" style="0" customWidth="1"/>
    <col min="4" max="4" width="17.8515625" style="0" customWidth="1"/>
    <col min="5" max="5" width="18.28125" style="0" customWidth="1"/>
    <col min="6" max="6" width="17.57421875" style="0" customWidth="1"/>
    <col min="7" max="8" width="14.7109375" style="0" customWidth="1"/>
    <col min="9" max="9" width="11.7109375" style="0" bestFit="1" customWidth="1"/>
  </cols>
  <sheetData>
    <row r="1" spans="1:10" s="1" customFormat="1" ht="18">
      <c r="A1" s="335" t="s">
        <v>0</v>
      </c>
      <c r="B1" s="335"/>
      <c r="C1" s="335"/>
      <c r="D1" s="335"/>
      <c r="E1" s="335"/>
      <c r="F1" s="335"/>
      <c r="G1" s="10"/>
      <c r="H1" s="10"/>
      <c r="I1" s="10"/>
      <c r="J1" s="10"/>
    </row>
    <row r="2" s="2" customFormat="1" ht="14.25"/>
    <row r="3" spans="1:8" ht="15">
      <c r="A3" s="350" t="s">
        <v>241</v>
      </c>
      <c r="B3" s="350"/>
      <c r="C3" s="350"/>
      <c r="D3" s="350"/>
      <c r="E3" s="350"/>
      <c r="F3" s="350"/>
      <c r="G3" s="5"/>
      <c r="H3" s="5"/>
    </row>
    <row r="4" spans="1:8" ht="13.5" thickBot="1">
      <c r="A4" s="32"/>
      <c r="B4" s="33"/>
      <c r="C4" s="33"/>
      <c r="D4" s="33"/>
      <c r="E4" s="33"/>
      <c r="G4" s="5"/>
      <c r="H4" s="5"/>
    </row>
    <row r="5" spans="1:8" ht="14.25">
      <c r="A5" s="311"/>
      <c r="B5" s="315"/>
      <c r="C5" s="316" t="s">
        <v>19</v>
      </c>
      <c r="D5" s="317"/>
      <c r="E5" s="316" t="s">
        <v>231</v>
      </c>
      <c r="F5" s="317"/>
      <c r="G5" s="5"/>
      <c r="H5" s="5"/>
    </row>
    <row r="6" spans="1:8" ht="12.75">
      <c r="A6" s="336" t="s">
        <v>5</v>
      </c>
      <c r="B6" s="337"/>
      <c r="C6" s="13" t="s">
        <v>2</v>
      </c>
      <c r="D6" s="13" t="s">
        <v>3</v>
      </c>
      <c r="E6" s="13" t="s">
        <v>2</v>
      </c>
      <c r="F6" s="13" t="s">
        <v>3</v>
      </c>
      <c r="G6" s="5"/>
      <c r="H6" s="5"/>
    </row>
    <row r="7" spans="1:8" ht="13.5" thickBot="1">
      <c r="A7" s="290"/>
      <c r="B7" s="293"/>
      <c r="C7" s="292" t="s">
        <v>6</v>
      </c>
      <c r="D7" s="292" t="s">
        <v>7</v>
      </c>
      <c r="E7" s="292" t="s">
        <v>6</v>
      </c>
      <c r="F7" s="292" t="s">
        <v>7</v>
      </c>
      <c r="G7" s="5"/>
      <c r="H7" s="5"/>
    </row>
    <row r="8" spans="1:8" ht="12.75">
      <c r="A8" s="353">
        <v>1990</v>
      </c>
      <c r="B8" s="354"/>
      <c r="C8" s="20">
        <v>189.9</v>
      </c>
      <c r="D8" s="20">
        <v>523.3</v>
      </c>
      <c r="E8" s="20">
        <v>1816.8</v>
      </c>
      <c r="F8" s="20">
        <v>4250.3</v>
      </c>
      <c r="G8" s="5"/>
      <c r="H8" s="5"/>
    </row>
    <row r="9" spans="1:8" ht="12.75">
      <c r="A9" s="353">
        <v>1991</v>
      </c>
      <c r="B9" s="354"/>
      <c r="C9" s="20">
        <v>459.1</v>
      </c>
      <c r="D9" s="20">
        <v>1293.8</v>
      </c>
      <c r="E9" s="20">
        <v>1764.3</v>
      </c>
      <c r="F9" s="20">
        <v>4173.9</v>
      </c>
      <c r="G9" s="5"/>
      <c r="H9" s="5"/>
    </row>
    <row r="10" spans="1:8" ht="12.75">
      <c r="A10" s="353">
        <v>1992</v>
      </c>
      <c r="B10" s="354"/>
      <c r="C10" s="20">
        <v>630.3</v>
      </c>
      <c r="D10" s="20">
        <v>1279.1</v>
      </c>
      <c r="E10" s="20">
        <v>1612.9</v>
      </c>
      <c r="F10" s="20">
        <v>3078.4</v>
      </c>
      <c r="G10" s="5"/>
      <c r="H10" s="5"/>
    </row>
    <row r="11" spans="1:8" ht="12.75">
      <c r="A11" s="353">
        <v>1993</v>
      </c>
      <c r="B11" s="354"/>
      <c r="C11" s="20">
        <v>651.5</v>
      </c>
      <c r="D11" s="20">
        <v>789.8</v>
      </c>
      <c r="E11" s="20">
        <v>1379</v>
      </c>
      <c r="F11" s="20">
        <v>4183.2</v>
      </c>
      <c r="G11" s="5"/>
      <c r="H11" s="5"/>
    </row>
    <row r="12" spans="1:8" ht="12.75">
      <c r="A12" s="353">
        <v>1994</v>
      </c>
      <c r="B12" s="354"/>
      <c r="C12" s="20">
        <v>647.6</v>
      </c>
      <c r="D12" s="20">
        <v>1001.5</v>
      </c>
      <c r="E12" s="20">
        <v>1322.1</v>
      </c>
      <c r="F12" s="20">
        <v>3300.8</v>
      </c>
      <c r="G12" s="5"/>
      <c r="H12" s="5"/>
    </row>
    <row r="13" spans="1:8" ht="12.75">
      <c r="A13" s="353">
        <v>1995</v>
      </c>
      <c r="B13" s="354"/>
      <c r="C13" s="20">
        <v>645.8</v>
      </c>
      <c r="D13" s="20">
        <v>423</v>
      </c>
      <c r="E13" s="20">
        <v>1480.7</v>
      </c>
      <c r="F13" s="20">
        <v>2715.7</v>
      </c>
      <c r="G13" s="5"/>
      <c r="H13" s="5"/>
    </row>
    <row r="14" spans="1:8" ht="12.75">
      <c r="A14" s="353">
        <v>1996</v>
      </c>
      <c r="B14" s="354"/>
      <c r="C14" s="34">
        <v>655.2</v>
      </c>
      <c r="D14" s="34">
        <v>1702.3</v>
      </c>
      <c r="E14" s="34">
        <v>1357.2</v>
      </c>
      <c r="F14" s="34">
        <v>4338.1</v>
      </c>
      <c r="G14" s="5"/>
      <c r="H14" s="5"/>
    </row>
    <row r="15" spans="1:8" ht="12.75">
      <c r="A15" s="353">
        <v>1997</v>
      </c>
      <c r="B15" s="354"/>
      <c r="C15" s="25">
        <v>647</v>
      </c>
      <c r="D15" s="25">
        <v>1152.9</v>
      </c>
      <c r="E15" s="25">
        <v>1431.7</v>
      </c>
      <c r="F15" s="34">
        <v>3523.7</v>
      </c>
      <c r="G15" s="5"/>
      <c r="H15" s="5"/>
    </row>
    <row r="16" spans="1:8" ht="12.75">
      <c r="A16" s="353">
        <v>1998</v>
      </c>
      <c r="B16" s="354"/>
      <c r="C16" s="25">
        <v>623.9</v>
      </c>
      <c r="D16" s="25">
        <v>1336.6</v>
      </c>
      <c r="E16" s="25">
        <v>1288.6</v>
      </c>
      <c r="F16" s="34">
        <v>4099.8</v>
      </c>
      <c r="G16" s="5"/>
      <c r="H16" s="5"/>
    </row>
    <row r="17" spans="1:8" ht="12.75">
      <c r="A17" s="353">
        <v>1999</v>
      </c>
      <c r="B17" s="354"/>
      <c r="C17" s="25">
        <v>827.1</v>
      </c>
      <c r="D17" s="25">
        <v>726.9</v>
      </c>
      <c r="E17" s="25">
        <v>1628.2</v>
      </c>
      <c r="F17" s="34">
        <v>4554.2</v>
      </c>
      <c r="G17" s="5"/>
      <c r="H17" s="5"/>
    </row>
    <row r="18" spans="1:8" ht="12.75" customHeight="1">
      <c r="A18" s="353">
        <v>2000</v>
      </c>
      <c r="B18" s="354"/>
      <c r="C18" s="66">
        <v>867.34</v>
      </c>
      <c r="D18" s="66">
        <v>1939.189</v>
      </c>
      <c r="E18" s="66">
        <v>1485.679</v>
      </c>
      <c r="F18" s="61">
        <v>5354.434</v>
      </c>
      <c r="G18" s="46"/>
      <c r="H18" s="5"/>
    </row>
    <row r="19" spans="1:8" ht="12.75" customHeight="1">
      <c r="A19" s="19">
        <v>2001</v>
      </c>
      <c r="B19" s="4"/>
      <c r="C19" s="66">
        <v>885.108</v>
      </c>
      <c r="D19" s="66">
        <v>1899.498</v>
      </c>
      <c r="E19" s="66">
        <v>1291.897</v>
      </c>
      <c r="F19" s="61">
        <v>3108.2</v>
      </c>
      <c r="G19" s="5"/>
      <c r="H19" s="5"/>
    </row>
    <row r="20" spans="1:8" ht="12.75" customHeight="1">
      <c r="A20" s="19">
        <v>2002</v>
      </c>
      <c r="B20" s="4"/>
      <c r="C20" s="66">
        <v>926.184</v>
      </c>
      <c r="D20" s="66">
        <v>2153.195</v>
      </c>
      <c r="E20" s="66">
        <v>1480.459</v>
      </c>
      <c r="F20" s="61">
        <v>4668.965</v>
      </c>
      <c r="G20" s="5"/>
      <c r="H20" s="5"/>
    </row>
    <row r="21" spans="1:8" ht="12.75" customHeight="1">
      <c r="A21" s="19">
        <v>2003</v>
      </c>
      <c r="B21" s="4"/>
      <c r="C21" s="66">
        <v>913.159</v>
      </c>
      <c r="D21" s="66">
        <v>1989.064</v>
      </c>
      <c r="E21" s="66">
        <v>1307.482</v>
      </c>
      <c r="F21" s="61">
        <v>4029.922</v>
      </c>
      <c r="G21" s="5"/>
      <c r="H21" s="5"/>
    </row>
    <row r="22" spans="1:8" ht="12.75" customHeight="1">
      <c r="A22" s="19">
        <v>2004</v>
      </c>
      <c r="B22" s="4"/>
      <c r="C22" s="66">
        <v>948.707</v>
      </c>
      <c r="D22" s="66">
        <v>2707.828</v>
      </c>
      <c r="E22" s="66">
        <v>1226.321</v>
      </c>
      <c r="F22" s="61">
        <v>4388.896</v>
      </c>
      <c r="G22" s="5"/>
      <c r="H22" s="5"/>
    </row>
    <row r="23" spans="1:6" ht="12.75">
      <c r="A23" s="19">
        <v>2005</v>
      </c>
      <c r="B23" s="4"/>
      <c r="C23" s="66">
        <f>910448/1000</f>
        <v>910.448</v>
      </c>
      <c r="D23" s="66">
        <f>934523/1000</f>
        <v>934.523</v>
      </c>
      <c r="E23" s="66">
        <f>1363661/1000</f>
        <v>1363.661</v>
      </c>
      <c r="F23" s="61">
        <f>3092171/1000</f>
        <v>3092.171</v>
      </c>
    </row>
    <row r="24" spans="1:6" ht="13.5" thickBot="1">
      <c r="A24" s="351" t="s">
        <v>302</v>
      </c>
      <c r="B24" s="352"/>
      <c r="C24" s="49">
        <f>622289/1000</f>
        <v>622.289</v>
      </c>
      <c r="D24" s="49">
        <v>1567.5</v>
      </c>
      <c r="E24" s="49">
        <f>1335900/1000</f>
        <v>1335.9</v>
      </c>
      <c r="F24" s="51">
        <v>4008.4</v>
      </c>
    </row>
    <row r="25" spans="1:8" ht="14.25">
      <c r="A25" s="5" t="s">
        <v>258</v>
      </c>
      <c r="B25" s="5"/>
      <c r="C25" s="5"/>
      <c r="D25" s="5"/>
      <c r="E25" s="5"/>
      <c r="F25" s="50"/>
      <c r="G25" s="5"/>
      <c r="H25" s="5"/>
    </row>
    <row r="26" spans="1:8" ht="12.75">
      <c r="A26" s="5" t="s">
        <v>18</v>
      </c>
      <c r="B26" s="5"/>
      <c r="C26" s="5"/>
      <c r="D26" s="5"/>
      <c r="E26" s="5"/>
      <c r="G26" s="5"/>
      <c r="H26" s="5"/>
    </row>
  </sheetData>
  <mergeCells count="15">
    <mergeCell ref="A11:B11"/>
    <mergeCell ref="A12:B12"/>
    <mergeCell ref="A1:F1"/>
    <mergeCell ref="A3:F3"/>
    <mergeCell ref="A10:B10"/>
    <mergeCell ref="A8:B8"/>
    <mergeCell ref="A9:B9"/>
    <mergeCell ref="A6:B6"/>
    <mergeCell ref="A24:B24"/>
    <mergeCell ref="A18:B18"/>
    <mergeCell ref="A17:B17"/>
    <mergeCell ref="A13:B13"/>
    <mergeCell ref="A14:B14"/>
    <mergeCell ref="A15:B15"/>
    <mergeCell ref="A16:B16"/>
  </mergeCells>
  <printOptions horizontalCentered="1"/>
  <pageMargins left="0.75" right="0.75" top="0.5905511811023623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2007-07-13T07:36:29Z</cp:lastPrinted>
  <dcterms:created xsi:type="dcterms:W3CDTF">2003-08-01T09:35:38Z</dcterms:created>
  <dcterms:modified xsi:type="dcterms:W3CDTF">2007-07-13T07:44:03Z</dcterms:modified>
  <cp:category/>
  <cp:version/>
  <cp:contentType/>
  <cp:contentStatus/>
</cp:coreProperties>
</file>