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240" yWindow="15" windowWidth="11580" windowHeight="6795" tabRatio="749" firstSheet="7" activeTab="16"/>
  </bookViews>
  <sheets>
    <sheet name="10.1 (04)" sheetId="1" r:id="rId1"/>
    <sheet name="10.1 (05)" sheetId="2" r:id="rId2"/>
    <sheet name="10.2 (04)" sheetId="3" r:id="rId3"/>
    <sheet name="10.2 (05)" sheetId="4" r:id="rId4"/>
    <sheet name="10.3" sheetId="5" r:id="rId5"/>
    <sheet name="10.4 (04)" sheetId="6" r:id="rId6"/>
    <sheet name="10.4 (05)" sheetId="7" r:id="rId7"/>
    <sheet name="10.5 (04)" sheetId="8" r:id="rId8"/>
    <sheet name="10.5 (05)" sheetId="9" r:id="rId9"/>
    <sheet name="10.6 (04)" sheetId="10" r:id="rId10"/>
    <sheet name="10.6 (05)" sheetId="11" r:id="rId11"/>
    <sheet name="10.7 (04)" sheetId="12" r:id="rId12"/>
    <sheet name="10.7 (05)" sheetId="13" r:id="rId13"/>
    <sheet name="10.8 (04)" sheetId="14" r:id="rId14"/>
    <sheet name="10.8 (05)" sheetId="15" r:id="rId15"/>
    <sheet name="10.9" sheetId="16" r:id="rId16"/>
    <sheet name="10.10" sheetId="17" r:id="rId17"/>
    <sheet name="10.11" sheetId="18" r:id="rId18"/>
    <sheet name="10.12 (04)" sheetId="19" r:id="rId19"/>
    <sheet name="10.12 (05)" sheetId="20" r:id="rId20"/>
    <sheet name="10.13 (04)" sheetId="21" r:id="rId21"/>
    <sheet name="10.13 (05)" sheetId="22" r:id="rId22"/>
    <sheet name="10.14 (04)" sheetId="23" r:id="rId23"/>
    <sheet name="10.14 (05)" sheetId="24" r:id="rId24"/>
    <sheet name="10.15 (04)" sheetId="25" r:id="rId25"/>
    <sheet name="10.15 (05)" sheetId="26" r:id="rId26"/>
    <sheet name="10.16 (04-05)" sheetId="27" r:id="rId27"/>
    <sheet name="10.17 (04)" sheetId="28" r:id="rId28"/>
    <sheet name="10.17 (05)" sheetId="29" r:id="rId29"/>
    <sheet name="10.18" sheetId="30" r:id="rId30"/>
    <sheet name="10.19" sheetId="31" r:id="rId31"/>
    <sheet name="10.20 (04)" sheetId="32" r:id="rId32"/>
    <sheet name="10.20 (05)" sheetId="33" r:id="rId33"/>
    <sheet name="10.21 (04)" sheetId="34" r:id="rId34"/>
    <sheet name="10.21 (05)" sheetId="35" r:id="rId35"/>
    <sheet name="10.22 (04)" sheetId="36" r:id="rId36"/>
    <sheet name="10.22 (05)" sheetId="37" r:id="rId37"/>
    <sheet name="10.23 (04)" sheetId="38" r:id="rId38"/>
    <sheet name="10.23 (05)" sheetId="39" r:id="rId39"/>
    <sheet name="10.24 (04)" sheetId="40" r:id="rId40"/>
    <sheet name="10.24 (05)" sheetId="41" r:id="rId41"/>
    <sheet name="10.25 (04)" sheetId="42" r:id="rId42"/>
    <sheet name="10.25 (05)" sheetId="43" r:id="rId43"/>
  </sheets>
  <externalReferences>
    <externalReference r:id="rId46"/>
    <externalReference r:id="rId47"/>
    <externalReference r:id="rId48"/>
    <externalReference r:id="rId49"/>
    <externalReference r:id="rId50"/>
    <externalReference r:id="rId51"/>
  </externalReferences>
  <definedNames>
    <definedName name="\A">#REF!</definedName>
    <definedName name="\B">'[3]19.22'!#REF!</definedName>
    <definedName name="\C">#REF!</definedName>
    <definedName name="\D">'[3]19.11-12'!$B$51</definedName>
    <definedName name="\G">#REF!</definedName>
    <definedName name="\L">'[3]19.11-12'!$B$53</definedName>
    <definedName name="\N">#REF!</definedName>
    <definedName name="\T">'[3]19.18-19'!#REF!</definedName>
    <definedName name="__123Graph_A" hidden="1">'[3]19.14-15'!$B$34:$B$37</definedName>
    <definedName name="__123Graph_ACurrent" hidden="1">'[3]19.14-15'!$B$34:$B$37</definedName>
    <definedName name="__123Graph_AGrßfico1" hidden="1">'[3]19.14-15'!$B$34:$B$37</definedName>
    <definedName name="__123Graph_B" hidden="1">'[2]p122'!#REF!</definedName>
    <definedName name="__123Graph_BCurrent" hidden="1">'[3]19.14-15'!#REF!</definedName>
    <definedName name="__123Graph_BGrßfico1" hidden="1">'[3]19.14-15'!#REF!</definedName>
    <definedName name="__123Graph_C" hidden="1">'[3]19.14-15'!$C$34:$C$37</definedName>
    <definedName name="__123Graph_CCurrent" hidden="1">'[3]19.14-15'!$C$34:$C$37</definedName>
    <definedName name="__123Graph_CGrßfico1" hidden="1">'[3]19.14-15'!$C$34:$C$37</definedName>
    <definedName name="__123Graph_D" hidden="1">'[2]p122'!#REF!</definedName>
    <definedName name="__123Graph_DCurrent" hidden="1">'[3]19.14-15'!#REF!</definedName>
    <definedName name="__123Graph_DGrßfico1" hidden="1">'[3]19.14-15'!#REF!</definedName>
    <definedName name="__123Graph_E" hidden="1">'[3]19.14-15'!$D$34:$D$37</definedName>
    <definedName name="__123Graph_ECurrent" hidden="1">'[3]19.14-15'!$D$34:$D$37</definedName>
    <definedName name="__123Graph_EGrßfico1" hidden="1">'[3]19.14-15'!$D$34:$D$37</definedName>
    <definedName name="__123Graph_F" hidden="1">'[2]p122'!#REF!</definedName>
    <definedName name="__123Graph_FCurrent" hidden="1">'[3]19.14-15'!#REF!</definedName>
    <definedName name="__123Graph_FGrßfico1" hidden="1">'[3]19.14-15'!#REF!</definedName>
    <definedName name="__123Graph_X" hidden="1">'[2]p122'!#REF!</definedName>
    <definedName name="__123Graph_XCurrent" hidden="1">'[3]19.14-15'!#REF!</definedName>
    <definedName name="__123Graph_XGrßfico1" hidden="1">'[3]19.14-15'!#REF!</definedName>
    <definedName name="_xlnm.Print_Area" localSheetId="0">'10.1 (04)'!$A$1:$H$77</definedName>
    <definedName name="_xlnm.Print_Area" localSheetId="1">'10.1 (05)'!$A$1:$H$77</definedName>
    <definedName name="_xlnm.Print_Area" localSheetId="16">'10.10'!$A$1:$H$27</definedName>
    <definedName name="_xlnm.Print_Area" localSheetId="17">'10.11'!$A$1:$I$24</definedName>
    <definedName name="_xlnm.Print_Area" localSheetId="18">'10.12 (04)'!$A$1:$I$86</definedName>
    <definedName name="_xlnm.Print_Area" localSheetId="19">'10.12 (05)'!$A$1:$I$86</definedName>
    <definedName name="_xlnm.Print_Area" localSheetId="20">'10.13 (04)'!$A$1:$I$86</definedName>
    <definedName name="_xlnm.Print_Area" localSheetId="21">'10.13 (05)'!$A$1:$I$86</definedName>
    <definedName name="_xlnm.Print_Area" localSheetId="22">'10.14 (04)'!$A$1:$I$41</definedName>
    <definedName name="_xlnm.Print_Area" localSheetId="23">'10.14 (05)'!$A$1:$I$41</definedName>
    <definedName name="_xlnm.Print_Area" localSheetId="24">'10.15 (04)'!$A$1:$I$50</definedName>
    <definedName name="_xlnm.Print_Area" localSheetId="25">'10.15 (05)'!$A$1:$I$51</definedName>
    <definedName name="_xlnm.Print_Area" localSheetId="26">'10.16 (04-05)'!$A$1:$I$33</definedName>
    <definedName name="_xlnm.Print_Area" localSheetId="27">'10.17 (04)'!$A$1:$G$54</definedName>
    <definedName name="_xlnm.Print_Area" localSheetId="28">'10.17 (05)'!$A$1:$G$59</definedName>
    <definedName name="_xlnm.Print_Area" localSheetId="29">'10.18'!$A$1:$I$24</definedName>
    <definedName name="_xlnm.Print_Area" localSheetId="30">'10.19'!$A$1:$G$26</definedName>
    <definedName name="_xlnm.Print_Area" localSheetId="2">'10.2 (04)'!$A$1:$G$86</definedName>
    <definedName name="_xlnm.Print_Area" localSheetId="3">'10.2 (05)'!$A$1:$G$86</definedName>
    <definedName name="_xlnm.Print_Area" localSheetId="31">'10.20 (04)'!$A$1:$G$57</definedName>
    <definedName name="_xlnm.Print_Area" localSheetId="32">'10.20 (05)'!$A$1:$G$58</definedName>
    <definedName name="_xlnm.Print_Area" localSheetId="33">'10.21 (04)'!$A$1:$G$59</definedName>
    <definedName name="_xlnm.Print_Area" localSheetId="34">'10.21 (05)'!$A$1:$G$59</definedName>
    <definedName name="_xlnm.Print_Area" localSheetId="35">'10.22 (04)'!$A$1:$G$50</definedName>
    <definedName name="_xlnm.Print_Area" localSheetId="36">'10.22 (05)'!$A$1:$G$50</definedName>
    <definedName name="_xlnm.Print_Area" localSheetId="37">'10.23 (04)'!$A$1:$I$86</definedName>
    <definedName name="_xlnm.Print_Area" localSheetId="38">'10.23 (05)'!$A$1:$I$86</definedName>
    <definedName name="_xlnm.Print_Area" localSheetId="39">'10.24 (04)'!$A$1:$F$64</definedName>
    <definedName name="_xlnm.Print_Area" localSheetId="40">'10.24 (05)'!$A$1:$F$60</definedName>
    <definedName name="_xlnm.Print_Area" localSheetId="41">'10.25 (04)'!$A$1:$F$86</definedName>
    <definedName name="_xlnm.Print_Area" localSheetId="42">'10.25 (05)'!$A$1:$F$86</definedName>
    <definedName name="_xlnm.Print_Area" localSheetId="4">'10.3'!$A$1:$G$47</definedName>
    <definedName name="_xlnm.Print_Area" localSheetId="5">'10.4 (04)'!$A$1:$I$86</definedName>
    <definedName name="_xlnm.Print_Area" localSheetId="6">'10.4 (05)'!$A$1:$I$86</definedName>
    <definedName name="_xlnm.Print_Area" localSheetId="7">'10.5 (04)'!$A$1:$G$86</definedName>
    <definedName name="_xlnm.Print_Area" localSheetId="8">'10.5 (05)'!$A$1:$G$86</definedName>
    <definedName name="_xlnm.Print_Area" localSheetId="9">'10.6 (04)'!$A$1:$G$48</definedName>
    <definedName name="_xlnm.Print_Area" localSheetId="10">'10.6 (05)'!$A$1:$G$53</definedName>
    <definedName name="_xlnm.Print_Area" localSheetId="11">'10.7 (04)'!$A$1:$I$52</definedName>
    <definedName name="_xlnm.Print_Area" localSheetId="12">'10.7 (05)'!$A$1:$I$52</definedName>
    <definedName name="_xlnm.Print_Area" localSheetId="13">'10.8 (04)'!$A$1:$I$57</definedName>
    <definedName name="_xlnm.Print_Area" localSheetId="14">'10.8 (05)'!$A$1:$I$57</definedName>
    <definedName name="_xlnm.Print_Area" localSheetId="15">'10.9'!$A$1:$G$28</definedName>
    <definedName name="DatosExternos_1" localSheetId="0">'10.1 (04)'!$B$9:$F$32</definedName>
    <definedName name="DatosExternos_1" localSheetId="18">'10.12 (04)'!$B$8:$I$85</definedName>
    <definedName name="DatosExternos_1" localSheetId="20">'10.13 (04)'!$B$8:$I$85</definedName>
    <definedName name="DatosExternos_1" localSheetId="22">'10.14 (04)'!$B$8:$I$40</definedName>
    <definedName name="DatosExternos_1" localSheetId="24">'10.15 (04)'!$B$8:$I$49</definedName>
    <definedName name="DatosExternos_1" localSheetId="26">'10.16 (04-05)'!$B$8:$I$17</definedName>
    <definedName name="DatosExternos_1" localSheetId="27">'10.17 (04)'!$B$8:$G$53</definedName>
    <definedName name="DatosExternos_1" localSheetId="31">'10.20 (04)'!$B$8:$G$56</definedName>
    <definedName name="DatosExternos_1" localSheetId="33">'10.21 (04)'!$B$8:$G$58</definedName>
    <definedName name="DatosExternos_1" localSheetId="35">'10.22 (04)'!$B$8:$G$49</definedName>
    <definedName name="DatosExternos_1" localSheetId="37">'10.23 (04)'!$B$8:$I$85</definedName>
    <definedName name="DatosExternos_1" localSheetId="39">'10.24 (04)'!$B$8:$C$63</definedName>
    <definedName name="DatosExternos_1" localSheetId="5">'10.4 (04)'!$B$8:$I$85</definedName>
    <definedName name="DatosExternos_1" localSheetId="7">'10.5 (04)'!$B$8:$G$85</definedName>
    <definedName name="DatosExternos_1" localSheetId="9">'10.6 (04)'!$B$8:$G$47</definedName>
    <definedName name="DatosExternos_1" localSheetId="11">'10.7 (04)'!$B$8:$I$51</definedName>
    <definedName name="DatosExternos_1" localSheetId="13">'10.8 (04)'!$B$8:$I$56</definedName>
    <definedName name="DatosExternos_2" localSheetId="0">'10.1 (04)'!$B$43:$H$66</definedName>
    <definedName name="DatosExternos_2" localSheetId="19">'10.12 (05)'!$B$8:$I$85</definedName>
    <definedName name="DatosExternos_2" localSheetId="21">'10.13 (05)'!$B$8:$I$85</definedName>
    <definedName name="DatosExternos_2" localSheetId="23">'10.14 (05)'!$B$8:$I$40</definedName>
    <definedName name="DatosExternos_2" localSheetId="25">'10.15 (05)'!$B$8:$I$50</definedName>
    <definedName name="DatosExternos_2" localSheetId="26">'10.16 (04-05)'!$B$25:$I$31</definedName>
    <definedName name="DatosExternos_2" localSheetId="28">'10.17 (05)'!$B$8:$G$58</definedName>
    <definedName name="DatosExternos_2" localSheetId="32">'10.20 (05)'!$B$8:$G$57</definedName>
    <definedName name="DatosExternos_2" localSheetId="34">'10.21 (05)'!$B$8:$G$56</definedName>
    <definedName name="DatosExternos_2" localSheetId="36">'10.22 (05)'!$B$8:$G$46</definedName>
    <definedName name="DatosExternos_2" localSheetId="38">'10.23 (05)'!$B$8:$I$85</definedName>
    <definedName name="DatosExternos_2" localSheetId="39">'10.24 (04)'!$D$8:$F$63</definedName>
    <definedName name="DatosExternos_2" localSheetId="6">'10.4 (05)'!$B$8:$I$85</definedName>
    <definedName name="DatosExternos_2" localSheetId="8">'10.5 (05)'!$B$8:$G$85</definedName>
    <definedName name="DatosExternos_2" localSheetId="10">'10.6 (05)'!$B$8:$G$52</definedName>
    <definedName name="DatosExternos_2" localSheetId="12">'10.7 (05)'!$B$8:$I$50</definedName>
    <definedName name="DatosExternos_2" localSheetId="14">'10.8 (05)'!$B$8:$I$51</definedName>
    <definedName name="DatosExternos_3" localSheetId="1">'10.1 (05)'!$B$9:$F$32</definedName>
    <definedName name="DatosExternos_3" localSheetId="40">'10.24 (05)'!$B$8:$C$57</definedName>
    <definedName name="DatosExternos_4" localSheetId="1">'10.1 (05)'!$B$43:$H$66</definedName>
    <definedName name="DatosExternos_4" localSheetId="40">'10.24 (05)'!$D$8:$F$57</definedName>
    <definedName name="Imprimir_área_IM">'[4]GANADE15'!$A$35:$AG$39</definedName>
    <definedName name="p421">'[5]CARNE1'!$B$44</definedName>
    <definedName name="p431" hidden="1">'[5]CARNE7'!$G$11:$G$93</definedName>
    <definedName name="PEP">'[4]GANADE1'!$B$79</definedName>
    <definedName name="PEP1">'[6]19.11-12'!$B$51</definedName>
    <definedName name="PEP2">'[4]GANADE1'!$B$75</definedName>
    <definedName name="PEP3">'[6]19.11-12'!$B$53</definedName>
    <definedName name="PEP4" hidden="1">'[6]19.14-15'!$B$34:$B$37</definedName>
    <definedName name="PP10" hidden="1">'[6]19.14-15'!$C$34:$C$37</definedName>
    <definedName name="PP11" hidden="1">'[6]19.14-15'!$C$34:$C$37</definedName>
    <definedName name="PP12" hidden="1">'[6]19.14-15'!$C$34:$C$37</definedName>
    <definedName name="PP13" hidden="1">'[6]19.14-15'!#REF!</definedName>
    <definedName name="PP14" hidden="1">'[6]19.14-15'!#REF!</definedName>
    <definedName name="PP15" hidden="1">'[6]19.14-15'!#REF!</definedName>
    <definedName name="PP16" hidden="1">'[6]19.14-15'!$D$34:$D$37</definedName>
    <definedName name="PP17" hidden="1">'[6]19.14-15'!$D$34:$D$37</definedName>
    <definedName name="pp18" hidden="1">'[6]19.14-15'!$D$34:$D$37</definedName>
    <definedName name="pp19" hidden="1">'[6]19.14-15'!#REF!</definedName>
    <definedName name="PP20" hidden="1">'[6]19.14-15'!#REF!</definedName>
    <definedName name="PP21" hidden="1">'[6]19.14-15'!#REF!</definedName>
    <definedName name="PP22" hidden="1">'[6]19.14-15'!#REF!</definedName>
    <definedName name="pp23" hidden="1">'[6]19.14-15'!#REF!</definedName>
    <definedName name="pp24" hidden="1">'[6]19.14-15'!#REF!</definedName>
    <definedName name="PP5" hidden="1">'[6]19.14-15'!$B$34:$B$37</definedName>
    <definedName name="PP6" hidden="1">'[6]19.14-15'!$B$34:$B$37</definedName>
    <definedName name="PP7" hidden="1">'[6]19.14-15'!#REF!</definedName>
    <definedName name="PP8" hidden="1">'[6]19.14-15'!#REF!</definedName>
    <definedName name="PP9" hidden="1">'[6]19.14-15'!#REF!</definedName>
  </definedNames>
  <calcPr fullCalcOnLoad="1"/>
</workbook>
</file>

<file path=xl/sharedStrings.xml><?xml version="1.0" encoding="utf-8"?>
<sst xmlns="http://schemas.openxmlformats.org/spreadsheetml/2006/main" count="5812" uniqueCount="219">
  <si>
    <t>CULTIVOS FORRAJEROS</t>
  </si>
  <si>
    <t>Cereales de invierno para forraje</t>
  </si>
  <si>
    <t>Maíz forrajero</t>
  </si>
  <si>
    <t>Sorgo forrajero</t>
  </si>
  <si>
    <t>Años</t>
  </si>
  <si>
    <t>Superficie</t>
  </si>
  <si>
    <t>Producción</t>
  </si>
  <si>
    <t>(miles de ha)</t>
  </si>
  <si>
    <t>(miles de t)</t>
  </si>
  <si>
    <t>Ballico</t>
  </si>
  <si>
    <t>Otras gramíneas</t>
  </si>
  <si>
    <t xml:space="preserve">(P) Provisional.   </t>
  </si>
  <si>
    <t>10.9.  ALFALFA: Serie histórica de superficie cosechada, rendimiento, producción en verde, precio y valor</t>
  </si>
  <si>
    <t>Precio medio</t>
  </si>
  <si>
    <t>Rendimiento</t>
  </si>
  <si>
    <t>en verde</t>
  </si>
  <si>
    <t>percibido por los</t>
  </si>
  <si>
    <t>Valor</t>
  </si>
  <si>
    <t>(qm/ha)</t>
  </si>
  <si>
    <t>agricultores</t>
  </si>
  <si>
    <t>(miles de euros)</t>
  </si>
  <si>
    <t>(euros/100kg)</t>
  </si>
  <si>
    <t>10.10.  VEZA FORRAJE: Serie histórica de superficie cosechada, rendimiento, producción en verde, precio y valor</t>
  </si>
  <si>
    <t>10.11.  OTRAS LEGUMINOSAS FORRAJERAS: Serie histórica de superficie cosechada y producción en verde</t>
  </si>
  <si>
    <t>Trébol</t>
  </si>
  <si>
    <t>Esparceta</t>
  </si>
  <si>
    <t>Zulla</t>
  </si>
  <si>
    <t>Otras</t>
  </si>
  <si>
    <t>10.18.  OTROS CULTIVOS FORRAJEROS: Serie histórica de superficie cosechada y producción en verde</t>
  </si>
  <si>
    <t>Nabo forrajero</t>
  </si>
  <si>
    <t>Remolacha forrajera</t>
  </si>
  <si>
    <t>Col forrajera</t>
  </si>
  <si>
    <t>Otros cultivos forrajeros</t>
  </si>
  <si>
    <t>10.19.  PRADERAS POLIFITAS: Serie histórica de superficie cosechada, rendimiento,</t>
  </si>
  <si>
    <t>Superficie (hectáreas)</t>
  </si>
  <si>
    <t>Cultivos</t>
  </si>
  <si>
    <t>Cosechada</t>
  </si>
  <si>
    <t>Pastada solamente</t>
  </si>
  <si>
    <t>Secano</t>
  </si>
  <si>
    <t>Regadío</t>
  </si>
  <si>
    <t>Total</t>
  </si>
  <si>
    <t xml:space="preserve"> Cereales de invierno para forraje</t>
  </si>
  <si>
    <t>–</t>
  </si>
  <si>
    <t xml:space="preserve"> Maíz forrajero</t>
  </si>
  <si>
    <t xml:space="preserve"> Sorgo forrajero</t>
  </si>
  <si>
    <t xml:space="preserve"> Ballico</t>
  </si>
  <si>
    <t xml:space="preserve"> Otras gramíneas para forraje</t>
  </si>
  <si>
    <t>LEGUMINOSAS</t>
  </si>
  <si>
    <t xml:space="preserve"> Alfalfa</t>
  </si>
  <si>
    <t xml:space="preserve"> Trébol</t>
  </si>
  <si>
    <t xml:space="preserve"> Esparceta</t>
  </si>
  <si>
    <t xml:space="preserve"> Zulla</t>
  </si>
  <si>
    <t xml:space="preserve"> Veza para forraje</t>
  </si>
  <si>
    <t xml:space="preserve"> Otras leguminosas para forraje</t>
  </si>
  <si>
    <t xml:space="preserve"> Nabo forrajero</t>
  </si>
  <si>
    <t xml:space="preserve"> Remolacha forrajera</t>
  </si>
  <si>
    <t xml:space="preserve"> Zanahoria forrajera</t>
  </si>
  <si>
    <t xml:space="preserve"> Otros</t>
  </si>
  <si>
    <t>PRADERAS POLIFITAS</t>
  </si>
  <si>
    <t>FORRAJERAS VARIAS</t>
  </si>
  <si>
    <t xml:space="preserve"> Col forrajera</t>
  </si>
  <si>
    <t xml:space="preserve"> Calabaza forrajera</t>
  </si>
  <si>
    <t xml:space="preserve"> Otros forrajes varios</t>
  </si>
  <si>
    <t>TOTAL CULTIVOS FORRAJEROS</t>
  </si>
  <si>
    <t>Producción cosechada</t>
  </si>
  <si>
    <t>Rendimiento en verde</t>
  </si>
  <si>
    <t>Producción en verde (toneladas)</t>
  </si>
  <si>
    <t>(kg/ha)</t>
  </si>
  <si>
    <t>Destino de la producción</t>
  </si>
  <si>
    <t>Consumo</t>
  </si>
  <si>
    <t>Para</t>
  </si>
  <si>
    <t>Para des-</t>
  </si>
  <si>
    <t>heno</t>
  </si>
  <si>
    <t>ensilado</t>
  </si>
  <si>
    <t>hidratación</t>
  </si>
  <si>
    <t xml:space="preserve"> Cereales invierno forraje</t>
  </si>
  <si>
    <t xml:space="preserve"> Otras gramíneas forraje</t>
  </si>
  <si>
    <t xml:space="preserve"> Otras leguminosas forraje</t>
  </si>
  <si>
    <t>Peso vivo mantenido durante el año</t>
  </si>
  <si>
    <t>Uso</t>
  </si>
  <si>
    <t>Rendimiento (kg/ha)</t>
  </si>
  <si>
    <t>(toneladas)</t>
  </si>
  <si>
    <t xml:space="preserve"> Superficie cosechada y pastada</t>
  </si>
  <si>
    <t xml:space="preserve"> Superficie pastada solamente</t>
  </si>
  <si>
    <t>TOTAL</t>
  </si>
  <si>
    <t>Provincias y</t>
  </si>
  <si>
    <t>Superficie cosechada total</t>
  </si>
  <si>
    <t>Comunidades Autónomas</t>
  </si>
  <si>
    <t>Raíces y</t>
  </si>
  <si>
    <t>Praderas</t>
  </si>
  <si>
    <t>Gramíneas</t>
  </si>
  <si>
    <t>Leguminosas</t>
  </si>
  <si>
    <t>tubérculos</t>
  </si>
  <si>
    <t>polifitas</t>
  </si>
  <si>
    <t>A Coruña</t>
  </si>
  <si>
    <t>Lugo</t>
  </si>
  <si>
    <t>Ourense</t>
  </si>
  <si>
    <t>Pontevedra</t>
  </si>
  <si>
    <t xml:space="preserve"> GALICIA</t>
  </si>
  <si>
    <t xml:space="preserve"> P. DE ASTURIAS</t>
  </si>
  <si>
    <t xml:space="preserve"> CANTABRIA</t>
  </si>
  <si>
    <t>Alava</t>
  </si>
  <si>
    <t>Guipúzcoa</t>
  </si>
  <si>
    <t>Vizcaya</t>
  </si>
  <si>
    <t xml:space="preserve"> NAVARRA</t>
  </si>
  <si>
    <t xml:space="preserve"> LA RIOJA</t>
  </si>
  <si>
    <t>Huesca</t>
  </si>
  <si>
    <t>Teruel</t>
  </si>
  <si>
    <t>Zaragoza</t>
  </si>
  <si>
    <t xml:space="preserve"> ARAGÓN</t>
  </si>
  <si>
    <t>Barcelona</t>
  </si>
  <si>
    <t>Girona</t>
  </si>
  <si>
    <t>Lleida</t>
  </si>
  <si>
    <t>Tarragona</t>
  </si>
  <si>
    <t xml:space="preserve"> CATALUÑA</t>
  </si>
  <si>
    <t xml:space="preserve"> BALEARES</t>
  </si>
  <si>
    <t>Avila</t>
  </si>
  <si>
    <t>Burgos</t>
  </si>
  <si>
    <t>León</t>
  </si>
  <si>
    <t>Palencia</t>
  </si>
  <si>
    <t>Salamanca</t>
  </si>
  <si>
    <t>Segovia</t>
  </si>
  <si>
    <t>Soria</t>
  </si>
  <si>
    <t>Valladolid</t>
  </si>
  <si>
    <t>Zamora</t>
  </si>
  <si>
    <t xml:space="preserve"> MADRID</t>
  </si>
  <si>
    <t>Albacete</t>
  </si>
  <si>
    <t>Ciudad Real</t>
  </si>
  <si>
    <t>Cuenca</t>
  </si>
  <si>
    <t>Guadalajara</t>
  </si>
  <si>
    <t>Toledo</t>
  </si>
  <si>
    <t xml:space="preserve"> CASTILLA-LA MANCHA</t>
  </si>
  <si>
    <t>Alicante</t>
  </si>
  <si>
    <t>Castellón</t>
  </si>
  <si>
    <t>Valencia</t>
  </si>
  <si>
    <t xml:space="preserve"> C. VALENCIANA</t>
  </si>
  <si>
    <t xml:space="preserve"> R. DE MURCIA</t>
  </si>
  <si>
    <t>Badajoz</t>
  </si>
  <si>
    <t>Cáceres</t>
  </si>
  <si>
    <t xml:space="preserve"> EXTREMADURA</t>
  </si>
  <si>
    <t>Almería</t>
  </si>
  <si>
    <t>Cádiz</t>
  </si>
  <si>
    <t>Córdoba</t>
  </si>
  <si>
    <t>Granada</t>
  </si>
  <si>
    <t>Huelva</t>
  </si>
  <si>
    <t>Jaén</t>
  </si>
  <si>
    <t>Málaga</t>
  </si>
  <si>
    <t>Sevilla</t>
  </si>
  <si>
    <t>Las Palmas</t>
  </si>
  <si>
    <t>S.C. de Tenerife</t>
  </si>
  <si>
    <t xml:space="preserve"> CANARIAS</t>
  </si>
  <si>
    <t>ESPAÑA</t>
  </si>
  <si>
    <t>Superficie cosechada</t>
  </si>
  <si>
    <t>Rendimiento en verde (kg/ha)</t>
  </si>
  <si>
    <t>(hectáreas)</t>
  </si>
  <si>
    <t/>
  </si>
  <si>
    <t>Superficies (hectáreas)</t>
  </si>
  <si>
    <t>Cosechada y pastada</t>
  </si>
  <si>
    <t>peso vivo mantenido</t>
  </si>
  <si>
    <t>(toneladas/año)</t>
  </si>
  <si>
    <t>Barbechos pastados</t>
  </si>
  <si>
    <t>Rastrojeras pastadas</t>
  </si>
  <si>
    <t>Peso vivo mantenido</t>
  </si>
  <si>
    <t>GRAMÍNEAS</t>
  </si>
  <si>
    <t>RAÍCES Y TUBÉRCULOS</t>
  </si>
  <si>
    <t xml:space="preserve"> PAÍS VASCO</t>
  </si>
  <si>
    <t xml:space="preserve"> CASTILLA Y LEÓN</t>
  </si>
  <si>
    <t xml:space="preserve"> ANDALUCÍA</t>
  </si>
  <si>
    <t xml:space="preserve"> </t>
  </si>
  <si>
    <t xml:space="preserve"> producción en verde, precio y valor</t>
  </si>
  <si>
    <t>(miles de hectáreas)</t>
  </si>
  <si>
    <t>(miles de toneladas)</t>
  </si>
  <si>
    <t>Producción en verde</t>
  </si>
  <si>
    <t>Superficie (ha)</t>
  </si>
  <si>
    <t>Producción en</t>
  </si>
  <si>
    <t>verde (t)</t>
  </si>
  <si>
    <t>10.24.  CULTIVOS FORRAJEROS PASTADOS: Análisis provincial de superficie y producción, 2004</t>
  </si>
  <si>
    <t>10.25.  BARBECHOS, RASTROJERAS Y OTROS APROVECHAMIENTOS: Análisis provincial de la superficie y peso vivo mantenido, 2004</t>
  </si>
  <si>
    <t>Otros aprovech.</t>
  </si>
  <si>
    <t>2006 (P)</t>
  </si>
  <si>
    <t>10.24.  CULTIVOS FORRAJEROS PASTADOS: Análisis provincial de superficie y producción, 2005</t>
  </si>
  <si>
    <t>10.25.  BARBECHOS, RASTROJERAS Y OTROS APROVECHAMIENTOS: Análisis provincial de la superficie y peso vivo mantenido, 2005</t>
  </si>
  <si>
    <t>(miles de euros) (1)</t>
  </si>
  <si>
    <t>(1) Se aplica un coeficiente de conversión para calcular su valor</t>
  </si>
  <si>
    <t>10.2.  CULTIVOS FORRAJEROS: Análisis provincial de la superficie total cosechada según grupos, 2004 (Hectáreas)</t>
  </si>
  <si>
    <t>10.3.  GRAMINEAS FORRAJERAS: Serie histórica de superficie cosechada y producción en verde</t>
  </si>
  <si>
    <t>10.4.  CEREALES DE INVIERNO PARA FORRAJE: Análisis provincial de superficie, rendimiento y producción en verde, 2004</t>
  </si>
  <si>
    <t>10.4.  CEREALES DE INVIERNO PARA FORRAJE: Análisis provincial de superficie, rendimiento y producción en verde, 2005</t>
  </si>
  <si>
    <t>10.5.  MAIZ FORRAJERO: Análisis provincial de superficie, rendimiento y producción en verde, 2004</t>
  </si>
  <si>
    <t>10.5.  MAIZ FORRAJERO: Análisis provincial de superficie, rendimiento y producción en verde, 2005</t>
  </si>
  <si>
    <t>10.6.  SORGO FORRAJERO: Análisis provincial de superficie, rendimiento y producción en verde, 2004</t>
  </si>
  <si>
    <t>10.6.  SORGO FORRAJERO: Análisis provincial de superficie, rendimiento y producción en verde, 2005</t>
  </si>
  <si>
    <t>10.7.  BALLICO: Análisis provincial de superficie, rendimiento y producción en verde, 2004</t>
  </si>
  <si>
    <t>10.7.  BALLICO: Análisis provincial de superficie, rendimiento y producción en verde, 2005</t>
  </si>
  <si>
    <t>10.8.  OTRAS GRAMINEAS: Análisis provincial de superficie, rendimiento y producción en verde, 2004</t>
  </si>
  <si>
    <t>10.8.  OTRAS GRAMINEAS: Análisis provincial de superficie, rendimiento y producción en verde, 2005</t>
  </si>
  <si>
    <t>10.12.  ALFALFA: Análisis provincial de superficie, rendimiento y producción en verde, 2004</t>
  </si>
  <si>
    <t>10.12.  ALFALFA: Análisis provincial de superficie, rendimiento y producción en verde, 2005</t>
  </si>
  <si>
    <t>10.13.  VEZA PARA FORRAJE: Análisis provincial de superficie, rendimiento y producción en verde, 2004</t>
  </si>
  <si>
    <t>10.13.  VEZA PARA FORRAJE: Análisis provincial de superficie, rendimiento y producción en verde, 2005</t>
  </si>
  <si>
    <t>10.14.  TREBOL: Análisis provincial de superficie, rendimiento y producción en verde, 2004</t>
  </si>
  <si>
    <t>10.14.  TREBOL: Análisis provincial de superficie, rendimiento y producción en verde, 2005</t>
  </si>
  <si>
    <t>10.15.  ESPARCETA: Análisis provincial de superficie, rendimiento y producción en verde, 2004</t>
  </si>
  <si>
    <t>10.15.  ESPARCETA: Análisis provincial de superficie, rendimiento y producción en verde, 2005</t>
  </si>
  <si>
    <t>10.17.  OTRAS LEGUMINOSAS PARA FORRAJE: Análisis provincial de superficie, rendimiento y producción en verde, 2004</t>
  </si>
  <si>
    <t>10.17.  OTRAS LEGUMINOSAS PARA FORRAJE: Análisis provincial de superficie, rendimiento y producción en verde, 2005</t>
  </si>
  <si>
    <t>10.20.  NABO FORRAJERO: Análisis provincial de superficie, rendimiento y producción en verde, 2004</t>
  </si>
  <si>
    <t>10.20.  NABO FORRAJERO: Análisis provincial de superficie, rendimiento y producción en verde, 2005</t>
  </si>
  <si>
    <t>10.21.  REMOLACHA FORRAJERA: Análisis provincial de superficie, rendimiento y producción en verde, 2004</t>
  </si>
  <si>
    <t>10.21.  REMOLACHA FORRAJERA: Análisis provincial de superficie, rendimiento y producción en verde, 2005</t>
  </si>
  <si>
    <t>10.22.  COL FORRAJERA: Análisis provincial de superficie, rendimiento y producción en verde, 2004</t>
  </si>
  <si>
    <t>10.22.  COL FORRAJERA: Análisis provincial de superficie, rendimiento y producción en verde, 2005</t>
  </si>
  <si>
    <t>10.23.  PRADERAS POLIFITAS: Análisis provincial de superficie, rendimiento y producción en verde, 2004</t>
  </si>
  <si>
    <t>10.23.  PRADERAS POLIFITAS: Análisis provincial de superficie, rendimiento y producción en verde, 2005</t>
  </si>
  <si>
    <t>10.2.  CULTIVOS FORRAJEROS: Análisis provincial de la superficie total cosechada según grupos, 2005 (Hectáreas)</t>
  </si>
  <si>
    <t>10.16.  ZULLA: Análisis provincial de superficie, rendimiento y producción en verde, 2004</t>
  </si>
  <si>
    <t xml:space="preserve"> ZULLA: Análisis provincial de superficie, rendimiento y producción en verde, 2005</t>
  </si>
  <si>
    <t>10.1.  CULTIVOS FORRAJEROS: Resumen nacional de superficie, rendimiento en verde y producción cosechada y uso, 2005</t>
  </si>
  <si>
    <t>10.1.  CULTIVOS FORRAJEROS: Resumen nacional de superficie, rendimiento en verde y producción cosechada y uso, 2004</t>
  </si>
</sst>
</file>

<file path=xl/styles.xml><?xml version="1.0" encoding="utf-8"?>
<styleSheet xmlns="http://schemas.openxmlformats.org/spreadsheetml/2006/main">
  <numFmts count="4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_);\(#,##0\)"/>
    <numFmt numFmtId="169" formatCode="#,##0__"/>
    <numFmt numFmtId="170" formatCode="#,##0.0_);\(#,##0.0\)"/>
    <numFmt numFmtId="171" formatCode="#,##0.00_);\(#,##0.00\)"/>
    <numFmt numFmtId="172" formatCode="#,##0.0"/>
    <numFmt numFmtId="173" formatCode="0.0"/>
    <numFmt numFmtId="174" formatCode="#,##0.00000_);\(#,##0.00000\)"/>
    <numFmt numFmtId="175" formatCode="0.0000000"/>
    <numFmt numFmtId="176" formatCode="#,##0__;\–#,##0__;0__;@__"/>
    <numFmt numFmtId="177" formatCode="#,##0\ &quot;Pts&quot;;\-#,##0\ &quot;Pts&quot;"/>
    <numFmt numFmtId="178" formatCode="#,##0\ &quot;Pts&quot;;[Red]\-#,##0\ &quot;Pts&quot;"/>
    <numFmt numFmtId="179" formatCode="#,##0.00\ &quot;Pts&quot;;\-#,##0.00\ &quot;Pts&quot;"/>
    <numFmt numFmtId="180" formatCode="#,##0.00\ &quot;Pts&quot;;[Red]\-#,##0.00\ &quot;Pts&quot;"/>
    <numFmt numFmtId="181" formatCode="&quot;$&quot;#,##0;\-&quot;$&quot;#,##0"/>
    <numFmt numFmtId="182" formatCode="&quot;$&quot;#,##0;[Red]\-&quot;$&quot;#,##0"/>
    <numFmt numFmtId="183" formatCode="&quot;$&quot;#,##0.00;\-&quot;$&quot;#,##0.00"/>
    <numFmt numFmtId="184" formatCode="&quot;$&quot;#,##0.00;[Red]\-&quot;$&quot;#,##0.00"/>
    <numFmt numFmtId="185" formatCode="_-&quot;$&quot;* #,##0_-;\-&quot;$&quot;* #,##0_-;_-&quot;$&quot;* &quot;-&quot;_-;_-@_-"/>
    <numFmt numFmtId="186" formatCode="_-* #,##0_-;\-* #,##0_-;_-* &quot;-&quot;_-;_-@_-"/>
    <numFmt numFmtId="187" formatCode="_-&quot;$&quot;* #,##0.00_-;\-&quot;$&quot;* #,##0.00_-;_-&quot;$&quot;* &quot;-&quot;??_-;_-@_-"/>
    <numFmt numFmtId="188" formatCode="_-* #,##0.00_-;\-* #,##0.00_-;_-* &quot;-&quot;??_-;_-@_-"/>
    <numFmt numFmtId="189" formatCode="#,##0\ &quot;pta&quot;;\-#,##0\ &quot;pta&quot;"/>
    <numFmt numFmtId="190" formatCode="#,##0\ &quot;pta&quot;;[Red]\-#,##0\ &quot;pta&quot;"/>
    <numFmt numFmtId="191" formatCode="#,##0.00\ &quot;pta&quot;;\-#,##0.00\ &quot;pta&quot;"/>
    <numFmt numFmtId="192" formatCode="#,##0.00\ &quot;pta&quot;;[Red]\-#,##0.00\ &quot;pta&quot;"/>
    <numFmt numFmtId="193" formatCode="_-* #,##0\ &quot;pta&quot;_-;\-* #,##0\ &quot;pta&quot;_-;_-* &quot;-&quot;\ &quot;pta&quot;_-;_-@_-"/>
    <numFmt numFmtId="194" formatCode="_-* #,##0\ _p_t_a_-;\-* #,##0\ _p_t_a_-;_-* &quot;-&quot;\ _p_t_a_-;_-@_-"/>
    <numFmt numFmtId="195" formatCode="_-* #,##0.00\ &quot;pta&quot;_-;\-* #,##0.00\ &quot;pta&quot;_-;_-* &quot;-&quot;??\ &quot;pta&quot;_-;_-@_-"/>
    <numFmt numFmtId="196" formatCode="_-* #,##0.00\ _p_t_a_-;\-* #,##0.00\ _p_t_a_-;_-* &quot;-&quot;??\ _p_t_a_-;_-@_-"/>
    <numFmt numFmtId="197" formatCode="&quot;Sí&quot;;&quot;Sí&quot;;&quot;No&quot;"/>
    <numFmt numFmtId="198" formatCode="&quot;Verdadero&quot;;&quot;Verdadero&quot;;&quot;Falso&quot;"/>
    <numFmt numFmtId="199" formatCode="&quot;Activado&quot;;&quot;Activado&quot;;&quot;Desactivado&quot;"/>
  </numFmts>
  <fonts count="13">
    <font>
      <sz val="10"/>
      <name val="Arial"/>
      <family val="0"/>
    </font>
    <font>
      <u val="single"/>
      <sz val="9"/>
      <color indexed="12"/>
      <name val="Helv"/>
      <family val="0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0"/>
    </font>
    <font>
      <sz val="10"/>
      <color indexed="10"/>
      <name val="Arial"/>
      <family val="2"/>
    </font>
    <font>
      <sz val="11"/>
      <color indexed="10"/>
      <name val="Arial"/>
      <family val="2"/>
    </font>
    <font>
      <u val="single"/>
      <sz val="10"/>
      <color indexed="36"/>
      <name val="Arial"/>
      <family val="0"/>
    </font>
    <font>
      <u val="single"/>
      <sz val="10"/>
      <name val="Arial"/>
      <family val="2"/>
    </font>
    <font>
      <sz val="8"/>
      <name val="Arial"/>
      <family val="0"/>
    </font>
    <font>
      <sz val="9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5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2" borderId="1" xfId="0" applyFont="1" applyFill="1" applyBorder="1" applyAlignment="1">
      <alignment horizontal="centerContinuous"/>
    </xf>
    <xf numFmtId="0" fontId="0" fillId="2" borderId="0" xfId="0" applyFill="1" applyAlignment="1">
      <alignment/>
    </xf>
    <xf numFmtId="0" fontId="0" fillId="2" borderId="0" xfId="0" applyFill="1" applyAlignment="1" quotePrefix="1">
      <alignment horizontal="center"/>
    </xf>
    <xf numFmtId="0" fontId="0" fillId="2" borderId="2" xfId="0" applyFill="1" applyBorder="1" applyAlignment="1" quotePrefix="1">
      <alignment horizontal="center"/>
    </xf>
    <xf numFmtId="0" fontId="0" fillId="2" borderId="0" xfId="0" applyFill="1" applyBorder="1" applyAlignment="1">
      <alignment/>
    </xf>
    <xf numFmtId="0" fontId="0" fillId="2" borderId="0" xfId="0" applyFill="1" applyBorder="1" applyAlignment="1">
      <alignment horizontal="left"/>
    </xf>
    <xf numFmtId="170" fontId="0" fillId="2" borderId="2" xfId="0" applyNumberFormat="1" applyFill="1" applyBorder="1" applyAlignment="1" applyProtection="1">
      <alignment/>
      <protection/>
    </xf>
    <xf numFmtId="168" fontId="0" fillId="2" borderId="2" xfId="0" applyNumberFormat="1" applyFill="1" applyBorder="1" applyAlignment="1" applyProtection="1">
      <alignment/>
      <protection/>
    </xf>
    <xf numFmtId="170" fontId="0" fillId="2" borderId="2" xfId="0" applyNumberFormat="1" applyFill="1" applyBorder="1" applyAlignment="1">
      <alignment/>
    </xf>
    <xf numFmtId="168" fontId="0" fillId="2" borderId="2" xfId="0" applyNumberFormat="1" applyFill="1" applyBorder="1" applyAlignment="1">
      <alignment/>
    </xf>
    <xf numFmtId="0" fontId="0" fillId="2" borderId="3" xfId="0" applyFill="1" applyBorder="1" applyAlignment="1">
      <alignment horizontal="left"/>
    </xf>
    <xf numFmtId="170" fontId="0" fillId="2" borderId="4" xfId="0" applyNumberFormat="1" applyFill="1" applyBorder="1" applyAlignment="1">
      <alignment/>
    </xf>
    <xf numFmtId="168" fontId="0" fillId="2" borderId="4" xfId="0" applyNumberFormat="1" applyFill="1" applyBorder="1" applyAlignment="1">
      <alignment/>
    </xf>
    <xf numFmtId="170" fontId="0" fillId="2" borderId="4" xfId="0" applyNumberFormat="1" applyFill="1" applyBorder="1" applyAlignment="1" applyProtection="1">
      <alignment/>
      <protection/>
    </xf>
    <xf numFmtId="0" fontId="0" fillId="0" borderId="5" xfId="0" applyFill="1" applyBorder="1" applyAlignment="1">
      <alignment horizontal="left"/>
    </xf>
    <xf numFmtId="170" fontId="0" fillId="0" borderId="6" xfId="0" applyNumberFormat="1" applyFill="1" applyBorder="1" applyAlignment="1">
      <alignment/>
    </xf>
    <xf numFmtId="168" fontId="0" fillId="0" borderId="6" xfId="0" applyNumberFormat="1" applyFill="1" applyBorder="1" applyAlignment="1">
      <alignment/>
    </xf>
    <xf numFmtId="0" fontId="0" fillId="0" borderId="0" xfId="0" applyFill="1" applyAlignment="1">
      <alignment/>
    </xf>
    <xf numFmtId="0" fontId="6" fillId="2" borderId="1" xfId="0" applyFont="1" applyFill="1" applyBorder="1" applyAlignment="1">
      <alignment horizontal="centerContinuous"/>
    </xf>
    <xf numFmtId="0" fontId="0" fillId="2" borderId="1" xfId="0" applyFill="1" applyBorder="1" applyAlignment="1">
      <alignment horizontal="centerContinuous"/>
    </xf>
    <xf numFmtId="0" fontId="0" fillId="2" borderId="0" xfId="0" applyFill="1" applyBorder="1" applyAlignment="1">
      <alignment horizontal="centerContinuous"/>
    </xf>
    <xf numFmtId="0" fontId="0" fillId="0" borderId="0" xfId="0" applyBorder="1" applyAlignment="1">
      <alignment/>
    </xf>
    <xf numFmtId="0" fontId="0" fillId="2" borderId="3" xfId="0" applyFill="1" applyBorder="1" applyAlignment="1" quotePrefix="1">
      <alignment horizontal="center"/>
    </xf>
    <xf numFmtId="0" fontId="0" fillId="2" borderId="7" xfId="0" applyFill="1" applyBorder="1" applyAlignment="1">
      <alignment horizontal="left"/>
    </xf>
    <xf numFmtId="0" fontId="0" fillId="2" borderId="5" xfId="0" applyFill="1" applyBorder="1" applyAlignment="1">
      <alignment horizontal="left"/>
    </xf>
    <xf numFmtId="0" fontId="0" fillId="2" borderId="2" xfId="0" applyFill="1" applyBorder="1" applyAlignment="1">
      <alignment horizontal="center"/>
    </xf>
    <xf numFmtId="0" fontId="0" fillId="2" borderId="0" xfId="0" applyFill="1" applyBorder="1" applyAlignment="1" quotePrefix="1">
      <alignment horizontal="center"/>
    </xf>
    <xf numFmtId="0" fontId="0" fillId="2" borderId="8" xfId="0" applyFill="1" applyBorder="1" applyAlignment="1" quotePrefix="1">
      <alignment horizontal="center"/>
    </xf>
    <xf numFmtId="171" fontId="0" fillId="2" borderId="2" xfId="0" applyNumberFormat="1" applyFill="1" applyBorder="1" applyAlignment="1" applyProtection="1">
      <alignment/>
      <protection/>
    </xf>
    <xf numFmtId="171" fontId="0" fillId="2" borderId="2" xfId="0" applyNumberFormat="1" applyFill="1" applyBorder="1" applyAlignment="1">
      <alignment/>
    </xf>
    <xf numFmtId="171" fontId="0" fillId="2" borderId="4" xfId="0" applyNumberFormat="1" applyFill="1" applyBorder="1" applyAlignment="1">
      <alignment/>
    </xf>
    <xf numFmtId="170" fontId="0" fillId="2" borderId="6" xfId="0" applyNumberFormat="1" applyFill="1" applyBorder="1" applyAlignment="1">
      <alignment/>
    </xf>
    <xf numFmtId="168" fontId="0" fillId="2" borderId="6" xfId="0" applyNumberFormat="1" applyFill="1" applyBorder="1" applyAlignment="1">
      <alignment/>
    </xf>
    <xf numFmtId="171" fontId="0" fillId="2" borderId="8" xfId="0" applyNumberFormat="1" applyFill="1" applyBorder="1" applyAlignment="1">
      <alignment/>
    </xf>
    <xf numFmtId="171" fontId="0" fillId="2" borderId="6" xfId="0" applyNumberFormat="1" applyFill="1" applyBorder="1" applyAlignment="1">
      <alignment/>
    </xf>
    <xf numFmtId="0" fontId="0" fillId="2" borderId="0" xfId="0" applyFill="1" applyBorder="1" applyAlignment="1">
      <alignment horizontal="center"/>
    </xf>
    <xf numFmtId="170" fontId="0" fillId="2" borderId="0" xfId="0" applyNumberFormat="1" applyFill="1" applyBorder="1" applyAlignment="1">
      <alignment/>
    </xf>
    <xf numFmtId="170" fontId="0" fillId="2" borderId="0" xfId="0" applyNumberFormat="1" applyFill="1" applyBorder="1" applyAlignment="1" applyProtection="1">
      <alignment/>
      <protection/>
    </xf>
    <xf numFmtId="168" fontId="0" fillId="2" borderId="0" xfId="0" applyNumberFormat="1" applyFill="1" applyBorder="1" applyAlignment="1">
      <alignment/>
    </xf>
    <xf numFmtId="171" fontId="0" fillId="2" borderId="0" xfId="0" applyNumberFormat="1" applyFill="1" applyBorder="1" applyAlignment="1">
      <alignment/>
    </xf>
    <xf numFmtId="1" fontId="0" fillId="0" borderId="0" xfId="0" applyNumberFormat="1" applyBorder="1" applyAlignment="1">
      <alignment/>
    </xf>
    <xf numFmtId="0" fontId="8" fillId="0" borderId="0" xfId="0" applyFont="1" applyAlignment="1">
      <alignment/>
    </xf>
    <xf numFmtId="0" fontId="0" fillId="2" borderId="2" xfId="0" applyNumberFormat="1" applyFill="1" applyBorder="1" applyAlignment="1">
      <alignment/>
    </xf>
    <xf numFmtId="0" fontId="0" fillId="2" borderId="4" xfId="0" applyNumberFormat="1" applyFill="1" applyBorder="1" applyAlignment="1">
      <alignment/>
    </xf>
    <xf numFmtId="0" fontId="0" fillId="2" borderId="4" xfId="0" applyNumberFormat="1" applyFill="1" applyBorder="1" applyAlignment="1" applyProtection="1">
      <alignment/>
      <protection/>
    </xf>
    <xf numFmtId="172" fontId="0" fillId="2" borderId="2" xfId="0" applyNumberFormat="1" applyFill="1" applyBorder="1" applyAlignment="1">
      <alignment/>
    </xf>
    <xf numFmtId="172" fontId="0" fillId="2" borderId="4" xfId="0" applyNumberFormat="1" applyFill="1" applyBorder="1" applyAlignment="1">
      <alignment/>
    </xf>
    <xf numFmtId="168" fontId="0" fillId="2" borderId="4" xfId="0" applyNumberFormat="1" applyFill="1" applyBorder="1" applyAlignment="1" applyProtection="1">
      <alignment/>
      <protection/>
    </xf>
    <xf numFmtId="0" fontId="6" fillId="2" borderId="0" xfId="0" applyFont="1" applyFill="1" applyBorder="1" applyAlignment="1">
      <alignment horizontal="left"/>
    </xf>
    <xf numFmtId="171" fontId="0" fillId="2" borderId="4" xfId="0" applyNumberFormat="1" applyFill="1" applyBorder="1" applyAlignment="1" applyProtection="1">
      <alignment/>
      <protection/>
    </xf>
    <xf numFmtId="0" fontId="0" fillId="0" borderId="7" xfId="0" applyFill="1" applyBorder="1" applyAlignment="1">
      <alignment horizontal="left"/>
    </xf>
    <xf numFmtId="0" fontId="3" fillId="2" borderId="0" xfId="0" applyFont="1" applyFill="1" applyAlignment="1">
      <alignment/>
    </xf>
    <xf numFmtId="0" fontId="4" fillId="2" borderId="0" xfId="0" applyFont="1" applyFill="1" applyAlignment="1">
      <alignment/>
    </xf>
    <xf numFmtId="0" fontId="0" fillId="2" borderId="9" xfId="0" applyFont="1" applyFill="1" applyBorder="1" applyAlignment="1">
      <alignment/>
    </xf>
    <xf numFmtId="0" fontId="0" fillId="2" borderId="0" xfId="0" applyFont="1" applyFill="1" applyAlignment="1">
      <alignment/>
    </xf>
    <xf numFmtId="0" fontId="0" fillId="2" borderId="0" xfId="0" applyFont="1" applyFill="1" applyBorder="1" applyAlignment="1">
      <alignment horizontal="center"/>
    </xf>
    <xf numFmtId="0" fontId="0" fillId="2" borderId="10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0" fillId="2" borderId="2" xfId="0" applyFont="1" applyFill="1" applyBorder="1" applyAlignment="1">
      <alignment horizontal="center"/>
    </xf>
    <xf numFmtId="0" fontId="0" fillId="2" borderId="10" xfId="0" applyFont="1" applyFill="1" applyBorder="1" applyAlignment="1">
      <alignment horizontal="center"/>
    </xf>
    <xf numFmtId="0" fontId="6" fillId="2" borderId="9" xfId="0" applyFont="1" applyFill="1" applyBorder="1" applyAlignment="1">
      <alignment/>
    </xf>
    <xf numFmtId="169" fontId="0" fillId="2" borderId="11" xfId="0" applyNumberFormat="1" applyFont="1" applyFill="1" applyBorder="1" applyAlignment="1">
      <alignment horizontal="right"/>
    </xf>
    <xf numFmtId="176" fontId="0" fillId="2" borderId="2" xfId="0" applyNumberFormat="1" applyFont="1" applyFill="1" applyBorder="1" applyAlignment="1">
      <alignment horizontal="right"/>
    </xf>
    <xf numFmtId="176" fontId="6" fillId="2" borderId="2" xfId="0" applyNumberFormat="1" applyFont="1" applyFill="1" applyBorder="1" applyAlignment="1">
      <alignment horizontal="right"/>
    </xf>
    <xf numFmtId="0" fontId="6" fillId="2" borderId="0" xfId="0" applyFont="1" applyFill="1" applyAlignment="1">
      <alignment/>
    </xf>
    <xf numFmtId="176" fontId="0" fillId="2" borderId="2" xfId="0" applyNumberFormat="1" applyFont="1" applyFill="1" applyBorder="1" applyAlignment="1" quotePrefix="1">
      <alignment horizontal="right"/>
    </xf>
    <xf numFmtId="176" fontId="6" fillId="2" borderId="2" xfId="0" applyNumberFormat="1" applyFont="1" applyFill="1" applyBorder="1" applyAlignment="1" quotePrefix="1">
      <alignment horizontal="right"/>
    </xf>
    <xf numFmtId="0" fontId="6" fillId="2" borderId="0" xfId="0" applyFont="1" applyFill="1" applyBorder="1" applyAlignment="1">
      <alignment/>
    </xf>
    <xf numFmtId="0" fontId="6" fillId="2" borderId="7" xfId="0" applyFont="1" applyFill="1" applyBorder="1" applyAlignment="1">
      <alignment/>
    </xf>
    <xf numFmtId="176" fontId="6" fillId="2" borderId="8" xfId="0" applyNumberFormat="1" applyFont="1" applyFill="1" applyBorder="1" applyAlignment="1">
      <alignment horizontal="right"/>
    </xf>
    <xf numFmtId="0" fontId="0" fillId="2" borderId="2" xfId="0" applyFont="1" applyFill="1" applyBorder="1" applyAlignment="1">
      <alignment/>
    </xf>
    <xf numFmtId="0" fontId="0" fillId="2" borderId="11" xfId="0" applyFont="1" applyFill="1" applyBorder="1" applyAlignment="1">
      <alignment horizontal="right"/>
    </xf>
    <xf numFmtId="176" fontId="0" fillId="2" borderId="4" xfId="0" applyNumberFormat="1" applyFont="1" applyFill="1" applyBorder="1" applyAlignment="1">
      <alignment horizontal="right"/>
    </xf>
    <xf numFmtId="176" fontId="0" fillId="2" borderId="0" xfId="0" applyNumberFormat="1" applyFont="1" applyFill="1" applyBorder="1" applyAlignment="1">
      <alignment horizontal="right"/>
    </xf>
    <xf numFmtId="176" fontId="6" fillId="2" borderId="4" xfId="0" applyNumberFormat="1" applyFont="1" applyFill="1" applyBorder="1" applyAlignment="1">
      <alignment horizontal="right"/>
    </xf>
    <xf numFmtId="176" fontId="6" fillId="2" borderId="0" xfId="0" applyNumberFormat="1" applyFont="1" applyFill="1" applyBorder="1" applyAlignment="1" quotePrefix="1">
      <alignment horizontal="right"/>
    </xf>
    <xf numFmtId="176" fontId="6" fillId="2" borderId="0" xfId="0" applyNumberFormat="1" applyFont="1" applyFill="1" applyBorder="1" applyAlignment="1">
      <alignment horizontal="right"/>
    </xf>
    <xf numFmtId="176" fontId="0" fillId="2" borderId="0" xfId="0" applyNumberFormat="1" applyFont="1" applyFill="1" applyBorder="1" applyAlignment="1" quotePrefix="1">
      <alignment horizontal="right"/>
    </xf>
    <xf numFmtId="176" fontId="6" fillId="2" borderId="6" xfId="0" applyNumberFormat="1" applyFont="1" applyFill="1" applyBorder="1" applyAlignment="1">
      <alignment horizontal="right"/>
    </xf>
    <xf numFmtId="3" fontId="0" fillId="2" borderId="0" xfId="0" applyNumberFormat="1" applyFont="1" applyFill="1" applyBorder="1" applyAlignment="1" quotePrefix="1">
      <alignment horizontal="center"/>
    </xf>
    <xf numFmtId="3" fontId="0" fillId="2" borderId="0" xfId="0" applyNumberFormat="1" applyFont="1" applyFill="1" applyBorder="1" applyAlignment="1">
      <alignment/>
    </xf>
    <xf numFmtId="176" fontId="0" fillId="2" borderId="11" xfId="0" applyNumberFormat="1" applyFont="1" applyFill="1" applyBorder="1" applyAlignment="1">
      <alignment horizontal="right"/>
    </xf>
    <xf numFmtId="176" fontId="6" fillId="2" borderId="8" xfId="0" applyNumberFormat="1" applyFont="1" applyFill="1" applyBorder="1" applyAlignment="1" quotePrefix="1">
      <alignment horizontal="right"/>
    </xf>
    <xf numFmtId="169" fontId="0" fillId="2" borderId="0" xfId="0" applyNumberFormat="1" applyFont="1" applyFill="1" applyAlignment="1">
      <alignment/>
    </xf>
    <xf numFmtId="0" fontId="5" fillId="2" borderId="0" xfId="0" applyFont="1" applyFill="1" applyBorder="1" applyAlignment="1">
      <alignment/>
    </xf>
    <xf numFmtId="0" fontId="5" fillId="2" borderId="0" xfId="0" applyFont="1" applyFill="1" applyBorder="1" applyAlignment="1">
      <alignment horizontal="right"/>
    </xf>
    <xf numFmtId="0" fontId="0" fillId="2" borderId="7" xfId="0" applyFont="1" applyFill="1" applyBorder="1" applyAlignment="1">
      <alignment horizontal="center"/>
    </xf>
    <xf numFmtId="0" fontId="0" fillId="2" borderId="8" xfId="0" applyFont="1" applyFill="1" applyBorder="1" applyAlignment="1">
      <alignment horizontal="center"/>
    </xf>
    <xf numFmtId="0" fontId="0" fillId="2" borderId="8" xfId="0" applyFont="1" applyFill="1" applyBorder="1" applyAlignment="1">
      <alignment horizontal="centerContinuous"/>
    </xf>
    <xf numFmtId="0" fontId="0" fillId="2" borderId="9" xfId="0" applyFont="1" applyFill="1" applyBorder="1" applyAlignment="1">
      <alignment horizontal="left"/>
    </xf>
    <xf numFmtId="0" fontId="0" fillId="2" borderId="0" xfId="0" applyFont="1" applyFill="1" applyBorder="1" applyAlignment="1">
      <alignment horizontal="left"/>
    </xf>
    <xf numFmtId="0" fontId="6" fillId="2" borderId="0" xfId="0" applyFont="1" applyFill="1" applyBorder="1" applyAlignment="1">
      <alignment horizontal="left"/>
    </xf>
    <xf numFmtId="0" fontId="6" fillId="2" borderId="7" xfId="0" applyFont="1" applyFill="1" applyBorder="1" applyAlignment="1">
      <alignment horizontal="left"/>
    </xf>
    <xf numFmtId="3" fontId="0" fillId="2" borderId="0" xfId="0" applyNumberFormat="1" applyFont="1" applyFill="1" applyAlignment="1">
      <alignment/>
    </xf>
    <xf numFmtId="0" fontId="5" fillId="2" borderId="0" xfId="0" applyFont="1" applyFill="1" applyBorder="1" applyAlignment="1">
      <alignment horizontal="centerContinuous"/>
    </xf>
    <xf numFmtId="0" fontId="4" fillId="2" borderId="0" xfId="0" applyFont="1" applyFill="1" applyBorder="1" applyAlignment="1">
      <alignment horizontal="centerContinuous"/>
    </xf>
    <xf numFmtId="0" fontId="4" fillId="2" borderId="0" xfId="0" applyFont="1" applyFill="1" applyBorder="1" applyAlignment="1">
      <alignment/>
    </xf>
    <xf numFmtId="169" fontId="0" fillId="2" borderId="12" xfId="0" applyNumberFormat="1" applyFont="1" applyFill="1" applyBorder="1" applyAlignment="1">
      <alignment horizontal="center"/>
    </xf>
    <xf numFmtId="176" fontId="0" fillId="2" borderId="2" xfId="0" applyNumberFormat="1" applyFont="1" applyFill="1" applyBorder="1" applyAlignment="1" applyProtection="1">
      <alignment horizontal="right"/>
      <protection/>
    </xf>
    <xf numFmtId="176" fontId="6" fillId="2" borderId="2" xfId="0" applyNumberFormat="1" applyFont="1" applyFill="1" applyBorder="1" applyAlignment="1" applyProtection="1">
      <alignment horizontal="right"/>
      <protection/>
    </xf>
    <xf numFmtId="176" fontId="0" fillId="2" borderId="2" xfId="0" applyNumberFormat="1" applyFont="1" applyFill="1" applyBorder="1" applyAlignment="1" applyProtection="1">
      <alignment horizontal="right"/>
      <protection locked="0"/>
    </xf>
    <xf numFmtId="0" fontId="10" fillId="2" borderId="0" xfId="0" applyFont="1" applyFill="1" applyBorder="1" applyAlignment="1">
      <alignment/>
    </xf>
    <xf numFmtId="176" fontId="6" fillId="2" borderId="8" xfId="0" applyNumberFormat="1" applyFont="1" applyFill="1" applyBorder="1" applyAlignment="1" applyProtection="1">
      <alignment horizontal="right"/>
      <protection/>
    </xf>
    <xf numFmtId="0" fontId="0" fillId="2" borderId="13" xfId="0" applyFont="1" applyFill="1" applyBorder="1" applyAlignment="1">
      <alignment/>
    </xf>
    <xf numFmtId="0" fontId="0" fillId="2" borderId="1" xfId="0" applyFont="1" applyFill="1" applyBorder="1" applyAlignment="1">
      <alignment horizontal="center"/>
    </xf>
    <xf numFmtId="0" fontId="0" fillId="2" borderId="1" xfId="0" applyFont="1" applyFill="1" applyBorder="1" applyAlignment="1" quotePrefix="1">
      <alignment horizontal="left"/>
    </xf>
    <xf numFmtId="0" fontId="0" fillId="2" borderId="14" xfId="0" applyFont="1" applyFill="1" applyBorder="1" applyAlignment="1">
      <alignment horizontal="center"/>
    </xf>
    <xf numFmtId="176" fontId="0" fillId="2" borderId="11" xfId="0" applyNumberFormat="1" applyFont="1" applyFill="1" applyBorder="1" applyAlignment="1" applyProtection="1">
      <alignment horizontal="right"/>
      <protection/>
    </xf>
    <xf numFmtId="5" fontId="0" fillId="2" borderId="0" xfId="0" applyNumberFormat="1" applyFont="1" applyFill="1" applyAlignment="1">
      <alignment/>
    </xf>
    <xf numFmtId="176" fontId="0" fillId="2" borderId="11" xfId="0" applyNumberFormat="1" applyFont="1" applyFill="1" applyBorder="1" applyAlignment="1" quotePrefix="1">
      <alignment horizontal="right"/>
    </xf>
    <xf numFmtId="0" fontId="0" fillId="2" borderId="3" xfId="0" applyFont="1" applyFill="1" applyBorder="1" applyAlignment="1">
      <alignment/>
    </xf>
    <xf numFmtId="176" fontId="0" fillId="2" borderId="0" xfId="0" applyNumberFormat="1" applyFont="1" applyFill="1" applyAlignment="1">
      <alignment horizontal="right"/>
    </xf>
    <xf numFmtId="0" fontId="6" fillId="2" borderId="3" xfId="0" applyFont="1" applyFill="1" applyBorder="1" applyAlignment="1">
      <alignment/>
    </xf>
    <xf numFmtId="176" fontId="6" fillId="2" borderId="0" xfId="0" applyNumberFormat="1" applyFont="1" applyFill="1" applyAlignment="1">
      <alignment horizontal="right"/>
    </xf>
    <xf numFmtId="0" fontId="6" fillId="2" borderId="5" xfId="0" applyFont="1" applyFill="1" applyBorder="1" applyAlignment="1">
      <alignment/>
    </xf>
    <xf numFmtId="176" fontId="0" fillId="2" borderId="2" xfId="0" applyNumberFormat="1" applyFont="1" applyFill="1" applyBorder="1" applyAlignment="1" applyProtection="1" quotePrefix="1">
      <alignment horizontal="right"/>
      <protection/>
    </xf>
    <xf numFmtId="170" fontId="0" fillId="2" borderId="4" xfId="0" applyNumberFormat="1" applyFont="1" applyFill="1" applyBorder="1" applyAlignment="1" applyProtection="1">
      <alignment/>
      <protection/>
    </xf>
    <xf numFmtId="170" fontId="0" fillId="2" borderId="6" xfId="0" applyNumberFormat="1" applyFont="1" applyFill="1" applyBorder="1" applyAlignment="1" applyProtection="1">
      <alignment/>
      <protection/>
    </xf>
    <xf numFmtId="168" fontId="0" fillId="2" borderId="8" xfId="0" applyNumberFormat="1" applyFill="1" applyBorder="1" applyAlignment="1" applyProtection="1">
      <alignment/>
      <protection/>
    </xf>
    <xf numFmtId="3" fontId="0" fillId="2" borderId="2" xfId="0" applyNumberFormat="1" applyFill="1" applyBorder="1" applyAlignment="1">
      <alignment/>
    </xf>
    <xf numFmtId="3" fontId="0" fillId="2" borderId="4" xfId="0" applyNumberFormat="1" applyFill="1" applyBorder="1" applyAlignment="1">
      <alignment/>
    </xf>
    <xf numFmtId="3" fontId="0" fillId="2" borderId="6" xfId="0" applyNumberFormat="1" applyFill="1" applyBorder="1" applyAlignment="1">
      <alignment/>
    </xf>
    <xf numFmtId="172" fontId="0" fillId="2" borderId="4" xfId="0" applyNumberFormat="1" applyFill="1" applyBorder="1" applyAlignment="1" applyProtection="1">
      <alignment/>
      <protection/>
    </xf>
    <xf numFmtId="171" fontId="0" fillId="0" borderId="6" xfId="0" applyNumberFormat="1" applyFont="1" applyFill="1" applyBorder="1" applyAlignment="1">
      <alignment/>
    </xf>
    <xf numFmtId="170" fontId="0" fillId="2" borderId="4" xfId="0" applyNumberFormat="1" applyFont="1" applyFill="1" applyBorder="1" applyAlignment="1">
      <alignment/>
    </xf>
    <xf numFmtId="168" fontId="0" fillId="2" borderId="2" xfId="0" applyNumberFormat="1" applyFont="1" applyFill="1" applyBorder="1" applyAlignment="1">
      <alignment/>
    </xf>
    <xf numFmtId="0" fontId="6" fillId="2" borderId="0" xfId="0" applyFont="1" applyFill="1" applyBorder="1" applyAlignment="1" quotePrefix="1">
      <alignment/>
    </xf>
    <xf numFmtId="0" fontId="0" fillId="2" borderId="15" xfId="0" applyFont="1" applyFill="1" applyBorder="1" applyAlignment="1">
      <alignment horizontal="right"/>
    </xf>
    <xf numFmtId="176" fontId="0" fillId="2" borderId="4" xfId="0" applyNumberFormat="1" applyFont="1" applyFill="1" applyBorder="1" applyAlignment="1" applyProtection="1">
      <alignment horizontal="right"/>
      <protection/>
    </xf>
    <xf numFmtId="176" fontId="6" fillId="2" borderId="4" xfId="0" applyNumberFormat="1" applyFont="1" applyFill="1" applyBorder="1" applyAlignment="1" applyProtection="1">
      <alignment horizontal="right"/>
      <protection/>
    </xf>
    <xf numFmtId="176" fontId="0" fillId="2" borderId="4" xfId="0" applyNumberFormat="1" applyFont="1" applyFill="1" applyBorder="1" applyAlignment="1" applyProtection="1" quotePrefix="1">
      <alignment horizontal="right"/>
      <protection/>
    </xf>
    <xf numFmtId="0" fontId="0" fillId="2" borderId="9" xfId="0" applyFont="1" applyFill="1" applyBorder="1" applyAlignment="1">
      <alignment horizontal="center"/>
    </xf>
    <xf numFmtId="0" fontId="0" fillId="2" borderId="11" xfId="0" applyFont="1" applyFill="1" applyBorder="1" applyAlignment="1">
      <alignment/>
    </xf>
    <xf numFmtId="0" fontId="0" fillId="2" borderId="9" xfId="0" applyFont="1" applyFill="1" applyBorder="1" applyAlignment="1">
      <alignment horizontal="centerContinuous"/>
    </xf>
    <xf numFmtId="0" fontId="0" fillId="2" borderId="11" xfId="0" applyFont="1" applyFill="1" applyBorder="1" applyAlignment="1">
      <alignment horizontal="center"/>
    </xf>
    <xf numFmtId="0" fontId="0" fillId="2" borderId="16" xfId="0" applyFont="1" applyFill="1" applyBorder="1" applyAlignment="1">
      <alignment/>
    </xf>
    <xf numFmtId="176" fontId="0" fillId="2" borderId="11" xfId="0" applyNumberFormat="1" applyFont="1" applyFill="1" applyBorder="1" applyAlignment="1" applyProtection="1" quotePrefix="1">
      <alignment horizontal="right"/>
      <protection/>
    </xf>
    <xf numFmtId="0" fontId="0" fillId="0" borderId="7" xfId="0" applyBorder="1" applyAlignment="1">
      <alignment/>
    </xf>
    <xf numFmtId="176" fontId="6" fillId="2" borderId="4" xfId="0" applyNumberFormat="1" applyFont="1" applyFill="1" applyBorder="1" applyAlignment="1" quotePrefix="1">
      <alignment horizontal="right"/>
    </xf>
    <xf numFmtId="176" fontId="6" fillId="2" borderId="2" xfId="0" applyNumberFormat="1" applyFont="1" applyFill="1" applyBorder="1" applyAlignment="1" applyProtection="1" quotePrefix="1">
      <alignment horizontal="right"/>
      <protection/>
    </xf>
    <xf numFmtId="0" fontId="0" fillId="2" borderId="7" xfId="0" applyFill="1" applyBorder="1" applyAlignment="1">
      <alignment/>
    </xf>
    <xf numFmtId="0" fontId="0" fillId="2" borderId="6" xfId="0" applyFill="1" applyBorder="1" applyAlignment="1">
      <alignment horizontal="center"/>
    </xf>
    <xf numFmtId="0" fontId="0" fillId="2" borderId="5" xfId="0" applyFill="1" applyBorder="1" applyAlignment="1">
      <alignment/>
    </xf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/>
    </xf>
    <xf numFmtId="0" fontId="0" fillId="0" borderId="9" xfId="0" applyBorder="1" applyAlignment="1">
      <alignment/>
    </xf>
    <xf numFmtId="0" fontId="0" fillId="2" borderId="11" xfId="0" applyFill="1" applyBorder="1" applyAlignment="1">
      <alignment/>
    </xf>
    <xf numFmtId="0" fontId="0" fillId="2" borderId="11" xfId="0" applyFill="1" applyBorder="1" applyAlignment="1">
      <alignment horizontal="center"/>
    </xf>
    <xf numFmtId="0" fontId="7" fillId="2" borderId="0" xfId="0" applyFont="1" applyFill="1" applyBorder="1" applyAlignment="1">
      <alignment horizontal="left"/>
    </xf>
    <xf numFmtId="0" fontId="0" fillId="0" borderId="16" xfId="0" applyBorder="1" applyAlignment="1">
      <alignment/>
    </xf>
    <xf numFmtId="0" fontId="0" fillId="2" borderId="4" xfId="0" applyFill="1" applyBorder="1" applyAlignment="1" quotePrefix="1">
      <alignment horizontal="center"/>
    </xf>
    <xf numFmtId="173" fontId="0" fillId="2" borderId="6" xfId="0" applyNumberFormat="1" applyFont="1" applyFill="1" applyBorder="1" applyAlignment="1">
      <alignment/>
    </xf>
    <xf numFmtId="0" fontId="0" fillId="2" borderId="16" xfId="0" applyFill="1" applyBorder="1" applyAlignment="1">
      <alignment/>
    </xf>
    <xf numFmtId="0" fontId="4" fillId="2" borderId="1" xfId="0" applyFont="1" applyFill="1" applyBorder="1" applyAlignment="1">
      <alignment horizontal="centerContinuous"/>
    </xf>
    <xf numFmtId="0" fontId="0" fillId="2" borderId="17" xfId="0" applyFont="1" applyFill="1" applyBorder="1" applyAlignment="1">
      <alignment horizontal="center"/>
    </xf>
    <xf numFmtId="0" fontId="0" fillId="2" borderId="7" xfId="0" applyNumberFormat="1" applyFont="1" applyFill="1" applyBorder="1" applyAlignment="1">
      <alignment horizontal="center"/>
    </xf>
    <xf numFmtId="0" fontId="0" fillId="2" borderId="0" xfId="0" applyFill="1" applyBorder="1" applyAlignment="1" quotePrefix="1">
      <alignment horizontal="left"/>
    </xf>
    <xf numFmtId="168" fontId="0" fillId="2" borderId="8" xfId="0" applyNumberFormat="1" applyFont="1" applyFill="1" applyBorder="1" applyAlignment="1">
      <alignment/>
    </xf>
    <xf numFmtId="0" fontId="12" fillId="2" borderId="2" xfId="0" applyFont="1" applyFill="1" applyBorder="1" applyAlignment="1" quotePrefix="1">
      <alignment horizontal="center"/>
    </xf>
    <xf numFmtId="0" fontId="12" fillId="2" borderId="8" xfId="0" applyFont="1" applyFill="1" applyBorder="1" applyAlignment="1" quotePrefix="1">
      <alignment horizontal="center"/>
    </xf>
    <xf numFmtId="0" fontId="5" fillId="0" borderId="0" xfId="0" applyFont="1" applyBorder="1" applyAlignment="1">
      <alignment horizontal="center"/>
    </xf>
    <xf numFmtId="0" fontId="0" fillId="2" borderId="6" xfId="0" applyFont="1" applyFill="1" applyBorder="1" applyAlignment="1">
      <alignment horizontal="center" vertical="center"/>
    </xf>
    <xf numFmtId="0" fontId="0" fillId="2" borderId="11" xfId="0" applyFont="1" applyFill="1" applyBorder="1" applyAlignment="1">
      <alignment horizontal="center"/>
    </xf>
    <xf numFmtId="0" fontId="0" fillId="2" borderId="16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2" borderId="0" xfId="0" applyFill="1" applyBorder="1" applyAlignment="1" quotePrefix="1">
      <alignment horizontal="center"/>
    </xf>
    <xf numFmtId="0" fontId="0" fillId="2" borderId="7" xfId="0" applyFill="1" applyBorder="1" applyAlignment="1">
      <alignment horizontal="left"/>
    </xf>
    <xf numFmtId="0" fontId="0" fillId="2" borderId="5" xfId="0" applyFill="1" applyBorder="1" applyAlignment="1">
      <alignment horizontal="left"/>
    </xf>
    <xf numFmtId="0" fontId="5" fillId="2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left"/>
    </xf>
    <xf numFmtId="168" fontId="0" fillId="2" borderId="8" xfId="0" applyNumberFormat="1" applyFill="1" applyBorder="1" applyAlignment="1">
      <alignment/>
    </xf>
    <xf numFmtId="172" fontId="0" fillId="2" borderId="6" xfId="0" applyNumberFormat="1" applyFill="1" applyBorder="1" applyAlignment="1">
      <alignment/>
    </xf>
    <xf numFmtId="173" fontId="0" fillId="2" borderId="6" xfId="0" applyNumberFormat="1" applyFill="1" applyBorder="1" applyAlignment="1">
      <alignment/>
    </xf>
    <xf numFmtId="3" fontId="0" fillId="2" borderId="8" xfId="0" applyNumberFormat="1" applyFill="1" applyBorder="1" applyAlignment="1">
      <alignment/>
    </xf>
    <xf numFmtId="0" fontId="2" fillId="2" borderId="0" xfId="0" applyFont="1" applyFill="1" applyAlignment="1">
      <alignment horizontal="center"/>
    </xf>
    <xf numFmtId="9" fontId="5" fillId="2" borderId="0" xfId="21" applyFont="1" applyFill="1" applyAlignment="1">
      <alignment horizontal="center"/>
    </xf>
    <xf numFmtId="0" fontId="0" fillId="2" borderId="18" xfId="0" applyFont="1" applyFill="1" applyBorder="1" applyAlignment="1">
      <alignment horizontal="center"/>
    </xf>
    <xf numFmtId="0" fontId="0" fillId="2" borderId="19" xfId="0" applyFont="1" applyFill="1" applyBorder="1" applyAlignment="1">
      <alignment horizontal="center"/>
    </xf>
    <xf numFmtId="0" fontId="0" fillId="2" borderId="20" xfId="0" applyFont="1" applyFill="1" applyBorder="1" applyAlignment="1">
      <alignment horizontal="center"/>
    </xf>
    <xf numFmtId="0" fontId="0" fillId="2" borderId="21" xfId="0" applyFont="1" applyFill="1" applyBorder="1" applyAlignment="1">
      <alignment horizontal="center"/>
    </xf>
    <xf numFmtId="0" fontId="0" fillId="2" borderId="22" xfId="0" applyFont="1" applyFill="1" applyBorder="1" applyAlignment="1">
      <alignment horizontal="center"/>
    </xf>
    <xf numFmtId="0" fontId="0" fillId="2" borderId="10" xfId="0" applyFont="1" applyFill="1" applyBorder="1" applyAlignment="1">
      <alignment horizontal="center"/>
    </xf>
    <xf numFmtId="0" fontId="0" fillId="2" borderId="23" xfId="0" applyFont="1" applyFill="1" applyBorder="1" applyAlignment="1">
      <alignment horizontal="center"/>
    </xf>
    <xf numFmtId="0" fontId="0" fillId="2" borderId="24" xfId="0" applyFont="1" applyFill="1" applyBorder="1" applyAlignment="1">
      <alignment horizontal="center"/>
    </xf>
    <xf numFmtId="0" fontId="0" fillId="2" borderId="13" xfId="0" applyFont="1" applyFill="1" applyBorder="1" applyAlignment="1">
      <alignment horizontal="center"/>
    </xf>
    <xf numFmtId="0" fontId="0" fillId="2" borderId="25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0" fillId="2" borderId="0" xfId="0" applyFill="1" applyBorder="1" applyAlignment="1">
      <alignment horizontal="left"/>
    </xf>
    <xf numFmtId="0" fontId="0" fillId="2" borderId="3" xfId="0" applyFill="1" applyBorder="1" applyAlignment="1">
      <alignment horizontal="left"/>
    </xf>
    <xf numFmtId="0" fontId="0" fillId="2" borderId="18" xfId="0" applyFill="1" applyBorder="1" applyAlignment="1">
      <alignment horizontal="center"/>
    </xf>
    <xf numFmtId="0" fontId="0" fillId="2" borderId="22" xfId="0" applyFill="1" applyBorder="1" applyAlignment="1">
      <alignment horizontal="center"/>
    </xf>
    <xf numFmtId="0" fontId="0" fillId="2" borderId="19" xfId="0" applyFill="1" applyBorder="1" applyAlignment="1">
      <alignment horizontal="center"/>
    </xf>
    <xf numFmtId="0" fontId="0" fillId="2" borderId="20" xfId="0" applyFill="1" applyBorder="1" applyAlignment="1">
      <alignment horizontal="center"/>
    </xf>
    <xf numFmtId="0" fontId="0" fillId="2" borderId="24" xfId="0" applyFill="1" applyBorder="1" applyAlignment="1">
      <alignment horizontal="center"/>
    </xf>
    <xf numFmtId="0" fontId="0" fillId="2" borderId="0" xfId="0" applyFill="1" applyAlignment="1" quotePrefix="1">
      <alignment horizontal="center"/>
    </xf>
    <xf numFmtId="0" fontId="0" fillId="2" borderId="3" xfId="0" applyFill="1" applyBorder="1" applyAlignment="1" quotePrefix="1">
      <alignment horizontal="center"/>
    </xf>
    <xf numFmtId="0" fontId="0" fillId="2" borderId="21" xfId="0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2" borderId="26" xfId="0" applyFont="1" applyFill="1" applyBorder="1" applyAlignment="1">
      <alignment horizontal="center" vertical="center"/>
    </xf>
    <xf numFmtId="0" fontId="0" fillId="2" borderId="17" xfId="0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styles" Target="styles.xml" /><Relationship Id="rId45" Type="http://schemas.openxmlformats.org/officeDocument/2006/relationships/sharedStrings" Target="sharedStrings.xml" /><Relationship Id="rId46" Type="http://schemas.openxmlformats.org/officeDocument/2006/relationships/externalLink" Target="externalLinks/externalLink1.xml" /><Relationship Id="rId47" Type="http://schemas.openxmlformats.org/officeDocument/2006/relationships/externalLink" Target="externalLinks/externalLink2.xml" /><Relationship Id="rId48" Type="http://schemas.openxmlformats.org/officeDocument/2006/relationships/externalLink" Target="externalLinks/externalLink3.xml" /><Relationship Id="rId49" Type="http://schemas.openxmlformats.org/officeDocument/2006/relationships/externalLink" Target="externalLinks/externalLink4.xml" /><Relationship Id="rId50" Type="http://schemas.openxmlformats.org/officeDocument/2006/relationships/externalLink" Target="externalLinks/externalLink5.xml" /><Relationship Id="rId51" Type="http://schemas.openxmlformats.org/officeDocument/2006/relationships/externalLink" Target="externalLinks/externalLink6.xml" /><Relationship Id="rId5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osefagarcia\AEA2003\Anuario%202001\AEA2000\EXCEL_CAPS\A01cap0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osefagarcia\AEA2003\Mis%20documentos\Aea2000definitivo\AEA2000\EXCEL\Bases\internacional\faostat%20agricola\faoagricola2.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osefagarcia\AEA2003\Mis%20documentos\Aea2000definitivo\AEA2000\EXCEL\Bases\A01cap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osefagarcia\AEA2003\ANUA98\ANUA98\A98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osefagarcia\AEA2003\ANUA98\ANUA98\A98cap2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osefagarcia\AEA2003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-4"/>
      <sheetName val="6.5-6"/>
      <sheetName val="6.7"/>
      <sheetName val="6.8"/>
      <sheetName val="6.9"/>
      <sheetName val="6.10"/>
      <sheetName val="6.11"/>
      <sheetName val="6.12"/>
      <sheetName val="6.13-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"/>
      <sheetName val="6.28"/>
      <sheetName val="6.29"/>
      <sheetName val="6.30"/>
      <sheetName val="6.31"/>
      <sheetName val="6.32-33"/>
      <sheetName val="6.34"/>
      <sheetName val="6.35"/>
      <sheetName val="6.36"/>
      <sheetName val="6.37"/>
      <sheetName val="6.38"/>
      <sheetName val="6.39"/>
      <sheetName val="6.27-28"/>
      <sheetName val="6.32"/>
      <sheetName val="6.33-34"/>
      <sheetName val="6.40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9">
          <cell r="B79" t="str">
            <v>|</v>
          </cell>
        </row>
      </sheetData>
      <sheetData sheetId="13">
        <row r="35">
          <cell r="A35" t="str">
            <v>  1986 (2)</v>
          </cell>
          <cell r="B35" t="str">
            <v>|</v>
          </cell>
          <cell r="C35" t="str">
            <v>248</v>
          </cell>
          <cell r="D35" t="str">
            <v>|</v>
          </cell>
          <cell r="E35" t="str">
            <v>41</v>
          </cell>
          <cell r="F35" t="str">
            <v>|</v>
          </cell>
          <cell r="G35" t="str">
            <v>41</v>
          </cell>
          <cell r="H35" t="str">
            <v>|</v>
          </cell>
          <cell r="I35" t="str">
            <v>5</v>
          </cell>
          <cell r="J35" t="str">
            <v>|</v>
          </cell>
          <cell r="K35" t="str">
            <v>108  </v>
          </cell>
          <cell r="L35" t="str">
            <v>|</v>
          </cell>
          <cell r="M35" t="str">
            <v>53</v>
          </cell>
          <cell r="X35" t="str">
            <v>- 418 -</v>
          </cell>
        </row>
        <row r="36">
          <cell r="A36" t="str">
            <v>-</v>
          </cell>
          <cell r="B36" t="str">
            <v>-</v>
          </cell>
          <cell r="C36" t="str">
            <v>-</v>
          </cell>
          <cell r="D36" t="str">
            <v>-</v>
          </cell>
          <cell r="E36" t="str">
            <v>-</v>
          </cell>
          <cell r="F36" t="str">
            <v>-</v>
          </cell>
          <cell r="G36" t="str">
            <v>-</v>
          </cell>
          <cell r="H36" t="str">
            <v>-</v>
          </cell>
          <cell r="I36" t="str">
            <v>-</v>
          </cell>
          <cell r="J36" t="str">
            <v>-</v>
          </cell>
          <cell r="K36" t="str">
            <v>-</v>
          </cell>
          <cell r="L36" t="str">
            <v>-</v>
          </cell>
          <cell r="M36" t="str">
            <v>-</v>
          </cell>
        </row>
        <row r="39">
          <cell r="A39" t="str">
            <v>-</v>
          </cell>
          <cell r="B39" t="str">
            <v>-</v>
          </cell>
          <cell r="C39" t="str">
            <v>-</v>
          </cell>
          <cell r="D39" t="str">
            <v>-</v>
          </cell>
          <cell r="E39" t="str">
            <v>-</v>
          </cell>
          <cell r="F39" t="str">
            <v>-</v>
          </cell>
          <cell r="G39" t="str">
            <v>-</v>
          </cell>
          <cell r="H39" t="str">
            <v>-</v>
          </cell>
          <cell r="I39" t="str">
            <v>-</v>
          </cell>
          <cell r="J39" t="str">
            <v>-</v>
          </cell>
          <cell r="K39" t="str">
            <v>-</v>
          </cell>
          <cell r="L39" t="str">
            <v>-</v>
          </cell>
          <cell r="M39" t="str">
            <v>-</v>
          </cell>
          <cell r="N39" t="str">
            <v>-</v>
          </cell>
          <cell r="O39" t="str">
            <v>-</v>
          </cell>
          <cell r="P39" t="str">
            <v>-</v>
          </cell>
          <cell r="Q39" t="str">
            <v>-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57">
    <pageSetUpPr fitToPage="1"/>
  </sheetPr>
  <dimension ref="A1:H76"/>
  <sheetViews>
    <sheetView zoomScale="75" zoomScaleNormal="75" workbookViewId="0" topLeftCell="A1">
      <selection activeCell="H19" sqref="H19"/>
    </sheetView>
  </sheetViews>
  <sheetFormatPr defaultColWidth="11.421875" defaultRowHeight="12.75"/>
  <cols>
    <col min="1" max="1" width="42.28125" style="58" customWidth="1"/>
    <col min="2" max="3" width="17.28125" style="58" customWidth="1"/>
    <col min="4" max="4" width="16.7109375" style="58" customWidth="1"/>
    <col min="5" max="5" width="17.7109375" style="58" customWidth="1"/>
    <col min="6" max="6" width="18.8515625" style="58" customWidth="1"/>
    <col min="7" max="7" width="14.140625" style="58" bestFit="1" customWidth="1"/>
    <col min="8" max="8" width="12.7109375" style="58" customWidth="1"/>
    <col min="9" max="9" width="23.421875" style="58" customWidth="1"/>
    <col min="10" max="16" width="10.7109375" style="58" customWidth="1"/>
    <col min="17" max="18" width="11.421875" style="58" customWidth="1"/>
    <col min="19" max="19" width="28.28125" style="58" customWidth="1"/>
    <col min="20" max="25" width="11.57421875" style="58" customWidth="1"/>
    <col min="26" max="16384" width="11.421875" style="58" customWidth="1"/>
  </cols>
  <sheetData>
    <row r="1" spans="1:6" s="55" customFormat="1" ht="18">
      <c r="A1" s="179" t="s">
        <v>0</v>
      </c>
      <c r="B1" s="179"/>
      <c r="C1" s="179"/>
      <c r="D1" s="179"/>
      <c r="E1" s="179"/>
      <c r="F1" s="179"/>
    </row>
    <row r="3" spans="1:6" s="56" customFormat="1" ht="15">
      <c r="A3" s="180" t="s">
        <v>218</v>
      </c>
      <c r="B3" s="180"/>
      <c r="C3" s="180"/>
      <c r="D3" s="180"/>
      <c r="E3" s="180"/>
      <c r="F3" s="180"/>
    </row>
    <row r="4" s="56" customFormat="1" ht="15" thickBot="1"/>
    <row r="5" spans="1:6" ht="12.75">
      <c r="A5" s="57"/>
      <c r="B5" s="181" t="s">
        <v>34</v>
      </c>
      <c r="C5" s="182"/>
      <c r="D5" s="182"/>
      <c r="E5" s="182"/>
      <c r="F5" s="182"/>
    </row>
    <row r="6" spans="1:6" ht="12.75">
      <c r="A6" s="59" t="s">
        <v>35</v>
      </c>
      <c r="B6" s="183" t="s">
        <v>36</v>
      </c>
      <c r="C6" s="184"/>
      <c r="D6" s="183" t="s">
        <v>37</v>
      </c>
      <c r="E6" s="184"/>
      <c r="F6" s="60"/>
    </row>
    <row r="7" spans="1:6" ht="13.5" thickBot="1">
      <c r="A7" s="61"/>
      <c r="B7" s="62" t="s">
        <v>38</v>
      </c>
      <c r="C7" s="63" t="s">
        <v>39</v>
      </c>
      <c r="D7" s="62" t="s">
        <v>38</v>
      </c>
      <c r="E7" s="63" t="s">
        <v>39</v>
      </c>
      <c r="F7" s="62" t="s">
        <v>40</v>
      </c>
    </row>
    <row r="8" spans="1:6" ht="12.75">
      <c r="A8" s="64" t="s">
        <v>163</v>
      </c>
      <c r="B8" s="65"/>
      <c r="C8" s="65"/>
      <c r="D8" s="65"/>
      <c r="E8" s="65"/>
      <c r="F8" s="65"/>
    </row>
    <row r="9" spans="1:6" ht="12.75">
      <c r="A9" s="61" t="s">
        <v>41</v>
      </c>
      <c r="B9" s="66">
        <v>224551</v>
      </c>
      <c r="C9" s="66">
        <v>10202</v>
      </c>
      <c r="D9" s="66" t="s">
        <v>42</v>
      </c>
      <c r="E9" s="66" t="s">
        <v>42</v>
      </c>
      <c r="F9" s="66">
        <v>234753</v>
      </c>
    </row>
    <row r="10" spans="1:6" ht="12.75">
      <c r="A10" s="61" t="s">
        <v>43</v>
      </c>
      <c r="B10" s="66">
        <v>67684</v>
      </c>
      <c r="C10" s="66">
        <v>19328</v>
      </c>
      <c r="D10" s="66" t="s">
        <v>42</v>
      </c>
      <c r="E10" s="66" t="s">
        <v>42</v>
      </c>
      <c r="F10" s="66">
        <v>87012</v>
      </c>
    </row>
    <row r="11" spans="1:6" ht="12.75">
      <c r="A11" s="61" t="s">
        <v>44</v>
      </c>
      <c r="B11" s="66">
        <v>4285</v>
      </c>
      <c r="C11" s="66">
        <v>1257</v>
      </c>
      <c r="D11" s="66" t="s">
        <v>42</v>
      </c>
      <c r="E11" s="66" t="s">
        <v>42</v>
      </c>
      <c r="F11" s="66">
        <v>5542</v>
      </c>
    </row>
    <row r="12" spans="1:6" ht="12.75">
      <c r="A12" s="61" t="s">
        <v>45</v>
      </c>
      <c r="B12" s="66">
        <v>43140</v>
      </c>
      <c r="C12" s="66">
        <v>4968</v>
      </c>
      <c r="D12" s="66">
        <v>2047</v>
      </c>
      <c r="E12" s="66">
        <v>1815</v>
      </c>
      <c r="F12" s="66">
        <v>51970</v>
      </c>
    </row>
    <row r="13" spans="1:6" ht="12.75">
      <c r="A13" s="61" t="s">
        <v>46</v>
      </c>
      <c r="B13" s="66">
        <v>4531</v>
      </c>
      <c r="C13" s="66">
        <v>7364</v>
      </c>
      <c r="D13" s="66">
        <v>771</v>
      </c>
      <c r="E13" s="66">
        <v>1032</v>
      </c>
      <c r="F13" s="66">
        <v>13698</v>
      </c>
    </row>
    <row r="14" spans="1:6" s="68" customFormat="1" ht="12.75">
      <c r="A14" s="130" t="s">
        <v>47</v>
      </c>
      <c r="B14" s="67"/>
      <c r="C14" s="67"/>
      <c r="D14" s="67"/>
      <c r="E14" s="67"/>
      <c r="F14" s="67"/>
    </row>
    <row r="15" spans="1:6" ht="12.75">
      <c r="A15" s="61" t="s">
        <v>48</v>
      </c>
      <c r="B15" s="66">
        <v>52697</v>
      </c>
      <c r="C15" s="66">
        <v>189316</v>
      </c>
      <c r="D15" s="66">
        <v>13763</v>
      </c>
      <c r="E15" s="69">
        <v>36</v>
      </c>
      <c r="F15" s="66">
        <v>255812</v>
      </c>
    </row>
    <row r="16" spans="1:6" ht="12.75">
      <c r="A16" s="61" t="s">
        <v>49</v>
      </c>
      <c r="B16" s="66">
        <v>557</v>
      </c>
      <c r="C16" s="66">
        <v>74</v>
      </c>
      <c r="D16" s="66">
        <v>11742</v>
      </c>
      <c r="E16" s="66">
        <v>85</v>
      </c>
      <c r="F16" s="66">
        <v>12458</v>
      </c>
    </row>
    <row r="17" spans="1:6" ht="12.75">
      <c r="A17" s="61" t="s">
        <v>50</v>
      </c>
      <c r="B17" s="66">
        <v>9495</v>
      </c>
      <c r="C17" s="66">
        <v>442</v>
      </c>
      <c r="D17" s="66">
        <v>2870</v>
      </c>
      <c r="E17" s="66">
        <v>8</v>
      </c>
      <c r="F17" s="66">
        <v>12815</v>
      </c>
    </row>
    <row r="18" spans="1:6" ht="12.75">
      <c r="A18" s="61" t="s">
        <v>51</v>
      </c>
      <c r="B18" s="66">
        <v>640</v>
      </c>
      <c r="C18" s="69">
        <v>16</v>
      </c>
      <c r="D18" s="66" t="s">
        <v>42</v>
      </c>
      <c r="E18" s="69">
        <v>32</v>
      </c>
      <c r="F18" s="66">
        <v>688</v>
      </c>
    </row>
    <row r="19" spans="1:6" ht="12.75">
      <c r="A19" s="61" t="s">
        <v>52</v>
      </c>
      <c r="B19" s="66">
        <v>45377</v>
      </c>
      <c r="C19" s="66">
        <v>5681</v>
      </c>
      <c r="D19" s="66" t="s">
        <v>42</v>
      </c>
      <c r="E19" s="66" t="s">
        <v>42</v>
      </c>
      <c r="F19" s="66">
        <v>51058</v>
      </c>
    </row>
    <row r="20" spans="1:6" ht="12.75">
      <c r="A20" s="61" t="s">
        <v>53</v>
      </c>
      <c r="B20" s="66">
        <v>3289</v>
      </c>
      <c r="C20" s="66">
        <v>728</v>
      </c>
      <c r="D20" s="66" t="s">
        <v>42</v>
      </c>
      <c r="E20" s="66" t="s">
        <v>42</v>
      </c>
      <c r="F20" s="66">
        <v>4017</v>
      </c>
    </row>
    <row r="21" spans="1:6" s="68" customFormat="1" ht="12.75">
      <c r="A21" s="130" t="s">
        <v>164</v>
      </c>
      <c r="B21" s="67"/>
      <c r="C21" s="67"/>
      <c r="D21" s="70"/>
      <c r="E21" s="70"/>
      <c r="F21" s="67"/>
    </row>
    <row r="22" spans="1:6" ht="12.75">
      <c r="A22" s="61" t="s">
        <v>54</v>
      </c>
      <c r="B22" s="66">
        <v>1900</v>
      </c>
      <c r="C22" s="66">
        <v>308</v>
      </c>
      <c r="D22" s="66" t="s">
        <v>42</v>
      </c>
      <c r="E22" s="66" t="s">
        <v>42</v>
      </c>
      <c r="F22" s="66">
        <v>2208</v>
      </c>
    </row>
    <row r="23" spans="1:6" ht="12.75">
      <c r="A23" s="61" t="s">
        <v>55</v>
      </c>
      <c r="B23" s="66">
        <v>1455</v>
      </c>
      <c r="C23" s="66">
        <v>845</v>
      </c>
      <c r="D23" s="66" t="s">
        <v>42</v>
      </c>
      <c r="E23" s="66" t="s">
        <v>42</v>
      </c>
      <c r="F23" s="66">
        <v>2300</v>
      </c>
    </row>
    <row r="24" spans="1:6" ht="12.75">
      <c r="A24" s="61" t="s">
        <v>56</v>
      </c>
      <c r="B24" s="66">
        <v>3</v>
      </c>
      <c r="C24" s="66">
        <v>8</v>
      </c>
      <c r="D24" s="66" t="s">
        <v>42</v>
      </c>
      <c r="E24" s="66" t="s">
        <v>42</v>
      </c>
      <c r="F24" s="66">
        <v>11</v>
      </c>
    </row>
    <row r="25" spans="1:6" ht="12.75">
      <c r="A25" s="61" t="s">
        <v>57</v>
      </c>
      <c r="B25" s="66" t="s">
        <v>42</v>
      </c>
      <c r="C25" s="66">
        <v>12</v>
      </c>
      <c r="D25" s="66" t="s">
        <v>42</v>
      </c>
      <c r="E25" s="66" t="s">
        <v>42</v>
      </c>
      <c r="F25" s="66">
        <v>12</v>
      </c>
    </row>
    <row r="26" spans="1:6" ht="12.75">
      <c r="A26" s="71" t="s">
        <v>58</v>
      </c>
      <c r="B26" s="67">
        <v>170597</v>
      </c>
      <c r="C26" s="67">
        <v>20670</v>
      </c>
      <c r="D26" s="67">
        <v>75185</v>
      </c>
      <c r="E26" s="67">
        <v>8060</v>
      </c>
      <c r="F26" s="67">
        <v>274512</v>
      </c>
    </row>
    <row r="27" spans="1:6" s="68" customFormat="1" ht="12.75">
      <c r="A27" s="130" t="s">
        <v>59</v>
      </c>
      <c r="B27" s="67"/>
      <c r="C27" s="67"/>
      <c r="D27" s="67"/>
      <c r="E27" s="67"/>
      <c r="F27" s="67"/>
    </row>
    <row r="28" spans="1:6" ht="12.75">
      <c r="A28" s="61" t="s">
        <v>60</v>
      </c>
      <c r="B28" s="66">
        <v>5837</v>
      </c>
      <c r="C28" s="66">
        <v>802</v>
      </c>
      <c r="D28" s="66" t="s">
        <v>42</v>
      </c>
      <c r="E28" s="66" t="s">
        <v>42</v>
      </c>
      <c r="F28" s="66">
        <v>6639</v>
      </c>
    </row>
    <row r="29" spans="1:6" ht="12.75">
      <c r="A29" s="61" t="s">
        <v>61</v>
      </c>
      <c r="B29" s="66">
        <v>728</v>
      </c>
      <c r="C29" s="66">
        <v>98</v>
      </c>
      <c r="D29" s="66" t="s">
        <v>42</v>
      </c>
      <c r="E29" s="66" t="s">
        <v>42</v>
      </c>
      <c r="F29" s="66">
        <v>826</v>
      </c>
    </row>
    <row r="30" spans="1:6" ht="12.75">
      <c r="A30" s="61" t="s">
        <v>62</v>
      </c>
      <c r="B30" s="66">
        <v>29193</v>
      </c>
      <c r="C30" s="66">
        <v>3218</v>
      </c>
      <c r="D30" s="66" t="s">
        <v>42</v>
      </c>
      <c r="E30" s="66" t="s">
        <v>42</v>
      </c>
      <c r="F30" s="66">
        <v>32411</v>
      </c>
    </row>
    <row r="31" spans="1:6" ht="12.75">
      <c r="A31" s="61"/>
      <c r="B31" s="66"/>
      <c r="C31" s="66"/>
      <c r="D31" s="69"/>
      <c r="E31" s="69"/>
      <c r="F31" s="66"/>
    </row>
    <row r="32" spans="1:6" ht="13.5" thickBot="1">
      <c r="A32" s="72" t="s">
        <v>63</v>
      </c>
      <c r="B32" s="73">
        <v>665959</v>
      </c>
      <c r="C32" s="73">
        <v>265337</v>
      </c>
      <c r="D32" s="73">
        <v>106378</v>
      </c>
      <c r="E32" s="73">
        <v>11068</v>
      </c>
      <c r="F32" s="73">
        <v>1048742</v>
      </c>
    </row>
    <row r="36" ht="13.5" thickBot="1"/>
    <row r="37" spans="1:8" ht="12.75">
      <c r="A37" s="57"/>
      <c r="B37" s="181" t="s">
        <v>64</v>
      </c>
      <c r="C37" s="182"/>
      <c r="D37" s="182"/>
      <c r="E37" s="182"/>
      <c r="F37" s="182"/>
      <c r="G37" s="182"/>
      <c r="H37" s="182"/>
    </row>
    <row r="38" spans="1:8" ht="12.75">
      <c r="A38" s="59"/>
      <c r="B38" s="186" t="s">
        <v>65</v>
      </c>
      <c r="C38" s="187"/>
      <c r="D38" s="183" t="s">
        <v>66</v>
      </c>
      <c r="E38" s="188"/>
      <c r="F38" s="188"/>
      <c r="G38" s="188"/>
      <c r="H38" s="188"/>
    </row>
    <row r="39" spans="1:8" ht="12.75">
      <c r="A39" s="59" t="s">
        <v>35</v>
      </c>
      <c r="B39" s="189" t="s">
        <v>67</v>
      </c>
      <c r="C39" s="190"/>
      <c r="D39" s="74"/>
      <c r="E39" s="183" t="s">
        <v>68</v>
      </c>
      <c r="F39" s="188"/>
      <c r="G39" s="188"/>
      <c r="H39" s="188"/>
    </row>
    <row r="40" spans="1:8" ht="12.75">
      <c r="A40" s="61"/>
      <c r="B40" s="74"/>
      <c r="C40" s="74"/>
      <c r="D40" s="62" t="s">
        <v>40</v>
      </c>
      <c r="E40" s="62" t="s">
        <v>69</v>
      </c>
      <c r="F40" s="62" t="s">
        <v>70</v>
      </c>
      <c r="G40" s="62" t="s">
        <v>70</v>
      </c>
      <c r="H40" s="62" t="s">
        <v>71</v>
      </c>
    </row>
    <row r="41" spans="1:8" ht="13.5" thickBot="1">
      <c r="A41" s="61"/>
      <c r="B41" s="62" t="s">
        <v>38</v>
      </c>
      <c r="C41" s="62" t="s">
        <v>39</v>
      </c>
      <c r="D41" s="62"/>
      <c r="E41" s="62" t="s">
        <v>15</v>
      </c>
      <c r="F41" s="62" t="s">
        <v>72</v>
      </c>
      <c r="G41" s="62" t="s">
        <v>73</v>
      </c>
      <c r="H41" s="62" t="s">
        <v>74</v>
      </c>
    </row>
    <row r="42" spans="1:8" ht="12.75">
      <c r="A42" s="64" t="s">
        <v>163</v>
      </c>
      <c r="B42" s="75"/>
      <c r="C42" s="131"/>
      <c r="D42" s="75"/>
      <c r="E42" s="75"/>
      <c r="F42" s="75"/>
      <c r="G42" s="75"/>
      <c r="H42" s="75"/>
    </row>
    <row r="43" spans="1:8" ht="12.75">
      <c r="A43" s="61" t="s">
        <v>75</v>
      </c>
      <c r="B43" s="102">
        <v>10238</v>
      </c>
      <c r="C43" s="132">
        <v>26178</v>
      </c>
      <c r="D43" s="66">
        <v>2565979</v>
      </c>
      <c r="E43" s="66">
        <v>844840</v>
      </c>
      <c r="F43" s="66">
        <v>1286520</v>
      </c>
      <c r="G43" s="66">
        <v>434620</v>
      </c>
      <c r="H43" s="66" t="s">
        <v>42</v>
      </c>
    </row>
    <row r="44" spans="1:8" ht="12.75">
      <c r="A44" s="61" t="s">
        <v>43</v>
      </c>
      <c r="B44" s="102">
        <v>42851</v>
      </c>
      <c r="C44" s="132">
        <v>57394</v>
      </c>
      <c r="D44" s="66">
        <v>4009643</v>
      </c>
      <c r="E44" s="66">
        <v>473302</v>
      </c>
      <c r="F44" s="66">
        <v>30000</v>
      </c>
      <c r="G44" s="66">
        <v>3506341</v>
      </c>
      <c r="H44" s="66" t="s">
        <v>42</v>
      </c>
    </row>
    <row r="45" spans="1:8" ht="12.75">
      <c r="A45" s="61" t="s">
        <v>44</v>
      </c>
      <c r="B45" s="102">
        <v>14114</v>
      </c>
      <c r="C45" s="132">
        <v>41906</v>
      </c>
      <c r="D45" s="66">
        <v>113156</v>
      </c>
      <c r="E45" s="66">
        <v>35964</v>
      </c>
      <c r="F45" s="66">
        <v>289</v>
      </c>
      <c r="G45" s="66">
        <v>76903</v>
      </c>
      <c r="H45" s="66" t="s">
        <v>42</v>
      </c>
    </row>
    <row r="46" spans="1:8" ht="12.75">
      <c r="A46" s="61" t="s">
        <v>45</v>
      </c>
      <c r="B46" s="102">
        <v>25834</v>
      </c>
      <c r="C46" s="132">
        <v>38000</v>
      </c>
      <c r="D46" s="66">
        <v>1303250</v>
      </c>
      <c r="E46" s="66">
        <v>468249</v>
      </c>
      <c r="F46" s="66">
        <v>32648</v>
      </c>
      <c r="G46" s="66">
        <v>802353</v>
      </c>
      <c r="H46" s="66" t="s">
        <v>42</v>
      </c>
    </row>
    <row r="47" spans="1:8" ht="12.75">
      <c r="A47" s="61" t="s">
        <v>76</v>
      </c>
      <c r="B47" s="102">
        <v>28798</v>
      </c>
      <c r="C47" s="132">
        <v>57102</v>
      </c>
      <c r="D47" s="66">
        <v>550987</v>
      </c>
      <c r="E47" s="66">
        <v>168942</v>
      </c>
      <c r="F47" s="66">
        <v>125386</v>
      </c>
      <c r="G47" s="66">
        <v>256659</v>
      </c>
      <c r="H47" s="66" t="s">
        <v>42</v>
      </c>
    </row>
    <row r="48" spans="1:8" s="68" customFormat="1" ht="12.75">
      <c r="A48" s="130" t="s">
        <v>47</v>
      </c>
      <c r="B48" s="103"/>
      <c r="C48" s="133"/>
      <c r="D48" s="67"/>
      <c r="E48" s="67"/>
      <c r="F48" s="67"/>
      <c r="G48" s="67"/>
      <c r="H48" s="70"/>
    </row>
    <row r="49" spans="1:8" ht="12.75">
      <c r="A49" s="61" t="s">
        <v>48</v>
      </c>
      <c r="B49" s="102">
        <v>20667</v>
      </c>
      <c r="C49" s="132">
        <v>60360</v>
      </c>
      <c r="D49" s="66">
        <v>12516179</v>
      </c>
      <c r="E49" s="66">
        <v>482407</v>
      </c>
      <c r="F49" s="66">
        <v>4930649</v>
      </c>
      <c r="G49" s="66">
        <v>80889</v>
      </c>
      <c r="H49" s="66">
        <v>7022233</v>
      </c>
    </row>
    <row r="50" spans="1:8" ht="12.75">
      <c r="A50" s="61" t="s">
        <v>49</v>
      </c>
      <c r="B50" s="102">
        <v>22253</v>
      </c>
      <c r="C50" s="132">
        <v>39149</v>
      </c>
      <c r="D50" s="66">
        <v>15292</v>
      </c>
      <c r="E50" s="66">
        <v>13359</v>
      </c>
      <c r="F50" s="66">
        <v>1644</v>
      </c>
      <c r="G50" s="66">
        <v>289</v>
      </c>
      <c r="H50" s="66" t="s">
        <v>42</v>
      </c>
    </row>
    <row r="51" spans="1:8" ht="12.75">
      <c r="A51" s="61" t="s">
        <v>50</v>
      </c>
      <c r="B51" s="102">
        <v>14647</v>
      </c>
      <c r="C51" s="132">
        <v>22622</v>
      </c>
      <c r="D51" s="66">
        <v>149075</v>
      </c>
      <c r="E51" s="66">
        <v>38423</v>
      </c>
      <c r="F51" s="66">
        <v>110627</v>
      </c>
      <c r="G51" s="76">
        <v>25</v>
      </c>
      <c r="H51" s="77" t="s">
        <v>42</v>
      </c>
    </row>
    <row r="52" spans="1:8" ht="12.75">
      <c r="A52" s="61" t="s">
        <v>51</v>
      </c>
      <c r="B52" s="102">
        <v>32297</v>
      </c>
      <c r="C52" s="134">
        <v>27000</v>
      </c>
      <c r="D52" s="66">
        <v>21102</v>
      </c>
      <c r="E52" s="66">
        <v>1466</v>
      </c>
      <c r="F52" s="76" t="s">
        <v>42</v>
      </c>
      <c r="G52" s="76">
        <v>19636</v>
      </c>
      <c r="H52" s="77" t="s">
        <v>42</v>
      </c>
    </row>
    <row r="53" spans="1:8" ht="12.75">
      <c r="A53" s="61" t="s">
        <v>52</v>
      </c>
      <c r="B53" s="102">
        <v>13169</v>
      </c>
      <c r="C53" s="132">
        <v>25745</v>
      </c>
      <c r="D53" s="66">
        <v>743821</v>
      </c>
      <c r="E53" s="66">
        <v>164036</v>
      </c>
      <c r="F53" s="66">
        <v>547453</v>
      </c>
      <c r="G53" s="76">
        <v>32332</v>
      </c>
      <c r="H53" s="77" t="s">
        <v>42</v>
      </c>
    </row>
    <row r="54" spans="1:8" ht="12.75">
      <c r="A54" s="61" t="s">
        <v>77</v>
      </c>
      <c r="B54" s="102">
        <v>10697</v>
      </c>
      <c r="C54" s="132">
        <v>19001</v>
      </c>
      <c r="D54" s="66">
        <v>49014</v>
      </c>
      <c r="E54" s="66">
        <v>12929</v>
      </c>
      <c r="F54" s="66">
        <v>17532</v>
      </c>
      <c r="G54" s="76">
        <v>18554</v>
      </c>
      <c r="H54" s="77" t="s">
        <v>42</v>
      </c>
    </row>
    <row r="55" spans="1:8" s="68" customFormat="1" ht="12.75">
      <c r="A55" s="130" t="s">
        <v>164</v>
      </c>
      <c r="B55" s="103"/>
      <c r="C55" s="133"/>
      <c r="D55" s="67"/>
      <c r="E55" s="67"/>
      <c r="F55" s="67"/>
      <c r="G55" s="78"/>
      <c r="H55" s="79"/>
    </row>
    <row r="56" spans="1:8" ht="12.75">
      <c r="A56" s="61" t="s">
        <v>54</v>
      </c>
      <c r="B56" s="102">
        <v>27631</v>
      </c>
      <c r="C56" s="132">
        <v>28969</v>
      </c>
      <c r="D56" s="66">
        <v>61421</v>
      </c>
      <c r="E56" s="66">
        <v>29071</v>
      </c>
      <c r="F56" s="76" t="s">
        <v>42</v>
      </c>
      <c r="G56" s="76">
        <v>32350</v>
      </c>
      <c r="H56" s="77" t="s">
        <v>42</v>
      </c>
    </row>
    <row r="57" spans="1:8" ht="12.75">
      <c r="A57" s="61" t="s">
        <v>55</v>
      </c>
      <c r="B57" s="102">
        <v>34511</v>
      </c>
      <c r="C57" s="132">
        <v>53867</v>
      </c>
      <c r="D57" s="66">
        <v>95731</v>
      </c>
      <c r="E57" s="66">
        <v>48911</v>
      </c>
      <c r="F57" s="76" t="s">
        <v>42</v>
      </c>
      <c r="G57" s="76">
        <v>46820</v>
      </c>
      <c r="H57" s="77" t="s">
        <v>42</v>
      </c>
    </row>
    <row r="58" spans="1:8" ht="12.75">
      <c r="A58" s="61" t="s">
        <v>56</v>
      </c>
      <c r="B58" s="102">
        <v>11667</v>
      </c>
      <c r="C58" s="132">
        <v>25000</v>
      </c>
      <c r="D58" s="66">
        <v>235</v>
      </c>
      <c r="E58" s="66">
        <v>235</v>
      </c>
      <c r="F58" s="76" t="s">
        <v>42</v>
      </c>
      <c r="G58" s="76" t="s">
        <v>42</v>
      </c>
      <c r="H58" s="77" t="s">
        <v>42</v>
      </c>
    </row>
    <row r="59" spans="1:8" ht="12.75">
      <c r="A59" s="61" t="s">
        <v>57</v>
      </c>
      <c r="B59" s="102" t="s">
        <v>42</v>
      </c>
      <c r="C59" s="132">
        <v>3333</v>
      </c>
      <c r="D59" s="66">
        <v>40</v>
      </c>
      <c r="E59" s="66">
        <v>40</v>
      </c>
      <c r="F59" s="76" t="s">
        <v>42</v>
      </c>
      <c r="G59" s="76" t="s">
        <v>42</v>
      </c>
      <c r="H59" s="77" t="s">
        <v>42</v>
      </c>
    </row>
    <row r="60" spans="1:8" ht="12.75">
      <c r="A60" s="71" t="s">
        <v>58</v>
      </c>
      <c r="B60" s="67">
        <v>47037</v>
      </c>
      <c r="C60" s="78">
        <v>29471</v>
      </c>
      <c r="D60" s="67">
        <v>8633546</v>
      </c>
      <c r="E60" s="67">
        <v>3243679</v>
      </c>
      <c r="F60" s="67">
        <v>1822265</v>
      </c>
      <c r="G60" s="78">
        <v>3567602</v>
      </c>
      <c r="H60" s="80" t="s">
        <v>42</v>
      </c>
    </row>
    <row r="61" spans="1:8" s="68" customFormat="1" ht="12.75">
      <c r="A61" s="130" t="s">
        <v>59</v>
      </c>
      <c r="B61" s="67"/>
      <c r="C61" s="78"/>
      <c r="D61" s="67"/>
      <c r="E61" s="67"/>
      <c r="F61" s="67"/>
      <c r="G61" s="78"/>
      <c r="H61" s="80"/>
    </row>
    <row r="62" spans="1:8" ht="12.75">
      <c r="A62" s="61" t="s">
        <v>60</v>
      </c>
      <c r="B62" s="102">
        <v>24534</v>
      </c>
      <c r="C62" s="132">
        <v>36957</v>
      </c>
      <c r="D62" s="66">
        <v>172843</v>
      </c>
      <c r="E62" s="66">
        <v>25189</v>
      </c>
      <c r="F62" s="76" t="s">
        <v>42</v>
      </c>
      <c r="G62" s="76">
        <v>147654</v>
      </c>
      <c r="H62" s="77" t="s">
        <v>42</v>
      </c>
    </row>
    <row r="63" spans="1:8" ht="12.75">
      <c r="A63" s="61" t="s">
        <v>61</v>
      </c>
      <c r="B63" s="102">
        <v>19512</v>
      </c>
      <c r="C63" s="132">
        <v>27327</v>
      </c>
      <c r="D63" s="66">
        <v>16883</v>
      </c>
      <c r="E63" s="66">
        <v>3680</v>
      </c>
      <c r="F63" s="76" t="s">
        <v>42</v>
      </c>
      <c r="G63" s="76">
        <v>13203</v>
      </c>
      <c r="H63" s="77" t="s">
        <v>42</v>
      </c>
    </row>
    <row r="64" spans="1:8" ht="12.75">
      <c r="A64" s="61" t="s">
        <v>62</v>
      </c>
      <c r="B64" s="102">
        <v>4853</v>
      </c>
      <c r="C64" s="132">
        <v>18817</v>
      </c>
      <c r="D64" s="66">
        <v>202224</v>
      </c>
      <c r="E64" s="66">
        <v>184894</v>
      </c>
      <c r="F64" s="76" t="s">
        <v>42</v>
      </c>
      <c r="G64" s="76">
        <v>17330</v>
      </c>
      <c r="H64" s="77" t="s">
        <v>42</v>
      </c>
    </row>
    <row r="65" spans="1:8" ht="12.75">
      <c r="A65" s="61"/>
      <c r="B65" s="102"/>
      <c r="C65" s="102"/>
      <c r="D65" s="66"/>
      <c r="E65" s="66"/>
      <c r="F65" s="69"/>
      <c r="G65" s="76"/>
      <c r="H65" s="81"/>
    </row>
    <row r="66" spans="1:8" ht="13.5" thickBot="1">
      <c r="A66" s="72" t="s">
        <v>63</v>
      </c>
      <c r="B66" s="73" t="s">
        <v>42</v>
      </c>
      <c r="C66" s="73" t="s">
        <v>42</v>
      </c>
      <c r="D66" s="82">
        <v>31220420</v>
      </c>
      <c r="E66" s="73">
        <v>6239615</v>
      </c>
      <c r="F66" s="73">
        <v>8905014</v>
      </c>
      <c r="G66" s="82">
        <v>9053559</v>
      </c>
      <c r="H66" s="73">
        <v>7022233</v>
      </c>
    </row>
    <row r="67" spans="1:8" ht="12.75">
      <c r="A67" s="61"/>
      <c r="B67" s="83"/>
      <c r="C67" s="83"/>
      <c r="D67" s="84"/>
      <c r="E67" s="84"/>
      <c r="F67" s="84"/>
      <c r="G67" s="84"/>
      <c r="H67" s="84"/>
    </row>
    <row r="68" spans="1:8" ht="12.75">
      <c r="A68" s="61"/>
      <c r="B68" s="83"/>
      <c r="C68" s="83"/>
      <c r="D68" s="84"/>
      <c r="E68" s="84"/>
      <c r="F68" s="84"/>
      <c r="G68" s="84"/>
      <c r="H68" s="84"/>
    </row>
    <row r="70" ht="13.5" thickBot="1"/>
    <row r="71" spans="1:7" ht="12.75">
      <c r="A71" s="57"/>
      <c r="B71" s="181" t="s">
        <v>34</v>
      </c>
      <c r="C71" s="182"/>
      <c r="D71" s="185"/>
      <c r="E71" s="181" t="s">
        <v>78</v>
      </c>
      <c r="F71" s="182"/>
      <c r="G71" s="182"/>
    </row>
    <row r="72" spans="1:7" ht="12.75">
      <c r="A72" s="59" t="s">
        <v>79</v>
      </c>
      <c r="B72" s="74"/>
      <c r="C72" s="60"/>
      <c r="D72" s="60"/>
      <c r="E72" s="183" t="s">
        <v>80</v>
      </c>
      <c r="F72" s="184"/>
      <c r="G72" s="63" t="s">
        <v>40</v>
      </c>
    </row>
    <row r="73" spans="1:7" ht="13.5" thickBot="1">
      <c r="A73" s="61"/>
      <c r="B73" s="62" t="s">
        <v>38</v>
      </c>
      <c r="C73" s="62" t="s">
        <v>39</v>
      </c>
      <c r="D73" s="62" t="s">
        <v>40</v>
      </c>
      <c r="E73" s="62" t="s">
        <v>38</v>
      </c>
      <c r="F73" s="63" t="s">
        <v>39</v>
      </c>
      <c r="G73" s="62" t="s">
        <v>81</v>
      </c>
    </row>
    <row r="74" spans="1:7" ht="12.75">
      <c r="A74" s="57" t="s">
        <v>82</v>
      </c>
      <c r="B74" s="85">
        <v>188393</v>
      </c>
      <c r="C74" s="85">
        <v>136050</v>
      </c>
      <c r="D74" s="85">
        <f>SUM(B74:C74)</f>
        <v>324443</v>
      </c>
      <c r="E74" s="85"/>
      <c r="F74" s="85"/>
      <c r="G74" s="85"/>
    </row>
    <row r="75" spans="1:7" ht="12.75">
      <c r="A75" s="61" t="s">
        <v>83</v>
      </c>
      <c r="B75" s="66">
        <v>106378</v>
      </c>
      <c r="C75" s="66">
        <v>11068</v>
      </c>
      <c r="D75" s="66">
        <f>SUM(B75:C75)</f>
        <v>117446</v>
      </c>
      <c r="E75" s="66"/>
      <c r="F75" s="66"/>
      <c r="G75" s="66"/>
    </row>
    <row r="76" spans="1:7" ht="13.5" thickBot="1">
      <c r="A76" s="72" t="s">
        <v>84</v>
      </c>
      <c r="B76" s="73">
        <f>SUM(B74:B75)</f>
        <v>294771</v>
      </c>
      <c r="C76" s="73">
        <f>SUM(C74:C75)</f>
        <v>147118</v>
      </c>
      <c r="D76" s="73">
        <f>SUM(D74:D75)</f>
        <v>441889</v>
      </c>
      <c r="E76" s="86" t="s">
        <v>42</v>
      </c>
      <c r="F76" s="86" t="s">
        <v>42</v>
      </c>
      <c r="G76" s="73">
        <v>44016</v>
      </c>
    </row>
  </sheetData>
  <mergeCells count="13">
    <mergeCell ref="B71:D71"/>
    <mergeCell ref="E71:G71"/>
    <mergeCell ref="E72:F72"/>
    <mergeCell ref="B37:H37"/>
    <mergeCell ref="B38:C38"/>
    <mergeCell ref="D38:H38"/>
    <mergeCell ref="B39:C39"/>
    <mergeCell ref="E39:H39"/>
    <mergeCell ref="A1:F1"/>
    <mergeCell ref="A3:F3"/>
    <mergeCell ref="B5:F5"/>
    <mergeCell ref="B6:C6"/>
    <mergeCell ref="D6:E6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62">
    <pageSetUpPr fitToPage="1"/>
  </sheetPr>
  <dimension ref="A1:G47"/>
  <sheetViews>
    <sheetView zoomScale="75" zoomScaleNormal="75" workbookViewId="0" topLeftCell="A1">
      <selection activeCell="J7" sqref="J7"/>
    </sheetView>
  </sheetViews>
  <sheetFormatPr defaultColWidth="11.421875" defaultRowHeight="12.75"/>
  <cols>
    <col min="1" max="1" width="25.7109375" style="58" customWidth="1"/>
    <col min="2" max="7" width="14.7109375" style="58" customWidth="1"/>
    <col min="8" max="16384" width="11.421875" style="58" customWidth="1"/>
  </cols>
  <sheetData>
    <row r="1" spans="1:7" s="55" customFormat="1" ht="18">
      <c r="A1" s="179" t="s">
        <v>0</v>
      </c>
      <c r="B1" s="179"/>
      <c r="C1" s="179"/>
      <c r="D1" s="179"/>
      <c r="E1" s="179"/>
      <c r="F1" s="179"/>
      <c r="G1" s="179"/>
    </row>
    <row r="3" spans="1:7" s="56" customFormat="1" ht="15">
      <c r="A3" s="191" t="s">
        <v>190</v>
      </c>
      <c r="B3" s="191"/>
      <c r="C3" s="191"/>
      <c r="D3" s="191"/>
      <c r="E3" s="191"/>
      <c r="F3" s="191"/>
      <c r="G3" s="191"/>
    </row>
    <row r="4" spans="1:7" s="56" customFormat="1" ht="15.75" thickBot="1">
      <c r="A4" s="98"/>
      <c r="B4" s="99"/>
      <c r="C4" s="99"/>
      <c r="D4" s="99"/>
      <c r="E4" s="99"/>
      <c r="F4" s="99"/>
      <c r="G4" s="99"/>
    </row>
    <row r="5" spans="1:7" ht="12.75">
      <c r="A5" s="135" t="s">
        <v>85</v>
      </c>
      <c r="B5" s="136"/>
      <c r="C5" s="135" t="s">
        <v>5</v>
      </c>
      <c r="D5" s="137"/>
      <c r="E5" s="166" t="s">
        <v>14</v>
      </c>
      <c r="F5" s="167"/>
      <c r="G5" s="138" t="s">
        <v>6</v>
      </c>
    </row>
    <row r="6" spans="1:7" ht="12.75">
      <c r="A6" s="59" t="s">
        <v>87</v>
      </c>
      <c r="B6" s="107"/>
      <c r="C6" s="108" t="s">
        <v>154</v>
      </c>
      <c r="D6" s="109" t="s">
        <v>155</v>
      </c>
      <c r="E6" s="189" t="s">
        <v>67</v>
      </c>
      <c r="F6" s="190"/>
      <c r="G6" s="62" t="s">
        <v>15</v>
      </c>
    </row>
    <row r="7" spans="1:7" ht="13.5" thickBot="1">
      <c r="A7" s="90"/>
      <c r="B7" s="91" t="s">
        <v>38</v>
      </c>
      <c r="C7" s="91" t="s">
        <v>39</v>
      </c>
      <c r="D7" s="110" t="s">
        <v>40</v>
      </c>
      <c r="E7" s="91" t="s">
        <v>38</v>
      </c>
      <c r="F7" s="91" t="s">
        <v>39</v>
      </c>
      <c r="G7" s="91" t="s">
        <v>81</v>
      </c>
    </row>
    <row r="8" spans="1:7" ht="12.75">
      <c r="A8" s="61" t="s">
        <v>102</v>
      </c>
      <c r="B8" s="102">
        <v>1</v>
      </c>
      <c r="C8" s="66" t="s">
        <v>42</v>
      </c>
      <c r="D8" s="66">
        <v>1</v>
      </c>
      <c r="E8" s="102">
        <v>19500</v>
      </c>
      <c r="F8" s="66" t="s">
        <v>42</v>
      </c>
      <c r="G8" s="102">
        <v>20</v>
      </c>
    </row>
    <row r="9" spans="1:7" ht="12.75">
      <c r="A9" s="61" t="s">
        <v>103</v>
      </c>
      <c r="B9" s="102">
        <v>3</v>
      </c>
      <c r="C9" s="66" t="s">
        <v>42</v>
      </c>
      <c r="D9" s="66">
        <v>3</v>
      </c>
      <c r="E9" s="102">
        <v>20000</v>
      </c>
      <c r="F9" s="66" t="s">
        <v>42</v>
      </c>
      <c r="G9" s="102">
        <v>60</v>
      </c>
    </row>
    <row r="10" spans="1:7" ht="12.75">
      <c r="A10" s="71" t="s">
        <v>165</v>
      </c>
      <c r="B10" s="67">
        <v>4</v>
      </c>
      <c r="C10" s="67" t="s">
        <v>42</v>
      </c>
      <c r="D10" s="67">
        <v>4</v>
      </c>
      <c r="E10" s="103">
        <v>19875</v>
      </c>
      <c r="F10" s="103" t="s">
        <v>42</v>
      </c>
      <c r="G10" s="67">
        <v>80</v>
      </c>
    </row>
    <row r="11" spans="1:7" ht="12.75">
      <c r="A11" s="71"/>
      <c r="B11" s="67"/>
      <c r="C11" s="67"/>
      <c r="D11" s="67"/>
      <c r="E11" s="103"/>
      <c r="F11" s="103"/>
      <c r="G11" s="67"/>
    </row>
    <row r="12" spans="1:7" ht="12.75">
      <c r="A12" s="71" t="s">
        <v>104</v>
      </c>
      <c r="B12" s="103">
        <v>20</v>
      </c>
      <c r="C12" s="103" t="s">
        <v>42</v>
      </c>
      <c r="D12" s="67">
        <v>20</v>
      </c>
      <c r="E12" s="103">
        <v>19950</v>
      </c>
      <c r="F12" s="103" t="s">
        <v>42</v>
      </c>
      <c r="G12" s="103">
        <v>399</v>
      </c>
    </row>
    <row r="13" spans="1:7" ht="12.75">
      <c r="A13" s="71"/>
      <c r="B13" s="67"/>
      <c r="C13" s="67"/>
      <c r="D13" s="67"/>
      <c r="E13" s="103"/>
      <c r="F13" s="103"/>
      <c r="G13" s="67"/>
    </row>
    <row r="14" spans="1:7" ht="12.75">
      <c r="A14" s="61" t="s">
        <v>110</v>
      </c>
      <c r="B14" s="104">
        <v>2599</v>
      </c>
      <c r="C14" s="104">
        <v>93</v>
      </c>
      <c r="D14" s="66">
        <v>2692</v>
      </c>
      <c r="E14" s="104">
        <v>12750</v>
      </c>
      <c r="F14" s="104">
        <v>46400</v>
      </c>
      <c r="G14" s="104">
        <v>37452</v>
      </c>
    </row>
    <row r="15" spans="1:7" ht="12.75">
      <c r="A15" s="61" t="s">
        <v>111</v>
      </c>
      <c r="B15" s="104">
        <v>1232</v>
      </c>
      <c r="C15" s="104">
        <v>255</v>
      </c>
      <c r="D15" s="66">
        <v>1487</v>
      </c>
      <c r="E15" s="104">
        <v>18000</v>
      </c>
      <c r="F15" s="104">
        <v>55000</v>
      </c>
      <c r="G15" s="102">
        <v>36201</v>
      </c>
    </row>
    <row r="16" spans="1:7" ht="12.75">
      <c r="A16" s="71" t="s">
        <v>114</v>
      </c>
      <c r="B16" s="67">
        <v>3831</v>
      </c>
      <c r="C16" s="67">
        <v>348</v>
      </c>
      <c r="D16" s="67">
        <v>4179</v>
      </c>
      <c r="E16" s="103">
        <v>14438</v>
      </c>
      <c r="F16" s="103">
        <v>52702</v>
      </c>
      <c r="G16" s="67">
        <v>73653</v>
      </c>
    </row>
    <row r="17" spans="1:7" ht="12.75">
      <c r="A17" s="71"/>
      <c r="B17" s="67"/>
      <c r="C17" s="67"/>
      <c r="D17" s="67"/>
      <c r="E17" s="103"/>
      <c r="F17" s="103"/>
      <c r="G17" s="67"/>
    </row>
    <row r="18" spans="1:7" ht="12.75">
      <c r="A18" s="71" t="s">
        <v>115</v>
      </c>
      <c r="B18" s="67" t="s">
        <v>42</v>
      </c>
      <c r="C18" s="103">
        <v>19</v>
      </c>
      <c r="D18" s="67">
        <v>19</v>
      </c>
      <c r="E18" s="67" t="s">
        <v>42</v>
      </c>
      <c r="F18" s="103">
        <v>45000</v>
      </c>
      <c r="G18" s="103">
        <v>855</v>
      </c>
    </row>
    <row r="19" spans="1:7" ht="12.75">
      <c r="A19" s="61"/>
      <c r="B19" s="66"/>
      <c r="C19" s="66"/>
      <c r="D19" s="66"/>
      <c r="E19" s="102"/>
      <c r="F19" s="102"/>
      <c r="G19" s="66"/>
    </row>
    <row r="20" spans="1:7" ht="12.75">
      <c r="A20" s="61" t="s">
        <v>116</v>
      </c>
      <c r="B20" s="102" t="s">
        <v>42</v>
      </c>
      <c r="C20" s="102">
        <v>14</v>
      </c>
      <c r="D20" s="66">
        <v>14</v>
      </c>
      <c r="E20" s="102" t="s">
        <v>42</v>
      </c>
      <c r="F20" s="102">
        <v>32000</v>
      </c>
      <c r="G20" s="102">
        <v>448</v>
      </c>
    </row>
    <row r="21" spans="1:7" ht="12.75">
      <c r="A21" s="71" t="s">
        <v>166</v>
      </c>
      <c r="B21" s="67" t="s">
        <v>42</v>
      </c>
      <c r="C21" s="67">
        <v>14</v>
      </c>
      <c r="D21" s="67">
        <v>14</v>
      </c>
      <c r="E21" s="103" t="s">
        <v>42</v>
      </c>
      <c r="F21" s="103">
        <v>32000</v>
      </c>
      <c r="G21" s="67">
        <v>448</v>
      </c>
    </row>
    <row r="22" spans="1:7" ht="12.75">
      <c r="A22" s="71"/>
      <c r="B22" s="67"/>
      <c r="C22" s="67"/>
      <c r="D22" s="67"/>
      <c r="E22" s="103"/>
      <c r="F22" s="103"/>
      <c r="G22" s="67"/>
    </row>
    <row r="23" spans="1:7" ht="12.75">
      <c r="A23" s="61" t="s">
        <v>127</v>
      </c>
      <c r="B23" s="66" t="s">
        <v>42</v>
      </c>
      <c r="C23" s="66">
        <v>18</v>
      </c>
      <c r="D23" s="66">
        <v>18</v>
      </c>
      <c r="E23" s="66" t="s">
        <v>42</v>
      </c>
      <c r="F23" s="102">
        <v>37000</v>
      </c>
      <c r="G23" s="66">
        <v>666</v>
      </c>
    </row>
    <row r="24" spans="1:7" ht="12.75">
      <c r="A24" s="61" t="s">
        <v>130</v>
      </c>
      <c r="B24" s="66" t="s">
        <v>42</v>
      </c>
      <c r="C24" s="66">
        <v>56</v>
      </c>
      <c r="D24" s="66">
        <v>56</v>
      </c>
      <c r="E24" s="102" t="s">
        <v>42</v>
      </c>
      <c r="F24" s="102">
        <v>38000</v>
      </c>
      <c r="G24" s="66">
        <v>2128</v>
      </c>
    </row>
    <row r="25" spans="1:7" ht="12.75">
      <c r="A25" s="71" t="s">
        <v>131</v>
      </c>
      <c r="B25" s="67" t="s">
        <v>42</v>
      </c>
      <c r="C25" s="67">
        <v>74</v>
      </c>
      <c r="D25" s="67">
        <v>74</v>
      </c>
      <c r="E25" s="103" t="s">
        <v>42</v>
      </c>
      <c r="F25" s="103">
        <v>37757</v>
      </c>
      <c r="G25" s="67">
        <v>2794</v>
      </c>
    </row>
    <row r="26" spans="1:7" ht="12.75">
      <c r="A26" s="61"/>
      <c r="B26" s="66"/>
      <c r="C26" s="66"/>
      <c r="D26" s="66"/>
      <c r="E26" s="102"/>
      <c r="F26" s="102"/>
      <c r="G26" s="66"/>
    </row>
    <row r="27" spans="1:7" ht="12.75">
      <c r="A27" s="61" t="s">
        <v>132</v>
      </c>
      <c r="B27" s="104" t="s">
        <v>42</v>
      </c>
      <c r="C27" s="104">
        <v>1</v>
      </c>
      <c r="D27" s="66">
        <v>1</v>
      </c>
      <c r="E27" s="104" t="s">
        <v>42</v>
      </c>
      <c r="F27" s="104">
        <v>22000</v>
      </c>
      <c r="G27" s="102">
        <v>22</v>
      </c>
    </row>
    <row r="28" spans="1:7" ht="12.75">
      <c r="A28" s="61" t="s">
        <v>133</v>
      </c>
      <c r="B28" s="104">
        <v>1</v>
      </c>
      <c r="C28" s="104">
        <v>16</v>
      </c>
      <c r="D28" s="66">
        <v>17</v>
      </c>
      <c r="E28" s="104">
        <v>7400</v>
      </c>
      <c r="F28" s="104">
        <v>27000</v>
      </c>
      <c r="G28" s="102">
        <v>439</v>
      </c>
    </row>
    <row r="29" spans="1:7" ht="12.75">
      <c r="A29" s="71" t="s">
        <v>135</v>
      </c>
      <c r="B29" s="67">
        <v>1</v>
      </c>
      <c r="C29" s="67">
        <v>17</v>
      </c>
      <c r="D29" s="67">
        <v>18</v>
      </c>
      <c r="E29" s="103">
        <v>7400</v>
      </c>
      <c r="F29" s="103">
        <v>26706</v>
      </c>
      <c r="G29" s="67">
        <v>461</v>
      </c>
    </row>
    <row r="30" spans="1:7" ht="12.75">
      <c r="A30" s="71"/>
      <c r="B30" s="67"/>
      <c r="C30" s="67"/>
      <c r="D30" s="67"/>
      <c r="E30" s="103"/>
      <c r="F30" s="103"/>
      <c r="G30" s="67"/>
    </row>
    <row r="31" spans="1:7" ht="12.75">
      <c r="A31" s="71" t="s">
        <v>136</v>
      </c>
      <c r="B31" s="67" t="s">
        <v>42</v>
      </c>
      <c r="C31" s="103">
        <v>33</v>
      </c>
      <c r="D31" s="67">
        <v>33</v>
      </c>
      <c r="E31" s="67" t="s">
        <v>42</v>
      </c>
      <c r="F31" s="103">
        <v>22500</v>
      </c>
      <c r="G31" s="103">
        <v>743</v>
      </c>
    </row>
    <row r="32" spans="1:7" ht="12.75">
      <c r="A32" s="61"/>
      <c r="B32" s="66"/>
      <c r="C32" s="66"/>
      <c r="D32" s="66"/>
      <c r="E32" s="102"/>
      <c r="F32" s="102"/>
      <c r="G32" s="66"/>
    </row>
    <row r="33" spans="1:7" ht="12.75">
      <c r="A33" s="61" t="s">
        <v>137</v>
      </c>
      <c r="B33" s="66" t="s">
        <v>42</v>
      </c>
      <c r="C33" s="102">
        <v>60</v>
      </c>
      <c r="D33" s="66">
        <v>60</v>
      </c>
      <c r="E33" s="66" t="s">
        <v>42</v>
      </c>
      <c r="F33" s="102">
        <v>60000</v>
      </c>
      <c r="G33" s="102">
        <v>3600</v>
      </c>
    </row>
    <row r="34" spans="1:7" ht="12.75">
      <c r="A34" s="61" t="s">
        <v>138</v>
      </c>
      <c r="B34" s="66" t="s">
        <v>42</v>
      </c>
      <c r="C34" s="102">
        <v>70</v>
      </c>
      <c r="D34" s="66">
        <v>70</v>
      </c>
      <c r="E34" s="66" t="s">
        <v>42</v>
      </c>
      <c r="F34" s="102">
        <v>51000</v>
      </c>
      <c r="G34" s="102">
        <v>3570</v>
      </c>
    </row>
    <row r="35" spans="1:7" ht="12.75">
      <c r="A35" s="71" t="s">
        <v>139</v>
      </c>
      <c r="B35" s="67" t="s">
        <v>42</v>
      </c>
      <c r="C35" s="67">
        <v>130</v>
      </c>
      <c r="D35" s="67">
        <v>130</v>
      </c>
      <c r="E35" s="67" t="s">
        <v>42</v>
      </c>
      <c r="F35" s="103">
        <v>55154</v>
      </c>
      <c r="G35" s="67">
        <v>7170</v>
      </c>
    </row>
    <row r="36" spans="1:7" ht="12.75">
      <c r="A36" s="61"/>
      <c r="B36" s="66"/>
      <c r="C36" s="66"/>
      <c r="D36" s="66"/>
      <c r="E36" s="102"/>
      <c r="F36" s="102"/>
      <c r="G36" s="66"/>
    </row>
    <row r="37" spans="1:7" ht="12.75">
      <c r="A37" s="61" t="s">
        <v>141</v>
      </c>
      <c r="B37" s="69">
        <v>41</v>
      </c>
      <c r="C37" s="66">
        <v>112</v>
      </c>
      <c r="D37" s="66">
        <v>153</v>
      </c>
      <c r="E37" s="69">
        <v>20000</v>
      </c>
      <c r="F37" s="102">
        <v>35000</v>
      </c>
      <c r="G37" s="66">
        <v>4740</v>
      </c>
    </row>
    <row r="38" spans="1:7" ht="12.75">
      <c r="A38" s="61" t="s">
        <v>142</v>
      </c>
      <c r="B38" s="102">
        <v>143</v>
      </c>
      <c r="C38" s="102">
        <v>283</v>
      </c>
      <c r="D38" s="66">
        <v>426</v>
      </c>
      <c r="E38" s="102">
        <v>15000</v>
      </c>
      <c r="F38" s="102">
        <v>45000</v>
      </c>
      <c r="G38" s="102">
        <v>14880</v>
      </c>
    </row>
    <row r="39" spans="1:7" ht="12.75">
      <c r="A39" s="61" t="s">
        <v>146</v>
      </c>
      <c r="B39" s="69">
        <v>245</v>
      </c>
      <c r="C39" s="66">
        <v>180</v>
      </c>
      <c r="D39" s="66">
        <v>425</v>
      </c>
      <c r="E39" s="69">
        <v>7000</v>
      </c>
      <c r="F39" s="102">
        <v>16000</v>
      </c>
      <c r="G39" s="66">
        <v>4595</v>
      </c>
    </row>
    <row r="40" spans="1:7" ht="12.75">
      <c r="A40" s="61" t="s">
        <v>147</v>
      </c>
      <c r="B40" s="66" t="s">
        <v>42</v>
      </c>
      <c r="C40" s="102">
        <v>43</v>
      </c>
      <c r="D40" s="66">
        <v>43</v>
      </c>
      <c r="E40" s="66" t="s">
        <v>42</v>
      </c>
      <c r="F40" s="102">
        <v>52500</v>
      </c>
      <c r="G40" s="102">
        <v>2258</v>
      </c>
    </row>
    <row r="41" spans="1:7" ht="12.75">
      <c r="A41" s="71" t="s">
        <v>167</v>
      </c>
      <c r="B41" s="67">
        <v>429</v>
      </c>
      <c r="C41" s="67">
        <v>618</v>
      </c>
      <c r="D41" s="67">
        <v>1047</v>
      </c>
      <c r="E41" s="103">
        <v>10909</v>
      </c>
      <c r="F41" s="103">
        <v>35263</v>
      </c>
      <c r="G41" s="67">
        <v>26473</v>
      </c>
    </row>
    <row r="42" spans="1:7" ht="12.75">
      <c r="A42" s="61"/>
      <c r="B42" s="66"/>
      <c r="C42" s="66"/>
      <c r="D42" s="66"/>
      <c r="E42" s="102"/>
      <c r="F42" s="102"/>
      <c r="G42" s="66"/>
    </row>
    <row r="43" spans="1:7" ht="12.75">
      <c r="A43" s="61" t="s">
        <v>148</v>
      </c>
      <c r="B43" s="66" t="s">
        <v>42</v>
      </c>
      <c r="C43" s="66" t="s">
        <v>42</v>
      </c>
      <c r="D43" s="66" t="s">
        <v>42</v>
      </c>
      <c r="E43" s="102" t="s">
        <v>42</v>
      </c>
      <c r="F43" s="102">
        <v>20000</v>
      </c>
      <c r="G43" s="66" t="s">
        <v>42</v>
      </c>
    </row>
    <row r="44" spans="1:7" ht="12.75">
      <c r="A44" s="61" t="s">
        <v>149</v>
      </c>
      <c r="B44" s="102" t="s">
        <v>42</v>
      </c>
      <c r="C44" s="102">
        <v>4</v>
      </c>
      <c r="D44" s="66">
        <v>4</v>
      </c>
      <c r="E44" s="102" t="s">
        <v>42</v>
      </c>
      <c r="F44" s="102">
        <v>20000</v>
      </c>
      <c r="G44" s="102">
        <v>80</v>
      </c>
    </row>
    <row r="45" spans="1:7" ht="12.75">
      <c r="A45" s="71" t="s">
        <v>150</v>
      </c>
      <c r="B45" s="67" t="s">
        <v>42</v>
      </c>
      <c r="C45" s="67">
        <v>4</v>
      </c>
      <c r="D45" s="67">
        <v>4</v>
      </c>
      <c r="E45" s="103" t="s">
        <v>42</v>
      </c>
      <c r="F45" s="103">
        <v>20000</v>
      </c>
      <c r="G45" s="67">
        <v>80</v>
      </c>
    </row>
    <row r="46" spans="1:7" ht="12.75">
      <c r="A46" s="71"/>
      <c r="B46" s="67"/>
      <c r="C46" s="67"/>
      <c r="D46" s="67"/>
      <c r="E46" s="103"/>
      <c r="F46" s="103"/>
      <c r="G46" s="67"/>
    </row>
    <row r="47" spans="1:7" ht="13.5" thickBot="1">
      <c r="A47" s="72" t="s">
        <v>151</v>
      </c>
      <c r="B47" s="73">
        <v>4285</v>
      </c>
      <c r="C47" s="73">
        <v>1257</v>
      </c>
      <c r="D47" s="73">
        <v>5542</v>
      </c>
      <c r="E47" s="106">
        <v>14114</v>
      </c>
      <c r="F47" s="106">
        <v>41906</v>
      </c>
      <c r="G47" s="73">
        <v>113156</v>
      </c>
    </row>
  </sheetData>
  <mergeCells count="4">
    <mergeCell ref="A1:G1"/>
    <mergeCell ref="A3:G3"/>
    <mergeCell ref="E5:F5"/>
    <mergeCell ref="E6:F6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76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65">
    <pageSetUpPr fitToPage="1"/>
  </sheetPr>
  <dimension ref="A1:I52"/>
  <sheetViews>
    <sheetView zoomScale="75" zoomScaleNormal="75" workbookViewId="0" topLeftCell="A1">
      <selection activeCell="J6" sqref="J6"/>
    </sheetView>
  </sheetViews>
  <sheetFormatPr defaultColWidth="11.421875" defaultRowHeight="12.75"/>
  <cols>
    <col min="1" max="1" width="25.7109375" style="58" customWidth="1"/>
    <col min="2" max="7" width="14.7109375" style="58" customWidth="1"/>
    <col min="8" max="16384" width="11.421875" style="58" customWidth="1"/>
  </cols>
  <sheetData>
    <row r="1" spans="1:7" s="55" customFormat="1" ht="18">
      <c r="A1" s="179" t="s">
        <v>0</v>
      </c>
      <c r="B1" s="179"/>
      <c r="C1" s="179"/>
      <c r="D1" s="179"/>
      <c r="E1" s="179"/>
      <c r="F1" s="179"/>
      <c r="G1" s="179"/>
    </row>
    <row r="3" spans="1:7" s="56" customFormat="1" ht="15">
      <c r="A3" s="191" t="s">
        <v>191</v>
      </c>
      <c r="B3" s="191"/>
      <c r="C3" s="191"/>
      <c r="D3" s="191"/>
      <c r="E3" s="191"/>
      <c r="F3" s="191"/>
      <c r="G3" s="191"/>
    </row>
    <row r="4" spans="1:7" s="56" customFormat="1" ht="15.75" thickBot="1">
      <c r="A4" s="98"/>
      <c r="B4" s="99"/>
      <c r="C4" s="99"/>
      <c r="D4" s="99"/>
      <c r="E4" s="99"/>
      <c r="F4" s="99"/>
      <c r="G4" s="99"/>
    </row>
    <row r="5" spans="1:7" ht="12.75">
      <c r="A5" s="135" t="s">
        <v>85</v>
      </c>
      <c r="B5" s="136"/>
      <c r="C5" s="135" t="s">
        <v>5</v>
      </c>
      <c r="D5" s="137"/>
      <c r="E5" s="166" t="s">
        <v>14</v>
      </c>
      <c r="F5" s="167"/>
      <c r="G5" s="138" t="s">
        <v>6</v>
      </c>
    </row>
    <row r="6" spans="1:7" ht="12.75">
      <c r="A6" s="59" t="s">
        <v>87</v>
      </c>
      <c r="B6" s="107"/>
      <c r="C6" s="108" t="s">
        <v>154</v>
      </c>
      <c r="D6" s="109" t="s">
        <v>155</v>
      </c>
      <c r="E6" s="189" t="s">
        <v>67</v>
      </c>
      <c r="F6" s="190"/>
      <c r="G6" s="62" t="s">
        <v>15</v>
      </c>
    </row>
    <row r="7" spans="1:7" ht="13.5" thickBot="1">
      <c r="A7" s="90"/>
      <c r="B7" s="91" t="s">
        <v>38</v>
      </c>
      <c r="C7" s="91" t="s">
        <v>39</v>
      </c>
      <c r="D7" s="110" t="s">
        <v>40</v>
      </c>
      <c r="E7" s="91" t="s">
        <v>38</v>
      </c>
      <c r="F7" s="91" t="s">
        <v>39</v>
      </c>
      <c r="G7" s="91" t="s">
        <v>81</v>
      </c>
    </row>
    <row r="8" spans="1:7" ht="12.75">
      <c r="A8" s="57" t="s">
        <v>94</v>
      </c>
      <c r="B8" s="85" t="s">
        <v>42</v>
      </c>
      <c r="C8" s="85" t="s">
        <v>42</v>
      </c>
      <c r="D8" s="85" t="s">
        <v>42</v>
      </c>
      <c r="E8" s="111">
        <v>22000</v>
      </c>
      <c r="F8" s="111" t="s">
        <v>42</v>
      </c>
      <c r="G8" s="85" t="s">
        <v>42</v>
      </c>
    </row>
    <row r="9" spans="1:7" ht="12.75">
      <c r="A9" s="61" t="s">
        <v>95</v>
      </c>
      <c r="B9" s="102" t="s">
        <v>42</v>
      </c>
      <c r="C9" s="102" t="s">
        <v>42</v>
      </c>
      <c r="D9" s="66" t="s">
        <v>42</v>
      </c>
      <c r="E9" s="102">
        <v>22000</v>
      </c>
      <c r="F9" s="102" t="s">
        <v>42</v>
      </c>
      <c r="G9" s="102" t="s">
        <v>42</v>
      </c>
    </row>
    <row r="10" spans="1:7" ht="12.75">
      <c r="A10" s="61" t="s">
        <v>96</v>
      </c>
      <c r="B10" s="66" t="s">
        <v>42</v>
      </c>
      <c r="C10" s="66" t="s">
        <v>42</v>
      </c>
      <c r="D10" s="66" t="s">
        <v>42</v>
      </c>
      <c r="E10" s="102">
        <v>22500</v>
      </c>
      <c r="F10" s="102" t="s">
        <v>42</v>
      </c>
      <c r="G10" s="66" t="s">
        <v>42</v>
      </c>
    </row>
    <row r="11" spans="1:7" ht="12.75">
      <c r="A11" s="61" t="s">
        <v>97</v>
      </c>
      <c r="B11" s="102" t="s">
        <v>42</v>
      </c>
      <c r="C11" s="102" t="s">
        <v>42</v>
      </c>
      <c r="D11" s="66" t="s">
        <v>42</v>
      </c>
      <c r="E11" s="102">
        <v>22000</v>
      </c>
      <c r="F11" s="102" t="s">
        <v>42</v>
      </c>
      <c r="G11" s="102" t="s">
        <v>42</v>
      </c>
    </row>
    <row r="12" spans="1:7" ht="12.75">
      <c r="A12" s="61" t="s">
        <v>102</v>
      </c>
      <c r="B12" s="102">
        <v>1</v>
      </c>
      <c r="C12" s="66" t="s">
        <v>42</v>
      </c>
      <c r="D12" s="66">
        <v>1</v>
      </c>
      <c r="E12" s="102">
        <v>18350</v>
      </c>
      <c r="F12" s="66" t="s">
        <v>42</v>
      </c>
      <c r="G12" s="102">
        <v>18</v>
      </c>
    </row>
    <row r="13" spans="1:7" ht="12.75">
      <c r="A13" s="61" t="s">
        <v>103</v>
      </c>
      <c r="B13" s="102">
        <v>2</v>
      </c>
      <c r="C13" s="66" t="s">
        <v>42</v>
      </c>
      <c r="D13" s="66">
        <v>2</v>
      </c>
      <c r="E13" s="102">
        <v>17500</v>
      </c>
      <c r="F13" s="66" t="s">
        <v>42</v>
      </c>
      <c r="G13" s="102">
        <v>35</v>
      </c>
    </row>
    <row r="14" spans="1:7" ht="12.75">
      <c r="A14" s="71" t="s">
        <v>165</v>
      </c>
      <c r="B14" s="67">
        <v>3</v>
      </c>
      <c r="C14" s="67" t="s">
        <v>42</v>
      </c>
      <c r="D14" s="67">
        <v>3</v>
      </c>
      <c r="E14" s="103">
        <v>17783</v>
      </c>
      <c r="F14" s="103" t="s">
        <v>42</v>
      </c>
      <c r="G14" s="67">
        <v>53</v>
      </c>
    </row>
    <row r="15" spans="1:7" ht="12.75">
      <c r="A15" s="71"/>
      <c r="B15" s="67"/>
      <c r="C15" s="67"/>
      <c r="D15" s="67"/>
      <c r="E15" s="103"/>
      <c r="F15" s="103"/>
      <c r="G15" s="67"/>
    </row>
    <row r="16" spans="1:7" ht="12.75">
      <c r="A16" s="71" t="s">
        <v>104</v>
      </c>
      <c r="B16" s="103">
        <v>19</v>
      </c>
      <c r="C16" s="103" t="s">
        <v>42</v>
      </c>
      <c r="D16" s="67">
        <v>19</v>
      </c>
      <c r="E16" s="103">
        <v>18600</v>
      </c>
      <c r="F16" s="103" t="s">
        <v>42</v>
      </c>
      <c r="G16" s="103">
        <v>353</v>
      </c>
    </row>
    <row r="17" spans="1:7" ht="12.75">
      <c r="A17" s="71"/>
      <c r="B17" s="67"/>
      <c r="C17" s="67"/>
      <c r="D17" s="67"/>
      <c r="E17" s="103"/>
      <c r="F17" s="103"/>
      <c r="G17" s="67"/>
    </row>
    <row r="18" spans="1:7" ht="12.75">
      <c r="A18" s="61" t="s">
        <v>110</v>
      </c>
      <c r="B18" s="104">
        <v>2416</v>
      </c>
      <c r="C18" s="104">
        <v>109</v>
      </c>
      <c r="D18" s="66">
        <v>2525</v>
      </c>
      <c r="E18" s="104">
        <v>11139</v>
      </c>
      <c r="F18" s="104">
        <v>52400</v>
      </c>
      <c r="G18" s="104">
        <v>32623</v>
      </c>
    </row>
    <row r="19" spans="1:7" ht="12.75">
      <c r="A19" s="61" t="s">
        <v>111</v>
      </c>
      <c r="B19" s="104">
        <v>1223</v>
      </c>
      <c r="C19" s="104">
        <v>174</v>
      </c>
      <c r="D19" s="66">
        <v>1397</v>
      </c>
      <c r="E19" s="104">
        <v>18000</v>
      </c>
      <c r="F19" s="104">
        <v>55000</v>
      </c>
      <c r="G19" s="102">
        <v>31584</v>
      </c>
    </row>
    <row r="20" spans="1:7" ht="12.75">
      <c r="A20" s="71" t="s">
        <v>114</v>
      </c>
      <c r="B20" s="67">
        <v>3639</v>
      </c>
      <c r="C20" s="67">
        <v>283</v>
      </c>
      <c r="D20" s="67">
        <v>3922</v>
      </c>
      <c r="E20" s="103">
        <v>13445</v>
      </c>
      <c r="F20" s="103">
        <v>53999</v>
      </c>
      <c r="G20" s="67">
        <v>64207</v>
      </c>
    </row>
    <row r="21" spans="1:7" ht="12.75">
      <c r="A21" s="71"/>
      <c r="B21" s="67"/>
      <c r="C21" s="67"/>
      <c r="D21" s="67"/>
      <c r="E21" s="103"/>
      <c r="F21" s="103"/>
      <c r="G21" s="67"/>
    </row>
    <row r="22" spans="1:7" ht="12.75">
      <c r="A22" s="71" t="s">
        <v>115</v>
      </c>
      <c r="B22" s="67" t="s">
        <v>42</v>
      </c>
      <c r="C22" s="103">
        <v>9</v>
      </c>
      <c r="D22" s="67">
        <v>9</v>
      </c>
      <c r="E22" s="67" t="s">
        <v>42</v>
      </c>
      <c r="F22" s="103">
        <v>45000</v>
      </c>
      <c r="G22" s="103">
        <v>405</v>
      </c>
    </row>
    <row r="23" spans="1:7" ht="12.75">
      <c r="A23" s="61"/>
      <c r="B23" s="66"/>
      <c r="C23" s="66"/>
      <c r="D23" s="66"/>
      <c r="E23" s="102"/>
      <c r="F23" s="102"/>
      <c r="G23" s="66"/>
    </row>
    <row r="24" spans="1:7" ht="12.75">
      <c r="A24" s="61" t="s">
        <v>116</v>
      </c>
      <c r="B24" s="102" t="s">
        <v>42</v>
      </c>
      <c r="C24" s="102">
        <v>15</v>
      </c>
      <c r="D24" s="66">
        <v>15</v>
      </c>
      <c r="E24" s="102" t="s">
        <v>42</v>
      </c>
      <c r="F24" s="102">
        <v>28000</v>
      </c>
      <c r="G24" s="102">
        <v>420</v>
      </c>
    </row>
    <row r="25" spans="1:7" ht="12.75">
      <c r="A25" s="61" t="s">
        <v>120</v>
      </c>
      <c r="B25" s="102" t="s">
        <v>42</v>
      </c>
      <c r="C25" s="102">
        <v>4</v>
      </c>
      <c r="D25" s="66">
        <v>4</v>
      </c>
      <c r="E25" s="102" t="s">
        <v>42</v>
      </c>
      <c r="F25" s="102">
        <v>60000</v>
      </c>
      <c r="G25" s="102">
        <v>240</v>
      </c>
    </row>
    <row r="26" spans="1:7" ht="12.75">
      <c r="A26" s="71" t="s">
        <v>166</v>
      </c>
      <c r="B26" s="67" t="s">
        <v>42</v>
      </c>
      <c r="C26" s="67">
        <v>19</v>
      </c>
      <c r="D26" s="67">
        <v>19</v>
      </c>
      <c r="E26" s="103" t="s">
        <v>42</v>
      </c>
      <c r="F26" s="103">
        <v>34737</v>
      </c>
      <c r="G26" s="67">
        <v>660</v>
      </c>
    </row>
    <row r="27" spans="1:7" ht="12.75">
      <c r="A27" s="71"/>
      <c r="B27" s="67"/>
      <c r="C27" s="67"/>
      <c r="D27" s="67"/>
      <c r="E27" s="103"/>
      <c r="F27" s="103"/>
      <c r="G27" s="67"/>
    </row>
    <row r="28" spans="1:7" ht="12.75">
      <c r="A28" s="61" t="s">
        <v>127</v>
      </c>
      <c r="B28" s="66" t="s">
        <v>42</v>
      </c>
      <c r="C28" s="66">
        <v>2</v>
      </c>
      <c r="D28" s="66">
        <v>2</v>
      </c>
      <c r="E28" s="66" t="s">
        <v>42</v>
      </c>
      <c r="F28" s="102">
        <v>35000</v>
      </c>
      <c r="G28" s="66">
        <v>70</v>
      </c>
    </row>
    <row r="29" spans="1:7" ht="12.75">
      <c r="A29" s="61" t="s">
        <v>129</v>
      </c>
      <c r="B29" s="69">
        <v>12</v>
      </c>
      <c r="C29" s="66" t="s">
        <v>42</v>
      </c>
      <c r="D29" s="69">
        <v>12</v>
      </c>
      <c r="E29" s="69">
        <v>5500</v>
      </c>
      <c r="F29" s="66" t="s">
        <v>42</v>
      </c>
      <c r="G29" s="69">
        <v>66</v>
      </c>
    </row>
    <row r="30" spans="1:7" ht="12.75">
      <c r="A30" s="61" t="s">
        <v>130</v>
      </c>
      <c r="B30" s="66" t="s">
        <v>42</v>
      </c>
      <c r="C30" s="66">
        <v>26</v>
      </c>
      <c r="D30" s="66">
        <v>26</v>
      </c>
      <c r="E30" s="102" t="s">
        <v>42</v>
      </c>
      <c r="F30" s="102">
        <v>35000</v>
      </c>
      <c r="G30" s="66">
        <v>910</v>
      </c>
    </row>
    <row r="31" spans="1:7" ht="12.75">
      <c r="A31" s="71" t="s">
        <v>131</v>
      </c>
      <c r="B31" s="67">
        <v>12</v>
      </c>
      <c r="C31" s="67">
        <v>28</v>
      </c>
      <c r="D31" s="67">
        <v>40</v>
      </c>
      <c r="E31" s="103">
        <v>5500</v>
      </c>
      <c r="F31" s="103">
        <v>35000</v>
      </c>
      <c r="G31" s="67">
        <v>1046</v>
      </c>
    </row>
    <row r="32" spans="1:7" ht="12.75">
      <c r="A32" s="61"/>
      <c r="B32" s="66"/>
      <c r="C32" s="66"/>
      <c r="D32" s="66"/>
      <c r="E32" s="102"/>
      <c r="F32" s="102"/>
      <c r="G32" s="66"/>
    </row>
    <row r="33" spans="1:7" ht="12.75">
      <c r="A33" s="61" t="s">
        <v>132</v>
      </c>
      <c r="B33" s="104" t="s">
        <v>42</v>
      </c>
      <c r="C33" s="104" t="s">
        <v>42</v>
      </c>
      <c r="D33" s="66" t="s">
        <v>42</v>
      </c>
      <c r="E33" s="104" t="s">
        <v>42</v>
      </c>
      <c r="F33" s="104">
        <v>22000</v>
      </c>
      <c r="G33" s="102" t="s">
        <v>42</v>
      </c>
    </row>
    <row r="34" spans="1:7" ht="12.75">
      <c r="A34" s="71" t="s">
        <v>136</v>
      </c>
      <c r="B34" s="67" t="s">
        <v>42</v>
      </c>
      <c r="C34" s="103">
        <v>33</v>
      </c>
      <c r="D34" s="67">
        <v>33</v>
      </c>
      <c r="E34" s="67" t="s">
        <v>42</v>
      </c>
      <c r="F34" s="103">
        <v>16800</v>
      </c>
      <c r="G34" s="103">
        <v>554</v>
      </c>
    </row>
    <row r="35" spans="1:7" ht="12.75">
      <c r="A35" s="61"/>
      <c r="B35" s="66"/>
      <c r="C35" s="66"/>
      <c r="D35" s="66"/>
      <c r="E35" s="102"/>
      <c r="F35" s="102"/>
      <c r="G35" s="66"/>
    </row>
    <row r="36" spans="1:7" ht="12.75">
      <c r="A36" s="61" t="s">
        <v>137</v>
      </c>
      <c r="B36" s="66" t="s">
        <v>42</v>
      </c>
      <c r="C36" s="102">
        <v>65</v>
      </c>
      <c r="D36" s="66">
        <v>65</v>
      </c>
      <c r="E36" s="66" t="s">
        <v>42</v>
      </c>
      <c r="F36" s="102">
        <v>60000</v>
      </c>
      <c r="G36" s="102">
        <v>3900</v>
      </c>
    </row>
    <row r="37" spans="1:7" ht="12.75">
      <c r="A37" s="61" t="s">
        <v>138</v>
      </c>
      <c r="B37" s="66" t="s">
        <v>42</v>
      </c>
      <c r="C37" s="102">
        <v>65</v>
      </c>
      <c r="D37" s="66">
        <v>65</v>
      </c>
      <c r="E37" s="66" t="s">
        <v>42</v>
      </c>
      <c r="F37" s="102">
        <v>50000</v>
      </c>
      <c r="G37" s="102">
        <v>3250</v>
      </c>
    </row>
    <row r="38" spans="1:7" ht="12.75">
      <c r="A38" s="71" t="s">
        <v>139</v>
      </c>
      <c r="B38" s="67" t="s">
        <v>42</v>
      </c>
      <c r="C38" s="67">
        <v>130</v>
      </c>
      <c r="D38" s="67">
        <v>130</v>
      </c>
      <c r="E38" s="67" t="s">
        <v>42</v>
      </c>
      <c r="F38" s="103">
        <v>55000</v>
      </c>
      <c r="G38" s="67">
        <v>7150</v>
      </c>
    </row>
    <row r="39" spans="1:7" ht="12.75">
      <c r="A39" s="61"/>
      <c r="B39" s="66"/>
      <c r="C39" s="66"/>
      <c r="D39" s="66"/>
      <c r="E39" s="102"/>
      <c r="F39" s="102"/>
      <c r="G39" s="66"/>
    </row>
    <row r="40" spans="1:7" ht="12.75">
      <c r="A40" s="61" t="s">
        <v>140</v>
      </c>
      <c r="B40" s="66" t="s">
        <v>42</v>
      </c>
      <c r="C40" s="66">
        <v>22</v>
      </c>
      <c r="D40" s="66">
        <v>22</v>
      </c>
      <c r="E40" s="66" t="s">
        <v>42</v>
      </c>
      <c r="F40" s="102">
        <v>18784</v>
      </c>
      <c r="G40" s="66">
        <v>413</v>
      </c>
    </row>
    <row r="41" spans="1:7" ht="12.75">
      <c r="A41" s="61" t="s">
        <v>141</v>
      </c>
      <c r="B41" s="69">
        <v>24</v>
      </c>
      <c r="C41" s="66">
        <v>149</v>
      </c>
      <c r="D41" s="66">
        <v>173</v>
      </c>
      <c r="E41" s="69">
        <v>20000</v>
      </c>
      <c r="F41" s="102">
        <v>40000</v>
      </c>
      <c r="G41" s="66">
        <v>6440</v>
      </c>
    </row>
    <row r="42" spans="1:7" ht="12.75">
      <c r="A42" s="61" t="s">
        <v>142</v>
      </c>
      <c r="B42" s="102">
        <v>205</v>
      </c>
      <c r="C42" s="102">
        <v>23</v>
      </c>
      <c r="D42" s="66">
        <v>228</v>
      </c>
      <c r="E42" s="102">
        <v>8000</v>
      </c>
      <c r="F42" s="102">
        <v>40000</v>
      </c>
      <c r="G42" s="102">
        <v>2560</v>
      </c>
    </row>
    <row r="43" spans="1:9" ht="12.75">
      <c r="A43" s="61" t="s">
        <v>144</v>
      </c>
      <c r="B43" s="66" t="s">
        <v>42</v>
      </c>
      <c r="C43" s="66">
        <v>2</v>
      </c>
      <c r="D43" s="66">
        <v>2</v>
      </c>
      <c r="E43" s="102" t="s">
        <v>42</v>
      </c>
      <c r="F43" s="102">
        <v>25000</v>
      </c>
      <c r="G43" s="66">
        <v>50</v>
      </c>
      <c r="I43" s="112"/>
    </row>
    <row r="44" spans="1:7" ht="12.75">
      <c r="A44" s="61" t="s">
        <v>146</v>
      </c>
      <c r="B44" s="69">
        <v>225</v>
      </c>
      <c r="C44" s="66">
        <v>152</v>
      </c>
      <c r="D44" s="66">
        <v>377</v>
      </c>
      <c r="E44" s="69">
        <v>5000</v>
      </c>
      <c r="F44" s="102">
        <v>16000</v>
      </c>
      <c r="G44" s="66">
        <v>3557</v>
      </c>
    </row>
    <row r="45" spans="1:7" ht="12.75">
      <c r="A45" s="61" t="s">
        <v>147</v>
      </c>
      <c r="B45" s="66" t="s">
        <v>42</v>
      </c>
      <c r="C45" s="102">
        <v>63</v>
      </c>
      <c r="D45" s="66">
        <v>63</v>
      </c>
      <c r="E45" s="66" t="s">
        <v>42</v>
      </c>
      <c r="F45" s="102">
        <v>47250</v>
      </c>
      <c r="G45" s="102">
        <v>2977</v>
      </c>
    </row>
    <row r="46" spans="1:7" ht="12.75">
      <c r="A46" s="71" t="s">
        <v>167</v>
      </c>
      <c r="B46" s="67">
        <v>454</v>
      </c>
      <c r="C46" s="67">
        <v>411</v>
      </c>
      <c r="D46" s="67">
        <v>865</v>
      </c>
      <c r="E46" s="103">
        <v>7148</v>
      </c>
      <c r="F46" s="103">
        <v>31027</v>
      </c>
      <c r="G46" s="67">
        <v>15997</v>
      </c>
    </row>
    <row r="47" spans="1:7" ht="12.75">
      <c r="A47" s="61"/>
      <c r="B47" s="66"/>
      <c r="C47" s="66"/>
      <c r="D47" s="66"/>
      <c r="E47" s="102"/>
      <c r="F47" s="102"/>
      <c r="G47" s="66"/>
    </row>
    <row r="48" spans="1:7" ht="12.75">
      <c r="A48" s="61" t="s">
        <v>148</v>
      </c>
      <c r="B48" s="66" t="s">
        <v>42</v>
      </c>
      <c r="C48" s="66">
        <v>2</v>
      </c>
      <c r="D48" s="66">
        <v>2</v>
      </c>
      <c r="E48" s="102" t="s">
        <v>42</v>
      </c>
      <c r="F48" s="102">
        <v>20000</v>
      </c>
      <c r="G48" s="66">
        <v>40</v>
      </c>
    </row>
    <row r="49" spans="1:7" ht="12.75">
      <c r="A49" s="61" t="s">
        <v>149</v>
      </c>
      <c r="B49" s="102" t="s">
        <v>42</v>
      </c>
      <c r="C49" s="102">
        <v>4</v>
      </c>
      <c r="D49" s="66">
        <v>4</v>
      </c>
      <c r="E49" s="102" t="s">
        <v>42</v>
      </c>
      <c r="F49" s="102">
        <v>20000</v>
      </c>
      <c r="G49" s="102">
        <v>80</v>
      </c>
    </row>
    <row r="50" spans="1:7" ht="12.75">
      <c r="A50" s="71" t="s">
        <v>150</v>
      </c>
      <c r="B50" s="67" t="s">
        <v>42</v>
      </c>
      <c r="C50" s="67">
        <v>6</v>
      </c>
      <c r="D50" s="67">
        <v>6</v>
      </c>
      <c r="E50" s="103" t="s">
        <v>42</v>
      </c>
      <c r="F50" s="103">
        <v>20000</v>
      </c>
      <c r="G50" s="67">
        <v>120</v>
      </c>
    </row>
    <row r="51" spans="1:7" ht="12.75">
      <c r="A51" s="71"/>
      <c r="B51" s="67"/>
      <c r="C51" s="67"/>
      <c r="D51" s="67"/>
      <c r="E51" s="103"/>
      <c r="F51" s="103"/>
      <c r="G51" s="67"/>
    </row>
    <row r="52" spans="1:7" ht="13.5" thickBot="1">
      <c r="A52" s="72" t="s">
        <v>151</v>
      </c>
      <c r="B52" s="73">
        <v>4127</v>
      </c>
      <c r="C52" s="73">
        <v>919</v>
      </c>
      <c r="D52" s="73">
        <v>5046</v>
      </c>
      <c r="E52" s="106">
        <v>12756</v>
      </c>
      <c r="F52" s="106">
        <v>41244</v>
      </c>
      <c r="G52" s="73">
        <v>90545</v>
      </c>
    </row>
  </sheetData>
  <mergeCells count="4">
    <mergeCell ref="A1:G1"/>
    <mergeCell ref="A3:G3"/>
    <mergeCell ref="E5:F5"/>
    <mergeCell ref="E6:F6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76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63">
    <pageSetUpPr fitToPage="1"/>
  </sheetPr>
  <dimension ref="A1:J51"/>
  <sheetViews>
    <sheetView zoomScale="75" zoomScaleNormal="75" workbookViewId="0" topLeftCell="A1">
      <selection activeCell="L12" sqref="L12"/>
    </sheetView>
  </sheetViews>
  <sheetFormatPr defaultColWidth="11.421875" defaultRowHeight="12.75"/>
  <cols>
    <col min="1" max="1" width="28.7109375" style="58" customWidth="1"/>
    <col min="2" max="9" width="12.7109375" style="58" customWidth="1"/>
    <col min="10" max="16384" width="11.421875" style="58" customWidth="1"/>
  </cols>
  <sheetData>
    <row r="1" spans="1:9" s="55" customFormat="1" ht="18">
      <c r="A1" s="179" t="s">
        <v>0</v>
      </c>
      <c r="B1" s="179"/>
      <c r="C1" s="179"/>
      <c r="D1" s="179"/>
      <c r="E1" s="179"/>
      <c r="F1" s="179"/>
      <c r="G1" s="179"/>
      <c r="H1" s="179"/>
      <c r="I1" s="179"/>
    </row>
    <row r="3" spans="1:9" s="56" customFormat="1" ht="15">
      <c r="A3" s="191" t="s">
        <v>192</v>
      </c>
      <c r="B3" s="191"/>
      <c r="C3" s="191"/>
      <c r="D3" s="191"/>
      <c r="E3" s="191"/>
      <c r="F3" s="191"/>
      <c r="G3" s="191"/>
      <c r="H3" s="191"/>
      <c r="I3" s="191"/>
    </row>
    <row r="4" spans="1:9" s="56" customFormat="1" ht="15.75" thickBot="1">
      <c r="A4" s="98"/>
      <c r="B4" s="99"/>
      <c r="C4" s="99"/>
      <c r="D4" s="99"/>
      <c r="E4" s="99"/>
      <c r="F4" s="99"/>
      <c r="G4" s="99"/>
      <c r="H4" s="100"/>
      <c r="I4" s="100"/>
    </row>
    <row r="5" spans="1:9" ht="12.75">
      <c r="A5" s="135" t="s">
        <v>85</v>
      </c>
      <c r="B5" s="181" t="s">
        <v>173</v>
      </c>
      <c r="C5" s="182"/>
      <c r="D5" s="182"/>
      <c r="E5" s="182"/>
      <c r="F5" s="185"/>
      <c r="G5" s="181" t="s">
        <v>152</v>
      </c>
      <c r="H5" s="182"/>
      <c r="I5" s="182"/>
    </row>
    <row r="6" spans="1:9" ht="12.75">
      <c r="A6" s="59" t="s">
        <v>87</v>
      </c>
      <c r="B6" s="189" t="s">
        <v>36</v>
      </c>
      <c r="C6" s="190"/>
      <c r="D6" s="189" t="s">
        <v>37</v>
      </c>
      <c r="E6" s="202"/>
      <c r="F6" s="203" t="s">
        <v>40</v>
      </c>
      <c r="G6" s="183" t="s">
        <v>153</v>
      </c>
      <c r="H6" s="184"/>
      <c r="I6" s="63" t="s">
        <v>174</v>
      </c>
    </row>
    <row r="7" spans="1:9" ht="13.5" thickBot="1">
      <c r="A7" s="90"/>
      <c r="B7" s="91" t="s">
        <v>38</v>
      </c>
      <c r="C7" s="91" t="s">
        <v>39</v>
      </c>
      <c r="D7" s="91" t="s">
        <v>38</v>
      </c>
      <c r="E7" s="91" t="s">
        <v>39</v>
      </c>
      <c r="F7" s="165"/>
      <c r="G7" s="91" t="s">
        <v>38</v>
      </c>
      <c r="H7" s="101" t="s">
        <v>39</v>
      </c>
      <c r="I7" s="91" t="s">
        <v>175</v>
      </c>
    </row>
    <row r="8" spans="1:9" ht="12.75">
      <c r="A8" s="57" t="s">
        <v>94</v>
      </c>
      <c r="B8" s="85">
        <v>12977</v>
      </c>
      <c r="C8" s="113">
        <v>131</v>
      </c>
      <c r="D8" s="85">
        <v>1442</v>
      </c>
      <c r="E8" s="113">
        <v>15</v>
      </c>
      <c r="F8" s="85">
        <v>14565</v>
      </c>
      <c r="G8" s="111">
        <v>40000</v>
      </c>
      <c r="H8" s="113">
        <v>65000</v>
      </c>
      <c r="I8" s="85">
        <v>527595</v>
      </c>
    </row>
    <row r="9" spans="1:9" ht="12.75">
      <c r="A9" s="61" t="s">
        <v>95</v>
      </c>
      <c r="B9" s="102">
        <v>6091</v>
      </c>
      <c r="C9" s="102" t="s">
        <v>42</v>
      </c>
      <c r="D9" s="66" t="s">
        <v>42</v>
      </c>
      <c r="E9" s="66" t="s">
        <v>42</v>
      </c>
      <c r="F9" s="66">
        <v>6091</v>
      </c>
      <c r="G9" s="102" t="s">
        <v>42</v>
      </c>
      <c r="H9" s="102" t="s">
        <v>42</v>
      </c>
      <c r="I9" s="102" t="s">
        <v>42</v>
      </c>
    </row>
    <row r="10" spans="1:9" ht="12.75">
      <c r="A10" s="61" t="s">
        <v>96</v>
      </c>
      <c r="B10" s="66">
        <v>85</v>
      </c>
      <c r="C10" s="66" t="s">
        <v>42</v>
      </c>
      <c r="D10" s="66" t="s">
        <v>42</v>
      </c>
      <c r="E10" s="66" t="s">
        <v>42</v>
      </c>
      <c r="F10" s="66">
        <v>85</v>
      </c>
      <c r="G10" s="102" t="s">
        <v>42</v>
      </c>
      <c r="H10" s="102" t="s">
        <v>42</v>
      </c>
      <c r="I10" s="66" t="s">
        <v>42</v>
      </c>
    </row>
    <row r="11" spans="1:9" ht="12.75">
      <c r="A11" s="61" t="s">
        <v>97</v>
      </c>
      <c r="B11" s="102">
        <v>4190</v>
      </c>
      <c r="C11" s="102" t="s">
        <v>42</v>
      </c>
      <c r="D11" s="66" t="s">
        <v>42</v>
      </c>
      <c r="E11" s="66" t="s">
        <v>42</v>
      </c>
      <c r="F11" s="66">
        <v>4190</v>
      </c>
      <c r="G11" s="102" t="s">
        <v>42</v>
      </c>
      <c r="H11" s="102" t="s">
        <v>42</v>
      </c>
      <c r="I11" s="102" t="s">
        <v>42</v>
      </c>
    </row>
    <row r="12" spans="1:9" ht="12.75">
      <c r="A12" s="71" t="s">
        <v>98</v>
      </c>
      <c r="B12" s="67">
        <v>23343</v>
      </c>
      <c r="C12" s="67">
        <v>131</v>
      </c>
      <c r="D12" s="70">
        <v>1442</v>
      </c>
      <c r="E12" s="70">
        <v>15</v>
      </c>
      <c r="F12" s="67">
        <v>24931</v>
      </c>
      <c r="G12" s="103">
        <v>22237</v>
      </c>
      <c r="H12" s="103">
        <v>65000</v>
      </c>
      <c r="I12" s="67">
        <v>527595</v>
      </c>
    </row>
    <row r="13" spans="1:9" ht="12.75">
      <c r="A13" s="71"/>
      <c r="B13" s="67"/>
      <c r="C13" s="67"/>
      <c r="D13" s="67"/>
      <c r="E13" s="67"/>
      <c r="F13" s="67"/>
      <c r="G13" s="103"/>
      <c r="H13" s="103"/>
      <c r="I13" s="67"/>
    </row>
    <row r="14" spans="1:9" s="68" customFormat="1" ht="12.75">
      <c r="A14" s="71" t="s">
        <v>99</v>
      </c>
      <c r="B14" s="103">
        <v>8500</v>
      </c>
      <c r="C14" s="67" t="s">
        <v>42</v>
      </c>
      <c r="D14" s="67" t="s">
        <v>42</v>
      </c>
      <c r="E14" s="67" t="s">
        <v>42</v>
      </c>
      <c r="F14" s="67">
        <v>8500</v>
      </c>
      <c r="G14" s="103">
        <v>30000</v>
      </c>
      <c r="H14" s="67" t="s">
        <v>42</v>
      </c>
      <c r="I14" s="103">
        <v>255000</v>
      </c>
    </row>
    <row r="15" spans="1:9" ht="12.75">
      <c r="A15" s="71"/>
      <c r="B15" s="67"/>
      <c r="C15" s="67"/>
      <c r="D15" s="67"/>
      <c r="E15" s="67"/>
      <c r="F15" s="67"/>
      <c r="G15" s="103"/>
      <c r="H15" s="103"/>
      <c r="I15" s="67"/>
    </row>
    <row r="16" spans="1:9" s="68" customFormat="1" ht="12.75">
      <c r="A16" s="71" t="s">
        <v>100</v>
      </c>
      <c r="B16" s="67">
        <v>2056</v>
      </c>
      <c r="C16" s="67" t="s">
        <v>42</v>
      </c>
      <c r="D16" s="67" t="s">
        <v>42</v>
      </c>
      <c r="E16" s="67" t="s">
        <v>42</v>
      </c>
      <c r="F16" s="67">
        <v>2056</v>
      </c>
      <c r="G16" s="103">
        <v>32000</v>
      </c>
      <c r="H16" s="103" t="s">
        <v>42</v>
      </c>
      <c r="I16" s="67">
        <v>65792</v>
      </c>
    </row>
    <row r="17" spans="1:9" ht="12.75">
      <c r="A17" s="61"/>
      <c r="B17" s="66"/>
      <c r="C17" s="66"/>
      <c r="D17" s="66"/>
      <c r="E17" s="66"/>
      <c r="F17" s="66"/>
      <c r="G17" s="102"/>
      <c r="H17" s="102"/>
      <c r="I17" s="66"/>
    </row>
    <row r="18" spans="1:9" ht="12.75">
      <c r="A18" s="61" t="s">
        <v>101</v>
      </c>
      <c r="B18" s="102">
        <v>35</v>
      </c>
      <c r="C18" s="102" t="s">
        <v>42</v>
      </c>
      <c r="D18" s="66" t="s">
        <v>42</v>
      </c>
      <c r="E18" s="66" t="s">
        <v>42</v>
      </c>
      <c r="F18" s="66">
        <v>35</v>
      </c>
      <c r="G18" s="102">
        <v>28000</v>
      </c>
      <c r="H18" s="102" t="s">
        <v>42</v>
      </c>
      <c r="I18" s="102">
        <v>980</v>
      </c>
    </row>
    <row r="19" spans="1:9" ht="12.75">
      <c r="A19" s="61" t="s">
        <v>102</v>
      </c>
      <c r="B19" s="102">
        <v>30</v>
      </c>
      <c r="C19" s="66" t="s">
        <v>42</v>
      </c>
      <c r="D19" s="66" t="s">
        <v>42</v>
      </c>
      <c r="E19" s="66" t="s">
        <v>42</v>
      </c>
      <c r="F19" s="66">
        <v>30</v>
      </c>
      <c r="G19" s="102">
        <v>27500</v>
      </c>
      <c r="H19" s="66" t="s">
        <v>42</v>
      </c>
      <c r="I19" s="102">
        <v>825</v>
      </c>
    </row>
    <row r="20" spans="1:9" ht="12.75">
      <c r="A20" s="61" t="s">
        <v>103</v>
      </c>
      <c r="B20" s="102">
        <v>75</v>
      </c>
      <c r="C20" s="66" t="s">
        <v>42</v>
      </c>
      <c r="D20" s="66" t="s">
        <v>42</v>
      </c>
      <c r="E20" s="66" t="s">
        <v>42</v>
      </c>
      <c r="F20" s="66">
        <v>75</v>
      </c>
      <c r="G20" s="102">
        <v>28500</v>
      </c>
      <c r="H20" s="66" t="s">
        <v>42</v>
      </c>
      <c r="I20" s="102">
        <v>2138</v>
      </c>
    </row>
    <row r="21" spans="1:9" ht="12.75">
      <c r="A21" s="71" t="s">
        <v>165</v>
      </c>
      <c r="B21" s="67">
        <v>140</v>
      </c>
      <c r="C21" s="67" t="s">
        <v>42</v>
      </c>
      <c r="D21" s="67" t="s">
        <v>42</v>
      </c>
      <c r="E21" s="67" t="s">
        <v>42</v>
      </c>
      <c r="F21" s="67">
        <v>140</v>
      </c>
      <c r="G21" s="103">
        <v>28161</v>
      </c>
      <c r="H21" s="103" t="s">
        <v>42</v>
      </c>
      <c r="I21" s="67">
        <v>3943</v>
      </c>
    </row>
    <row r="22" spans="1:9" ht="12.75">
      <c r="A22" s="71"/>
      <c r="B22" s="67"/>
      <c r="C22" s="67"/>
      <c r="D22" s="67"/>
      <c r="E22" s="67"/>
      <c r="F22" s="67"/>
      <c r="G22" s="103"/>
      <c r="H22" s="103"/>
      <c r="I22" s="67"/>
    </row>
    <row r="23" spans="1:9" s="68" customFormat="1" ht="12.75">
      <c r="A23" s="71" t="s">
        <v>105</v>
      </c>
      <c r="B23" s="103">
        <v>6</v>
      </c>
      <c r="C23" s="103">
        <v>42</v>
      </c>
      <c r="D23" s="103" t="s">
        <v>42</v>
      </c>
      <c r="E23" s="67" t="s">
        <v>42</v>
      </c>
      <c r="F23" s="67">
        <v>48</v>
      </c>
      <c r="G23" s="103">
        <v>25000</v>
      </c>
      <c r="H23" s="103">
        <v>54000</v>
      </c>
      <c r="I23" s="103">
        <v>2418</v>
      </c>
    </row>
    <row r="24" spans="1:9" ht="12.75">
      <c r="A24" s="61"/>
      <c r="B24" s="66"/>
      <c r="C24" s="66"/>
      <c r="D24" s="66"/>
      <c r="E24" s="66"/>
      <c r="F24" s="66"/>
      <c r="G24" s="102"/>
      <c r="H24" s="102"/>
      <c r="I24" s="66"/>
    </row>
    <row r="25" spans="1:9" ht="12.75">
      <c r="A25" s="61" t="s">
        <v>106</v>
      </c>
      <c r="B25" s="66">
        <v>36</v>
      </c>
      <c r="C25" s="66">
        <v>301</v>
      </c>
      <c r="D25" s="66">
        <v>460</v>
      </c>
      <c r="E25" s="66">
        <v>1800</v>
      </c>
      <c r="F25" s="66">
        <v>2597</v>
      </c>
      <c r="G25" s="102">
        <v>20000</v>
      </c>
      <c r="H25" s="102">
        <v>28000</v>
      </c>
      <c r="I25" s="66">
        <v>9148</v>
      </c>
    </row>
    <row r="26" spans="1:9" ht="12.75">
      <c r="A26" s="61" t="s">
        <v>107</v>
      </c>
      <c r="B26" s="66">
        <v>1</v>
      </c>
      <c r="C26" s="66">
        <v>2</v>
      </c>
      <c r="D26" s="66" t="s">
        <v>42</v>
      </c>
      <c r="E26" s="66" t="s">
        <v>42</v>
      </c>
      <c r="F26" s="66">
        <v>3</v>
      </c>
      <c r="G26" s="102">
        <v>20000</v>
      </c>
      <c r="H26" s="102">
        <v>40000</v>
      </c>
      <c r="I26" s="66">
        <v>100</v>
      </c>
    </row>
    <row r="27" spans="1:9" ht="12.75">
      <c r="A27" s="61" t="s">
        <v>108</v>
      </c>
      <c r="B27" s="69">
        <v>10</v>
      </c>
      <c r="C27" s="66">
        <v>184</v>
      </c>
      <c r="D27" s="66" t="s">
        <v>42</v>
      </c>
      <c r="E27" s="66" t="s">
        <v>42</v>
      </c>
      <c r="F27" s="66">
        <v>194</v>
      </c>
      <c r="G27" s="102">
        <v>30000</v>
      </c>
      <c r="H27" s="102">
        <v>80000</v>
      </c>
      <c r="I27" s="66">
        <v>15020</v>
      </c>
    </row>
    <row r="28" spans="1:9" ht="12.75">
      <c r="A28" s="71" t="s">
        <v>109</v>
      </c>
      <c r="B28" s="67">
        <v>47</v>
      </c>
      <c r="C28" s="67">
        <v>487</v>
      </c>
      <c r="D28" s="67">
        <v>460</v>
      </c>
      <c r="E28" s="67">
        <v>1800</v>
      </c>
      <c r="F28" s="67">
        <v>2794</v>
      </c>
      <c r="G28" s="103">
        <v>22128</v>
      </c>
      <c r="H28" s="103">
        <v>47696</v>
      </c>
      <c r="I28" s="67">
        <v>24268</v>
      </c>
    </row>
    <row r="29" spans="1:9" ht="12.75">
      <c r="A29" s="61"/>
      <c r="B29" s="66"/>
      <c r="C29" s="66"/>
      <c r="D29" s="66"/>
      <c r="E29" s="66"/>
      <c r="F29" s="66"/>
      <c r="G29" s="102"/>
      <c r="H29" s="102"/>
      <c r="I29" s="66"/>
    </row>
    <row r="30" spans="1:9" ht="12.75">
      <c r="A30" s="61" t="s">
        <v>110</v>
      </c>
      <c r="B30" s="104">
        <v>2024</v>
      </c>
      <c r="C30" s="104">
        <v>44</v>
      </c>
      <c r="D30" s="104">
        <v>145</v>
      </c>
      <c r="E30" s="66" t="s">
        <v>42</v>
      </c>
      <c r="F30" s="66">
        <v>2213</v>
      </c>
      <c r="G30" s="104">
        <v>21080</v>
      </c>
      <c r="H30" s="104">
        <v>52200</v>
      </c>
      <c r="I30" s="104">
        <v>44963</v>
      </c>
    </row>
    <row r="31" spans="1:9" ht="12.75">
      <c r="A31" s="61" t="s">
        <v>111</v>
      </c>
      <c r="B31" s="104">
        <v>3625</v>
      </c>
      <c r="C31" s="104">
        <v>810</v>
      </c>
      <c r="D31" s="66" t="s">
        <v>42</v>
      </c>
      <c r="E31" s="66" t="s">
        <v>42</v>
      </c>
      <c r="F31" s="66">
        <v>4435</v>
      </c>
      <c r="G31" s="104">
        <v>26000</v>
      </c>
      <c r="H31" s="104">
        <v>65000</v>
      </c>
      <c r="I31" s="102">
        <v>146900</v>
      </c>
    </row>
    <row r="32" spans="1:9" ht="12.75">
      <c r="A32" s="61" t="s">
        <v>112</v>
      </c>
      <c r="B32" s="104">
        <v>50</v>
      </c>
      <c r="C32" s="104">
        <v>2915</v>
      </c>
      <c r="D32" s="66" t="s">
        <v>42</v>
      </c>
      <c r="E32" s="66" t="s">
        <v>42</v>
      </c>
      <c r="F32" s="66">
        <v>2965</v>
      </c>
      <c r="G32" s="104">
        <v>12000</v>
      </c>
      <c r="H32" s="104">
        <v>25059</v>
      </c>
      <c r="I32" s="102">
        <v>73647</v>
      </c>
    </row>
    <row r="33" spans="1:9" ht="12.75">
      <c r="A33" s="61" t="s">
        <v>113</v>
      </c>
      <c r="B33" s="104" t="s">
        <v>42</v>
      </c>
      <c r="C33" s="104">
        <v>3</v>
      </c>
      <c r="D33" s="66" t="s">
        <v>42</v>
      </c>
      <c r="E33" s="66" t="s">
        <v>42</v>
      </c>
      <c r="F33" s="66">
        <v>3</v>
      </c>
      <c r="G33" s="104" t="s">
        <v>42</v>
      </c>
      <c r="H33" s="104">
        <v>48000</v>
      </c>
      <c r="I33" s="102">
        <v>144</v>
      </c>
    </row>
    <row r="34" spans="1:9" ht="12.75">
      <c r="A34" s="71" t="s">
        <v>114</v>
      </c>
      <c r="B34" s="67">
        <v>5699</v>
      </c>
      <c r="C34" s="67">
        <v>3772</v>
      </c>
      <c r="D34" s="67">
        <v>145</v>
      </c>
      <c r="E34" s="67" t="s">
        <v>42</v>
      </c>
      <c r="F34" s="67">
        <v>9616</v>
      </c>
      <c r="G34" s="103">
        <v>24130</v>
      </c>
      <c r="H34" s="103">
        <v>33971</v>
      </c>
      <c r="I34" s="67">
        <v>265654</v>
      </c>
    </row>
    <row r="35" spans="1:9" ht="12.75">
      <c r="A35" s="71"/>
      <c r="B35" s="67"/>
      <c r="C35" s="67"/>
      <c r="D35" s="67"/>
      <c r="E35" s="67"/>
      <c r="F35" s="67"/>
      <c r="G35" s="103"/>
      <c r="H35" s="103"/>
      <c r="I35" s="67"/>
    </row>
    <row r="36" spans="1:9" s="68" customFormat="1" ht="12.75">
      <c r="A36" s="71" t="s">
        <v>115</v>
      </c>
      <c r="B36" s="103">
        <v>3278</v>
      </c>
      <c r="C36" s="103" t="s">
        <v>42</v>
      </c>
      <c r="D36" s="67" t="s">
        <v>42</v>
      </c>
      <c r="E36" s="67" t="s">
        <v>42</v>
      </c>
      <c r="F36" s="67">
        <v>3278</v>
      </c>
      <c r="G36" s="103">
        <v>40000</v>
      </c>
      <c r="H36" s="103" t="s">
        <v>42</v>
      </c>
      <c r="I36" s="103">
        <v>131120</v>
      </c>
    </row>
    <row r="37" spans="1:9" ht="12.75">
      <c r="A37" s="61"/>
      <c r="B37" s="66"/>
      <c r="C37" s="66"/>
      <c r="D37" s="66"/>
      <c r="E37" s="66"/>
      <c r="F37" s="66"/>
      <c r="G37" s="102"/>
      <c r="H37" s="102"/>
      <c r="I37" s="66"/>
    </row>
    <row r="38" spans="1:9" ht="12.75">
      <c r="A38" s="61" t="s">
        <v>133</v>
      </c>
      <c r="B38" s="104">
        <v>9</v>
      </c>
      <c r="C38" s="104">
        <v>28</v>
      </c>
      <c r="D38" s="66" t="s">
        <v>42</v>
      </c>
      <c r="E38" s="66" t="s">
        <v>42</v>
      </c>
      <c r="F38" s="66">
        <v>37</v>
      </c>
      <c r="G38" s="104">
        <v>6000</v>
      </c>
      <c r="H38" s="104">
        <v>27000</v>
      </c>
      <c r="I38" s="102">
        <v>810</v>
      </c>
    </row>
    <row r="39" spans="1:9" ht="12.75">
      <c r="A39" s="71" t="s">
        <v>135</v>
      </c>
      <c r="B39" s="67">
        <v>9</v>
      </c>
      <c r="C39" s="67">
        <v>28</v>
      </c>
      <c r="D39" s="67" t="s">
        <v>42</v>
      </c>
      <c r="E39" s="67" t="s">
        <v>42</v>
      </c>
      <c r="F39" s="67">
        <v>37</v>
      </c>
      <c r="G39" s="103">
        <v>6000</v>
      </c>
      <c r="H39" s="103">
        <v>27000</v>
      </c>
      <c r="I39" s="67">
        <v>810</v>
      </c>
    </row>
    <row r="40" spans="1:9" ht="12.75">
      <c r="A40" s="71"/>
      <c r="B40" s="67"/>
      <c r="C40" s="67"/>
      <c r="D40" s="67"/>
      <c r="E40" s="67"/>
      <c r="F40" s="67"/>
      <c r="G40" s="103"/>
      <c r="H40" s="103"/>
      <c r="I40" s="67"/>
    </row>
    <row r="41" spans="1:9" ht="12.75">
      <c r="A41" s="61" t="s">
        <v>137</v>
      </c>
      <c r="B41" s="66" t="s">
        <v>42</v>
      </c>
      <c r="C41" s="102">
        <v>300</v>
      </c>
      <c r="D41" s="66" t="s">
        <v>42</v>
      </c>
      <c r="E41" s="66" t="s">
        <v>42</v>
      </c>
      <c r="F41" s="66">
        <v>300</v>
      </c>
      <c r="G41" s="66" t="s">
        <v>42</v>
      </c>
      <c r="H41" s="102">
        <v>55000</v>
      </c>
      <c r="I41" s="102">
        <v>16500</v>
      </c>
    </row>
    <row r="42" spans="1:9" ht="12.75">
      <c r="A42" s="61" t="s">
        <v>138</v>
      </c>
      <c r="B42" s="66" t="s">
        <v>42</v>
      </c>
      <c r="C42" s="102">
        <v>200</v>
      </c>
      <c r="D42" s="66" t="s">
        <v>42</v>
      </c>
      <c r="E42" s="66" t="s">
        <v>42</v>
      </c>
      <c r="F42" s="66">
        <v>200</v>
      </c>
      <c r="G42" s="66" t="s">
        <v>42</v>
      </c>
      <c r="H42" s="102">
        <v>45000</v>
      </c>
      <c r="I42" s="102">
        <v>9000</v>
      </c>
    </row>
    <row r="43" spans="1:9" ht="12.75">
      <c r="A43" s="71" t="s">
        <v>139</v>
      </c>
      <c r="B43" s="67" t="s">
        <v>42</v>
      </c>
      <c r="C43" s="67">
        <v>500</v>
      </c>
      <c r="D43" s="67" t="s">
        <v>42</v>
      </c>
      <c r="E43" s="67" t="s">
        <v>42</v>
      </c>
      <c r="F43" s="67">
        <v>500</v>
      </c>
      <c r="G43" s="67" t="s">
        <v>42</v>
      </c>
      <c r="H43" s="103">
        <v>51000</v>
      </c>
      <c r="I43" s="67">
        <v>25500</v>
      </c>
    </row>
    <row r="44" spans="1:9" ht="12.75">
      <c r="A44" s="105"/>
      <c r="B44" s="66"/>
      <c r="C44" s="66"/>
      <c r="D44" s="66"/>
      <c r="E44" s="66"/>
      <c r="F44" s="66"/>
      <c r="G44" s="102"/>
      <c r="H44" s="102"/>
      <c r="I44" s="66"/>
    </row>
    <row r="45" spans="1:9" ht="12.75">
      <c r="A45" s="61" t="s">
        <v>142</v>
      </c>
      <c r="B45" s="102">
        <v>8</v>
      </c>
      <c r="C45" s="102" t="s">
        <v>42</v>
      </c>
      <c r="D45" s="66" t="s">
        <v>42</v>
      </c>
      <c r="E45" s="66" t="s">
        <v>42</v>
      </c>
      <c r="F45" s="66">
        <v>8</v>
      </c>
      <c r="G45" s="102">
        <v>10000</v>
      </c>
      <c r="H45" s="102">
        <v>45000</v>
      </c>
      <c r="I45" s="102">
        <v>80</v>
      </c>
    </row>
    <row r="46" spans="1:9" ht="12.75">
      <c r="A46" s="61" t="s">
        <v>143</v>
      </c>
      <c r="B46" s="66" t="s">
        <v>42</v>
      </c>
      <c r="C46" s="66">
        <v>8</v>
      </c>
      <c r="D46" s="66" t="s">
        <v>42</v>
      </c>
      <c r="E46" s="66" t="s">
        <v>42</v>
      </c>
      <c r="F46" s="66">
        <v>8</v>
      </c>
      <c r="G46" s="66" t="s">
        <v>42</v>
      </c>
      <c r="H46" s="102">
        <v>47500</v>
      </c>
      <c r="I46" s="66">
        <v>380</v>
      </c>
    </row>
    <row r="47" spans="1:9" ht="12.75">
      <c r="A47" s="61" t="s">
        <v>146</v>
      </c>
      <c r="B47" s="69">
        <v>4</v>
      </c>
      <c r="C47" s="66" t="s">
        <v>42</v>
      </c>
      <c r="D47" s="66" t="s">
        <v>42</v>
      </c>
      <c r="E47" s="66" t="s">
        <v>42</v>
      </c>
      <c r="F47" s="66">
        <v>4</v>
      </c>
      <c r="G47" s="69">
        <v>4000</v>
      </c>
      <c r="H47" s="102" t="s">
        <v>42</v>
      </c>
      <c r="I47" s="66">
        <v>16</v>
      </c>
    </row>
    <row r="48" spans="1:9" ht="12.75">
      <c r="A48" s="61" t="s">
        <v>147</v>
      </c>
      <c r="B48" s="102">
        <v>50</v>
      </c>
      <c r="C48" s="102" t="s">
        <v>42</v>
      </c>
      <c r="D48" s="66" t="s">
        <v>42</v>
      </c>
      <c r="E48" s="66" t="s">
        <v>42</v>
      </c>
      <c r="F48" s="66">
        <v>50</v>
      </c>
      <c r="G48" s="102">
        <v>13475</v>
      </c>
      <c r="H48" s="102" t="s">
        <v>42</v>
      </c>
      <c r="I48" s="102">
        <v>674</v>
      </c>
    </row>
    <row r="49" spans="1:9" ht="12.75">
      <c r="A49" s="71" t="s">
        <v>167</v>
      </c>
      <c r="B49" s="67">
        <v>62</v>
      </c>
      <c r="C49" s="67">
        <v>8</v>
      </c>
      <c r="D49" s="67" t="s">
        <v>42</v>
      </c>
      <c r="E49" s="67" t="s">
        <v>42</v>
      </c>
      <c r="F49" s="67">
        <v>70</v>
      </c>
      <c r="G49" s="103">
        <v>12415</v>
      </c>
      <c r="H49" s="103">
        <v>47500</v>
      </c>
      <c r="I49" s="67">
        <v>1150</v>
      </c>
    </row>
    <row r="50" spans="1:9" ht="12.75">
      <c r="A50" s="61"/>
      <c r="B50" s="66"/>
      <c r="C50" s="66"/>
      <c r="D50" s="66"/>
      <c r="E50" s="66"/>
      <c r="F50" s="66"/>
      <c r="G50" s="102"/>
      <c r="H50" s="102"/>
      <c r="I50" s="66"/>
    </row>
    <row r="51" spans="1:10" s="68" customFormat="1" ht="13.5" thickBot="1">
      <c r="A51" s="72" t="s">
        <v>151</v>
      </c>
      <c r="B51" s="73">
        <v>43140</v>
      </c>
      <c r="C51" s="73">
        <v>4968</v>
      </c>
      <c r="D51" s="73">
        <v>2047</v>
      </c>
      <c r="E51" s="73">
        <v>1815</v>
      </c>
      <c r="F51" s="73">
        <v>51970</v>
      </c>
      <c r="G51" s="106">
        <v>25834</v>
      </c>
      <c r="H51" s="106">
        <v>38000</v>
      </c>
      <c r="I51" s="73">
        <v>1303250</v>
      </c>
      <c r="J51" s="71"/>
    </row>
  </sheetData>
  <mergeCells count="8">
    <mergeCell ref="A1:I1"/>
    <mergeCell ref="A3:I3"/>
    <mergeCell ref="B5:F5"/>
    <mergeCell ref="G5:I5"/>
    <mergeCell ref="B6:C6"/>
    <mergeCell ref="D6:E6"/>
    <mergeCell ref="F6:F7"/>
    <mergeCell ref="G6:H6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Hoja66">
    <pageSetUpPr fitToPage="1"/>
  </sheetPr>
  <dimension ref="A1:J50"/>
  <sheetViews>
    <sheetView zoomScale="75" zoomScaleNormal="75" workbookViewId="0" topLeftCell="A1">
      <selection activeCell="A1" sqref="A1:IV16384"/>
    </sheetView>
  </sheetViews>
  <sheetFormatPr defaultColWidth="11.421875" defaultRowHeight="12.75"/>
  <cols>
    <col min="1" max="1" width="28.7109375" style="58" customWidth="1"/>
    <col min="2" max="9" width="12.7109375" style="58" customWidth="1"/>
    <col min="10" max="16384" width="11.421875" style="58" customWidth="1"/>
  </cols>
  <sheetData>
    <row r="1" spans="1:9" s="55" customFormat="1" ht="18">
      <c r="A1" s="179" t="s">
        <v>0</v>
      </c>
      <c r="B1" s="179"/>
      <c r="C1" s="179"/>
      <c r="D1" s="179"/>
      <c r="E1" s="179"/>
      <c r="F1" s="179"/>
      <c r="G1" s="179"/>
      <c r="H1" s="179"/>
      <c r="I1" s="179"/>
    </row>
    <row r="3" spans="1:9" s="56" customFormat="1" ht="15">
      <c r="A3" s="191" t="s">
        <v>193</v>
      </c>
      <c r="B3" s="191"/>
      <c r="C3" s="191"/>
      <c r="D3" s="191"/>
      <c r="E3" s="191"/>
      <c r="F3" s="191"/>
      <c r="G3" s="191"/>
      <c r="H3" s="191"/>
      <c r="I3" s="191"/>
    </row>
    <row r="4" spans="1:9" s="56" customFormat="1" ht="15.75" thickBot="1">
      <c r="A4" s="98"/>
      <c r="B4" s="99"/>
      <c r="C4" s="99"/>
      <c r="D4" s="99"/>
      <c r="E4" s="99"/>
      <c r="F4" s="99"/>
      <c r="G4" s="99"/>
      <c r="H4" s="100"/>
      <c r="I4" s="100"/>
    </row>
    <row r="5" spans="1:9" ht="12.75">
      <c r="A5" s="135" t="s">
        <v>85</v>
      </c>
      <c r="B5" s="181" t="s">
        <v>173</v>
      </c>
      <c r="C5" s="182"/>
      <c r="D5" s="182"/>
      <c r="E5" s="182"/>
      <c r="F5" s="185"/>
      <c r="G5" s="181" t="s">
        <v>152</v>
      </c>
      <c r="H5" s="182"/>
      <c r="I5" s="182"/>
    </row>
    <row r="6" spans="1:9" ht="12.75">
      <c r="A6" s="59" t="s">
        <v>87</v>
      </c>
      <c r="B6" s="189" t="s">
        <v>36</v>
      </c>
      <c r="C6" s="190"/>
      <c r="D6" s="189" t="s">
        <v>37</v>
      </c>
      <c r="E6" s="202"/>
      <c r="F6" s="203" t="s">
        <v>40</v>
      </c>
      <c r="G6" s="183" t="s">
        <v>153</v>
      </c>
      <c r="H6" s="184"/>
      <c r="I6" s="63" t="s">
        <v>174</v>
      </c>
    </row>
    <row r="7" spans="1:9" ht="13.5" thickBot="1">
      <c r="A7" s="90"/>
      <c r="B7" s="91" t="s">
        <v>38</v>
      </c>
      <c r="C7" s="91" t="s">
        <v>39</v>
      </c>
      <c r="D7" s="91" t="s">
        <v>38</v>
      </c>
      <c r="E7" s="91" t="s">
        <v>39</v>
      </c>
      <c r="F7" s="165"/>
      <c r="G7" s="91" t="s">
        <v>38</v>
      </c>
      <c r="H7" s="101" t="s">
        <v>39</v>
      </c>
      <c r="I7" s="91" t="s">
        <v>175</v>
      </c>
    </row>
    <row r="8" spans="1:9" ht="12.75">
      <c r="A8" s="57" t="s">
        <v>94</v>
      </c>
      <c r="B8" s="85" t="s">
        <v>42</v>
      </c>
      <c r="C8" s="85" t="s">
        <v>42</v>
      </c>
      <c r="D8" s="85" t="s">
        <v>42</v>
      </c>
      <c r="E8" s="85" t="s">
        <v>42</v>
      </c>
      <c r="F8" s="85" t="s">
        <v>42</v>
      </c>
      <c r="G8" s="111">
        <v>40000</v>
      </c>
      <c r="H8" s="113">
        <v>65000</v>
      </c>
      <c r="I8" s="85" t="s">
        <v>42</v>
      </c>
    </row>
    <row r="9" spans="1:9" ht="12.75">
      <c r="A9" s="61" t="s">
        <v>95</v>
      </c>
      <c r="B9" s="102" t="s">
        <v>42</v>
      </c>
      <c r="C9" s="102" t="s">
        <v>42</v>
      </c>
      <c r="D9" s="66" t="s">
        <v>42</v>
      </c>
      <c r="E9" s="66" t="s">
        <v>42</v>
      </c>
      <c r="F9" s="66" t="s">
        <v>42</v>
      </c>
      <c r="G9" s="102">
        <v>40000</v>
      </c>
      <c r="H9" s="102">
        <v>65000</v>
      </c>
      <c r="I9" s="102" t="s">
        <v>42</v>
      </c>
    </row>
    <row r="10" spans="1:9" ht="12.75">
      <c r="A10" s="61" t="s">
        <v>96</v>
      </c>
      <c r="B10" s="66" t="s">
        <v>42</v>
      </c>
      <c r="C10" s="66" t="s">
        <v>42</v>
      </c>
      <c r="D10" s="66" t="s">
        <v>42</v>
      </c>
      <c r="E10" s="66" t="s">
        <v>42</v>
      </c>
      <c r="F10" s="66" t="s">
        <v>42</v>
      </c>
      <c r="G10" s="102">
        <v>39000</v>
      </c>
      <c r="H10" s="102">
        <v>65000</v>
      </c>
      <c r="I10" s="66" t="s">
        <v>42</v>
      </c>
    </row>
    <row r="11" spans="1:9" ht="12.75">
      <c r="A11" s="61" t="s">
        <v>97</v>
      </c>
      <c r="B11" s="102" t="s">
        <v>42</v>
      </c>
      <c r="C11" s="102" t="s">
        <v>42</v>
      </c>
      <c r="D11" s="66" t="s">
        <v>42</v>
      </c>
      <c r="E11" s="66" t="s">
        <v>42</v>
      </c>
      <c r="F11" s="66" t="s">
        <v>42</v>
      </c>
      <c r="G11" s="102">
        <v>40000</v>
      </c>
      <c r="H11" s="102">
        <v>65000</v>
      </c>
      <c r="I11" s="102" t="s">
        <v>42</v>
      </c>
    </row>
    <row r="12" spans="1:9" s="68" customFormat="1" ht="12.75">
      <c r="A12" s="71" t="s">
        <v>99</v>
      </c>
      <c r="B12" s="103">
        <v>8960</v>
      </c>
      <c r="C12" s="67" t="s">
        <v>42</v>
      </c>
      <c r="D12" s="67" t="s">
        <v>42</v>
      </c>
      <c r="E12" s="67" t="s">
        <v>42</v>
      </c>
      <c r="F12" s="67">
        <v>8960</v>
      </c>
      <c r="G12" s="103">
        <v>30000</v>
      </c>
      <c r="H12" s="67" t="s">
        <v>42</v>
      </c>
      <c r="I12" s="103">
        <v>268800</v>
      </c>
    </row>
    <row r="13" spans="1:9" ht="12.75">
      <c r="A13" s="71"/>
      <c r="B13" s="67"/>
      <c r="C13" s="67"/>
      <c r="D13" s="67"/>
      <c r="E13" s="67"/>
      <c r="F13" s="67"/>
      <c r="G13" s="103"/>
      <c r="H13" s="103"/>
      <c r="I13" s="67"/>
    </row>
    <row r="14" spans="1:9" s="68" customFormat="1" ht="12.75">
      <c r="A14" s="71" t="s">
        <v>100</v>
      </c>
      <c r="B14" s="67">
        <v>2056</v>
      </c>
      <c r="C14" s="67" t="s">
        <v>42</v>
      </c>
      <c r="D14" s="67" t="s">
        <v>42</v>
      </c>
      <c r="E14" s="67" t="s">
        <v>42</v>
      </c>
      <c r="F14" s="67">
        <v>2056</v>
      </c>
      <c r="G14" s="103">
        <v>32000</v>
      </c>
      <c r="H14" s="103" t="s">
        <v>42</v>
      </c>
      <c r="I14" s="67">
        <v>65792</v>
      </c>
    </row>
    <row r="15" spans="1:9" ht="12.75">
      <c r="A15" s="61"/>
      <c r="B15" s="66"/>
      <c r="C15" s="66"/>
      <c r="D15" s="66"/>
      <c r="E15" s="66"/>
      <c r="F15" s="66"/>
      <c r="G15" s="102"/>
      <c r="H15" s="102"/>
      <c r="I15" s="66"/>
    </row>
    <row r="16" spans="1:9" ht="12.75">
      <c r="A16" s="61" t="s">
        <v>101</v>
      </c>
      <c r="B16" s="102">
        <v>35</v>
      </c>
      <c r="C16" s="102" t="s">
        <v>42</v>
      </c>
      <c r="D16" s="66" t="s">
        <v>42</v>
      </c>
      <c r="E16" s="66" t="s">
        <v>42</v>
      </c>
      <c r="F16" s="66">
        <v>35</v>
      </c>
      <c r="G16" s="102">
        <v>27000</v>
      </c>
      <c r="H16" s="102" t="s">
        <v>42</v>
      </c>
      <c r="I16" s="102">
        <v>945</v>
      </c>
    </row>
    <row r="17" spans="1:9" ht="12.75">
      <c r="A17" s="61" t="s">
        <v>102</v>
      </c>
      <c r="B17" s="102">
        <v>30</v>
      </c>
      <c r="C17" s="66" t="s">
        <v>42</v>
      </c>
      <c r="D17" s="66" t="s">
        <v>42</v>
      </c>
      <c r="E17" s="66" t="s">
        <v>42</v>
      </c>
      <c r="F17" s="66">
        <v>30</v>
      </c>
      <c r="G17" s="102">
        <v>25575</v>
      </c>
      <c r="H17" s="66" t="s">
        <v>42</v>
      </c>
      <c r="I17" s="102">
        <v>767</v>
      </c>
    </row>
    <row r="18" spans="1:9" ht="12.75">
      <c r="A18" s="61" t="s">
        <v>103</v>
      </c>
      <c r="B18" s="102">
        <v>75</v>
      </c>
      <c r="C18" s="66" t="s">
        <v>42</v>
      </c>
      <c r="D18" s="66" t="s">
        <v>42</v>
      </c>
      <c r="E18" s="66" t="s">
        <v>42</v>
      </c>
      <c r="F18" s="66">
        <v>75</v>
      </c>
      <c r="G18" s="102">
        <v>27000</v>
      </c>
      <c r="H18" s="66" t="s">
        <v>42</v>
      </c>
      <c r="I18" s="102">
        <v>2025</v>
      </c>
    </row>
    <row r="19" spans="1:9" ht="12.75">
      <c r="A19" s="71" t="s">
        <v>165</v>
      </c>
      <c r="B19" s="67">
        <v>140</v>
      </c>
      <c r="C19" s="67" t="s">
        <v>42</v>
      </c>
      <c r="D19" s="67" t="s">
        <v>42</v>
      </c>
      <c r="E19" s="67" t="s">
        <v>42</v>
      </c>
      <c r="F19" s="67">
        <v>140</v>
      </c>
      <c r="G19" s="103">
        <v>26695</v>
      </c>
      <c r="H19" s="103" t="s">
        <v>42</v>
      </c>
      <c r="I19" s="67">
        <v>3737</v>
      </c>
    </row>
    <row r="20" spans="1:9" ht="12.75">
      <c r="A20" s="71"/>
      <c r="B20" s="67"/>
      <c r="C20" s="67"/>
      <c r="D20" s="67"/>
      <c r="E20" s="67"/>
      <c r="F20" s="67"/>
      <c r="G20" s="103"/>
      <c r="H20" s="103"/>
      <c r="I20" s="67"/>
    </row>
    <row r="21" spans="1:9" s="68" customFormat="1" ht="12.75">
      <c r="A21" s="71" t="s">
        <v>105</v>
      </c>
      <c r="B21" s="103">
        <v>6</v>
      </c>
      <c r="C21" s="103">
        <v>39</v>
      </c>
      <c r="D21" s="103" t="s">
        <v>42</v>
      </c>
      <c r="E21" s="67" t="s">
        <v>42</v>
      </c>
      <c r="F21" s="67">
        <v>45</v>
      </c>
      <c r="G21" s="103">
        <v>15000</v>
      </c>
      <c r="H21" s="103">
        <v>45000</v>
      </c>
      <c r="I21" s="103">
        <v>1845</v>
      </c>
    </row>
    <row r="22" spans="1:9" ht="12.75">
      <c r="A22" s="61"/>
      <c r="B22" s="66"/>
      <c r="C22" s="66"/>
      <c r="D22" s="66"/>
      <c r="E22" s="66"/>
      <c r="F22" s="66"/>
      <c r="G22" s="102"/>
      <c r="H22" s="102"/>
      <c r="I22" s="66"/>
    </row>
    <row r="23" spans="1:9" ht="12.75">
      <c r="A23" s="61" t="s">
        <v>106</v>
      </c>
      <c r="B23" s="66">
        <v>52</v>
      </c>
      <c r="C23" s="66">
        <v>348</v>
      </c>
      <c r="D23" s="66">
        <v>260</v>
      </c>
      <c r="E23" s="66">
        <v>1750</v>
      </c>
      <c r="F23" s="66">
        <v>2410</v>
      </c>
      <c r="G23" s="102">
        <v>11000</v>
      </c>
      <c r="H23" s="102">
        <v>18000</v>
      </c>
      <c r="I23" s="66">
        <v>6836</v>
      </c>
    </row>
    <row r="24" spans="1:9" ht="12.75">
      <c r="A24" s="61" t="s">
        <v>108</v>
      </c>
      <c r="B24" s="69">
        <v>27</v>
      </c>
      <c r="C24" s="66">
        <v>2250</v>
      </c>
      <c r="D24" s="66" t="s">
        <v>42</v>
      </c>
      <c r="E24" s="66" t="s">
        <v>42</v>
      </c>
      <c r="F24" s="66">
        <v>2277</v>
      </c>
      <c r="G24" s="102">
        <v>25000</v>
      </c>
      <c r="H24" s="102">
        <v>55000</v>
      </c>
      <c r="I24" s="66">
        <v>124425</v>
      </c>
    </row>
    <row r="25" spans="1:9" ht="12.75">
      <c r="A25" s="71" t="s">
        <v>109</v>
      </c>
      <c r="B25" s="67">
        <v>79</v>
      </c>
      <c r="C25" s="67">
        <v>2598</v>
      </c>
      <c r="D25" s="67">
        <v>260</v>
      </c>
      <c r="E25" s="67">
        <v>1750</v>
      </c>
      <c r="F25" s="67">
        <v>4687</v>
      </c>
      <c r="G25" s="103">
        <v>15785</v>
      </c>
      <c r="H25" s="103">
        <v>50044</v>
      </c>
      <c r="I25" s="67">
        <v>131261</v>
      </c>
    </row>
    <row r="26" spans="1:9" ht="12.75">
      <c r="A26" s="61"/>
      <c r="B26" s="66"/>
      <c r="C26" s="66"/>
      <c r="D26" s="66"/>
      <c r="E26" s="66"/>
      <c r="F26" s="66"/>
      <c r="G26" s="102"/>
      <c r="H26" s="102"/>
      <c r="I26" s="66"/>
    </row>
    <row r="27" spans="1:9" ht="12.75">
      <c r="A27" s="61" t="s">
        <v>110</v>
      </c>
      <c r="B27" s="104">
        <v>2173</v>
      </c>
      <c r="C27" s="104">
        <v>46</v>
      </c>
      <c r="D27" s="104">
        <v>171</v>
      </c>
      <c r="E27" s="66" t="s">
        <v>42</v>
      </c>
      <c r="F27" s="66">
        <v>2390</v>
      </c>
      <c r="G27" s="104">
        <v>9274</v>
      </c>
      <c r="H27" s="104">
        <v>52389</v>
      </c>
      <c r="I27" s="104">
        <v>22562</v>
      </c>
    </row>
    <row r="28" spans="1:9" ht="12.75">
      <c r="A28" s="61" t="s">
        <v>111</v>
      </c>
      <c r="B28" s="104">
        <v>2927</v>
      </c>
      <c r="C28" s="104">
        <v>496</v>
      </c>
      <c r="D28" s="66" t="s">
        <v>42</v>
      </c>
      <c r="E28" s="66" t="s">
        <v>42</v>
      </c>
      <c r="F28" s="66">
        <v>3423</v>
      </c>
      <c r="G28" s="104">
        <v>26000</v>
      </c>
      <c r="H28" s="104">
        <v>65000</v>
      </c>
      <c r="I28" s="102">
        <v>108342</v>
      </c>
    </row>
    <row r="29" spans="1:9" ht="12.75">
      <c r="A29" s="61" t="s">
        <v>112</v>
      </c>
      <c r="B29" s="104" t="s">
        <v>42</v>
      </c>
      <c r="C29" s="104">
        <v>2698</v>
      </c>
      <c r="D29" s="66" t="s">
        <v>42</v>
      </c>
      <c r="E29" s="66" t="s">
        <v>42</v>
      </c>
      <c r="F29" s="66">
        <v>2698</v>
      </c>
      <c r="G29" s="104" t="s">
        <v>42</v>
      </c>
      <c r="H29" s="104">
        <v>21250</v>
      </c>
      <c r="I29" s="102">
        <v>57333</v>
      </c>
    </row>
    <row r="30" spans="1:9" ht="12.75">
      <c r="A30" s="61" t="s">
        <v>113</v>
      </c>
      <c r="B30" s="104" t="s">
        <v>42</v>
      </c>
      <c r="C30" s="104">
        <v>3</v>
      </c>
      <c r="D30" s="66" t="s">
        <v>42</v>
      </c>
      <c r="E30" s="66" t="s">
        <v>42</v>
      </c>
      <c r="F30" s="66">
        <v>3</v>
      </c>
      <c r="G30" s="104" t="s">
        <v>42</v>
      </c>
      <c r="H30" s="104">
        <v>48000</v>
      </c>
      <c r="I30" s="102">
        <v>144</v>
      </c>
    </row>
    <row r="31" spans="1:9" ht="12.75">
      <c r="A31" s="71" t="s">
        <v>114</v>
      </c>
      <c r="B31" s="67">
        <v>5100</v>
      </c>
      <c r="C31" s="67">
        <v>3243</v>
      </c>
      <c r="D31" s="67">
        <v>171</v>
      </c>
      <c r="E31" s="67" t="s">
        <v>42</v>
      </c>
      <c r="F31" s="67">
        <v>8514</v>
      </c>
      <c r="G31" s="103">
        <v>18873</v>
      </c>
      <c r="H31" s="103">
        <v>28408</v>
      </c>
      <c r="I31" s="67">
        <v>188381</v>
      </c>
    </row>
    <row r="32" spans="1:9" ht="12.75">
      <c r="A32" s="71"/>
      <c r="B32" s="67"/>
      <c r="C32" s="67"/>
      <c r="D32" s="67"/>
      <c r="E32" s="67"/>
      <c r="F32" s="67"/>
      <c r="G32" s="103"/>
      <c r="H32" s="103"/>
      <c r="I32" s="67"/>
    </row>
    <row r="33" spans="1:9" s="68" customFormat="1" ht="12.75">
      <c r="A33" s="71" t="s">
        <v>115</v>
      </c>
      <c r="B33" s="103">
        <v>6094</v>
      </c>
      <c r="C33" s="103" t="s">
        <v>42</v>
      </c>
      <c r="D33" s="67" t="s">
        <v>42</v>
      </c>
      <c r="E33" s="67" t="s">
        <v>42</v>
      </c>
      <c r="F33" s="67">
        <v>6094</v>
      </c>
      <c r="G33" s="103">
        <v>40000</v>
      </c>
      <c r="H33" s="103" t="s">
        <v>42</v>
      </c>
      <c r="I33" s="103">
        <v>243760</v>
      </c>
    </row>
    <row r="34" spans="1:9" ht="12.75">
      <c r="A34" s="61"/>
      <c r="B34" s="66"/>
      <c r="C34" s="66"/>
      <c r="D34" s="66"/>
      <c r="E34" s="66"/>
      <c r="F34" s="66"/>
      <c r="G34" s="102"/>
      <c r="H34" s="102"/>
      <c r="I34" s="66"/>
    </row>
    <row r="35" spans="1:9" s="68" customFormat="1" ht="12.75">
      <c r="A35" s="71" t="s">
        <v>125</v>
      </c>
      <c r="B35" s="103">
        <v>3</v>
      </c>
      <c r="C35" s="103">
        <v>21</v>
      </c>
      <c r="D35" s="67" t="s">
        <v>42</v>
      </c>
      <c r="E35" s="67" t="s">
        <v>42</v>
      </c>
      <c r="F35" s="67">
        <v>24</v>
      </c>
      <c r="G35" s="103">
        <v>6000</v>
      </c>
      <c r="H35" s="103" t="s">
        <v>42</v>
      </c>
      <c r="I35" s="103">
        <v>18</v>
      </c>
    </row>
    <row r="36" spans="1:9" ht="12.75">
      <c r="A36" s="61"/>
      <c r="B36" s="66"/>
      <c r="C36" s="66"/>
      <c r="D36" s="66"/>
      <c r="E36" s="66"/>
      <c r="F36" s="66"/>
      <c r="G36" s="102"/>
      <c r="H36" s="102"/>
      <c r="I36" s="66"/>
    </row>
    <row r="37" spans="1:9" ht="12.75">
      <c r="A37" s="61" t="s">
        <v>133</v>
      </c>
      <c r="B37" s="104" t="s">
        <v>42</v>
      </c>
      <c r="C37" s="104">
        <v>2</v>
      </c>
      <c r="D37" s="66" t="s">
        <v>42</v>
      </c>
      <c r="E37" s="66" t="s">
        <v>42</v>
      </c>
      <c r="F37" s="66">
        <v>2</v>
      </c>
      <c r="G37" s="104">
        <v>6000</v>
      </c>
      <c r="H37" s="104">
        <v>27000</v>
      </c>
      <c r="I37" s="102">
        <v>54</v>
      </c>
    </row>
    <row r="38" spans="1:9" ht="12.75">
      <c r="A38" s="71" t="s">
        <v>135</v>
      </c>
      <c r="B38" s="67" t="s">
        <v>42</v>
      </c>
      <c r="C38" s="67">
        <v>2</v>
      </c>
      <c r="D38" s="67" t="s">
        <v>42</v>
      </c>
      <c r="E38" s="67" t="s">
        <v>42</v>
      </c>
      <c r="F38" s="67">
        <v>2</v>
      </c>
      <c r="G38" s="103" t="s">
        <v>42</v>
      </c>
      <c r="H38" s="103">
        <v>27000</v>
      </c>
      <c r="I38" s="67">
        <v>54</v>
      </c>
    </row>
    <row r="39" spans="1:9" ht="12.75">
      <c r="A39" s="71"/>
      <c r="B39" s="67"/>
      <c r="C39" s="67"/>
      <c r="D39" s="67"/>
      <c r="E39" s="67"/>
      <c r="F39" s="67"/>
      <c r="G39" s="103"/>
      <c r="H39" s="103"/>
      <c r="I39" s="67"/>
    </row>
    <row r="40" spans="1:9" ht="12.75">
      <c r="A40" s="61" t="s">
        <v>137</v>
      </c>
      <c r="B40" s="66" t="s">
        <v>42</v>
      </c>
      <c r="C40" s="102">
        <v>325</v>
      </c>
      <c r="D40" s="66" t="s">
        <v>42</v>
      </c>
      <c r="E40" s="66" t="s">
        <v>42</v>
      </c>
      <c r="F40" s="66">
        <v>325</v>
      </c>
      <c r="G40" s="66" t="s">
        <v>42</v>
      </c>
      <c r="H40" s="102">
        <v>55000</v>
      </c>
      <c r="I40" s="102">
        <v>17875</v>
      </c>
    </row>
    <row r="41" spans="1:9" ht="12.75">
      <c r="A41" s="61" t="s">
        <v>138</v>
      </c>
      <c r="B41" s="66" t="s">
        <v>42</v>
      </c>
      <c r="C41" s="102">
        <v>200</v>
      </c>
      <c r="D41" s="66" t="s">
        <v>42</v>
      </c>
      <c r="E41" s="66" t="s">
        <v>42</v>
      </c>
      <c r="F41" s="66">
        <v>200</v>
      </c>
      <c r="G41" s="66" t="s">
        <v>42</v>
      </c>
      <c r="H41" s="102">
        <v>45000</v>
      </c>
      <c r="I41" s="102">
        <v>9000</v>
      </c>
    </row>
    <row r="42" spans="1:9" ht="12.75">
      <c r="A42" s="71" t="s">
        <v>139</v>
      </c>
      <c r="B42" s="67" t="s">
        <v>42</v>
      </c>
      <c r="C42" s="67">
        <v>525</v>
      </c>
      <c r="D42" s="67" t="s">
        <v>42</v>
      </c>
      <c r="E42" s="67" t="s">
        <v>42</v>
      </c>
      <c r="F42" s="67">
        <v>525</v>
      </c>
      <c r="G42" s="67" t="s">
        <v>42</v>
      </c>
      <c r="H42" s="103">
        <v>51190</v>
      </c>
      <c r="I42" s="67">
        <v>26875</v>
      </c>
    </row>
    <row r="43" spans="1:9" ht="12.75">
      <c r="A43" s="105"/>
      <c r="B43" s="66"/>
      <c r="C43" s="66"/>
      <c r="D43" s="66"/>
      <c r="E43" s="66"/>
      <c r="F43" s="66"/>
      <c r="G43" s="102"/>
      <c r="H43" s="102"/>
      <c r="I43" s="66"/>
    </row>
    <row r="44" spans="1:9" ht="12.75">
      <c r="A44" s="61" t="s">
        <v>142</v>
      </c>
      <c r="B44" s="102">
        <v>3</v>
      </c>
      <c r="C44" s="102" t="s">
        <v>42</v>
      </c>
      <c r="D44" s="66" t="s">
        <v>42</v>
      </c>
      <c r="E44" s="66" t="s">
        <v>42</v>
      </c>
      <c r="F44" s="66">
        <v>3</v>
      </c>
      <c r="G44" s="102">
        <v>6000</v>
      </c>
      <c r="H44" s="102" t="s">
        <v>42</v>
      </c>
      <c r="I44" s="102">
        <v>18</v>
      </c>
    </row>
    <row r="45" spans="1:9" ht="12.75">
      <c r="A45" s="61" t="s">
        <v>143</v>
      </c>
      <c r="B45" s="66" t="s">
        <v>42</v>
      </c>
      <c r="C45" s="66">
        <v>8</v>
      </c>
      <c r="D45" s="66" t="s">
        <v>42</v>
      </c>
      <c r="E45" s="66" t="s">
        <v>42</v>
      </c>
      <c r="F45" s="66">
        <v>8</v>
      </c>
      <c r="G45" s="66" t="s">
        <v>42</v>
      </c>
      <c r="H45" s="102">
        <v>44375</v>
      </c>
      <c r="I45" s="66">
        <v>355</v>
      </c>
    </row>
    <row r="46" spans="1:9" ht="12.75">
      <c r="A46" s="61" t="s">
        <v>146</v>
      </c>
      <c r="B46" s="69">
        <v>2</v>
      </c>
      <c r="C46" s="66" t="s">
        <v>42</v>
      </c>
      <c r="D46" s="66" t="s">
        <v>42</v>
      </c>
      <c r="E46" s="66" t="s">
        <v>42</v>
      </c>
      <c r="F46" s="66">
        <v>2</v>
      </c>
      <c r="G46" s="69">
        <v>2500</v>
      </c>
      <c r="H46" s="102" t="s">
        <v>42</v>
      </c>
      <c r="I46" s="66">
        <v>5</v>
      </c>
    </row>
    <row r="47" spans="1:9" ht="12.75">
      <c r="A47" s="61" t="s">
        <v>147</v>
      </c>
      <c r="B47" s="102">
        <v>50</v>
      </c>
      <c r="C47" s="102" t="s">
        <v>42</v>
      </c>
      <c r="D47" s="66" t="s">
        <v>42</v>
      </c>
      <c r="E47" s="66" t="s">
        <v>42</v>
      </c>
      <c r="F47" s="66">
        <v>50</v>
      </c>
      <c r="G47" s="102">
        <v>8759</v>
      </c>
      <c r="H47" s="102" t="s">
        <v>42</v>
      </c>
      <c r="I47" s="102">
        <v>438</v>
      </c>
    </row>
    <row r="48" spans="1:9" ht="12.75">
      <c r="A48" s="71" t="s">
        <v>167</v>
      </c>
      <c r="B48" s="67">
        <v>55</v>
      </c>
      <c r="C48" s="67">
        <v>8</v>
      </c>
      <c r="D48" s="67" t="s">
        <v>42</v>
      </c>
      <c r="E48" s="67" t="s">
        <v>42</v>
      </c>
      <c r="F48" s="67">
        <v>63</v>
      </c>
      <c r="G48" s="103">
        <v>8381</v>
      </c>
      <c r="H48" s="103">
        <v>44375</v>
      </c>
      <c r="I48" s="67">
        <v>816</v>
      </c>
    </row>
    <row r="49" spans="1:9" ht="12.75">
      <c r="A49" s="61"/>
      <c r="B49" s="66"/>
      <c r="C49" s="66"/>
      <c r="D49" s="66"/>
      <c r="E49" s="66"/>
      <c r="F49" s="66"/>
      <c r="G49" s="102"/>
      <c r="H49" s="102"/>
      <c r="I49" s="66"/>
    </row>
    <row r="50" spans="1:10" s="68" customFormat="1" ht="13.5" thickBot="1">
      <c r="A50" s="72" t="s">
        <v>151</v>
      </c>
      <c r="B50" s="73">
        <v>22493</v>
      </c>
      <c r="C50" s="73">
        <v>6436</v>
      </c>
      <c r="D50" s="73">
        <v>431</v>
      </c>
      <c r="E50" s="73">
        <v>1750</v>
      </c>
      <c r="F50" s="73">
        <v>31110</v>
      </c>
      <c r="G50" s="106">
        <v>30239</v>
      </c>
      <c r="H50" s="106">
        <v>39027</v>
      </c>
      <c r="I50" s="73">
        <v>931339</v>
      </c>
      <c r="J50" s="71"/>
    </row>
  </sheetData>
  <mergeCells count="8">
    <mergeCell ref="B6:C6"/>
    <mergeCell ref="D6:E6"/>
    <mergeCell ref="F6:F7"/>
    <mergeCell ref="G6:H6"/>
    <mergeCell ref="A1:I1"/>
    <mergeCell ref="A3:I3"/>
    <mergeCell ref="B5:F5"/>
    <mergeCell ref="G5:I5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Hoja67">
    <pageSetUpPr fitToPage="1"/>
  </sheetPr>
  <dimension ref="A1:J56"/>
  <sheetViews>
    <sheetView zoomScale="75" zoomScaleNormal="75" workbookViewId="0" topLeftCell="A1">
      <selection activeCell="K18" sqref="K18"/>
    </sheetView>
  </sheetViews>
  <sheetFormatPr defaultColWidth="11.421875" defaultRowHeight="12.75"/>
  <cols>
    <col min="1" max="1" width="28.7109375" style="58" customWidth="1"/>
    <col min="2" max="9" width="12.7109375" style="58" customWidth="1"/>
    <col min="10" max="16384" width="11.421875" style="58" customWidth="1"/>
  </cols>
  <sheetData>
    <row r="1" spans="1:9" s="55" customFormat="1" ht="18">
      <c r="A1" s="179" t="s">
        <v>0</v>
      </c>
      <c r="B1" s="179"/>
      <c r="C1" s="179"/>
      <c r="D1" s="179"/>
      <c r="E1" s="179"/>
      <c r="F1" s="179"/>
      <c r="G1" s="179"/>
      <c r="H1" s="179"/>
      <c r="I1" s="179"/>
    </row>
    <row r="3" spans="1:9" s="56" customFormat="1" ht="15">
      <c r="A3" s="191" t="s">
        <v>194</v>
      </c>
      <c r="B3" s="191"/>
      <c r="C3" s="191"/>
      <c r="D3" s="191"/>
      <c r="E3" s="191"/>
      <c r="F3" s="191"/>
      <c r="G3" s="191"/>
      <c r="H3" s="191"/>
      <c r="I3" s="191"/>
    </row>
    <row r="4" spans="1:9" s="56" customFormat="1" ht="15.75" thickBot="1">
      <c r="A4" s="98"/>
      <c r="B4" s="99"/>
      <c r="C4" s="99"/>
      <c r="D4" s="99"/>
      <c r="E4" s="99"/>
      <c r="F4" s="99"/>
      <c r="G4" s="99"/>
      <c r="H4" s="100"/>
      <c r="I4" s="100"/>
    </row>
    <row r="5" spans="1:9" ht="12.75">
      <c r="A5" s="135" t="s">
        <v>85</v>
      </c>
      <c r="B5" s="181" t="s">
        <v>173</v>
      </c>
      <c r="C5" s="182"/>
      <c r="D5" s="182"/>
      <c r="E5" s="182"/>
      <c r="F5" s="185"/>
      <c r="G5" s="181" t="s">
        <v>152</v>
      </c>
      <c r="H5" s="182"/>
      <c r="I5" s="182"/>
    </row>
    <row r="6" spans="1:9" ht="12.75">
      <c r="A6" s="59" t="s">
        <v>87</v>
      </c>
      <c r="B6" s="189" t="s">
        <v>36</v>
      </c>
      <c r="C6" s="190"/>
      <c r="D6" s="189" t="s">
        <v>37</v>
      </c>
      <c r="E6" s="202"/>
      <c r="F6" s="203" t="s">
        <v>40</v>
      </c>
      <c r="G6" s="183" t="s">
        <v>153</v>
      </c>
      <c r="H6" s="184"/>
      <c r="I6" s="63" t="s">
        <v>174</v>
      </c>
    </row>
    <row r="7" spans="1:9" ht="13.5" thickBot="1">
      <c r="A7" s="90"/>
      <c r="B7" s="91" t="s">
        <v>38</v>
      </c>
      <c r="C7" s="91" t="s">
        <v>39</v>
      </c>
      <c r="D7" s="91" t="s">
        <v>38</v>
      </c>
      <c r="E7" s="91" t="s">
        <v>39</v>
      </c>
      <c r="F7" s="165"/>
      <c r="G7" s="91" t="s">
        <v>38</v>
      </c>
      <c r="H7" s="101" t="s">
        <v>39</v>
      </c>
      <c r="I7" s="91" t="s">
        <v>175</v>
      </c>
    </row>
    <row r="8" spans="1:9" ht="12.75">
      <c r="A8" s="57" t="s">
        <v>94</v>
      </c>
      <c r="B8" s="85" t="s">
        <v>42</v>
      </c>
      <c r="C8" s="85" t="s">
        <v>42</v>
      </c>
      <c r="D8" s="85" t="s">
        <v>42</v>
      </c>
      <c r="E8" s="85" t="s">
        <v>42</v>
      </c>
      <c r="F8" s="85" t="s">
        <v>42</v>
      </c>
      <c r="G8" s="111">
        <v>22000</v>
      </c>
      <c r="H8" s="85" t="s">
        <v>42</v>
      </c>
      <c r="I8" s="85" t="s">
        <v>42</v>
      </c>
    </row>
    <row r="9" spans="1:9" ht="12.75">
      <c r="A9" s="61" t="s">
        <v>95</v>
      </c>
      <c r="B9" s="102" t="s">
        <v>42</v>
      </c>
      <c r="C9" s="102" t="s">
        <v>42</v>
      </c>
      <c r="D9" s="66" t="s">
        <v>42</v>
      </c>
      <c r="E9" s="66" t="s">
        <v>42</v>
      </c>
      <c r="F9" s="66" t="s">
        <v>42</v>
      </c>
      <c r="G9" s="102">
        <v>22000</v>
      </c>
      <c r="H9" s="102" t="s">
        <v>42</v>
      </c>
      <c r="I9" s="102" t="s">
        <v>42</v>
      </c>
    </row>
    <row r="10" spans="1:9" ht="12.75">
      <c r="A10" s="61" t="s">
        <v>96</v>
      </c>
      <c r="B10" s="66" t="s">
        <v>42</v>
      </c>
      <c r="C10" s="66" t="s">
        <v>42</v>
      </c>
      <c r="D10" s="66" t="s">
        <v>42</v>
      </c>
      <c r="E10" s="66" t="s">
        <v>42</v>
      </c>
      <c r="F10" s="66" t="s">
        <v>42</v>
      </c>
      <c r="G10" s="102">
        <v>22000</v>
      </c>
      <c r="H10" s="102" t="s">
        <v>42</v>
      </c>
      <c r="I10" s="66" t="s">
        <v>42</v>
      </c>
    </row>
    <row r="11" spans="1:9" ht="12.75">
      <c r="A11" s="61" t="s">
        <v>97</v>
      </c>
      <c r="B11" s="102" t="s">
        <v>42</v>
      </c>
      <c r="C11" s="102" t="s">
        <v>42</v>
      </c>
      <c r="D11" s="66" t="s">
        <v>42</v>
      </c>
      <c r="E11" s="66" t="s">
        <v>42</v>
      </c>
      <c r="F11" s="66" t="s">
        <v>42</v>
      </c>
      <c r="G11" s="102">
        <v>22000</v>
      </c>
      <c r="H11" s="102" t="s">
        <v>42</v>
      </c>
      <c r="I11" s="102" t="s">
        <v>42</v>
      </c>
    </row>
    <row r="12" spans="1:9" s="68" customFormat="1" ht="12.75">
      <c r="A12" s="71" t="s">
        <v>104</v>
      </c>
      <c r="B12" s="103">
        <v>1254</v>
      </c>
      <c r="C12" s="103">
        <v>584</v>
      </c>
      <c r="D12" s="67" t="s">
        <v>42</v>
      </c>
      <c r="E12" s="67" t="s">
        <v>42</v>
      </c>
      <c r="F12" s="67">
        <v>1838</v>
      </c>
      <c r="G12" s="103">
        <v>41000</v>
      </c>
      <c r="H12" s="103">
        <v>55325</v>
      </c>
      <c r="I12" s="103">
        <v>83724</v>
      </c>
    </row>
    <row r="13" spans="1:9" ht="12.75">
      <c r="A13" s="71"/>
      <c r="B13" s="67"/>
      <c r="C13" s="67"/>
      <c r="D13" s="67"/>
      <c r="E13" s="67"/>
      <c r="F13" s="67"/>
      <c r="G13" s="103"/>
      <c r="H13" s="103"/>
      <c r="I13" s="67"/>
    </row>
    <row r="14" spans="1:9" ht="12.75">
      <c r="A14" s="61" t="s">
        <v>106</v>
      </c>
      <c r="B14" s="66" t="s">
        <v>42</v>
      </c>
      <c r="C14" s="66" t="s">
        <v>42</v>
      </c>
      <c r="D14" s="66" t="s">
        <v>42</v>
      </c>
      <c r="E14" s="66">
        <v>635</v>
      </c>
      <c r="F14" s="66">
        <v>635</v>
      </c>
      <c r="G14" s="102" t="s">
        <v>42</v>
      </c>
      <c r="H14" s="102" t="s">
        <v>42</v>
      </c>
      <c r="I14" s="66" t="s">
        <v>42</v>
      </c>
    </row>
    <row r="15" spans="1:9" ht="12.75">
      <c r="A15" s="61" t="s">
        <v>107</v>
      </c>
      <c r="B15" s="66" t="s">
        <v>42</v>
      </c>
      <c r="C15" s="66" t="s">
        <v>42</v>
      </c>
      <c r="D15" s="69">
        <v>21</v>
      </c>
      <c r="E15" s="69">
        <v>1</v>
      </c>
      <c r="F15" s="66">
        <v>22</v>
      </c>
      <c r="G15" s="102" t="s">
        <v>42</v>
      </c>
      <c r="H15" s="102" t="s">
        <v>42</v>
      </c>
      <c r="I15" s="66" t="s">
        <v>42</v>
      </c>
    </row>
    <row r="16" spans="1:9" ht="12.75">
      <c r="A16" s="61" t="s">
        <v>108</v>
      </c>
      <c r="B16" s="69">
        <v>2096</v>
      </c>
      <c r="C16" s="66">
        <v>3879</v>
      </c>
      <c r="D16" s="66" t="s">
        <v>42</v>
      </c>
      <c r="E16" s="66" t="s">
        <v>42</v>
      </c>
      <c r="F16" s="66">
        <v>5975</v>
      </c>
      <c r="G16" s="102">
        <v>30000</v>
      </c>
      <c r="H16" s="102">
        <v>80000</v>
      </c>
      <c r="I16" s="66">
        <v>373200</v>
      </c>
    </row>
    <row r="17" spans="1:9" ht="12.75">
      <c r="A17" s="71" t="s">
        <v>109</v>
      </c>
      <c r="B17" s="67">
        <v>2096</v>
      </c>
      <c r="C17" s="67">
        <v>3879</v>
      </c>
      <c r="D17" s="67">
        <v>21</v>
      </c>
      <c r="E17" s="67">
        <v>636</v>
      </c>
      <c r="F17" s="67">
        <v>6632</v>
      </c>
      <c r="G17" s="103">
        <v>30000</v>
      </c>
      <c r="H17" s="103">
        <v>80000</v>
      </c>
      <c r="I17" s="67">
        <v>373200</v>
      </c>
    </row>
    <row r="18" spans="1:9" ht="12.75">
      <c r="A18" s="61"/>
      <c r="B18" s="66"/>
      <c r="C18" s="66"/>
      <c r="D18" s="66"/>
      <c r="E18" s="66"/>
      <c r="F18" s="66"/>
      <c r="G18" s="102"/>
      <c r="H18" s="102"/>
      <c r="I18" s="66"/>
    </row>
    <row r="19" spans="1:9" ht="12.75">
      <c r="A19" s="61" t="s">
        <v>110</v>
      </c>
      <c r="B19" s="104">
        <v>272</v>
      </c>
      <c r="C19" s="104">
        <v>35</v>
      </c>
      <c r="D19" s="104">
        <v>85</v>
      </c>
      <c r="E19" s="66" t="s">
        <v>42</v>
      </c>
      <c r="F19" s="66">
        <v>392</v>
      </c>
      <c r="G19" s="104">
        <v>19660</v>
      </c>
      <c r="H19" s="104">
        <v>43700</v>
      </c>
      <c r="I19" s="104">
        <v>6877</v>
      </c>
    </row>
    <row r="20" spans="1:9" ht="12.75">
      <c r="A20" s="61" t="s">
        <v>111</v>
      </c>
      <c r="B20" s="104">
        <v>137</v>
      </c>
      <c r="C20" s="104">
        <v>8</v>
      </c>
      <c r="D20" s="66" t="s">
        <v>42</v>
      </c>
      <c r="E20" s="66" t="s">
        <v>42</v>
      </c>
      <c r="F20" s="66">
        <v>145</v>
      </c>
      <c r="G20" s="104">
        <v>22000</v>
      </c>
      <c r="H20" s="104">
        <v>50000</v>
      </c>
      <c r="I20" s="102">
        <v>3414</v>
      </c>
    </row>
    <row r="21" spans="1:9" ht="12.75">
      <c r="A21" s="61" t="s">
        <v>112</v>
      </c>
      <c r="B21" s="104">
        <v>12</v>
      </c>
      <c r="C21" s="104">
        <v>1854</v>
      </c>
      <c r="D21" s="69">
        <v>130</v>
      </c>
      <c r="E21" s="69">
        <v>200</v>
      </c>
      <c r="F21" s="66">
        <v>2196</v>
      </c>
      <c r="G21" s="104">
        <v>18000</v>
      </c>
      <c r="H21" s="104">
        <v>26509</v>
      </c>
      <c r="I21" s="102">
        <v>49364</v>
      </c>
    </row>
    <row r="22" spans="1:9" ht="12.75">
      <c r="A22" s="61" t="s">
        <v>113</v>
      </c>
      <c r="B22" s="104">
        <v>7</v>
      </c>
      <c r="C22" s="104">
        <v>17</v>
      </c>
      <c r="D22" s="66" t="s">
        <v>42</v>
      </c>
      <c r="E22" s="66" t="s">
        <v>42</v>
      </c>
      <c r="F22" s="66">
        <v>24</v>
      </c>
      <c r="G22" s="104">
        <v>12857</v>
      </c>
      <c r="H22" s="104">
        <v>33000</v>
      </c>
      <c r="I22" s="102">
        <v>651</v>
      </c>
    </row>
    <row r="23" spans="1:9" ht="12.75">
      <c r="A23" s="71" t="s">
        <v>114</v>
      </c>
      <c r="B23" s="67">
        <v>428</v>
      </c>
      <c r="C23" s="67">
        <v>1914</v>
      </c>
      <c r="D23" s="67">
        <v>215</v>
      </c>
      <c r="E23" s="70">
        <v>200</v>
      </c>
      <c r="F23" s="67">
        <v>2757</v>
      </c>
      <c r="G23" s="103">
        <v>20251</v>
      </c>
      <c r="H23" s="103">
        <v>26979</v>
      </c>
      <c r="I23" s="67">
        <v>60306</v>
      </c>
    </row>
    <row r="24" spans="1:9" ht="12.75">
      <c r="A24" s="71"/>
      <c r="B24" s="67"/>
      <c r="C24" s="67"/>
      <c r="D24" s="67"/>
      <c r="E24" s="67"/>
      <c r="F24" s="67"/>
      <c r="G24" s="103"/>
      <c r="H24" s="103"/>
      <c r="I24" s="67"/>
    </row>
    <row r="25" spans="1:9" ht="12.75">
      <c r="A25" s="61" t="s">
        <v>116</v>
      </c>
      <c r="B25" s="66" t="s">
        <v>42</v>
      </c>
      <c r="C25" s="102">
        <v>1</v>
      </c>
      <c r="D25" s="66" t="s">
        <v>42</v>
      </c>
      <c r="E25" s="66" t="s">
        <v>42</v>
      </c>
      <c r="F25" s="66">
        <v>1</v>
      </c>
      <c r="G25" s="66" t="s">
        <v>42</v>
      </c>
      <c r="H25" s="102">
        <v>15500</v>
      </c>
      <c r="I25" s="102">
        <v>16</v>
      </c>
    </row>
    <row r="26" spans="1:9" ht="12.75">
      <c r="A26" s="61" t="s">
        <v>117</v>
      </c>
      <c r="B26" s="66">
        <v>14</v>
      </c>
      <c r="C26" s="66">
        <v>2</v>
      </c>
      <c r="D26" s="66" t="s">
        <v>42</v>
      </c>
      <c r="E26" s="66" t="s">
        <v>42</v>
      </c>
      <c r="F26" s="66">
        <v>16</v>
      </c>
      <c r="G26" s="102">
        <v>12000</v>
      </c>
      <c r="H26" s="102">
        <v>15000</v>
      </c>
      <c r="I26" s="66">
        <v>198</v>
      </c>
    </row>
    <row r="27" spans="1:9" ht="12.75">
      <c r="A27" s="61" t="s">
        <v>118</v>
      </c>
      <c r="B27" s="102">
        <v>2</v>
      </c>
      <c r="C27" s="102">
        <v>83</v>
      </c>
      <c r="D27" s="66" t="s">
        <v>42</v>
      </c>
      <c r="E27" s="66" t="s">
        <v>42</v>
      </c>
      <c r="F27" s="66">
        <v>85</v>
      </c>
      <c r="G27" s="102">
        <v>8500</v>
      </c>
      <c r="H27" s="102">
        <v>21000</v>
      </c>
      <c r="I27" s="102">
        <v>1760</v>
      </c>
    </row>
    <row r="28" spans="1:9" ht="12.75">
      <c r="A28" s="61" t="s">
        <v>119</v>
      </c>
      <c r="B28" s="102">
        <v>26</v>
      </c>
      <c r="C28" s="102">
        <v>2</v>
      </c>
      <c r="D28" s="66" t="s">
        <v>42</v>
      </c>
      <c r="E28" s="66" t="s">
        <v>42</v>
      </c>
      <c r="F28" s="66">
        <v>28</v>
      </c>
      <c r="G28" s="102">
        <v>8000</v>
      </c>
      <c r="H28" s="102">
        <v>10000</v>
      </c>
      <c r="I28" s="102">
        <v>228</v>
      </c>
    </row>
    <row r="29" spans="1:9" ht="12.75">
      <c r="A29" s="61" t="s">
        <v>120</v>
      </c>
      <c r="B29" s="102">
        <v>292</v>
      </c>
      <c r="C29" s="102">
        <v>6</v>
      </c>
      <c r="D29" s="102" t="s">
        <v>42</v>
      </c>
      <c r="E29" s="66" t="s">
        <v>42</v>
      </c>
      <c r="F29" s="66">
        <v>298</v>
      </c>
      <c r="G29" s="102">
        <v>14000</v>
      </c>
      <c r="H29" s="102">
        <v>30000</v>
      </c>
      <c r="I29" s="102">
        <v>4268</v>
      </c>
    </row>
    <row r="30" spans="1:9" ht="12.75">
      <c r="A30" s="61" t="s">
        <v>121</v>
      </c>
      <c r="B30" s="102">
        <v>82</v>
      </c>
      <c r="C30" s="102">
        <v>29</v>
      </c>
      <c r="D30" s="66" t="s">
        <v>42</v>
      </c>
      <c r="E30" s="66" t="s">
        <v>42</v>
      </c>
      <c r="F30" s="66">
        <v>111</v>
      </c>
      <c r="G30" s="102">
        <v>13000</v>
      </c>
      <c r="H30" s="102">
        <v>27000</v>
      </c>
      <c r="I30" s="102">
        <v>1849</v>
      </c>
    </row>
    <row r="31" spans="1:9" ht="12.75">
      <c r="A31" s="61" t="s">
        <v>122</v>
      </c>
      <c r="B31" s="102" t="s">
        <v>42</v>
      </c>
      <c r="C31" s="102">
        <v>6</v>
      </c>
      <c r="D31" s="66" t="s">
        <v>42</v>
      </c>
      <c r="E31" s="66" t="s">
        <v>42</v>
      </c>
      <c r="F31" s="66">
        <v>6</v>
      </c>
      <c r="G31" s="102" t="s">
        <v>42</v>
      </c>
      <c r="H31" s="102">
        <v>4000</v>
      </c>
      <c r="I31" s="102">
        <v>24</v>
      </c>
    </row>
    <row r="32" spans="1:9" ht="12.75">
      <c r="A32" s="61" t="s">
        <v>123</v>
      </c>
      <c r="B32" s="102">
        <v>34</v>
      </c>
      <c r="C32" s="102" t="s">
        <v>42</v>
      </c>
      <c r="D32" s="102" t="s">
        <v>42</v>
      </c>
      <c r="E32" s="66" t="s">
        <v>42</v>
      </c>
      <c r="F32" s="66">
        <v>34</v>
      </c>
      <c r="G32" s="102">
        <v>11000</v>
      </c>
      <c r="H32" s="102" t="s">
        <v>42</v>
      </c>
      <c r="I32" s="102">
        <v>374</v>
      </c>
    </row>
    <row r="33" spans="1:9" ht="12.75">
      <c r="A33" s="61" t="s">
        <v>124</v>
      </c>
      <c r="B33" s="102">
        <v>4</v>
      </c>
      <c r="C33" s="102" t="s">
        <v>42</v>
      </c>
      <c r="D33" s="102" t="s">
        <v>42</v>
      </c>
      <c r="E33" s="69">
        <v>81</v>
      </c>
      <c r="F33" s="66">
        <v>85</v>
      </c>
      <c r="G33" s="102">
        <v>14000</v>
      </c>
      <c r="H33" s="102" t="s">
        <v>42</v>
      </c>
      <c r="I33" s="102">
        <v>56</v>
      </c>
    </row>
    <row r="34" spans="1:9" ht="12.75">
      <c r="A34" s="71" t="s">
        <v>166</v>
      </c>
      <c r="B34" s="67">
        <v>454</v>
      </c>
      <c r="C34" s="67">
        <v>129</v>
      </c>
      <c r="D34" s="67" t="s">
        <v>42</v>
      </c>
      <c r="E34" s="70">
        <v>81</v>
      </c>
      <c r="F34" s="67">
        <v>664</v>
      </c>
      <c r="G34" s="103">
        <v>13165</v>
      </c>
      <c r="H34" s="103">
        <v>21671</v>
      </c>
      <c r="I34" s="67">
        <v>8773</v>
      </c>
    </row>
    <row r="35" spans="1:9" ht="12.75">
      <c r="A35" s="71"/>
      <c r="B35" s="67"/>
      <c r="C35" s="67"/>
      <c r="D35" s="67"/>
      <c r="E35" s="67"/>
      <c r="F35" s="67"/>
      <c r="G35" s="103"/>
      <c r="H35" s="103"/>
      <c r="I35" s="67"/>
    </row>
    <row r="36" spans="1:9" ht="12.75">
      <c r="A36" s="61" t="s">
        <v>126</v>
      </c>
      <c r="B36" s="66" t="s">
        <v>42</v>
      </c>
      <c r="C36" s="66">
        <v>700</v>
      </c>
      <c r="D36" s="66" t="s">
        <v>42</v>
      </c>
      <c r="E36" s="66" t="s">
        <v>42</v>
      </c>
      <c r="F36" s="66">
        <v>700</v>
      </c>
      <c r="G36" s="66" t="s">
        <v>42</v>
      </c>
      <c r="H36" s="102">
        <v>28000</v>
      </c>
      <c r="I36" s="66">
        <v>19600</v>
      </c>
    </row>
    <row r="37" spans="1:9" ht="12.75" customHeight="1">
      <c r="A37" s="61" t="s">
        <v>130</v>
      </c>
      <c r="B37" s="66" t="s">
        <v>42</v>
      </c>
      <c r="C37" s="66">
        <v>10</v>
      </c>
      <c r="D37" s="66" t="s">
        <v>42</v>
      </c>
      <c r="E37" s="66" t="s">
        <v>42</v>
      </c>
      <c r="F37" s="66">
        <v>10</v>
      </c>
      <c r="G37" s="102" t="s">
        <v>42</v>
      </c>
      <c r="H37" s="102">
        <v>15600</v>
      </c>
      <c r="I37" s="66">
        <v>156</v>
      </c>
    </row>
    <row r="38" spans="1:9" ht="12.75">
      <c r="A38" s="71" t="s">
        <v>131</v>
      </c>
      <c r="B38" s="67" t="s">
        <v>42</v>
      </c>
      <c r="C38" s="67">
        <v>710</v>
      </c>
      <c r="D38" s="67" t="s">
        <v>42</v>
      </c>
      <c r="E38" s="67" t="s">
        <v>42</v>
      </c>
      <c r="F38" s="67">
        <v>710</v>
      </c>
      <c r="G38" s="103" t="s">
        <v>42</v>
      </c>
      <c r="H38" s="103">
        <v>27825</v>
      </c>
      <c r="I38" s="67">
        <v>19756</v>
      </c>
    </row>
    <row r="39" spans="1:9" ht="12.75">
      <c r="A39" s="61"/>
      <c r="B39" s="66"/>
      <c r="C39" s="66"/>
      <c r="D39" s="66"/>
      <c r="E39" s="66"/>
      <c r="F39" s="66"/>
      <c r="G39" s="102"/>
      <c r="H39" s="102"/>
      <c r="I39" s="66"/>
    </row>
    <row r="40" spans="1:9" ht="12.75">
      <c r="A40" s="61" t="s">
        <v>132</v>
      </c>
      <c r="B40" s="66" t="s">
        <v>42</v>
      </c>
      <c r="C40" s="104">
        <v>10</v>
      </c>
      <c r="D40" s="66" t="s">
        <v>42</v>
      </c>
      <c r="E40" s="66" t="s">
        <v>42</v>
      </c>
      <c r="F40" s="66">
        <v>10</v>
      </c>
      <c r="G40" s="66" t="s">
        <v>42</v>
      </c>
      <c r="H40" s="104">
        <v>18000</v>
      </c>
      <c r="I40" s="102">
        <v>180</v>
      </c>
    </row>
    <row r="41" spans="1:9" ht="12.75">
      <c r="A41" s="61" t="s">
        <v>133</v>
      </c>
      <c r="B41" s="104">
        <v>15</v>
      </c>
      <c r="C41" s="104">
        <v>8</v>
      </c>
      <c r="D41" s="66" t="s">
        <v>42</v>
      </c>
      <c r="E41" s="66" t="s">
        <v>42</v>
      </c>
      <c r="F41" s="66">
        <v>23</v>
      </c>
      <c r="G41" s="104">
        <v>5700</v>
      </c>
      <c r="H41" s="104">
        <v>15500</v>
      </c>
      <c r="I41" s="102">
        <v>210</v>
      </c>
    </row>
    <row r="42" spans="1:9" ht="12.75">
      <c r="A42" s="61" t="s">
        <v>134</v>
      </c>
      <c r="B42" s="104">
        <v>175</v>
      </c>
      <c r="C42" s="104" t="s">
        <v>42</v>
      </c>
      <c r="D42" s="66" t="s">
        <v>42</v>
      </c>
      <c r="E42" s="66" t="s">
        <v>42</v>
      </c>
      <c r="F42" s="66">
        <v>175</v>
      </c>
      <c r="G42" s="104">
        <v>4000</v>
      </c>
      <c r="H42" s="104" t="s">
        <v>42</v>
      </c>
      <c r="I42" s="102">
        <v>700</v>
      </c>
    </row>
    <row r="43" spans="1:9" ht="12.75">
      <c r="A43" s="71" t="s">
        <v>135</v>
      </c>
      <c r="B43" s="67">
        <v>190</v>
      </c>
      <c r="C43" s="67">
        <v>18</v>
      </c>
      <c r="D43" s="67" t="s">
        <v>42</v>
      </c>
      <c r="E43" s="67" t="s">
        <v>42</v>
      </c>
      <c r="F43" s="67">
        <v>208</v>
      </c>
      <c r="G43" s="103">
        <v>4134</v>
      </c>
      <c r="H43" s="103">
        <v>16889</v>
      </c>
      <c r="I43" s="67">
        <v>1090</v>
      </c>
    </row>
    <row r="44" spans="1:9" ht="12.75">
      <c r="A44" s="71"/>
      <c r="B44" s="67"/>
      <c r="C44" s="67"/>
      <c r="D44" s="67"/>
      <c r="E44" s="67"/>
      <c r="F44" s="67"/>
      <c r="G44" s="103"/>
      <c r="H44" s="103"/>
      <c r="I44" s="67"/>
    </row>
    <row r="45" spans="1:9" ht="12.75">
      <c r="A45" s="61" t="s">
        <v>141</v>
      </c>
      <c r="B45" s="66" t="s">
        <v>42</v>
      </c>
      <c r="C45" s="66">
        <v>42</v>
      </c>
      <c r="D45" s="66" t="s">
        <v>42</v>
      </c>
      <c r="E45" s="66" t="s">
        <v>42</v>
      </c>
      <c r="F45" s="66">
        <v>42</v>
      </c>
      <c r="G45" s="66" t="s">
        <v>42</v>
      </c>
      <c r="H45" s="102">
        <v>35000</v>
      </c>
      <c r="I45" s="66">
        <v>1470</v>
      </c>
    </row>
    <row r="46" spans="1:9" ht="12.75">
      <c r="A46" s="61" t="s">
        <v>142</v>
      </c>
      <c r="B46" s="102">
        <v>35</v>
      </c>
      <c r="C46" s="102">
        <v>56</v>
      </c>
      <c r="D46" s="66" t="s">
        <v>42</v>
      </c>
      <c r="E46" s="66" t="s">
        <v>42</v>
      </c>
      <c r="F46" s="66">
        <v>91</v>
      </c>
      <c r="G46" s="102">
        <v>10000</v>
      </c>
      <c r="H46" s="102">
        <v>25000</v>
      </c>
      <c r="I46" s="102">
        <v>1750</v>
      </c>
    </row>
    <row r="47" spans="1:9" ht="12.75">
      <c r="A47" s="61" t="s">
        <v>144</v>
      </c>
      <c r="B47" s="66">
        <v>9</v>
      </c>
      <c r="C47" s="66">
        <v>3</v>
      </c>
      <c r="D47" s="66" t="s">
        <v>42</v>
      </c>
      <c r="E47" s="66" t="s">
        <v>42</v>
      </c>
      <c r="F47" s="66">
        <v>12</v>
      </c>
      <c r="G47" s="102">
        <v>9000</v>
      </c>
      <c r="H47" s="102">
        <v>18000</v>
      </c>
      <c r="I47" s="66">
        <v>135</v>
      </c>
    </row>
    <row r="48" spans="1:9" ht="12.75">
      <c r="A48" s="61" t="s">
        <v>145</v>
      </c>
      <c r="B48" s="66">
        <v>6</v>
      </c>
      <c r="C48" s="66">
        <v>2</v>
      </c>
      <c r="D48" s="66" t="s">
        <v>42</v>
      </c>
      <c r="E48" s="66" t="s">
        <v>42</v>
      </c>
      <c r="F48" s="66">
        <v>8</v>
      </c>
      <c r="G48" s="102">
        <v>6300</v>
      </c>
      <c r="H48" s="102">
        <v>17000</v>
      </c>
      <c r="I48" s="66">
        <v>72</v>
      </c>
    </row>
    <row r="49" spans="1:9" ht="12.75">
      <c r="A49" s="61" t="s">
        <v>147</v>
      </c>
      <c r="B49" s="102" t="s">
        <v>42</v>
      </c>
      <c r="C49" s="102" t="s">
        <v>42</v>
      </c>
      <c r="D49" s="69">
        <v>535</v>
      </c>
      <c r="E49" s="69">
        <v>115</v>
      </c>
      <c r="F49" s="66">
        <v>650</v>
      </c>
      <c r="G49" s="102" t="s">
        <v>42</v>
      </c>
      <c r="H49" s="102" t="s">
        <v>42</v>
      </c>
      <c r="I49" s="102" t="s">
        <v>42</v>
      </c>
    </row>
    <row r="50" spans="1:9" ht="12.75">
      <c r="A50" s="71" t="s">
        <v>167</v>
      </c>
      <c r="B50" s="67">
        <v>50</v>
      </c>
      <c r="C50" s="67">
        <v>103</v>
      </c>
      <c r="D50" s="70">
        <v>535</v>
      </c>
      <c r="E50" s="70">
        <v>115</v>
      </c>
      <c r="F50" s="67">
        <v>803</v>
      </c>
      <c r="G50" s="103">
        <v>9376</v>
      </c>
      <c r="H50" s="103">
        <v>28718</v>
      </c>
      <c r="I50" s="67">
        <v>3427</v>
      </c>
    </row>
    <row r="51" spans="1:9" ht="12.75">
      <c r="A51" s="61"/>
      <c r="B51" s="66"/>
      <c r="C51" s="66"/>
      <c r="D51" s="66"/>
      <c r="E51" s="66"/>
      <c r="F51" s="66"/>
      <c r="G51" s="102"/>
      <c r="H51" s="102"/>
      <c r="I51" s="66"/>
    </row>
    <row r="52" spans="1:9" ht="12.75">
      <c r="A52" s="61" t="s">
        <v>148</v>
      </c>
      <c r="B52" s="69">
        <v>57</v>
      </c>
      <c r="C52" s="66">
        <v>21</v>
      </c>
      <c r="D52" s="66" t="s">
        <v>42</v>
      </c>
      <c r="E52" s="66" t="s">
        <v>42</v>
      </c>
      <c r="F52" s="66">
        <v>78</v>
      </c>
      <c r="G52" s="69">
        <v>5000</v>
      </c>
      <c r="H52" s="102">
        <v>14286</v>
      </c>
      <c r="I52" s="66">
        <v>585</v>
      </c>
    </row>
    <row r="53" spans="1:9" ht="12.75">
      <c r="A53" s="61" t="s">
        <v>149</v>
      </c>
      <c r="B53" s="102">
        <v>2</v>
      </c>
      <c r="C53" s="102">
        <v>6</v>
      </c>
      <c r="D53" s="66" t="s">
        <v>42</v>
      </c>
      <c r="E53" s="66" t="s">
        <v>42</v>
      </c>
      <c r="F53" s="66">
        <v>8</v>
      </c>
      <c r="G53" s="102">
        <v>3000</v>
      </c>
      <c r="H53" s="102">
        <v>20000</v>
      </c>
      <c r="I53" s="102">
        <v>126</v>
      </c>
    </row>
    <row r="54" spans="1:9" ht="12.75">
      <c r="A54" s="71" t="s">
        <v>150</v>
      </c>
      <c r="B54" s="67">
        <v>59</v>
      </c>
      <c r="C54" s="67">
        <v>27</v>
      </c>
      <c r="D54" s="67" t="s">
        <v>42</v>
      </c>
      <c r="E54" s="67" t="s">
        <v>42</v>
      </c>
      <c r="F54" s="67">
        <v>86</v>
      </c>
      <c r="G54" s="103">
        <v>4932</v>
      </c>
      <c r="H54" s="103">
        <v>15556</v>
      </c>
      <c r="I54" s="67">
        <v>711</v>
      </c>
    </row>
    <row r="55" spans="1:9" ht="12.75">
      <c r="A55" s="71"/>
      <c r="B55" s="67"/>
      <c r="C55" s="67"/>
      <c r="D55" s="67"/>
      <c r="E55" s="67"/>
      <c r="F55" s="67"/>
      <c r="G55" s="103"/>
      <c r="H55" s="103"/>
      <c r="I55" s="67"/>
    </row>
    <row r="56" spans="1:10" s="68" customFormat="1" ht="13.5" thickBot="1">
      <c r="A56" s="72" t="s">
        <v>151</v>
      </c>
      <c r="B56" s="73">
        <v>4531</v>
      </c>
      <c r="C56" s="73">
        <v>7364</v>
      </c>
      <c r="D56" s="73">
        <v>771</v>
      </c>
      <c r="E56" s="73">
        <v>1032</v>
      </c>
      <c r="F56" s="73">
        <v>13698</v>
      </c>
      <c r="G56" s="106">
        <v>28798</v>
      </c>
      <c r="H56" s="106">
        <v>57102</v>
      </c>
      <c r="I56" s="73">
        <v>550987</v>
      </c>
      <c r="J56" s="71"/>
    </row>
  </sheetData>
  <mergeCells count="8">
    <mergeCell ref="A1:I1"/>
    <mergeCell ref="A3:I3"/>
    <mergeCell ref="B5:F5"/>
    <mergeCell ref="G5:I5"/>
    <mergeCell ref="B6:C6"/>
    <mergeCell ref="D6:E6"/>
    <mergeCell ref="F6:F7"/>
    <mergeCell ref="G6:H6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Hoja81">
    <pageSetUpPr fitToPage="1"/>
  </sheetPr>
  <dimension ref="A1:J51"/>
  <sheetViews>
    <sheetView zoomScale="75" zoomScaleNormal="75" workbookViewId="0" topLeftCell="A1">
      <selection activeCell="L5" sqref="L5"/>
    </sheetView>
  </sheetViews>
  <sheetFormatPr defaultColWidth="11.421875" defaultRowHeight="12.75"/>
  <cols>
    <col min="1" max="1" width="28.7109375" style="58" customWidth="1"/>
    <col min="2" max="9" width="12.7109375" style="58" customWidth="1"/>
    <col min="10" max="16384" width="11.421875" style="58" customWidth="1"/>
  </cols>
  <sheetData>
    <row r="1" spans="1:9" s="55" customFormat="1" ht="18">
      <c r="A1" s="179" t="s">
        <v>0</v>
      </c>
      <c r="B1" s="179"/>
      <c r="C1" s="179"/>
      <c r="D1" s="179"/>
      <c r="E1" s="179"/>
      <c r="F1" s="179"/>
      <c r="G1" s="179"/>
      <c r="H1" s="179"/>
      <c r="I1" s="179"/>
    </row>
    <row r="3" spans="1:9" s="56" customFormat="1" ht="15">
      <c r="A3" s="191" t="s">
        <v>195</v>
      </c>
      <c r="B3" s="191"/>
      <c r="C3" s="191"/>
      <c r="D3" s="191"/>
      <c r="E3" s="191"/>
      <c r="F3" s="191"/>
      <c r="G3" s="191"/>
      <c r="H3" s="191"/>
      <c r="I3" s="191"/>
    </row>
    <row r="4" spans="1:9" s="56" customFormat="1" ht="15.75" thickBot="1">
      <c r="A4" s="98"/>
      <c r="B4" s="99"/>
      <c r="C4" s="99"/>
      <c r="D4" s="99"/>
      <c r="E4" s="99"/>
      <c r="F4" s="99"/>
      <c r="G4" s="99"/>
      <c r="H4" s="100"/>
      <c r="I4" s="100"/>
    </row>
    <row r="5" spans="1:9" ht="12.75">
      <c r="A5" s="135" t="s">
        <v>85</v>
      </c>
      <c r="B5" s="181" t="s">
        <v>173</v>
      </c>
      <c r="C5" s="182"/>
      <c r="D5" s="182"/>
      <c r="E5" s="182"/>
      <c r="F5" s="185"/>
      <c r="G5" s="181" t="s">
        <v>152</v>
      </c>
      <c r="H5" s="182"/>
      <c r="I5" s="182"/>
    </row>
    <row r="6" spans="1:9" ht="12.75">
      <c r="A6" s="59" t="s">
        <v>87</v>
      </c>
      <c r="B6" s="189" t="s">
        <v>36</v>
      </c>
      <c r="C6" s="190"/>
      <c r="D6" s="189" t="s">
        <v>37</v>
      </c>
      <c r="E6" s="202"/>
      <c r="F6" s="203" t="s">
        <v>40</v>
      </c>
      <c r="G6" s="183" t="s">
        <v>153</v>
      </c>
      <c r="H6" s="184"/>
      <c r="I6" s="63" t="s">
        <v>174</v>
      </c>
    </row>
    <row r="7" spans="1:9" ht="13.5" thickBot="1">
      <c r="A7" s="90"/>
      <c r="B7" s="91" t="s">
        <v>38</v>
      </c>
      <c r="C7" s="91" t="s">
        <v>39</v>
      </c>
      <c r="D7" s="91" t="s">
        <v>38</v>
      </c>
      <c r="E7" s="91" t="s">
        <v>39</v>
      </c>
      <c r="F7" s="165"/>
      <c r="G7" s="91" t="s">
        <v>38</v>
      </c>
      <c r="H7" s="101" t="s">
        <v>39</v>
      </c>
      <c r="I7" s="91" t="s">
        <v>175</v>
      </c>
    </row>
    <row r="8" spans="1:9" ht="12.75">
      <c r="A8" s="57" t="s">
        <v>94</v>
      </c>
      <c r="B8" s="85" t="s">
        <v>42</v>
      </c>
      <c r="C8" s="85" t="s">
        <v>42</v>
      </c>
      <c r="D8" s="85" t="s">
        <v>42</v>
      </c>
      <c r="E8" s="85" t="s">
        <v>42</v>
      </c>
      <c r="F8" s="85" t="s">
        <v>42</v>
      </c>
      <c r="G8" s="111">
        <v>22000</v>
      </c>
      <c r="H8" s="85" t="s">
        <v>42</v>
      </c>
      <c r="I8" s="85" t="s">
        <v>42</v>
      </c>
    </row>
    <row r="9" spans="1:9" ht="12.75">
      <c r="A9" s="61" t="s">
        <v>95</v>
      </c>
      <c r="B9" s="102" t="s">
        <v>42</v>
      </c>
      <c r="C9" s="102" t="s">
        <v>42</v>
      </c>
      <c r="D9" s="66" t="s">
        <v>42</v>
      </c>
      <c r="E9" s="66" t="s">
        <v>42</v>
      </c>
      <c r="F9" s="66" t="s">
        <v>42</v>
      </c>
      <c r="G9" s="102">
        <v>22000</v>
      </c>
      <c r="H9" s="102" t="s">
        <v>42</v>
      </c>
      <c r="I9" s="102" t="s">
        <v>42</v>
      </c>
    </row>
    <row r="10" spans="1:9" ht="12.75">
      <c r="A10" s="61" t="s">
        <v>96</v>
      </c>
      <c r="B10" s="66" t="s">
        <v>42</v>
      </c>
      <c r="C10" s="66" t="s">
        <v>42</v>
      </c>
      <c r="D10" s="66" t="s">
        <v>42</v>
      </c>
      <c r="E10" s="66" t="s">
        <v>42</v>
      </c>
      <c r="F10" s="66" t="s">
        <v>42</v>
      </c>
      <c r="G10" s="102">
        <v>22000</v>
      </c>
      <c r="H10" s="102" t="s">
        <v>42</v>
      </c>
      <c r="I10" s="66" t="s">
        <v>42</v>
      </c>
    </row>
    <row r="11" spans="1:9" ht="12.75">
      <c r="A11" s="61" t="s">
        <v>97</v>
      </c>
      <c r="B11" s="102" t="s">
        <v>42</v>
      </c>
      <c r="C11" s="102" t="s">
        <v>42</v>
      </c>
      <c r="D11" s="66" t="s">
        <v>42</v>
      </c>
      <c r="E11" s="66" t="s">
        <v>42</v>
      </c>
      <c r="F11" s="66" t="s">
        <v>42</v>
      </c>
      <c r="G11" s="102">
        <v>22000</v>
      </c>
      <c r="H11" s="102" t="s">
        <v>42</v>
      </c>
      <c r="I11" s="102" t="s">
        <v>42</v>
      </c>
    </row>
    <row r="12" spans="1:9" s="68" customFormat="1" ht="12.75">
      <c r="A12" s="71" t="s">
        <v>104</v>
      </c>
      <c r="B12" s="103">
        <v>1402</v>
      </c>
      <c r="C12" s="103">
        <v>679</v>
      </c>
      <c r="D12" s="67" t="s">
        <v>42</v>
      </c>
      <c r="E12" s="67" t="s">
        <v>42</v>
      </c>
      <c r="F12" s="67">
        <v>2081</v>
      </c>
      <c r="G12" s="103">
        <v>42525</v>
      </c>
      <c r="H12" s="103">
        <v>53235</v>
      </c>
      <c r="I12" s="103">
        <v>95767</v>
      </c>
    </row>
    <row r="13" spans="1:9" ht="12.75">
      <c r="A13" s="71"/>
      <c r="B13" s="67"/>
      <c r="C13" s="67"/>
      <c r="D13" s="67"/>
      <c r="E13" s="67"/>
      <c r="F13" s="67"/>
      <c r="G13" s="103"/>
      <c r="H13" s="103"/>
      <c r="I13" s="67"/>
    </row>
    <row r="14" spans="1:9" ht="12.75">
      <c r="A14" s="61" t="s">
        <v>107</v>
      </c>
      <c r="B14" s="66">
        <v>7</v>
      </c>
      <c r="C14" s="66">
        <v>2</v>
      </c>
      <c r="D14" s="66" t="s">
        <v>42</v>
      </c>
      <c r="E14" s="66" t="s">
        <v>42</v>
      </c>
      <c r="F14" s="66">
        <v>9</v>
      </c>
      <c r="G14" s="102">
        <v>6000</v>
      </c>
      <c r="H14" s="102">
        <v>12000</v>
      </c>
      <c r="I14" s="66">
        <v>66</v>
      </c>
    </row>
    <row r="15" spans="1:9" ht="12.75">
      <c r="A15" s="61" t="s">
        <v>108</v>
      </c>
      <c r="B15" s="69">
        <v>1247</v>
      </c>
      <c r="C15" s="66">
        <v>1817</v>
      </c>
      <c r="D15" s="66" t="s">
        <v>42</v>
      </c>
      <c r="E15" s="66" t="s">
        <v>42</v>
      </c>
      <c r="F15" s="66">
        <v>3064</v>
      </c>
      <c r="G15" s="102">
        <v>25000</v>
      </c>
      <c r="H15" s="102">
        <v>55000</v>
      </c>
      <c r="I15" s="66">
        <v>131110</v>
      </c>
    </row>
    <row r="16" spans="1:9" ht="12.75">
      <c r="A16" s="71" t="s">
        <v>109</v>
      </c>
      <c r="B16" s="67">
        <v>1254</v>
      </c>
      <c r="C16" s="67">
        <v>1819</v>
      </c>
      <c r="D16" s="67" t="s">
        <v>42</v>
      </c>
      <c r="E16" s="67" t="s">
        <v>42</v>
      </c>
      <c r="F16" s="67">
        <v>3073</v>
      </c>
      <c r="G16" s="103">
        <v>24894</v>
      </c>
      <c r="H16" s="103">
        <v>54953</v>
      </c>
      <c r="I16" s="67">
        <v>131176</v>
      </c>
    </row>
    <row r="17" spans="1:9" ht="12.75">
      <c r="A17" s="61"/>
      <c r="B17" s="66"/>
      <c r="C17" s="66"/>
      <c r="D17" s="66"/>
      <c r="E17" s="66"/>
      <c r="F17" s="66"/>
      <c r="G17" s="102"/>
      <c r="H17" s="102"/>
      <c r="I17" s="66"/>
    </row>
    <row r="18" spans="1:9" ht="12.75">
      <c r="A18" s="61" t="s">
        <v>110</v>
      </c>
      <c r="B18" s="104">
        <v>241</v>
      </c>
      <c r="C18" s="104">
        <v>42</v>
      </c>
      <c r="D18" s="104">
        <v>77</v>
      </c>
      <c r="E18" s="66" t="s">
        <v>42</v>
      </c>
      <c r="F18" s="66">
        <v>360</v>
      </c>
      <c r="G18" s="104">
        <v>10182</v>
      </c>
      <c r="H18" s="104">
        <v>43679</v>
      </c>
      <c r="I18" s="104">
        <v>4288</v>
      </c>
    </row>
    <row r="19" spans="1:9" ht="12.75">
      <c r="A19" s="61" t="s">
        <v>111</v>
      </c>
      <c r="B19" s="104">
        <v>594</v>
      </c>
      <c r="C19" s="104" t="s">
        <v>42</v>
      </c>
      <c r="D19" s="66" t="s">
        <v>42</v>
      </c>
      <c r="E19" s="66" t="s">
        <v>42</v>
      </c>
      <c r="F19" s="66">
        <v>594</v>
      </c>
      <c r="G19" s="104">
        <v>22000</v>
      </c>
      <c r="H19" s="104" t="s">
        <v>42</v>
      </c>
      <c r="I19" s="102">
        <v>13068</v>
      </c>
    </row>
    <row r="20" spans="1:9" ht="12.75">
      <c r="A20" s="61" t="s">
        <v>112</v>
      </c>
      <c r="B20" s="104">
        <v>100</v>
      </c>
      <c r="C20" s="104">
        <v>2122</v>
      </c>
      <c r="D20" s="69">
        <v>51</v>
      </c>
      <c r="E20" s="69">
        <v>250</v>
      </c>
      <c r="F20" s="66">
        <v>2523</v>
      </c>
      <c r="G20" s="104">
        <v>13391</v>
      </c>
      <c r="H20" s="104">
        <v>19471</v>
      </c>
      <c r="I20" s="102">
        <v>42657</v>
      </c>
    </row>
    <row r="21" spans="1:9" ht="12.75">
      <c r="A21" s="61" t="s">
        <v>113</v>
      </c>
      <c r="B21" s="104" t="s">
        <v>42</v>
      </c>
      <c r="C21" s="104">
        <v>11</v>
      </c>
      <c r="D21" s="66" t="s">
        <v>42</v>
      </c>
      <c r="E21" s="66" t="s">
        <v>42</v>
      </c>
      <c r="F21" s="66">
        <v>11</v>
      </c>
      <c r="G21" s="104" t="s">
        <v>42</v>
      </c>
      <c r="H21" s="104">
        <v>33000</v>
      </c>
      <c r="I21" s="102">
        <v>363</v>
      </c>
    </row>
    <row r="22" spans="1:9" ht="12.75">
      <c r="A22" s="71" t="s">
        <v>114</v>
      </c>
      <c r="B22" s="67">
        <v>935</v>
      </c>
      <c r="C22" s="67">
        <v>2175</v>
      </c>
      <c r="D22" s="67">
        <v>128</v>
      </c>
      <c r="E22" s="70">
        <v>250</v>
      </c>
      <c r="F22" s="67">
        <v>3488</v>
      </c>
      <c r="G22" s="103">
        <v>18033</v>
      </c>
      <c r="H22" s="103">
        <v>20007</v>
      </c>
      <c r="I22" s="67">
        <v>60376</v>
      </c>
    </row>
    <row r="23" spans="1:9" ht="12.75">
      <c r="A23" s="71"/>
      <c r="B23" s="67"/>
      <c r="C23" s="67"/>
      <c r="D23" s="67"/>
      <c r="E23" s="67"/>
      <c r="F23" s="67"/>
      <c r="G23" s="103"/>
      <c r="H23" s="103"/>
      <c r="I23" s="67"/>
    </row>
    <row r="24" spans="1:9" ht="12.75">
      <c r="A24" s="61" t="s">
        <v>116</v>
      </c>
      <c r="B24" s="69">
        <v>4</v>
      </c>
      <c r="C24" s="102">
        <v>4</v>
      </c>
      <c r="D24" s="66" t="s">
        <v>42</v>
      </c>
      <c r="E24" s="66" t="s">
        <v>42</v>
      </c>
      <c r="F24" s="66">
        <v>8</v>
      </c>
      <c r="G24" s="69">
        <v>3000</v>
      </c>
      <c r="H24" s="102">
        <v>8000</v>
      </c>
      <c r="I24" s="102">
        <v>44</v>
      </c>
    </row>
    <row r="25" spans="1:9" ht="12.75">
      <c r="A25" s="61" t="s">
        <v>119</v>
      </c>
      <c r="B25" s="102">
        <v>28</v>
      </c>
      <c r="C25" s="102">
        <v>7</v>
      </c>
      <c r="D25" s="66" t="s">
        <v>42</v>
      </c>
      <c r="E25" s="66" t="s">
        <v>42</v>
      </c>
      <c r="F25" s="66">
        <v>35</v>
      </c>
      <c r="G25" s="102">
        <v>5000</v>
      </c>
      <c r="H25" s="102">
        <v>10000</v>
      </c>
      <c r="I25" s="102">
        <v>210</v>
      </c>
    </row>
    <row r="26" spans="1:9" ht="12.75">
      <c r="A26" s="61" t="s">
        <v>120</v>
      </c>
      <c r="B26" s="102">
        <v>115</v>
      </c>
      <c r="C26" s="102">
        <v>27</v>
      </c>
      <c r="D26" s="102" t="s">
        <v>42</v>
      </c>
      <c r="E26" s="66" t="s">
        <v>42</v>
      </c>
      <c r="F26" s="66">
        <v>142</v>
      </c>
      <c r="G26" s="102">
        <v>11000</v>
      </c>
      <c r="H26" s="102">
        <v>21000</v>
      </c>
      <c r="I26" s="102">
        <v>1832</v>
      </c>
    </row>
    <row r="27" spans="1:9" ht="12.75">
      <c r="A27" s="61" t="s">
        <v>121</v>
      </c>
      <c r="B27" s="102">
        <v>243</v>
      </c>
      <c r="C27" s="102" t="s">
        <v>42</v>
      </c>
      <c r="D27" s="66" t="s">
        <v>42</v>
      </c>
      <c r="E27" s="66" t="s">
        <v>42</v>
      </c>
      <c r="F27" s="66">
        <v>243</v>
      </c>
      <c r="G27" s="102">
        <v>10000</v>
      </c>
      <c r="H27" s="102" t="s">
        <v>42</v>
      </c>
      <c r="I27" s="102">
        <v>2430</v>
      </c>
    </row>
    <row r="28" spans="1:9" ht="12.75">
      <c r="A28" s="61" t="s">
        <v>122</v>
      </c>
      <c r="B28" s="102">
        <v>7</v>
      </c>
      <c r="C28" s="102" t="s">
        <v>42</v>
      </c>
      <c r="D28" s="66" t="s">
        <v>42</v>
      </c>
      <c r="E28" s="66" t="s">
        <v>42</v>
      </c>
      <c r="F28" s="66">
        <v>7</v>
      </c>
      <c r="G28" s="102">
        <v>3000</v>
      </c>
      <c r="H28" s="102" t="s">
        <v>42</v>
      </c>
      <c r="I28" s="102">
        <v>21</v>
      </c>
    </row>
    <row r="29" spans="1:9" ht="12.75">
      <c r="A29" s="61" t="s">
        <v>123</v>
      </c>
      <c r="B29" s="102">
        <v>26</v>
      </c>
      <c r="C29" s="102">
        <v>38</v>
      </c>
      <c r="D29" s="102" t="s">
        <v>42</v>
      </c>
      <c r="E29" s="66" t="s">
        <v>42</v>
      </c>
      <c r="F29" s="66">
        <v>64</v>
      </c>
      <c r="G29" s="102">
        <v>8000</v>
      </c>
      <c r="H29" s="102">
        <v>18500</v>
      </c>
      <c r="I29" s="102">
        <v>911</v>
      </c>
    </row>
    <row r="30" spans="1:9" ht="12.75">
      <c r="A30" s="61" t="s">
        <v>124</v>
      </c>
      <c r="B30" s="102">
        <v>3</v>
      </c>
      <c r="C30" s="102">
        <v>1</v>
      </c>
      <c r="D30" s="102" t="s">
        <v>42</v>
      </c>
      <c r="E30" s="66" t="s">
        <v>42</v>
      </c>
      <c r="F30" s="66">
        <v>4</v>
      </c>
      <c r="G30" s="102">
        <v>5000</v>
      </c>
      <c r="H30" s="102">
        <v>25000</v>
      </c>
      <c r="I30" s="102">
        <v>40</v>
      </c>
    </row>
    <row r="31" spans="1:9" ht="12.75">
      <c r="A31" s="71" t="s">
        <v>166</v>
      </c>
      <c r="B31" s="67">
        <v>426</v>
      </c>
      <c r="C31" s="67">
        <v>77</v>
      </c>
      <c r="D31" s="67" t="s">
        <v>42</v>
      </c>
      <c r="E31" s="67" t="s">
        <v>42</v>
      </c>
      <c r="F31" s="67">
        <v>503</v>
      </c>
      <c r="G31" s="103">
        <v>9603</v>
      </c>
      <c r="H31" s="103">
        <v>18143</v>
      </c>
      <c r="I31" s="67">
        <v>5488</v>
      </c>
    </row>
    <row r="32" spans="1:9" ht="12.75">
      <c r="A32" s="71"/>
      <c r="B32" s="67"/>
      <c r="C32" s="67"/>
      <c r="D32" s="67"/>
      <c r="E32" s="67"/>
      <c r="F32" s="67"/>
      <c r="G32" s="103"/>
      <c r="H32" s="103"/>
      <c r="I32" s="67"/>
    </row>
    <row r="33" spans="1:9" ht="12.75">
      <c r="A33" s="61" t="s">
        <v>126</v>
      </c>
      <c r="B33" s="66" t="s">
        <v>42</v>
      </c>
      <c r="C33" s="66">
        <v>600</v>
      </c>
      <c r="D33" s="66" t="s">
        <v>42</v>
      </c>
      <c r="E33" s="66" t="s">
        <v>42</v>
      </c>
      <c r="F33" s="66">
        <v>600</v>
      </c>
      <c r="G33" s="66" t="s">
        <v>42</v>
      </c>
      <c r="H33" s="102">
        <v>27000</v>
      </c>
      <c r="I33" s="66">
        <v>16200</v>
      </c>
    </row>
    <row r="34" spans="1:9" ht="12.75" customHeight="1">
      <c r="A34" s="61" t="s">
        <v>130</v>
      </c>
      <c r="B34" s="66" t="s">
        <v>42</v>
      </c>
      <c r="C34" s="66">
        <v>10</v>
      </c>
      <c r="D34" s="66" t="s">
        <v>42</v>
      </c>
      <c r="E34" s="66" t="s">
        <v>42</v>
      </c>
      <c r="F34" s="66">
        <v>10</v>
      </c>
      <c r="G34" s="102" t="s">
        <v>42</v>
      </c>
      <c r="H34" s="102">
        <v>15600</v>
      </c>
      <c r="I34" s="66">
        <v>156</v>
      </c>
    </row>
    <row r="35" spans="1:9" ht="12.75">
      <c r="A35" s="71" t="s">
        <v>131</v>
      </c>
      <c r="B35" s="67" t="s">
        <v>42</v>
      </c>
      <c r="C35" s="67">
        <v>610</v>
      </c>
      <c r="D35" s="67" t="s">
        <v>42</v>
      </c>
      <c r="E35" s="67" t="s">
        <v>42</v>
      </c>
      <c r="F35" s="67">
        <v>610</v>
      </c>
      <c r="G35" s="103" t="s">
        <v>42</v>
      </c>
      <c r="H35" s="103">
        <v>26813</v>
      </c>
      <c r="I35" s="67">
        <v>16356</v>
      </c>
    </row>
    <row r="36" spans="1:9" ht="12.75">
      <c r="A36" s="61"/>
      <c r="B36" s="66"/>
      <c r="C36" s="66"/>
      <c r="D36" s="66"/>
      <c r="E36" s="66"/>
      <c r="F36" s="66"/>
      <c r="G36" s="102"/>
      <c r="H36" s="102"/>
      <c r="I36" s="66"/>
    </row>
    <row r="37" spans="1:9" ht="12.75">
      <c r="A37" s="61" t="s">
        <v>132</v>
      </c>
      <c r="B37" s="66" t="s">
        <v>42</v>
      </c>
      <c r="C37" s="104">
        <v>10</v>
      </c>
      <c r="D37" s="66" t="s">
        <v>42</v>
      </c>
      <c r="E37" s="66" t="s">
        <v>42</v>
      </c>
      <c r="F37" s="66">
        <v>10</v>
      </c>
      <c r="G37" s="66" t="s">
        <v>42</v>
      </c>
      <c r="H37" s="104">
        <v>18000</v>
      </c>
      <c r="I37" s="102">
        <v>180</v>
      </c>
    </row>
    <row r="38" spans="1:9" ht="12.75">
      <c r="A38" s="71" t="s">
        <v>135</v>
      </c>
      <c r="B38" s="67" t="s">
        <v>42</v>
      </c>
      <c r="C38" s="67">
        <v>10</v>
      </c>
      <c r="D38" s="67" t="s">
        <v>42</v>
      </c>
      <c r="E38" s="67" t="s">
        <v>42</v>
      </c>
      <c r="F38" s="67">
        <v>10</v>
      </c>
      <c r="G38" s="103" t="s">
        <v>42</v>
      </c>
      <c r="H38" s="103">
        <v>18000</v>
      </c>
      <c r="I38" s="67">
        <v>180</v>
      </c>
    </row>
    <row r="39" spans="1:9" ht="12.75">
      <c r="A39" s="71"/>
      <c r="B39" s="67"/>
      <c r="C39" s="67"/>
      <c r="D39" s="67"/>
      <c r="E39" s="67"/>
      <c r="F39" s="67"/>
      <c r="G39" s="103"/>
      <c r="H39" s="103"/>
      <c r="I39" s="67"/>
    </row>
    <row r="40" spans="1:9" ht="12.75">
      <c r="A40" s="61" t="s">
        <v>141</v>
      </c>
      <c r="B40" s="66" t="s">
        <v>42</v>
      </c>
      <c r="C40" s="66">
        <v>82</v>
      </c>
      <c r="D40" s="66" t="s">
        <v>42</v>
      </c>
      <c r="E40" s="66" t="s">
        <v>42</v>
      </c>
      <c r="F40" s="66">
        <v>82</v>
      </c>
      <c r="G40" s="66" t="s">
        <v>42</v>
      </c>
      <c r="H40" s="102">
        <v>40000</v>
      </c>
      <c r="I40" s="66">
        <v>3280</v>
      </c>
    </row>
    <row r="41" spans="1:9" ht="12.75">
      <c r="A41" s="61" t="s">
        <v>142</v>
      </c>
      <c r="B41" s="102">
        <v>38</v>
      </c>
      <c r="C41" s="102">
        <v>52</v>
      </c>
      <c r="D41" s="66" t="s">
        <v>42</v>
      </c>
      <c r="E41" s="66" t="s">
        <v>42</v>
      </c>
      <c r="F41" s="66">
        <v>90</v>
      </c>
      <c r="G41" s="102">
        <v>8000</v>
      </c>
      <c r="H41" s="102">
        <v>25000</v>
      </c>
      <c r="I41" s="102">
        <v>1604</v>
      </c>
    </row>
    <row r="42" spans="1:9" ht="12.75">
      <c r="A42" s="61" t="s">
        <v>144</v>
      </c>
      <c r="B42" s="66">
        <v>6</v>
      </c>
      <c r="C42" s="66">
        <v>2</v>
      </c>
      <c r="D42" s="66" t="s">
        <v>42</v>
      </c>
      <c r="E42" s="66" t="s">
        <v>42</v>
      </c>
      <c r="F42" s="66">
        <v>8</v>
      </c>
      <c r="G42" s="102">
        <v>7000</v>
      </c>
      <c r="H42" s="102">
        <v>16500</v>
      </c>
      <c r="I42" s="66">
        <v>75</v>
      </c>
    </row>
    <row r="43" spans="1:9" ht="12.75">
      <c r="A43" s="61" t="s">
        <v>145</v>
      </c>
      <c r="B43" s="66">
        <v>34</v>
      </c>
      <c r="C43" s="66">
        <v>10</v>
      </c>
      <c r="D43" s="66" t="s">
        <v>42</v>
      </c>
      <c r="E43" s="66" t="s">
        <v>42</v>
      </c>
      <c r="F43" s="66">
        <v>44</v>
      </c>
      <c r="G43" s="102">
        <v>1800</v>
      </c>
      <c r="H43" s="102">
        <v>17000</v>
      </c>
      <c r="I43" s="66">
        <v>231</v>
      </c>
    </row>
    <row r="44" spans="1:9" ht="12.75">
      <c r="A44" s="61" t="s">
        <v>147</v>
      </c>
      <c r="B44" s="102" t="s">
        <v>42</v>
      </c>
      <c r="C44" s="102" t="s">
        <v>42</v>
      </c>
      <c r="D44" s="69">
        <v>334</v>
      </c>
      <c r="E44" s="69">
        <v>25</v>
      </c>
      <c r="F44" s="66">
        <v>359</v>
      </c>
      <c r="G44" s="102" t="s">
        <v>42</v>
      </c>
      <c r="H44" s="102" t="s">
        <v>42</v>
      </c>
      <c r="I44" s="102" t="s">
        <v>42</v>
      </c>
    </row>
    <row r="45" spans="1:9" ht="12.75">
      <c r="A45" s="71" t="s">
        <v>167</v>
      </c>
      <c r="B45" s="67">
        <v>78</v>
      </c>
      <c r="C45" s="67">
        <v>146</v>
      </c>
      <c r="D45" s="70">
        <v>334</v>
      </c>
      <c r="E45" s="70">
        <v>25</v>
      </c>
      <c r="F45" s="67">
        <v>583</v>
      </c>
      <c r="G45" s="103">
        <v>5221</v>
      </c>
      <c r="H45" s="103">
        <v>32760</v>
      </c>
      <c r="I45" s="67">
        <v>5190</v>
      </c>
    </row>
    <row r="46" spans="1:9" ht="12.75">
      <c r="A46" s="61"/>
      <c r="B46" s="66"/>
      <c r="C46" s="66"/>
      <c r="D46" s="66"/>
      <c r="E46" s="66"/>
      <c r="F46" s="66"/>
      <c r="G46" s="102"/>
      <c r="H46" s="102"/>
      <c r="I46" s="66"/>
    </row>
    <row r="47" spans="1:9" ht="12.75">
      <c r="A47" s="61" t="s">
        <v>148</v>
      </c>
      <c r="B47" s="69">
        <v>30</v>
      </c>
      <c r="C47" s="66">
        <v>11</v>
      </c>
      <c r="D47" s="66" t="s">
        <v>42</v>
      </c>
      <c r="E47" s="66" t="s">
        <v>42</v>
      </c>
      <c r="F47" s="66">
        <v>41</v>
      </c>
      <c r="G47" s="69">
        <v>5000</v>
      </c>
      <c r="H47" s="102">
        <v>15000</v>
      </c>
      <c r="I47" s="66">
        <v>315</v>
      </c>
    </row>
    <row r="48" spans="1:9" ht="12.75">
      <c r="A48" s="61" t="s">
        <v>149</v>
      </c>
      <c r="B48" s="102">
        <v>2</v>
      </c>
      <c r="C48" s="102">
        <v>6</v>
      </c>
      <c r="D48" s="66" t="s">
        <v>42</v>
      </c>
      <c r="E48" s="66" t="s">
        <v>42</v>
      </c>
      <c r="F48" s="66">
        <v>8</v>
      </c>
      <c r="G48" s="102">
        <v>3000</v>
      </c>
      <c r="H48" s="102">
        <v>18800</v>
      </c>
      <c r="I48" s="102">
        <v>119</v>
      </c>
    </row>
    <row r="49" spans="1:9" ht="12.75">
      <c r="A49" s="71" t="s">
        <v>150</v>
      </c>
      <c r="B49" s="67">
        <v>32</v>
      </c>
      <c r="C49" s="67">
        <v>17</v>
      </c>
      <c r="D49" s="67" t="s">
        <v>42</v>
      </c>
      <c r="E49" s="67" t="s">
        <v>42</v>
      </c>
      <c r="F49" s="67">
        <v>49</v>
      </c>
      <c r="G49" s="103">
        <v>4875</v>
      </c>
      <c r="H49" s="103">
        <v>16341</v>
      </c>
      <c r="I49" s="67">
        <v>434</v>
      </c>
    </row>
    <row r="50" spans="1:9" ht="12.75">
      <c r="A50" s="71"/>
      <c r="B50" s="67"/>
      <c r="C50" s="67"/>
      <c r="D50" s="67"/>
      <c r="E50" s="67"/>
      <c r="F50" s="67"/>
      <c r="G50" s="103"/>
      <c r="H50" s="103"/>
      <c r="I50" s="67"/>
    </row>
    <row r="51" spans="1:10" s="68" customFormat="1" ht="13.5" thickBot="1">
      <c r="A51" s="72" t="s">
        <v>151</v>
      </c>
      <c r="B51" s="73">
        <v>4127</v>
      </c>
      <c r="C51" s="73">
        <v>5533</v>
      </c>
      <c r="D51" s="73">
        <v>462</v>
      </c>
      <c r="E51" s="73">
        <v>275</v>
      </c>
      <c r="F51" s="73">
        <v>10397</v>
      </c>
      <c r="G51" s="106">
        <v>27224</v>
      </c>
      <c r="H51" s="106">
        <v>36619</v>
      </c>
      <c r="I51" s="73">
        <v>314967</v>
      </c>
      <c r="J51" s="71"/>
    </row>
  </sheetData>
  <mergeCells count="8">
    <mergeCell ref="B6:C6"/>
    <mergeCell ref="D6:E6"/>
    <mergeCell ref="F6:F7"/>
    <mergeCell ref="G6:H6"/>
    <mergeCell ref="A1:I1"/>
    <mergeCell ref="A3:I3"/>
    <mergeCell ref="B5:F5"/>
    <mergeCell ref="G5:I5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Hoja911"/>
  <dimension ref="A1:G28"/>
  <sheetViews>
    <sheetView showGridLines="0" zoomScale="75" zoomScaleNormal="75" workbookViewId="0" topLeftCell="A1">
      <selection activeCell="B36" sqref="B36"/>
    </sheetView>
  </sheetViews>
  <sheetFormatPr defaultColWidth="11.421875" defaultRowHeight="12.75"/>
  <cols>
    <col min="1" max="2" width="15.7109375" style="0" customWidth="1"/>
    <col min="3" max="7" width="20.7109375" style="0" customWidth="1"/>
    <col min="8" max="9" width="13.28125" style="0" customWidth="1"/>
    <col min="10" max="17" width="11.140625" style="0" customWidth="1"/>
  </cols>
  <sheetData>
    <row r="1" spans="1:7" s="2" customFormat="1" ht="18">
      <c r="A1" s="168" t="s">
        <v>0</v>
      </c>
      <c r="B1" s="168"/>
      <c r="C1" s="168"/>
      <c r="D1" s="168"/>
      <c r="E1" s="168"/>
      <c r="F1" s="168"/>
      <c r="G1" s="168"/>
    </row>
    <row r="2" s="3" customFormat="1" ht="14.25">
      <c r="A2" s="45"/>
    </row>
    <row r="3" spans="1:7" s="3" customFormat="1" ht="15">
      <c r="A3" s="169" t="s">
        <v>12</v>
      </c>
      <c r="B3" s="169"/>
      <c r="C3" s="169"/>
      <c r="D3" s="169"/>
      <c r="E3" s="169"/>
      <c r="F3" s="169"/>
      <c r="G3" s="169"/>
    </row>
    <row r="4" spans="1:6" s="3" customFormat="1" ht="15.75" thickBot="1">
      <c r="A4" s="98"/>
      <c r="B4" s="99"/>
      <c r="C4" s="99"/>
      <c r="D4" s="99"/>
      <c r="E4" s="99"/>
      <c r="F4" s="99"/>
    </row>
    <row r="5" spans="1:7" ht="12.75">
      <c r="A5" s="148"/>
      <c r="B5" s="149"/>
      <c r="C5" s="150"/>
      <c r="D5" s="150"/>
      <c r="E5" s="151" t="s">
        <v>6</v>
      </c>
      <c r="F5" s="151" t="s">
        <v>13</v>
      </c>
      <c r="G5" s="150"/>
    </row>
    <row r="6" spans="1:7" ht="12.75">
      <c r="A6" s="8"/>
      <c r="C6" s="29" t="s">
        <v>5</v>
      </c>
      <c r="D6" s="29" t="s">
        <v>14</v>
      </c>
      <c r="E6" s="29" t="s">
        <v>15</v>
      </c>
      <c r="F6" s="29" t="s">
        <v>16</v>
      </c>
      <c r="G6" s="29" t="s">
        <v>17</v>
      </c>
    </row>
    <row r="7" spans="1:7" ht="12.75">
      <c r="A7" s="170" t="s">
        <v>4</v>
      </c>
      <c r="B7" s="200"/>
      <c r="C7" s="29" t="s">
        <v>170</v>
      </c>
      <c r="D7" s="29" t="s">
        <v>18</v>
      </c>
      <c r="E7" s="29" t="s">
        <v>171</v>
      </c>
      <c r="F7" s="29" t="s">
        <v>19</v>
      </c>
      <c r="G7" s="29" t="s">
        <v>182</v>
      </c>
    </row>
    <row r="8" spans="1:7" ht="13.5" thickBot="1">
      <c r="A8" s="144"/>
      <c r="B8" s="141"/>
      <c r="C8" s="31"/>
      <c r="D8" s="31"/>
      <c r="E8" s="31"/>
      <c r="F8" s="145" t="s">
        <v>21</v>
      </c>
      <c r="G8" s="31"/>
    </row>
    <row r="9" spans="1:7" ht="12.75">
      <c r="A9" s="192">
        <v>1990</v>
      </c>
      <c r="B9" s="193"/>
      <c r="C9" s="12">
        <v>295.4</v>
      </c>
      <c r="D9" s="10">
        <v>494.9627623561273</v>
      </c>
      <c r="E9" s="11">
        <v>14621.2</v>
      </c>
      <c r="F9" s="32">
        <v>9.574122822833653</v>
      </c>
      <c r="G9" s="13">
        <v>326836.39248494466</v>
      </c>
    </row>
    <row r="10" spans="1:7" ht="12.75">
      <c r="A10" s="192">
        <v>1991</v>
      </c>
      <c r="B10" s="193"/>
      <c r="C10" s="12">
        <v>283.8</v>
      </c>
      <c r="D10" s="10">
        <v>493.58703312191676</v>
      </c>
      <c r="E10" s="11">
        <v>14008</v>
      </c>
      <c r="F10" s="32">
        <v>9.345738223167816</v>
      </c>
      <c r="G10" s="13">
        <v>305656.7259264602</v>
      </c>
    </row>
    <row r="11" spans="1:7" ht="12.75">
      <c r="A11" s="192">
        <v>1992</v>
      </c>
      <c r="B11" s="193"/>
      <c r="C11" s="12">
        <v>293.8</v>
      </c>
      <c r="D11" s="10">
        <v>453.16541865214435</v>
      </c>
      <c r="E11" s="11">
        <v>13314</v>
      </c>
      <c r="F11" s="32">
        <v>9.27361677064176</v>
      </c>
      <c r="G11" s="13">
        <v>288275.4558676812</v>
      </c>
    </row>
    <row r="12" spans="1:7" ht="12.75">
      <c r="A12" s="192">
        <v>1993</v>
      </c>
      <c r="B12" s="193"/>
      <c r="C12" s="10">
        <v>284.7</v>
      </c>
      <c r="D12" s="10">
        <v>457.8854935019319</v>
      </c>
      <c r="E12" s="11">
        <v>13036</v>
      </c>
      <c r="F12" s="32">
        <v>9.339728102123976</v>
      </c>
      <c r="G12" s="13">
        <v>284266.70513144135</v>
      </c>
    </row>
    <row r="13" spans="1:7" ht="12.75">
      <c r="A13" s="192">
        <v>1994</v>
      </c>
      <c r="B13" s="193"/>
      <c r="C13" s="10">
        <v>262.8</v>
      </c>
      <c r="D13" s="10">
        <v>473.09741248097407</v>
      </c>
      <c r="E13" s="11">
        <v>12433</v>
      </c>
      <c r="F13" s="32">
        <v>9.928719964420084</v>
      </c>
      <c r="G13" s="13">
        <v>288215.3546572428</v>
      </c>
    </row>
    <row r="14" spans="1:7" ht="12.75">
      <c r="A14" s="192">
        <v>1995</v>
      </c>
      <c r="B14" s="193"/>
      <c r="C14" s="12">
        <v>235.4</v>
      </c>
      <c r="D14" s="10">
        <v>462.4893797790994</v>
      </c>
      <c r="E14" s="13">
        <v>10887</v>
      </c>
      <c r="F14" s="33">
        <v>11.827918214272836</v>
      </c>
      <c r="G14" s="13">
        <v>300638.27485485555</v>
      </c>
    </row>
    <row r="15" spans="1:7" ht="12.75">
      <c r="A15" s="192">
        <v>1996</v>
      </c>
      <c r="B15" s="193"/>
      <c r="C15" s="15">
        <v>220.7</v>
      </c>
      <c r="D15" s="17">
        <v>499.0937924784776</v>
      </c>
      <c r="E15" s="16">
        <v>11015</v>
      </c>
      <c r="F15" s="34">
        <v>11.455290709554891</v>
      </c>
      <c r="G15" s="13">
        <v>294604.1133268424</v>
      </c>
    </row>
    <row r="16" spans="1:7" ht="12.75">
      <c r="A16" s="192">
        <v>1997</v>
      </c>
      <c r="B16" s="193"/>
      <c r="C16" s="15">
        <v>223.6</v>
      </c>
      <c r="D16" s="17">
        <v>556.2</v>
      </c>
      <c r="E16" s="16">
        <v>12437</v>
      </c>
      <c r="F16" s="34">
        <v>11.250946594064404</v>
      </c>
      <c r="G16" s="13">
        <v>326734.2204271994</v>
      </c>
    </row>
    <row r="17" spans="1:7" ht="12.75">
      <c r="A17" s="192">
        <v>1998</v>
      </c>
      <c r="B17" s="193"/>
      <c r="C17" s="15">
        <v>228.6</v>
      </c>
      <c r="D17" s="17">
        <v>573</v>
      </c>
      <c r="E17" s="16">
        <v>13098</v>
      </c>
      <c r="F17" s="34">
        <v>10.776147031601218</v>
      </c>
      <c r="G17" s="13">
        <v>329549.32014922425</v>
      </c>
    </row>
    <row r="18" spans="1:7" ht="12.75">
      <c r="A18" s="9">
        <v>1999</v>
      </c>
      <c r="B18" s="14"/>
      <c r="C18" s="15">
        <v>233</v>
      </c>
      <c r="D18" s="17">
        <v>523.6051502145923</v>
      </c>
      <c r="E18" s="16">
        <v>12200</v>
      </c>
      <c r="F18" s="34">
        <v>11.052612599617758</v>
      </c>
      <c r="G18" s="13">
        <v>314830.43127559335</v>
      </c>
    </row>
    <row r="19" spans="1:7" ht="12.75">
      <c r="A19" s="9">
        <v>2000</v>
      </c>
      <c r="B19" s="14"/>
      <c r="C19" s="15">
        <v>256.9</v>
      </c>
      <c r="D19" s="120">
        <v>502.33553912028026</v>
      </c>
      <c r="E19" s="16">
        <v>12905</v>
      </c>
      <c r="F19" s="34">
        <v>11.461300830598729</v>
      </c>
      <c r="G19" s="13">
        <v>345337.5839805664</v>
      </c>
    </row>
    <row r="20" spans="1:7" ht="12.75">
      <c r="A20" s="9">
        <v>2001</v>
      </c>
      <c r="B20" s="14"/>
      <c r="C20" s="15">
        <v>241.314</v>
      </c>
      <c r="D20" s="120">
        <v>549.7440264551581</v>
      </c>
      <c r="E20" s="16">
        <v>13266.093</v>
      </c>
      <c r="F20" s="34">
        <v>11.18</v>
      </c>
      <c r="G20" s="13">
        <v>346287.4614522531</v>
      </c>
    </row>
    <row r="21" spans="1:7" ht="12.75">
      <c r="A21" s="9">
        <v>2002</v>
      </c>
      <c r="B21" s="14"/>
      <c r="C21" s="15">
        <v>227.12</v>
      </c>
      <c r="D21" s="120">
        <v>496.2919161676646</v>
      </c>
      <c r="E21" s="16">
        <v>11271.782</v>
      </c>
      <c r="F21" s="34">
        <v>11.83</v>
      </c>
      <c r="G21" s="13">
        <v>311335.93523231376</v>
      </c>
    </row>
    <row r="22" spans="1:7" ht="12.75">
      <c r="A22" s="9">
        <v>2003</v>
      </c>
      <c r="B22" s="14"/>
      <c r="C22" s="15">
        <v>256.298</v>
      </c>
      <c r="D22" s="120">
        <v>468.83674472684135</v>
      </c>
      <c r="E22" s="16">
        <v>12016.192</v>
      </c>
      <c r="F22" s="34">
        <v>11.11</v>
      </c>
      <c r="G22" s="13">
        <v>311697.15881391545</v>
      </c>
    </row>
    <row r="23" spans="1:7" ht="12.75">
      <c r="A23" s="9">
        <v>2004</v>
      </c>
      <c r="B23" s="14"/>
      <c r="C23" s="15">
        <v>255.812</v>
      </c>
      <c r="D23" s="120">
        <v>489.2725517176677</v>
      </c>
      <c r="E23" s="16">
        <v>12516.179</v>
      </c>
      <c r="F23" s="34">
        <v>11.84</v>
      </c>
      <c r="G23" s="13">
        <v>345999.43815082876</v>
      </c>
    </row>
    <row r="24" spans="1:7" ht="12.75">
      <c r="A24" s="9">
        <v>2005</v>
      </c>
      <c r="B24" s="14"/>
      <c r="C24" s="15">
        <v>246.258</v>
      </c>
      <c r="D24" s="120">
        <v>418.2555693622136</v>
      </c>
      <c r="E24" s="16">
        <v>10299.878</v>
      </c>
      <c r="F24" s="34">
        <v>12.52</v>
      </c>
      <c r="G24" s="129">
        <v>301084.4561288816</v>
      </c>
    </row>
    <row r="25" spans="1:7" ht="13.5" thickBot="1">
      <c r="A25" s="27" t="s">
        <v>179</v>
      </c>
      <c r="B25" s="28"/>
      <c r="C25" s="35">
        <v>255.7</v>
      </c>
      <c r="D25" s="121">
        <v>511.45091904575673</v>
      </c>
      <c r="E25" s="36">
        <v>13077.8</v>
      </c>
      <c r="F25" s="38">
        <v>11.06</v>
      </c>
      <c r="G25" s="161">
        <v>337708.3072612654</v>
      </c>
    </row>
    <row r="26" spans="1:7" ht="12.75">
      <c r="A26" s="160" t="s">
        <v>183</v>
      </c>
      <c r="B26" s="39"/>
      <c r="C26" s="40"/>
      <c r="D26" s="41"/>
      <c r="E26" s="42"/>
      <c r="F26" s="43"/>
      <c r="G26" s="44"/>
    </row>
    <row r="27" spans="1:7" ht="12.75">
      <c r="A27" s="9" t="s">
        <v>11</v>
      </c>
      <c r="B27" s="39"/>
      <c r="C27" s="41"/>
      <c r="D27" s="41"/>
      <c r="E27" s="42"/>
      <c r="F27" s="43"/>
      <c r="G27" s="44"/>
    </row>
    <row r="28" spans="1:7" ht="12.75">
      <c r="A28" s="39"/>
      <c r="B28" s="39"/>
      <c r="C28" s="40"/>
      <c r="D28" s="41"/>
      <c r="E28" s="42"/>
      <c r="F28" s="43"/>
      <c r="G28" s="44"/>
    </row>
  </sheetData>
  <mergeCells count="12">
    <mergeCell ref="A13:B13"/>
    <mergeCell ref="A14:B14"/>
    <mergeCell ref="A16:B16"/>
    <mergeCell ref="A17:B17"/>
    <mergeCell ref="A1:G1"/>
    <mergeCell ref="A3:G3"/>
    <mergeCell ref="A7:B7"/>
    <mergeCell ref="A10:B10"/>
    <mergeCell ref="A11:B11"/>
    <mergeCell ref="A9:B9"/>
    <mergeCell ref="A15:B15"/>
    <mergeCell ref="A12:B12"/>
  </mergeCells>
  <printOptions horizontalCentered="1"/>
  <pageMargins left="0.75" right="0.75" top="0.5905511811023623" bottom="1" header="0" footer="0"/>
  <pageSetup horizontalDpi="600" verticalDpi="600" orientation="portrait" paperSize="9" scale="64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Hoja91"/>
  <dimension ref="A1:G27"/>
  <sheetViews>
    <sheetView showGridLines="0" tabSelected="1" zoomScale="75" zoomScaleNormal="75" workbookViewId="0" topLeftCell="A1">
      <selection activeCell="G37" sqref="G37"/>
    </sheetView>
  </sheetViews>
  <sheetFormatPr defaultColWidth="11.421875" defaultRowHeight="12.75"/>
  <cols>
    <col min="1" max="2" width="15.7109375" style="0" customWidth="1"/>
    <col min="3" max="7" width="20.7109375" style="0" customWidth="1"/>
    <col min="8" max="8" width="6.8515625" style="0" customWidth="1"/>
    <col min="9" max="9" width="13.28125" style="0" customWidth="1"/>
    <col min="10" max="17" width="11.140625" style="0" customWidth="1"/>
  </cols>
  <sheetData>
    <row r="1" spans="1:7" s="2" customFormat="1" ht="18">
      <c r="A1" s="168" t="s">
        <v>0</v>
      </c>
      <c r="B1" s="168"/>
      <c r="C1" s="168"/>
      <c r="D1" s="168"/>
      <c r="E1" s="168"/>
      <c r="F1" s="168"/>
      <c r="G1" s="168"/>
    </row>
    <row r="2" s="3" customFormat="1" ht="14.25"/>
    <row r="3" spans="1:7" ht="15">
      <c r="A3" s="173" t="s">
        <v>22</v>
      </c>
      <c r="B3" s="173"/>
      <c r="C3" s="173"/>
      <c r="D3" s="173"/>
      <c r="E3" s="173"/>
      <c r="F3" s="173"/>
      <c r="G3" s="173"/>
    </row>
    <row r="4" spans="1:7" ht="13.5" thickBot="1">
      <c r="A4" s="152"/>
      <c r="B4" s="24"/>
      <c r="C4" s="24"/>
      <c r="D4" s="24"/>
      <c r="E4" s="24"/>
      <c r="F4" s="24"/>
      <c r="G4" s="25"/>
    </row>
    <row r="5" spans="1:7" ht="12.75">
      <c r="A5" s="148"/>
      <c r="B5" s="149"/>
      <c r="C5" s="150"/>
      <c r="D5" s="150"/>
      <c r="E5" s="151" t="s">
        <v>6</v>
      </c>
      <c r="F5" s="151" t="s">
        <v>13</v>
      </c>
      <c r="G5" s="150"/>
    </row>
    <row r="6" spans="1:7" ht="12.75">
      <c r="A6" s="8"/>
      <c r="B6" s="25"/>
      <c r="C6" s="29" t="s">
        <v>5</v>
      </c>
      <c r="D6" s="29" t="s">
        <v>14</v>
      </c>
      <c r="E6" s="29" t="s">
        <v>15</v>
      </c>
      <c r="F6" s="29" t="s">
        <v>16</v>
      </c>
      <c r="G6" s="29" t="s">
        <v>17</v>
      </c>
    </row>
    <row r="7" spans="1:7" ht="12.75">
      <c r="A7" s="170" t="s">
        <v>4</v>
      </c>
      <c r="B7" s="200"/>
      <c r="C7" s="29" t="s">
        <v>170</v>
      </c>
      <c r="D7" s="29" t="s">
        <v>18</v>
      </c>
      <c r="E7" s="29" t="s">
        <v>171</v>
      </c>
      <c r="F7" s="29" t="s">
        <v>19</v>
      </c>
      <c r="G7" s="29" t="s">
        <v>182</v>
      </c>
    </row>
    <row r="8" spans="1:7" ht="13.5" thickBot="1">
      <c r="A8" s="144"/>
      <c r="B8" s="141"/>
      <c r="C8" s="31"/>
      <c r="D8" s="31"/>
      <c r="E8" s="31"/>
      <c r="F8" s="145" t="s">
        <v>21</v>
      </c>
      <c r="G8" s="31"/>
    </row>
    <row r="9" spans="1:7" ht="12.75">
      <c r="A9" s="192">
        <v>1990</v>
      </c>
      <c r="B9" s="193"/>
      <c r="C9" s="12">
        <v>103.5</v>
      </c>
      <c r="D9" s="10">
        <v>146</v>
      </c>
      <c r="E9" s="11">
        <v>1510</v>
      </c>
      <c r="F9" s="32">
        <v>8.342048008846898</v>
      </c>
      <c r="G9" s="11">
        <v>33510.080148825924</v>
      </c>
    </row>
    <row r="10" spans="1:7" ht="12.75">
      <c r="A10" s="192">
        <v>1991</v>
      </c>
      <c r="B10" s="193"/>
      <c r="C10" s="12">
        <v>104.6</v>
      </c>
      <c r="D10" s="12">
        <v>141</v>
      </c>
      <c r="E10" s="11">
        <v>1479</v>
      </c>
      <c r="F10" s="32">
        <v>8.360078371978412</v>
      </c>
      <c r="G10" s="11">
        <v>32893.06605306502</v>
      </c>
    </row>
    <row r="11" spans="1:7" ht="12.75">
      <c r="A11" s="192">
        <v>1992</v>
      </c>
      <c r="B11" s="193"/>
      <c r="C11" s="12">
        <v>102.5</v>
      </c>
      <c r="D11" s="10">
        <v>122.63414634146342</v>
      </c>
      <c r="E11" s="11">
        <v>1257</v>
      </c>
      <c r="F11" s="32">
        <v>8.991141081581384</v>
      </c>
      <c r="G11" s="11">
        <v>30066.018778566984</v>
      </c>
    </row>
    <row r="12" spans="1:7" ht="12.75">
      <c r="A12" s="192">
        <v>1993</v>
      </c>
      <c r="B12" s="193"/>
      <c r="C12" s="10">
        <v>101.6</v>
      </c>
      <c r="D12" s="10">
        <v>159.4488188976378</v>
      </c>
      <c r="E12" s="11">
        <v>1620</v>
      </c>
      <c r="F12" s="32">
        <v>9.105333381414303</v>
      </c>
      <c r="G12" s="11">
        <v>39240.69589349746</v>
      </c>
    </row>
    <row r="13" spans="1:7" ht="12.75">
      <c r="A13" s="192">
        <v>1994</v>
      </c>
      <c r="B13" s="193"/>
      <c r="C13" s="10">
        <v>88.4</v>
      </c>
      <c r="D13" s="10">
        <v>112.28506787330316</v>
      </c>
      <c r="E13" s="11">
        <v>992.6</v>
      </c>
      <c r="F13" s="32">
        <v>7.957400262041278</v>
      </c>
      <c r="G13" s="11">
        <v>21012.1895126531</v>
      </c>
    </row>
    <row r="14" spans="1:7" ht="12.75">
      <c r="A14" s="192">
        <v>1995</v>
      </c>
      <c r="B14" s="193"/>
      <c r="C14" s="15">
        <v>96.4</v>
      </c>
      <c r="D14" s="17">
        <v>104.14937759336098</v>
      </c>
      <c r="E14" s="16">
        <v>1004</v>
      </c>
      <c r="F14" s="34">
        <v>9.063262534107437</v>
      </c>
      <c r="G14" s="11">
        <v>24208.76756457875</v>
      </c>
    </row>
    <row r="15" spans="1:7" ht="12.75">
      <c r="A15" s="192">
        <v>1996</v>
      </c>
      <c r="B15" s="193"/>
      <c r="C15" s="15">
        <v>99.2</v>
      </c>
      <c r="D15" s="17">
        <v>149.3951612903226</v>
      </c>
      <c r="E15" s="16">
        <v>1482</v>
      </c>
      <c r="F15" s="34">
        <v>8.97311071844987</v>
      </c>
      <c r="G15" s="11">
        <v>35375.57246402942</v>
      </c>
    </row>
    <row r="16" spans="1:7" ht="12.75">
      <c r="A16" s="192">
        <v>1997</v>
      </c>
      <c r="B16" s="193"/>
      <c r="C16" s="15">
        <v>75.6</v>
      </c>
      <c r="D16" s="17">
        <v>132.8042328042328</v>
      </c>
      <c r="E16" s="16">
        <v>1004</v>
      </c>
      <c r="F16" s="34">
        <v>9.826547906674842</v>
      </c>
      <c r="G16" s="11">
        <v>26240.188477395935</v>
      </c>
    </row>
    <row r="17" spans="1:7" ht="12.75">
      <c r="A17" s="192">
        <v>1998</v>
      </c>
      <c r="B17" s="193"/>
      <c r="C17" s="15">
        <v>81.2</v>
      </c>
      <c r="D17" s="17">
        <v>131.1576354679803</v>
      </c>
      <c r="E17" s="16">
        <v>1065</v>
      </c>
      <c r="F17" s="34">
        <v>8.221845587970142</v>
      </c>
      <c r="G17" s="11">
        <v>23294.135544528333</v>
      </c>
    </row>
    <row r="18" spans="1:7" ht="12.75">
      <c r="A18" s="192">
        <v>1999</v>
      </c>
      <c r="B18" s="193"/>
      <c r="C18" s="15">
        <v>74.3</v>
      </c>
      <c r="D18" s="17">
        <v>113.32436069986542</v>
      </c>
      <c r="E18" s="16">
        <v>842</v>
      </c>
      <c r="F18" s="34">
        <v>10.042912264253003</v>
      </c>
      <c r="G18" s="11">
        <v>22495.696000268763</v>
      </c>
    </row>
    <row r="19" spans="1:7" ht="12.75">
      <c r="A19" s="192">
        <v>2000</v>
      </c>
      <c r="B19" s="193"/>
      <c r="C19" s="15">
        <v>74.3</v>
      </c>
      <c r="D19" s="120">
        <v>136.01884253028265</v>
      </c>
      <c r="E19" s="16">
        <v>1010.62</v>
      </c>
      <c r="F19" s="34">
        <v>11.040592357530082</v>
      </c>
      <c r="G19" s="11">
        <v>29683.00997171336</v>
      </c>
    </row>
    <row r="20" spans="1:7" ht="12.75">
      <c r="A20" s="9">
        <v>2001</v>
      </c>
      <c r="B20" s="14"/>
      <c r="C20" s="15">
        <v>67.655</v>
      </c>
      <c r="D20" s="120">
        <v>131.62220087207152</v>
      </c>
      <c r="E20" s="16">
        <v>890.49</v>
      </c>
      <c r="F20" s="34">
        <v>10.12</v>
      </c>
      <c r="G20" s="11">
        <v>23973.819632881085</v>
      </c>
    </row>
    <row r="21" spans="1:7" ht="12.75">
      <c r="A21" s="9">
        <v>2002</v>
      </c>
      <c r="B21" s="14"/>
      <c r="C21" s="15">
        <v>66.659</v>
      </c>
      <c r="D21" s="120">
        <v>119.89708816513898</v>
      </c>
      <c r="E21" s="16">
        <v>799.222</v>
      </c>
      <c r="F21" s="33">
        <v>11.2</v>
      </c>
      <c r="G21" s="11">
        <v>23812.9459962756</v>
      </c>
    </row>
    <row r="22" spans="1:7" ht="12.75">
      <c r="A22" s="9">
        <v>2003</v>
      </c>
      <c r="B22" s="14"/>
      <c r="C22" s="15">
        <v>59.7</v>
      </c>
      <c r="D22" s="120">
        <v>129.38023450586263</v>
      </c>
      <c r="E22" s="16">
        <v>772.4</v>
      </c>
      <c r="F22" s="33">
        <v>9.61</v>
      </c>
      <c r="G22" s="11">
        <v>19746.645384410745</v>
      </c>
    </row>
    <row r="23" spans="1:7" ht="12.75">
      <c r="A23" s="9">
        <v>2004</v>
      </c>
      <c r="B23" s="14"/>
      <c r="C23" s="15">
        <v>51.058</v>
      </c>
      <c r="D23" s="120">
        <v>145.68157781346704</v>
      </c>
      <c r="E23" s="16">
        <v>743.821</v>
      </c>
      <c r="F23" s="33">
        <v>10.47</v>
      </c>
      <c r="G23" s="11">
        <v>20717.759696727855</v>
      </c>
    </row>
    <row r="24" spans="1:7" ht="12.75">
      <c r="A24" s="9">
        <v>2005</v>
      </c>
      <c r="B24" s="14"/>
      <c r="C24" s="15">
        <v>48.086</v>
      </c>
      <c r="D24" s="120">
        <v>85.27908330907124</v>
      </c>
      <c r="E24" s="16">
        <v>410.073</v>
      </c>
      <c r="F24" s="33">
        <v>11.81</v>
      </c>
      <c r="G24" s="11">
        <v>12883.64493216281</v>
      </c>
    </row>
    <row r="25" spans="1:7" ht="13.5" thickBot="1">
      <c r="A25" s="171" t="s">
        <v>179</v>
      </c>
      <c r="B25" s="172"/>
      <c r="C25" s="35">
        <v>60.4</v>
      </c>
      <c r="D25" s="121">
        <v>134.3543046357616</v>
      </c>
      <c r="E25" s="36">
        <v>811.5</v>
      </c>
      <c r="F25" s="37">
        <v>10.37</v>
      </c>
      <c r="G25" s="161">
        <v>22386.951316839582</v>
      </c>
    </row>
    <row r="26" spans="1:7" ht="12.75">
      <c r="A26" s="160" t="s">
        <v>183</v>
      </c>
      <c r="B26" s="39"/>
      <c r="C26" s="40"/>
      <c r="D26" s="41"/>
      <c r="E26" s="42"/>
      <c r="F26" s="43"/>
      <c r="G26" s="42"/>
    </row>
    <row r="27" ht="12.75">
      <c r="A27" s="39" t="s">
        <v>11</v>
      </c>
    </row>
  </sheetData>
  <mergeCells count="15">
    <mergeCell ref="A19:B19"/>
    <mergeCell ref="A25:B25"/>
    <mergeCell ref="A12:B12"/>
    <mergeCell ref="A1:G1"/>
    <mergeCell ref="A7:B7"/>
    <mergeCell ref="A9:B9"/>
    <mergeCell ref="A10:B10"/>
    <mergeCell ref="A17:B17"/>
    <mergeCell ref="A18:B18"/>
    <mergeCell ref="A3:G3"/>
    <mergeCell ref="A11:B11"/>
    <mergeCell ref="A14:B14"/>
    <mergeCell ref="A15:B15"/>
    <mergeCell ref="A16:B16"/>
    <mergeCell ref="A13:B13"/>
  </mergeCells>
  <printOptions horizontalCentered="1"/>
  <pageMargins left="0.75" right="0.75" top="0.5905511811023623" bottom="1" header="0" footer="0"/>
  <pageSetup horizontalDpi="600" verticalDpi="600" orientation="portrait" paperSize="9" scale="58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Hoja9"/>
  <dimension ref="A1:J23"/>
  <sheetViews>
    <sheetView showGridLines="0" zoomScale="75" zoomScaleNormal="75" workbookViewId="0" topLeftCell="B1">
      <selection activeCell="L7" sqref="L7"/>
    </sheetView>
  </sheetViews>
  <sheetFormatPr defaultColWidth="11.421875" defaultRowHeight="12.75"/>
  <cols>
    <col min="1" max="1" width="15.7109375" style="5" customWidth="1"/>
    <col min="2" max="2" width="17.421875" style="5" customWidth="1"/>
    <col min="3" max="3" width="17.7109375" style="5" customWidth="1"/>
    <col min="4" max="5" width="17.00390625" style="5" customWidth="1"/>
    <col min="6" max="7" width="16.7109375" style="5" customWidth="1"/>
    <col min="8" max="8" width="17.140625" style="5" customWidth="1"/>
    <col min="9" max="9" width="16.28125" style="5" customWidth="1"/>
    <col min="10" max="17" width="11.140625" style="5" customWidth="1"/>
    <col min="18" max="16384" width="11.421875" style="5" customWidth="1"/>
  </cols>
  <sheetData>
    <row r="1" spans="1:9" s="55" customFormat="1" ht="18">
      <c r="A1" s="179" t="s">
        <v>0</v>
      </c>
      <c r="B1" s="179"/>
      <c r="C1" s="179"/>
      <c r="D1" s="179"/>
      <c r="E1" s="179"/>
      <c r="F1" s="179"/>
      <c r="G1" s="179"/>
      <c r="H1" s="179"/>
      <c r="I1" s="179"/>
    </row>
    <row r="2" s="56" customFormat="1" ht="14.25"/>
    <row r="3" spans="1:9" ht="15">
      <c r="A3" s="173" t="s">
        <v>23</v>
      </c>
      <c r="B3" s="173"/>
      <c r="C3" s="173"/>
      <c r="D3" s="173"/>
      <c r="E3" s="173"/>
      <c r="F3" s="173"/>
      <c r="G3" s="173"/>
      <c r="H3" s="173"/>
      <c r="I3" s="173"/>
    </row>
    <row r="4" spans="1:9" ht="13.5" thickBot="1">
      <c r="A4" s="174"/>
      <c r="B4" s="174"/>
      <c r="C4" s="24"/>
      <c r="D4" s="24"/>
      <c r="E4" s="24"/>
      <c r="F4" s="24"/>
      <c r="G4" s="24"/>
      <c r="H4" s="24"/>
      <c r="I4" s="24"/>
    </row>
    <row r="5" spans="1:10" ht="12.75">
      <c r="A5" s="156"/>
      <c r="B5" s="194" t="s">
        <v>24</v>
      </c>
      <c r="C5" s="195"/>
      <c r="D5" s="194" t="s">
        <v>25</v>
      </c>
      <c r="E5" s="195"/>
      <c r="F5" s="194" t="s">
        <v>26</v>
      </c>
      <c r="G5" s="195"/>
      <c r="H5" s="194" t="s">
        <v>27</v>
      </c>
      <c r="I5" s="196"/>
      <c r="J5" s="8"/>
    </row>
    <row r="6" spans="1:9" ht="12.75">
      <c r="A6" s="26" t="s">
        <v>4</v>
      </c>
      <c r="B6" s="162" t="s">
        <v>5</v>
      </c>
      <c r="C6" s="7" t="s">
        <v>172</v>
      </c>
      <c r="D6" s="162" t="s">
        <v>5</v>
      </c>
      <c r="E6" s="7" t="s">
        <v>172</v>
      </c>
      <c r="F6" s="162" t="s">
        <v>5</v>
      </c>
      <c r="G6" s="7" t="s">
        <v>172</v>
      </c>
      <c r="H6" s="162" t="s">
        <v>5</v>
      </c>
      <c r="I6" s="7" t="s">
        <v>172</v>
      </c>
    </row>
    <row r="7" spans="1:9" ht="13.5" thickBot="1">
      <c r="A7" s="146"/>
      <c r="B7" s="163" t="s">
        <v>170</v>
      </c>
      <c r="C7" s="163" t="s">
        <v>171</v>
      </c>
      <c r="D7" s="163" t="s">
        <v>170</v>
      </c>
      <c r="E7" s="163" t="s">
        <v>171</v>
      </c>
      <c r="F7" s="163" t="s">
        <v>170</v>
      </c>
      <c r="G7" s="163" t="s">
        <v>171</v>
      </c>
      <c r="H7" s="163" t="s">
        <v>170</v>
      </c>
      <c r="I7" s="163" t="s">
        <v>171</v>
      </c>
    </row>
    <row r="8" spans="1:9" ht="12.75">
      <c r="A8" s="9">
        <v>1990</v>
      </c>
      <c r="B8" s="49">
        <v>15.5</v>
      </c>
      <c r="C8" s="123">
        <v>359</v>
      </c>
      <c r="D8" s="49">
        <v>33.7</v>
      </c>
      <c r="E8" s="123">
        <v>330</v>
      </c>
      <c r="F8" s="49">
        <v>4.9</v>
      </c>
      <c r="G8" s="123">
        <v>45</v>
      </c>
      <c r="H8" s="46">
        <v>14.9</v>
      </c>
      <c r="I8" s="123">
        <v>169</v>
      </c>
    </row>
    <row r="9" spans="1:9" ht="12.75">
      <c r="A9" s="9">
        <v>1991</v>
      </c>
      <c r="B9" s="49">
        <v>11.2</v>
      </c>
      <c r="C9" s="123">
        <v>240</v>
      </c>
      <c r="D9" s="49">
        <v>33.1</v>
      </c>
      <c r="E9" s="123">
        <v>358</v>
      </c>
      <c r="F9" s="49">
        <v>4.9</v>
      </c>
      <c r="G9" s="123">
        <v>97</v>
      </c>
      <c r="H9" s="46">
        <v>13.6</v>
      </c>
      <c r="I9" s="123">
        <v>135</v>
      </c>
    </row>
    <row r="10" spans="1:9" ht="12.75">
      <c r="A10" s="9">
        <v>1992</v>
      </c>
      <c r="B10" s="49">
        <v>7.7</v>
      </c>
      <c r="C10" s="123">
        <v>177</v>
      </c>
      <c r="D10" s="49">
        <v>33.5</v>
      </c>
      <c r="E10" s="123">
        <v>299</v>
      </c>
      <c r="F10" s="49">
        <v>1.9</v>
      </c>
      <c r="G10" s="123">
        <v>39</v>
      </c>
      <c r="H10" s="46">
        <v>11.4</v>
      </c>
      <c r="I10" s="123">
        <v>103</v>
      </c>
    </row>
    <row r="11" spans="1:9" ht="12.75">
      <c r="A11" s="9">
        <v>1993</v>
      </c>
      <c r="B11" s="49">
        <v>5.4</v>
      </c>
      <c r="C11" s="123">
        <v>150</v>
      </c>
      <c r="D11" s="49">
        <v>21.9</v>
      </c>
      <c r="E11" s="123">
        <v>267</v>
      </c>
      <c r="F11" s="49">
        <v>1.6</v>
      </c>
      <c r="G11" s="123">
        <v>32</v>
      </c>
      <c r="H11" s="46">
        <v>5.9</v>
      </c>
      <c r="I11" s="123">
        <v>63</v>
      </c>
    </row>
    <row r="12" spans="1:9" ht="12.75">
      <c r="A12" s="9">
        <v>1994</v>
      </c>
      <c r="B12" s="49">
        <v>3.9</v>
      </c>
      <c r="C12" s="123">
        <v>106</v>
      </c>
      <c r="D12" s="49">
        <v>27.8</v>
      </c>
      <c r="E12" s="123">
        <v>276</v>
      </c>
      <c r="F12" s="49">
        <v>2.4</v>
      </c>
      <c r="G12" s="123">
        <v>49</v>
      </c>
      <c r="H12" s="46">
        <v>6.6</v>
      </c>
      <c r="I12" s="123">
        <v>63</v>
      </c>
    </row>
    <row r="13" spans="1:9" ht="12.75">
      <c r="A13" s="14">
        <v>1995</v>
      </c>
      <c r="B13" s="50">
        <v>3.4</v>
      </c>
      <c r="C13" s="124">
        <v>100</v>
      </c>
      <c r="D13" s="50">
        <v>20.3</v>
      </c>
      <c r="E13" s="124">
        <v>195</v>
      </c>
      <c r="F13" s="126">
        <v>2.4</v>
      </c>
      <c r="G13" s="124">
        <v>78</v>
      </c>
      <c r="H13" s="48">
        <v>8.4</v>
      </c>
      <c r="I13" s="123">
        <v>83</v>
      </c>
    </row>
    <row r="14" spans="1:9" ht="12.75">
      <c r="A14" s="14">
        <v>1996</v>
      </c>
      <c r="B14" s="50">
        <v>3.5</v>
      </c>
      <c r="C14" s="124">
        <v>117</v>
      </c>
      <c r="D14" s="50">
        <v>18.3</v>
      </c>
      <c r="E14" s="124">
        <v>197</v>
      </c>
      <c r="F14" s="50">
        <v>5.3</v>
      </c>
      <c r="G14" s="124">
        <v>142</v>
      </c>
      <c r="H14" s="47">
        <v>6</v>
      </c>
      <c r="I14" s="123">
        <v>84</v>
      </c>
    </row>
    <row r="15" spans="1:9" ht="12.75">
      <c r="A15" s="14">
        <v>1997</v>
      </c>
      <c r="B15" s="50">
        <v>3.5</v>
      </c>
      <c r="C15" s="124">
        <v>90</v>
      </c>
      <c r="D15" s="50">
        <v>14.4</v>
      </c>
      <c r="E15" s="124">
        <v>156</v>
      </c>
      <c r="F15" s="50">
        <v>2.3</v>
      </c>
      <c r="G15" s="124">
        <v>74</v>
      </c>
      <c r="H15" s="47">
        <v>7.8</v>
      </c>
      <c r="I15" s="123">
        <v>57</v>
      </c>
    </row>
    <row r="16" spans="1:9" ht="12.75">
      <c r="A16" s="14">
        <v>1998</v>
      </c>
      <c r="B16" s="50">
        <v>2.4</v>
      </c>
      <c r="C16" s="124">
        <v>51</v>
      </c>
      <c r="D16" s="50">
        <v>10.9</v>
      </c>
      <c r="E16" s="124">
        <v>136</v>
      </c>
      <c r="F16" s="50">
        <v>2.3</v>
      </c>
      <c r="G16" s="124">
        <v>74</v>
      </c>
      <c r="H16" s="47">
        <v>14.3</v>
      </c>
      <c r="I16" s="123">
        <v>113</v>
      </c>
    </row>
    <row r="17" spans="1:9" ht="12.75">
      <c r="A17" s="14">
        <v>1999</v>
      </c>
      <c r="B17" s="50">
        <v>1.9</v>
      </c>
      <c r="C17" s="124">
        <v>45</v>
      </c>
      <c r="D17" s="50">
        <v>10.3</v>
      </c>
      <c r="E17" s="124">
        <v>124</v>
      </c>
      <c r="F17" s="50">
        <v>2.3</v>
      </c>
      <c r="G17" s="124">
        <v>72</v>
      </c>
      <c r="H17" s="47">
        <v>4.7</v>
      </c>
      <c r="I17" s="123">
        <v>42</v>
      </c>
    </row>
    <row r="18" spans="1:9" ht="12.75">
      <c r="A18" s="14">
        <v>2000</v>
      </c>
      <c r="B18" s="50">
        <v>1.941</v>
      </c>
      <c r="C18" s="124">
        <v>34</v>
      </c>
      <c r="D18" s="50">
        <v>9.79</v>
      </c>
      <c r="E18" s="124">
        <v>124</v>
      </c>
      <c r="F18" s="50">
        <v>2.2</v>
      </c>
      <c r="G18" s="124">
        <v>70</v>
      </c>
      <c r="H18" s="47">
        <v>5.8</v>
      </c>
      <c r="I18" s="123">
        <v>58</v>
      </c>
    </row>
    <row r="19" spans="1:9" ht="12.75">
      <c r="A19" s="14">
        <v>2001</v>
      </c>
      <c r="B19" s="50">
        <v>1.495</v>
      </c>
      <c r="C19" s="124">
        <v>35.451</v>
      </c>
      <c r="D19" s="50">
        <v>9.684</v>
      </c>
      <c r="E19" s="124">
        <v>132.675</v>
      </c>
      <c r="F19" s="50">
        <v>2.08</v>
      </c>
      <c r="G19" s="124">
        <v>66.538</v>
      </c>
      <c r="H19" s="50">
        <v>3.594</v>
      </c>
      <c r="I19" s="123">
        <v>38.192</v>
      </c>
    </row>
    <row r="20" spans="1:9" ht="12.75">
      <c r="A20" s="14">
        <v>2002</v>
      </c>
      <c r="B20" s="50">
        <v>0.699</v>
      </c>
      <c r="C20" s="124">
        <v>17.176</v>
      </c>
      <c r="D20" s="50">
        <v>7.95</v>
      </c>
      <c r="E20" s="124">
        <v>115.483</v>
      </c>
      <c r="F20" s="50">
        <v>2.038</v>
      </c>
      <c r="G20" s="124">
        <v>66.197</v>
      </c>
      <c r="H20" s="50">
        <v>3.41</v>
      </c>
      <c r="I20" s="123">
        <v>38.359</v>
      </c>
    </row>
    <row r="21" spans="1:9" ht="12.75">
      <c r="A21" s="14">
        <v>2003</v>
      </c>
      <c r="B21" s="50">
        <v>11.9</v>
      </c>
      <c r="C21" s="124">
        <v>8.1</v>
      </c>
      <c r="D21" s="50">
        <v>11.9</v>
      </c>
      <c r="E21" s="124">
        <v>133.8</v>
      </c>
      <c r="F21" s="50">
        <v>2</v>
      </c>
      <c r="G21" s="124">
        <v>65</v>
      </c>
      <c r="H21" s="50">
        <v>4.6</v>
      </c>
      <c r="I21" s="123">
        <v>58.7</v>
      </c>
    </row>
    <row r="22" spans="1:9" ht="12.75">
      <c r="A22" s="14">
        <v>2004</v>
      </c>
      <c r="B22" s="50">
        <v>12.458</v>
      </c>
      <c r="C22" s="124">
        <v>15.292</v>
      </c>
      <c r="D22" s="50">
        <v>12.815</v>
      </c>
      <c r="E22" s="124">
        <v>149.075</v>
      </c>
      <c r="F22" s="50">
        <v>0.7</v>
      </c>
      <c r="G22" s="124">
        <v>21.102</v>
      </c>
      <c r="H22" s="50">
        <v>4.017</v>
      </c>
      <c r="I22" s="123">
        <v>49.014</v>
      </c>
    </row>
    <row r="23" spans="1:9" ht="13.5" thickBot="1">
      <c r="A23" s="28">
        <v>2005</v>
      </c>
      <c r="B23" s="176">
        <f>12108/1000</f>
        <v>12.108</v>
      </c>
      <c r="C23" s="125">
        <f>8697/1000</f>
        <v>8.697</v>
      </c>
      <c r="D23" s="176">
        <f>12068/1000</f>
        <v>12.068</v>
      </c>
      <c r="E23" s="125">
        <f>82718/1000</f>
        <v>82.718</v>
      </c>
      <c r="F23" s="176">
        <f>509/1000</f>
        <v>0.509</v>
      </c>
      <c r="G23" s="125">
        <f>15405/1000</f>
        <v>15.405</v>
      </c>
      <c r="H23" s="177">
        <f>3556/1000</f>
        <v>3.556</v>
      </c>
      <c r="I23" s="178">
        <f>32538/1000</f>
        <v>32.538</v>
      </c>
    </row>
  </sheetData>
  <mergeCells count="7">
    <mergeCell ref="A1:I1"/>
    <mergeCell ref="A3:I3"/>
    <mergeCell ref="A4:B4"/>
    <mergeCell ref="B5:C5"/>
    <mergeCell ref="D5:E5"/>
    <mergeCell ref="F5:G5"/>
    <mergeCell ref="H5:I5"/>
  </mergeCells>
  <printOptions horizontalCentered="1"/>
  <pageMargins left="0.75" right="0.75" top="0.5905511811023623" bottom="1" header="0" footer="0"/>
  <pageSetup horizontalDpi="600" verticalDpi="600" orientation="portrait" paperSize="9" scale="56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Hoja68">
    <pageSetUpPr fitToPage="1"/>
  </sheetPr>
  <dimension ref="A1:J85"/>
  <sheetViews>
    <sheetView zoomScale="75" zoomScaleNormal="75" workbookViewId="0" topLeftCell="A1">
      <selection activeCell="N27" sqref="N27"/>
    </sheetView>
  </sheetViews>
  <sheetFormatPr defaultColWidth="11.421875" defaultRowHeight="12.75"/>
  <cols>
    <col min="1" max="1" width="28.7109375" style="58" customWidth="1"/>
    <col min="2" max="9" width="12.7109375" style="58" customWidth="1"/>
    <col min="10" max="16384" width="11.421875" style="58" customWidth="1"/>
  </cols>
  <sheetData>
    <row r="1" spans="1:9" s="55" customFormat="1" ht="18">
      <c r="A1" s="179" t="s">
        <v>0</v>
      </c>
      <c r="B1" s="179"/>
      <c r="C1" s="179"/>
      <c r="D1" s="179"/>
      <c r="E1" s="179"/>
      <c r="F1" s="179"/>
      <c r="G1" s="179"/>
      <c r="H1" s="179"/>
      <c r="I1" s="179"/>
    </row>
    <row r="3" spans="1:9" s="56" customFormat="1" ht="15">
      <c r="A3" s="191" t="s">
        <v>196</v>
      </c>
      <c r="B3" s="191"/>
      <c r="C3" s="191"/>
      <c r="D3" s="191"/>
      <c r="E3" s="191"/>
      <c r="F3" s="191"/>
      <c r="G3" s="191"/>
      <c r="H3" s="191"/>
      <c r="I3" s="191"/>
    </row>
    <row r="4" spans="1:9" s="56" customFormat="1" ht="15.75" thickBot="1">
      <c r="A4" s="98"/>
      <c r="B4" s="99"/>
      <c r="C4" s="99"/>
      <c r="D4" s="99"/>
      <c r="E4" s="99"/>
      <c r="F4" s="99"/>
      <c r="G4" s="99"/>
      <c r="H4" s="100"/>
      <c r="I4" s="100"/>
    </row>
    <row r="5" spans="1:9" ht="12.75">
      <c r="A5" s="135" t="s">
        <v>85</v>
      </c>
      <c r="B5" s="181" t="s">
        <v>173</v>
      </c>
      <c r="C5" s="182"/>
      <c r="D5" s="182"/>
      <c r="E5" s="182"/>
      <c r="F5" s="185"/>
      <c r="G5" s="181" t="s">
        <v>152</v>
      </c>
      <c r="H5" s="182"/>
      <c r="I5" s="182"/>
    </row>
    <row r="6" spans="1:9" ht="12.75">
      <c r="A6" s="59" t="s">
        <v>87</v>
      </c>
      <c r="B6" s="189" t="s">
        <v>36</v>
      </c>
      <c r="C6" s="190"/>
      <c r="D6" s="189" t="s">
        <v>37</v>
      </c>
      <c r="E6" s="202"/>
      <c r="F6" s="203" t="s">
        <v>40</v>
      </c>
      <c r="G6" s="183" t="s">
        <v>153</v>
      </c>
      <c r="H6" s="184"/>
      <c r="I6" s="63" t="s">
        <v>174</v>
      </c>
    </row>
    <row r="7" spans="1:9" ht="13.5" thickBot="1">
      <c r="A7" s="90"/>
      <c r="B7" s="91" t="s">
        <v>38</v>
      </c>
      <c r="C7" s="91" t="s">
        <v>39</v>
      </c>
      <c r="D7" s="91" t="s">
        <v>38</v>
      </c>
      <c r="E7" s="91" t="s">
        <v>39</v>
      </c>
      <c r="F7" s="165"/>
      <c r="G7" s="91" t="s">
        <v>38</v>
      </c>
      <c r="H7" s="101" t="s">
        <v>39</v>
      </c>
      <c r="I7" s="91" t="s">
        <v>175</v>
      </c>
    </row>
    <row r="8" spans="1:9" ht="12.75">
      <c r="A8" s="57" t="s">
        <v>94</v>
      </c>
      <c r="B8" s="85">
        <v>20</v>
      </c>
      <c r="C8" s="113">
        <v>5</v>
      </c>
      <c r="D8" s="85" t="s">
        <v>42</v>
      </c>
      <c r="E8" s="85" t="s">
        <v>42</v>
      </c>
      <c r="F8" s="85">
        <v>25</v>
      </c>
      <c r="G8" s="111">
        <v>40000</v>
      </c>
      <c r="H8" s="113">
        <v>60000</v>
      </c>
      <c r="I8" s="85">
        <v>1100</v>
      </c>
    </row>
    <row r="9" spans="1:9" ht="12.75">
      <c r="A9" s="61" t="s">
        <v>95</v>
      </c>
      <c r="B9" s="102">
        <v>62</v>
      </c>
      <c r="C9" s="102">
        <v>16</v>
      </c>
      <c r="D9" s="66" t="s">
        <v>42</v>
      </c>
      <c r="E9" s="66" t="s">
        <v>42</v>
      </c>
      <c r="F9" s="66">
        <v>78</v>
      </c>
      <c r="G9" s="102">
        <v>40000</v>
      </c>
      <c r="H9" s="102">
        <v>60000</v>
      </c>
      <c r="I9" s="102">
        <v>3440</v>
      </c>
    </row>
    <row r="10" spans="1:9" ht="12.75">
      <c r="A10" s="61" t="s">
        <v>96</v>
      </c>
      <c r="B10" s="66">
        <v>13</v>
      </c>
      <c r="C10" s="66">
        <v>20</v>
      </c>
      <c r="D10" s="66" t="s">
        <v>42</v>
      </c>
      <c r="E10" s="66" t="s">
        <v>42</v>
      </c>
      <c r="F10" s="66">
        <v>33</v>
      </c>
      <c r="G10" s="102">
        <v>40000</v>
      </c>
      <c r="H10" s="102">
        <v>60000</v>
      </c>
      <c r="I10" s="66">
        <v>1720</v>
      </c>
    </row>
    <row r="11" spans="1:9" ht="12.75">
      <c r="A11" s="61" t="s">
        <v>97</v>
      </c>
      <c r="B11" s="102">
        <v>14</v>
      </c>
      <c r="C11" s="102">
        <v>3</v>
      </c>
      <c r="D11" s="66" t="s">
        <v>42</v>
      </c>
      <c r="E11" s="66" t="s">
        <v>42</v>
      </c>
      <c r="F11" s="66">
        <v>17</v>
      </c>
      <c r="G11" s="102">
        <v>40000</v>
      </c>
      <c r="H11" s="102">
        <v>60000</v>
      </c>
      <c r="I11" s="102">
        <v>740</v>
      </c>
    </row>
    <row r="12" spans="1:9" ht="12.75">
      <c r="A12" s="71" t="s">
        <v>98</v>
      </c>
      <c r="B12" s="67">
        <v>109</v>
      </c>
      <c r="C12" s="67">
        <v>44</v>
      </c>
      <c r="D12" s="67" t="s">
        <v>42</v>
      </c>
      <c r="E12" s="67" t="s">
        <v>42</v>
      </c>
      <c r="F12" s="67">
        <v>153</v>
      </c>
      <c r="G12" s="103">
        <v>40000</v>
      </c>
      <c r="H12" s="103">
        <v>60000</v>
      </c>
      <c r="I12" s="67">
        <v>7000</v>
      </c>
    </row>
    <row r="13" spans="1:9" ht="12.75">
      <c r="A13" s="71"/>
      <c r="B13" s="67"/>
      <c r="C13" s="67"/>
      <c r="D13" s="67"/>
      <c r="E13" s="67"/>
      <c r="F13" s="67"/>
      <c r="G13" s="103"/>
      <c r="H13" s="103"/>
      <c r="I13" s="67"/>
    </row>
    <row r="14" spans="1:9" s="68" customFormat="1" ht="12.75">
      <c r="A14" s="71" t="s">
        <v>99</v>
      </c>
      <c r="B14" s="103">
        <v>140</v>
      </c>
      <c r="C14" s="67" t="s">
        <v>42</v>
      </c>
      <c r="D14" s="67" t="s">
        <v>42</v>
      </c>
      <c r="E14" s="67" t="s">
        <v>42</v>
      </c>
      <c r="F14" s="67">
        <v>140</v>
      </c>
      <c r="G14" s="103">
        <v>35000</v>
      </c>
      <c r="H14" s="67" t="s">
        <v>42</v>
      </c>
      <c r="I14" s="103">
        <v>4900</v>
      </c>
    </row>
    <row r="15" spans="1:9" ht="12.75">
      <c r="A15" s="71"/>
      <c r="B15" s="67"/>
      <c r="C15" s="67"/>
      <c r="D15" s="67"/>
      <c r="E15" s="67"/>
      <c r="F15" s="67"/>
      <c r="G15" s="103"/>
      <c r="H15" s="103"/>
      <c r="I15" s="67"/>
    </row>
    <row r="16" spans="1:9" s="68" customFormat="1" ht="12.75">
      <c r="A16" s="71" t="s">
        <v>100</v>
      </c>
      <c r="B16" s="67">
        <v>308</v>
      </c>
      <c r="C16" s="67">
        <v>94</v>
      </c>
      <c r="D16" s="67" t="s">
        <v>42</v>
      </c>
      <c r="E16" s="67" t="s">
        <v>42</v>
      </c>
      <c r="F16" s="67">
        <v>402</v>
      </c>
      <c r="G16" s="103">
        <v>28000</v>
      </c>
      <c r="H16" s="103">
        <v>48000</v>
      </c>
      <c r="I16" s="67">
        <v>13136</v>
      </c>
    </row>
    <row r="17" spans="1:9" ht="12.75">
      <c r="A17" s="61"/>
      <c r="B17" s="66"/>
      <c r="C17" s="66"/>
      <c r="D17" s="66"/>
      <c r="E17" s="66"/>
      <c r="F17" s="66"/>
      <c r="G17" s="102"/>
      <c r="H17" s="102"/>
      <c r="I17" s="66"/>
    </row>
    <row r="18" spans="1:9" ht="12.75">
      <c r="A18" s="61" t="s">
        <v>101</v>
      </c>
      <c r="B18" s="102">
        <v>234</v>
      </c>
      <c r="C18" s="102">
        <v>280</v>
      </c>
      <c r="D18" s="66" t="s">
        <v>42</v>
      </c>
      <c r="E18" s="66" t="s">
        <v>42</v>
      </c>
      <c r="F18" s="66">
        <v>514</v>
      </c>
      <c r="G18" s="102">
        <v>43000</v>
      </c>
      <c r="H18" s="102">
        <v>52180</v>
      </c>
      <c r="I18" s="102">
        <v>24672</v>
      </c>
    </row>
    <row r="19" spans="1:9" ht="12.75">
      <c r="A19" s="61" t="s">
        <v>102</v>
      </c>
      <c r="B19" s="102">
        <v>52</v>
      </c>
      <c r="C19" s="66" t="s">
        <v>42</v>
      </c>
      <c r="D19" s="66" t="s">
        <v>42</v>
      </c>
      <c r="E19" s="66" t="s">
        <v>42</v>
      </c>
      <c r="F19" s="66">
        <v>52</v>
      </c>
      <c r="G19" s="102">
        <v>44000</v>
      </c>
      <c r="H19" s="66" t="s">
        <v>42</v>
      </c>
      <c r="I19" s="102">
        <v>2288</v>
      </c>
    </row>
    <row r="20" spans="1:9" ht="12.75">
      <c r="A20" s="61" t="s">
        <v>103</v>
      </c>
      <c r="B20" s="102">
        <v>60</v>
      </c>
      <c r="C20" s="66" t="s">
        <v>42</v>
      </c>
      <c r="D20" s="66" t="s">
        <v>42</v>
      </c>
      <c r="E20" s="66" t="s">
        <v>42</v>
      </c>
      <c r="F20" s="66">
        <v>60</v>
      </c>
      <c r="G20" s="102">
        <v>44000</v>
      </c>
      <c r="H20" s="66" t="s">
        <v>42</v>
      </c>
      <c r="I20" s="102">
        <v>2640</v>
      </c>
    </row>
    <row r="21" spans="1:9" ht="12.75">
      <c r="A21" s="71" t="s">
        <v>165</v>
      </c>
      <c r="B21" s="67">
        <v>346</v>
      </c>
      <c r="C21" s="67">
        <v>280</v>
      </c>
      <c r="D21" s="67" t="s">
        <v>42</v>
      </c>
      <c r="E21" s="67" t="s">
        <v>42</v>
      </c>
      <c r="F21" s="67">
        <v>626</v>
      </c>
      <c r="G21" s="103">
        <v>43324</v>
      </c>
      <c r="H21" s="103">
        <v>52180</v>
      </c>
      <c r="I21" s="67">
        <v>29600</v>
      </c>
    </row>
    <row r="22" spans="1:9" ht="12.75">
      <c r="A22" s="71"/>
      <c r="B22" s="67"/>
      <c r="C22" s="67"/>
      <c r="D22" s="67"/>
      <c r="E22" s="67"/>
      <c r="F22" s="67"/>
      <c r="G22" s="103"/>
      <c r="H22" s="103"/>
      <c r="I22" s="67"/>
    </row>
    <row r="23" spans="1:9" s="68" customFormat="1" ht="12.75">
      <c r="A23" s="71" t="s">
        <v>104</v>
      </c>
      <c r="B23" s="103">
        <v>843</v>
      </c>
      <c r="C23" s="103">
        <v>9133</v>
      </c>
      <c r="D23" s="67" t="s">
        <v>42</v>
      </c>
      <c r="E23" s="67" t="s">
        <v>42</v>
      </c>
      <c r="F23" s="67">
        <v>9976</v>
      </c>
      <c r="G23" s="103">
        <v>16745</v>
      </c>
      <c r="H23" s="103">
        <v>52102</v>
      </c>
      <c r="I23" s="103">
        <v>489963</v>
      </c>
    </row>
    <row r="24" spans="1:9" ht="12.75">
      <c r="A24" s="71"/>
      <c r="B24" s="67"/>
      <c r="C24" s="67"/>
      <c r="D24" s="67"/>
      <c r="E24" s="67"/>
      <c r="F24" s="67"/>
      <c r="G24" s="103"/>
      <c r="H24" s="103"/>
      <c r="I24" s="67"/>
    </row>
    <row r="25" spans="1:9" s="68" customFormat="1" ht="12.75">
      <c r="A25" s="71" t="s">
        <v>105</v>
      </c>
      <c r="B25" s="103">
        <v>389</v>
      </c>
      <c r="C25" s="103">
        <v>1133</v>
      </c>
      <c r="D25" s="103" t="s">
        <v>42</v>
      </c>
      <c r="E25" s="67" t="s">
        <v>42</v>
      </c>
      <c r="F25" s="67">
        <v>1522</v>
      </c>
      <c r="G25" s="103">
        <v>24000</v>
      </c>
      <c r="H25" s="103">
        <v>65000</v>
      </c>
      <c r="I25" s="103">
        <v>82981</v>
      </c>
    </row>
    <row r="26" spans="1:9" ht="12.75">
      <c r="A26" s="61"/>
      <c r="B26" s="66"/>
      <c r="C26" s="66"/>
      <c r="D26" s="66"/>
      <c r="E26" s="66"/>
      <c r="F26" s="66"/>
      <c r="G26" s="102"/>
      <c r="H26" s="102"/>
      <c r="I26" s="66"/>
    </row>
    <row r="27" spans="1:9" ht="12.75">
      <c r="A27" s="61" t="s">
        <v>106</v>
      </c>
      <c r="B27" s="66">
        <v>5707</v>
      </c>
      <c r="C27" s="66">
        <v>47000</v>
      </c>
      <c r="D27" s="66">
        <v>75</v>
      </c>
      <c r="E27" s="66">
        <v>36</v>
      </c>
      <c r="F27" s="66">
        <v>52818</v>
      </c>
      <c r="G27" s="102">
        <v>27238</v>
      </c>
      <c r="H27" s="102">
        <v>65500</v>
      </c>
      <c r="I27" s="66">
        <v>3233947</v>
      </c>
    </row>
    <row r="28" spans="1:9" ht="12.75">
      <c r="A28" s="61" t="s">
        <v>107</v>
      </c>
      <c r="B28" s="66">
        <v>621</v>
      </c>
      <c r="C28" s="66">
        <v>1206</v>
      </c>
      <c r="D28" s="66" t="s">
        <v>42</v>
      </c>
      <c r="E28" s="66" t="s">
        <v>42</v>
      </c>
      <c r="F28" s="66">
        <v>1827</v>
      </c>
      <c r="G28" s="102">
        <v>18000</v>
      </c>
      <c r="H28" s="102">
        <v>31443</v>
      </c>
      <c r="I28" s="66">
        <v>49098</v>
      </c>
    </row>
    <row r="29" spans="1:9" ht="12.75">
      <c r="A29" s="61" t="s">
        <v>108</v>
      </c>
      <c r="B29" s="69">
        <v>945</v>
      </c>
      <c r="C29" s="66">
        <v>42985</v>
      </c>
      <c r="D29" s="66" t="s">
        <v>42</v>
      </c>
      <c r="E29" s="66" t="s">
        <v>42</v>
      </c>
      <c r="F29" s="66">
        <v>43930</v>
      </c>
      <c r="G29" s="102">
        <v>24000</v>
      </c>
      <c r="H29" s="102">
        <v>64000</v>
      </c>
      <c r="I29" s="66">
        <v>2773720</v>
      </c>
    </row>
    <row r="30" spans="1:9" ht="12.75">
      <c r="A30" s="71" t="s">
        <v>109</v>
      </c>
      <c r="B30" s="67">
        <v>7273</v>
      </c>
      <c r="C30" s="67">
        <v>91191</v>
      </c>
      <c r="D30" s="67">
        <v>75</v>
      </c>
      <c r="E30" s="67">
        <v>36</v>
      </c>
      <c r="F30" s="67">
        <v>98575</v>
      </c>
      <c r="G30" s="103">
        <v>26028</v>
      </c>
      <c r="H30" s="103">
        <v>64343</v>
      </c>
      <c r="I30" s="67">
        <v>6056765</v>
      </c>
    </row>
    <row r="31" spans="1:9" ht="12.75">
      <c r="A31" s="61"/>
      <c r="B31" s="66"/>
      <c r="C31" s="66"/>
      <c r="D31" s="66"/>
      <c r="E31" s="66"/>
      <c r="F31" s="66"/>
      <c r="G31" s="102"/>
      <c r="H31" s="102"/>
      <c r="I31" s="66"/>
    </row>
    <row r="32" spans="1:9" ht="12.75">
      <c r="A32" s="61" t="s">
        <v>110</v>
      </c>
      <c r="B32" s="104">
        <v>3638</v>
      </c>
      <c r="C32" s="104">
        <v>419</v>
      </c>
      <c r="D32" s="104">
        <v>260</v>
      </c>
      <c r="E32" s="66" t="s">
        <v>42</v>
      </c>
      <c r="F32" s="66">
        <v>4317</v>
      </c>
      <c r="G32" s="104">
        <v>16364</v>
      </c>
      <c r="H32" s="104">
        <v>58109</v>
      </c>
      <c r="I32" s="104">
        <v>83880</v>
      </c>
    </row>
    <row r="33" spans="1:9" ht="12.75">
      <c r="A33" s="61" t="s">
        <v>111</v>
      </c>
      <c r="B33" s="104">
        <v>4546</v>
      </c>
      <c r="C33" s="104">
        <v>2136</v>
      </c>
      <c r="D33" s="66" t="s">
        <v>42</v>
      </c>
      <c r="E33" s="66" t="s">
        <v>42</v>
      </c>
      <c r="F33" s="66">
        <v>6682</v>
      </c>
      <c r="G33" s="104">
        <v>30000</v>
      </c>
      <c r="H33" s="104">
        <v>70000</v>
      </c>
      <c r="I33" s="102">
        <v>285900</v>
      </c>
    </row>
    <row r="34" spans="1:9" ht="12.75">
      <c r="A34" s="61" t="s">
        <v>112</v>
      </c>
      <c r="B34" s="104">
        <v>5012</v>
      </c>
      <c r="C34" s="104">
        <v>28116</v>
      </c>
      <c r="D34" s="66" t="s">
        <v>42</v>
      </c>
      <c r="E34" s="66" t="s">
        <v>42</v>
      </c>
      <c r="F34" s="66">
        <v>33128</v>
      </c>
      <c r="G34" s="104">
        <v>21500</v>
      </c>
      <c r="H34" s="104">
        <v>53741</v>
      </c>
      <c r="I34" s="102">
        <v>1618740</v>
      </c>
    </row>
    <row r="35" spans="1:9" ht="12.75">
      <c r="A35" s="61" t="s">
        <v>113</v>
      </c>
      <c r="B35" s="104">
        <v>30</v>
      </c>
      <c r="C35" s="104">
        <v>69</v>
      </c>
      <c r="D35" s="66" t="s">
        <v>42</v>
      </c>
      <c r="E35" s="66" t="s">
        <v>42</v>
      </c>
      <c r="F35" s="66">
        <v>99</v>
      </c>
      <c r="G35" s="104">
        <v>15467</v>
      </c>
      <c r="H35" s="104">
        <v>55362</v>
      </c>
      <c r="I35" s="102">
        <v>4284</v>
      </c>
    </row>
    <row r="36" spans="1:9" ht="12.75">
      <c r="A36" s="71" t="s">
        <v>114</v>
      </c>
      <c r="B36" s="67">
        <v>13226</v>
      </c>
      <c r="C36" s="67">
        <v>30740</v>
      </c>
      <c r="D36" s="67">
        <v>260</v>
      </c>
      <c r="E36" s="67" t="s">
        <v>42</v>
      </c>
      <c r="F36" s="67">
        <v>44226</v>
      </c>
      <c r="G36" s="103">
        <v>22995</v>
      </c>
      <c r="H36" s="103">
        <v>54934</v>
      </c>
      <c r="I36" s="67">
        <v>1992804</v>
      </c>
    </row>
    <row r="37" spans="1:9" ht="12.75">
      <c r="A37" s="71"/>
      <c r="B37" s="67"/>
      <c r="C37" s="67"/>
      <c r="D37" s="67"/>
      <c r="E37" s="67"/>
      <c r="F37" s="67"/>
      <c r="G37" s="103"/>
      <c r="H37" s="103"/>
      <c r="I37" s="67"/>
    </row>
    <row r="38" spans="1:9" s="68" customFormat="1" ht="12.75">
      <c r="A38" s="71" t="s">
        <v>115</v>
      </c>
      <c r="B38" s="103">
        <v>26</v>
      </c>
      <c r="C38" s="103">
        <v>1239</v>
      </c>
      <c r="D38" s="67" t="s">
        <v>42</v>
      </c>
      <c r="E38" s="67" t="s">
        <v>42</v>
      </c>
      <c r="F38" s="67">
        <v>1265</v>
      </c>
      <c r="G38" s="103">
        <v>15000</v>
      </c>
      <c r="H38" s="103">
        <v>23000</v>
      </c>
      <c r="I38" s="103">
        <v>28887</v>
      </c>
    </row>
    <row r="39" spans="1:9" ht="12.75">
      <c r="A39" s="61"/>
      <c r="B39" s="66"/>
      <c r="C39" s="66"/>
      <c r="D39" s="66"/>
      <c r="E39" s="66"/>
      <c r="F39" s="66"/>
      <c r="G39" s="102"/>
      <c r="H39" s="102"/>
      <c r="I39" s="66"/>
    </row>
    <row r="40" spans="1:9" ht="12.75">
      <c r="A40" s="61" t="s">
        <v>116</v>
      </c>
      <c r="B40" s="69">
        <v>42</v>
      </c>
      <c r="C40" s="102">
        <v>444</v>
      </c>
      <c r="D40" s="66" t="s">
        <v>42</v>
      </c>
      <c r="E40" s="66" t="s">
        <v>42</v>
      </c>
      <c r="F40" s="66">
        <v>486</v>
      </c>
      <c r="G40" s="69">
        <v>18500</v>
      </c>
      <c r="H40" s="102">
        <v>66000</v>
      </c>
      <c r="I40" s="102">
        <v>30081</v>
      </c>
    </row>
    <row r="41" spans="1:9" ht="12.75">
      <c r="A41" s="61" t="s">
        <v>117</v>
      </c>
      <c r="B41" s="66">
        <v>3020</v>
      </c>
      <c r="C41" s="66">
        <v>1049</v>
      </c>
      <c r="D41" s="66" t="s">
        <v>42</v>
      </c>
      <c r="E41" s="66" t="s">
        <v>42</v>
      </c>
      <c r="F41" s="66">
        <v>4069</v>
      </c>
      <c r="G41" s="102">
        <v>29000</v>
      </c>
      <c r="H41" s="102">
        <v>45000</v>
      </c>
      <c r="I41" s="66">
        <v>134785</v>
      </c>
    </row>
    <row r="42" spans="1:9" ht="12.75">
      <c r="A42" s="61" t="s">
        <v>118</v>
      </c>
      <c r="B42" s="102">
        <v>3478</v>
      </c>
      <c r="C42" s="102">
        <v>3825</v>
      </c>
      <c r="D42" s="66" t="s">
        <v>42</v>
      </c>
      <c r="E42" s="66" t="s">
        <v>42</v>
      </c>
      <c r="F42" s="66">
        <v>7303</v>
      </c>
      <c r="G42" s="102">
        <v>15000</v>
      </c>
      <c r="H42" s="102">
        <v>45000</v>
      </c>
      <c r="I42" s="102">
        <v>224295</v>
      </c>
    </row>
    <row r="43" spans="1:9" ht="12.75">
      <c r="A43" s="61" t="s">
        <v>119</v>
      </c>
      <c r="B43" s="102">
        <v>10994</v>
      </c>
      <c r="C43" s="102">
        <v>8724</v>
      </c>
      <c r="D43" s="66" t="s">
        <v>42</v>
      </c>
      <c r="E43" s="66" t="s">
        <v>42</v>
      </c>
      <c r="F43" s="66">
        <v>19718</v>
      </c>
      <c r="G43" s="102">
        <v>20000</v>
      </c>
      <c r="H43" s="102">
        <v>60000</v>
      </c>
      <c r="I43" s="102">
        <v>743320</v>
      </c>
    </row>
    <row r="44" spans="1:9" ht="12.75">
      <c r="A44" s="61" t="s">
        <v>120</v>
      </c>
      <c r="B44" s="102">
        <v>20</v>
      </c>
      <c r="C44" s="102">
        <v>799</v>
      </c>
      <c r="D44" s="102">
        <v>28</v>
      </c>
      <c r="E44" s="66" t="s">
        <v>42</v>
      </c>
      <c r="F44" s="66">
        <v>847</v>
      </c>
      <c r="G44" s="102">
        <v>17000</v>
      </c>
      <c r="H44" s="102">
        <v>77000</v>
      </c>
      <c r="I44" s="102">
        <v>61863</v>
      </c>
    </row>
    <row r="45" spans="1:9" ht="12.75">
      <c r="A45" s="61" t="s">
        <v>121</v>
      </c>
      <c r="B45" s="102">
        <v>141</v>
      </c>
      <c r="C45" s="102">
        <v>152</v>
      </c>
      <c r="D45" s="66" t="s">
        <v>42</v>
      </c>
      <c r="E45" s="66" t="s">
        <v>42</v>
      </c>
      <c r="F45" s="66">
        <v>293</v>
      </c>
      <c r="G45" s="102">
        <v>15000</v>
      </c>
      <c r="H45" s="102">
        <v>70000</v>
      </c>
      <c r="I45" s="102">
        <v>12755</v>
      </c>
    </row>
    <row r="46" spans="1:9" ht="12.75">
      <c r="A46" s="61" t="s">
        <v>122</v>
      </c>
      <c r="B46" s="102">
        <v>154</v>
      </c>
      <c r="C46" s="102">
        <v>259</v>
      </c>
      <c r="D46" s="66" t="s">
        <v>42</v>
      </c>
      <c r="E46" s="66" t="s">
        <v>42</v>
      </c>
      <c r="F46" s="66">
        <v>413</v>
      </c>
      <c r="G46" s="102">
        <v>6000</v>
      </c>
      <c r="H46" s="102">
        <v>12000</v>
      </c>
      <c r="I46" s="102">
        <v>4032</v>
      </c>
    </row>
    <row r="47" spans="1:9" ht="12.75">
      <c r="A47" s="61" t="s">
        <v>123</v>
      </c>
      <c r="B47" s="102">
        <v>6064</v>
      </c>
      <c r="C47" s="102">
        <v>5256</v>
      </c>
      <c r="D47" s="102">
        <v>8600</v>
      </c>
      <c r="E47" s="66" t="s">
        <v>42</v>
      </c>
      <c r="F47" s="66">
        <v>19920</v>
      </c>
      <c r="G47" s="102">
        <v>10000</v>
      </c>
      <c r="H47" s="102">
        <v>40000</v>
      </c>
      <c r="I47" s="102">
        <v>270880</v>
      </c>
    </row>
    <row r="48" spans="1:9" ht="12.75">
      <c r="A48" s="61" t="s">
        <v>124</v>
      </c>
      <c r="B48" s="102">
        <v>4816</v>
      </c>
      <c r="C48" s="102">
        <v>2326</v>
      </c>
      <c r="D48" s="102">
        <v>4800</v>
      </c>
      <c r="E48" s="66" t="s">
        <v>42</v>
      </c>
      <c r="F48" s="66">
        <v>11942</v>
      </c>
      <c r="G48" s="102">
        <v>18000</v>
      </c>
      <c r="H48" s="102">
        <v>55000</v>
      </c>
      <c r="I48" s="102">
        <v>214618</v>
      </c>
    </row>
    <row r="49" spans="1:9" ht="12.75">
      <c r="A49" s="71" t="s">
        <v>166</v>
      </c>
      <c r="B49" s="67">
        <v>28729</v>
      </c>
      <c r="C49" s="67">
        <v>22834</v>
      </c>
      <c r="D49" s="67">
        <v>13428</v>
      </c>
      <c r="E49" s="67" t="s">
        <v>42</v>
      </c>
      <c r="F49" s="67">
        <v>64991</v>
      </c>
      <c r="G49" s="103">
        <v>17791</v>
      </c>
      <c r="H49" s="103">
        <v>51919</v>
      </c>
      <c r="I49" s="67">
        <v>1696629</v>
      </c>
    </row>
    <row r="50" spans="1:9" ht="12.75">
      <c r="A50" s="71"/>
      <c r="B50" s="67"/>
      <c r="C50" s="67"/>
      <c r="D50" s="67"/>
      <c r="E50" s="67"/>
      <c r="F50" s="67"/>
      <c r="G50" s="103"/>
      <c r="H50" s="103"/>
      <c r="I50" s="67"/>
    </row>
    <row r="51" spans="1:9" s="68" customFormat="1" ht="12.75">
      <c r="A51" s="71" t="s">
        <v>125</v>
      </c>
      <c r="B51" s="103">
        <v>7</v>
      </c>
      <c r="C51" s="103">
        <v>767</v>
      </c>
      <c r="D51" s="67" t="s">
        <v>42</v>
      </c>
      <c r="E51" s="67" t="s">
        <v>42</v>
      </c>
      <c r="F51" s="67">
        <v>774</v>
      </c>
      <c r="G51" s="103">
        <v>17000</v>
      </c>
      <c r="H51" s="103">
        <v>60000</v>
      </c>
      <c r="I51" s="103">
        <v>46139</v>
      </c>
    </row>
    <row r="52" spans="1:9" ht="12.75">
      <c r="A52" s="61"/>
      <c r="B52" s="66"/>
      <c r="C52" s="66"/>
      <c r="D52" s="66"/>
      <c r="E52" s="66"/>
      <c r="F52" s="66"/>
      <c r="G52" s="102"/>
      <c r="H52" s="102"/>
      <c r="I52" s="66"/>
    </row>
    <row r="53" spans="1:9" ht="12.75">
      <c r="A53" s="61" t="s">
        <v>126</v>
      </c>
      <c r="B53" s="66" t="s">
        <v>42</v>
      </c>
      <c r="C53" s="66">
        <v>10500</v>
      </c>
      <c r="D53" s="66" t="s">
        <v>42</v>
      </c>
      <c r="E53" s="66" t="s">
        <v>42</v>
      </c>
      <c r="F53" s="66">
        <v>10500</v>
      </c>
      <c r="G53" s="66" t="s">
        <v>42</v>
      </c>
      <c r="H53" s="102">
        <v>68000</v>
      </c>
      <c r="I53" s="66">
        <v>714000</v>
      </c>
    </row>
    <row r="54" spans="1:9" ht="12.75">
      <c r="A54" s="61" t="s">
        <v>127</v>
      </c>
      <c r="B54" s="66" t="s">
        <v>42</v>
      </c>
      <c r="C54" s="66">
        <v>2136</v>
      </c>
      <c r="D54" s="66" t="s">
        <v>42</v>
      </c>
      <c r="E54" s="66" t="s">
        <v>42</v>
      </c>
      <c r="F54" s="66">
        <v>2136</v>
      </c>
      <c r="G54" s="66" t="s">
        <v>42</v>
      </c>
      <c r="H54" s="102">
        <v>60000</v>
      </c>
      <c r="I54" s="66">
        <v>128160</v>
      </c>
    </row>
    <row r="55" spans="1:9" ht="12.75">
      <c r="A55" s="61" t="s">
        <v>128</v>
      </c>
      <c r="B55" s="66">
        <v>42</v>
      </c>
      <c r="C55" s="66">
        <v>941</v>
      </c>
      <c r="D55" s="66" t="s">
        <v>42</v>
      </c>
      <c r="E55" s="66" t="s">
        <v>42</v>
      </c>
      <c r="F55" s="66">
        <v>983</v>
      </c>
      <c r="G55" s="102">
        <v>10500</v>
      </c>
      <c r="H55" s="102">
        <v>59000</v>
      </c>
      <c r="I55" s="66">
        <v>55960</v>
      </c>
    </row>
    <row r="56" spans="1:9" ht="12.75" customHeight="1">
      <c r="A56" s="61" t="s">
        <v>129</v>
      </c>
      <c r="B56" s="66">
        <v>1</v>
      </c>
      <c r="C56" s="66">
        <v>1080</v>
      </c>
      <c r="D56" s="66" t="s">
        <v>42</v>
      </c>
      <c r="E56" s="66" t="s">
        <v>42</v>
      </c>
      <c r="F56" s="66">
        <v>1081</v>
      </c>
      <c r="G56" s="102">
        <v>9000</v>
      </c>
      <c r="H56" s="102">
        <v>58000</v>
      </c>
      <c r="I56" s="66">
        <v>62649</v>
      </c>
    </row>
    <row r="57" spans="1:9" ht="12.75" customHeight="1">
      <c r="A57" s="61" t="s">
        <v>130</v>
      </c>
      <c r="B57" s="66">
        <v>36</v>
      </c>
      <c r="C57" s="66">
        <v>5615</v>
      </c>
      <c r="D57" s="66" t="s">
        <v>42</v>
      </c>
      <c r="E57" s="66" t="s">
        <v>42</v>
      </c>
      <c r="F57" s="66">
        <v>5651</v>
      </c>
      <c r="G57" s="102">
        <v>12300</v>
      </c>
      <c r="H57" s="102">
        <v>65980</v>
      </c>
      <c r="I57" s="66">
        <v>370921</v>
      </c>
    </row>
    <row r="58" spans="1:9" ht="12.75">
      <c r="A58" s="71" t="s">
        <v>131</v>
      </c>
      <c r="B58" s="67">
        <v>79</v>
      </c>
      <c r="C58" s="67">
        <v>20272</v>
      </c>
      <c r="D58" s="67" t="s">
        <v>42</v>
      </c>
      <c r="E58" s="67" t="s">
        <v>42</v>
      </c>
      <c r="F58" s="67">
        <v>20351</v>
      </c>
      <c r="G58" s="103">
        <v>11301</v>
      </c>
      <c r="H58" s="103">
        <v>65647</v>
      </c>
      <c r="I58" s="67">
        <v>1331690</v>
      </c>
    </row>
    <row r="59" spans="1:9" ht="12.75">
      <c r="A59" s="61"/>
      <c r="B59" s="66"/>
      <c r="C59" s="66"/>
      <c r="D59" s="66"/>
      <c r="E59" s="66"/>
      <c r="F59" s="66"/>
      <c r="G59" s="102"/>
      <c r="H59" s="102"/>
      <c r="I59" s="66"/>
    </row>
    <row r="60" spans="1:9" ht="12.75">
      <c r="A60" s="61" t="s">
        <v>132</v>
      </c>
      <c r="B60" s="69">
        <v>9</v>
      </c>
      <c r="C60" s="104">
        <v>892</v>
      </c>
      <c r="D60" s="66" t="s">
        <v>42</v>
      </c>
      <c r="E60" s="66" t="s">
        <v>42</v>
      </c>
      <c r="F60" s="66">
        <v>901</v>
      </c>
      <c r="G60" s="69">
        <v>15000</v>
      </c>
      <c r="H60" s="104">
        <v>90000</v>
      </c>
      <c r="I60" s="102">
        <v>80415</v>
      </c>
    </row>
    <row r="61" spans="1:9" ht="12.75">
      <c r="A61" s="61" t="s">
        <v>133</v>
      </c>
      <c r="B61" s="104">
        <v>476</v>
      </c>
      <c r="C61" s="104">
        <v>252</v>
      </c>
      <c r="D61" s="66" t="s">
        <v>42</v>
      </c>
      <c r="E61" s="66" t="s">
        <v>42</v>
      </c>
      <c r="F61" s="66">
        <v>728</v>
      </c>
      <c r="G61" s="104">
        <v>33000</v>
      </c>
      <c r="H61" s="104">
        <v>60000</v>
      </c>
      <c r="I61" s="102">
        <v>30828</v>
      </c>
    </row>
    <row r="62" spans="1:9" ht="12.75">
      <c r="A62" s="61" t="s">
        <v>134</v>
      </c>
      <c r="B62" s="104">
        <v>318</v>
      </c>
      <c r="C62" s="104">
        <v>678</v>
      </c>
      <c r="D62" s="66" t="s">
        <v>42</v>
      </c>
      <c r="E62" s="66" t="s">
        <v>42</v>
      </c>
      <c r="F62" s="66">
        <v>996</v>
      </c>
      <c r="G62" s="104">
        <v>12000</v>
      </c>
      <c r="H62" s="104">
        <v>70000</v>
      </c>
      <c r="I62" s="102">
        <v>51276</v>
      </c>
    </row>
    <row r="63" spans="1:9" ht="12.75">
      <c r="A63" s="71" t="s">
        <v>135</v>
      </c>
      <c r="B63" s="67">
        <v>803</v>
      </c>
      <c r="C63" s="67">
        <v>1822</v>
      </c>
      <c r="D63" s="67" t="s">
        <v>42</v>
      </c>
      <c r="E63" s="67" t="s">
        <v>42</v>
      </c>
      <c r="F63" s="67">
        <v>2625</v>
      </c>
      <c r="G63" s="103">
        <v>24482</v>
      </c>
      <c r="H63" s="103">
        <v>78408</v>
      </c>
      <c r="I63" s="67">
        <v>162519</v>
      </c>
    </row>
    <row r="64" spans="1:9" ht="12.75">
      <c r="A64" s="71"/>
      <c r="B64" s="67"/>
      <c r="C64" s="67"/>
      <c r="D64" s="67"/>
      <c r="E64" s="67"/>
      <c r="F64" s="67"/>
      <c r="G64" s="103"/>
      <c r="H64" s="103"/>
      <c r="I64" s="67"/>
    </row>
    <row r="65" spans="1:9" s="68" customFormat="1" ht="12.75">
      <c r="A65" s="71" t="s">
        <v>136</v>
      </c>
      <c r="B65" s="67" t="s">
        <v>42</v>
      </c>
      <c r="C65" s="103">
        <v>678</v>
      </c>
      <c r="D65" s="67" t="s">
        <v>42</v>
      </c>
      <c r="E65" s="67" t="s">
        <v>42</v>
      </c>
      <c r="F65" s="67">
        <v>678</v>
      </c>
      <c r="G65" s="67" t="s">
        <v>42</v>
      </c>
      <c r="H65" s="103">
        <v>60080</v>
      </c>
      <c r="I65" s="103">
        <v>40734</v>
      </c>
    </row>
    <row r="66" spans="1:9" ht="12.75">
      <c r="A66" s="61"/>
      <c r="B66" s="66"/>
      <c r="C66" s="66"/>
      <c r="D66" s="66"/>
      <c r="E66" s="66"/>
      <c r="F66" s="66"/>
      <c r="G66" s="102"/>
      <c r="H66" s="102"/>
      <c r="I66" s="66"/>
    </row>
    <row r="67" spans="1:9" ht="12.75">
      <c r="A67" s="61" t="s">
        <v>137</v>
      </c>
      <c r="B67" s="66" t="s">
        <v>42</v>
      </c>
      <c r="C67" s="102">
        <v>2040</v>
      </c>
      <c r="D67" s="66" t="s">
        <v>42</v>
      </c>
      <c r="E67" s="66" t="s">
        <v>42</v>
      </c>
      <c r="F67" s="66">
        <v>2040</v>
      </c>
      <c r="G67" s="66" t="s">
        <v>42</v>
      </c>
      <c r="H67" s="102">
        <v>50000</v>
      </c>
      <c r="I67" s="102">
        <v>102000</v>
      </c>
    </row>
    <row r="68" spans="1:9" ht="12.75">
      <c r="A68" s="61" t="s">
        <v>138</v>
      </c>
      <c r="B68" s="66" t="s">
        <v>42</v>
      </c>
      <c r="C68" s="102">
        <v>650</v>
      </c>
      <c r="D68" s="66" t="s">
        <v>42</v>
      </c>
      <c r="E68" s="66" t="s">
        <v>42</v>
      </c>
      <c r="F68" s="66">
        <v>650</v>
      </c>
      <c r="G68" s="66" t="s">
        <v>42</v>
      </c>
      <c r="H68" s="102">
        <v>45000</v>
      </c>
      <c r="I68" s="102">
        <v>29250</v>
      </c>
    </row>
    <row r="69" spans="1:9" ht="12.75">
      <c r="A69" s="71" t="s">
        <v>139</v>
      </c>
      <c r="B69" s="67" t="s">
        <v>42</v>
      </c>
      <c r="C69" s="67">
        <v>2690</v>
      </c>
      <c r="D69" s="67" t="s">
        <v>42</v>
      </c>
      <c r="E69" s="67" t="s">
        <v>42</v>
      </c>
      <c r="F69" s="67">
        <v>2690</v>
      </c>
      <c r="G69" s="67" t="s">
        <v>42</v>
      </c>
      <c r="H69" s="103">
        <v>48792</v>
      </c>
      <c r="I69" s="67">
        <v>131250</v>
      </c>
    </row>
    <row r="70" spans="1:9" ht="12.75">
      <c r="A70" s="105"/>
      <c r="B70" s="66"/>
      <c r="C70" s="66"/>
      <c r="D70" s="66"/>
      <c r="E70" s="66"/>
      <c r="F70" s="66"/>
      <c r="G70" s="102"/>
      <c r="H70" s="102"/>
      <c r="I70" s="66"/>
    </row>
    <row r="71" spans="1:9" ht="12.75">
      <c r="A71" s="61" t="s">
        <v>140</v>
      </c>
      <c r="B71" s="66" t="s">
        <v>42</v>
      </c>
      <c r="C71" s="66">
        <v>116</v>
      </c>
      <c r="D71" s="66" t="s">
        <v>42</v>
      </c>
      <c r="E71" s="66" t="s">
        <v>42</v>
      </c>
      <c r="F71" s="66">
        <v>116</v>
      </c>
      <c r="G71" s="66" t="s">
        <v>42</v>
      </c>
      <c r="H71" s="102">
        <v>60000</v>
      </c>
      <c r="I71" s="66">
        <v>6960</v>
      </c>
    </row>
    <row r="72" spans="1:9" ht="12.75">
      <c r="A72" s="61" t="s">
        <v>141</v>
      </c>
      <c r="B72" s="66" t="s">
        <v>42</v>
      </c>
      <c r="C72" s="66">
        <v>690</v>
      </c>
      <c r="D72" s="66" t="s">
        <v>42</v>
      </c>
      <c r="E72" s="66" t="s">
        <v>42</v>
      </c>
      <c r="F72" s="66">
        <v>690</v>
      </c>
      <c r="G72" s="66" t="s">
        <v>42</v>
      </c>
      <c r="H72" s="102">
        <v>45000</v>
      </c>
      <c r="I72" s="66">
        <v>31050</v>
      </c>
    </row>
    <row r="73" spans="1:9" ht="12.75">
      <c r="A73" s="61" t="s">
        <v>142</v>
      </c>
      <c r="B73" s="102">
        <v>68</v>
      </c>
      <c r="C73" s="102">
        <v>851</v>
      </c>
      <c r="D73" s="66" t="s">
        <v>42</v>
      </c>
      <c r="E73" s="66" t="s">
        <v>42</v>
      </c>
      <c r="F73" s="66">
        <v>919</v>
      </c>
      <c r="G73" s="102">
        <v>20000</v>
      </c>
      <c r="H73" s="102">
        <v>65000</v>
      </c>
      <c r="I73" s="102">
        <v>56675</v>
      </c>
    </row>
    <row r="74" spans="1:9" ht="12.75">
      <c r="A74" s="61" t="s">
        <v>143</v>
      </c>
      <c r="B74" s="69">
        <v>2</v>
      </c>
      <c r="C74" s="66">
        <v>2140</v>
      </c>
      <c r="D74" s="66" t="s">
        <v>42</v>
      </c>
      <c r="E74" s="66" t="s">
        <v>42</v>
      </c>
      <c r="F74" s="66">
        <v>2142</v>
      </c>
      <c r="G74" s="69">
        <v>19819</v>
      </c>
      <c r="H74" s="102">
        <v>57816</v>
      </c>
      <c r="I74" s="66">
        <v>123765</v>
      </c>
    </row>
    <row r="75" spans="1:9" ht="12.75">
      <c r="A75" s="61" t="s">
        <v>144</v>
      </c>
      <c r="B75" s="66">
        <v>128</v>
      </c>
      <c r="C75" s="66">
        <v>118</v>
      </c>
      <c r="D75" s="66" t="s">
        <v>42</v>
      </c>
      <c r="E75" s="66" t="s">
        <v>42</v>
      </c>
      <c r="F75" s="66">
        <v>246</v>
      </c>
      <c r="G75" s="102">
        <v>14000</v>
      </c>
      <c r="H75" s="102">
        <v>43000</v>
      </c>
      <c r="I75" s="66">
        <v>6866</v>
      </c>
    </row>
    <row r="76" spans="1:9" ht="12.75">
      <c r="A76" s="61" t="s">
        <v>145</v>
      </c>
      <c r="B76" s="66">
        <v>11</v>
      </c>
      <c r="C76" s="66">
        <v>586</v>
      </c>
      <c r="D76" s="66" t="s">
        <v>42</v>
      </c>
      <c r="E76" s="66" t="s">
        <v>42</v>
      </c>
      <c r="F76" s="66">
        <v>597</v>
      </c>
      <c r="G76" s="102">
        <v>12500</v>
      </c>
      <c r="H76" s="102">
        <v>69000</v>
      </c>
      <c r="I76" s="66">
        <v>40572</v>
      </c>
    </row>
    <row r="77" spans="1:9" ht="12.75">
      <c r="A77" s="61" t="s">
        <v>146</v>
      </c>
      <c r="B77" s="69">
        <v>71</v>
      </c>
      <c r="C77" s="66">
        <v>471</v>
      </c>
      <c r="D77" s="66" t="s">
        <v>42</v>
      </c>
      <c r="E77" s="66" t="s">
        <v>42</v>
      </c>
      <c r="F77" s="66">
        <v>542</v>
      </c>
      <c r="G77" s="69">
        <v>6000</v>
      </c>
      <c r="H77" s="102">
        <v>50000</v>
      </c>
      <c r="I77" s="66">
        <v>23976</v>
      </c>
    </row>
    <row r="78" spans="1:9" ht="12.75">
      <c r="A78" s="61" t="s">
        <v>147</v>
      </c>
      <c r="B78" s="102">
        <v>137</v>
      </c>
      <c r="C78" s="102">
        <v>1354</v>
      </c>
      <c r="D78" s="66" t="s">
        <v>42</v>
      </c>
      <c r="E78" s="66" t="s">
        <v>42</v>
      </c>
      <c r="F78" s="66">
        <v>1491</v>
      </c>
      <c r="G78" s="102">
        <v>24700</v>
      </c>
      <c r="H78" s="102">
        <v>77452</v>
      </c>
      <c r="I78" s="102">
        <v>108254</v>
      </c>
    </row>
    <row r="79" spans="1:9" ht="12.75">
      <c r="A79" s="71" t="s">
        <v>167</v>
      </c>
      <c r="B79" s="67">
        <v>417</v>
      </c>
      <c r="C79" s="67">
        <v>6326</v>
      </c>
      <c r="D79" s="67" t="s">
        <v>42</v>
      </c>
      <c r="E79" s="67" t="s">
        <v>42</v>
      </c>
      <c r="F79" s="67">
        <v>6743</v>
      </c>
      <c r="G79" s="103">
        <v>17120</v>
      </c>
      <c r="H79" s="103">
        <v>61805</v>
      </c>
      <c r="I79" s="67">
        <v>398118</v>
      </c>
    </row>
    <row r="80" spans="1:9" ht="12.75">
      <c r="A80" s="61"/>
      <c r="B80" s="66"/>
      <c r="C80" s="66"/>
      <c r="D80" s="66"/>
      <c r="E80" s="66"/>
      <c r="F80" s="66"/>
      <c r="G80" s="102"/>
      <c r="H80" s="102"/>
      <c r="I80" s="66"/>
    </row>
    <row r="81" spans="1:9" ht="12.75">
      <c r="A81" s="61" t="s">
        <v>148</v>
      </c>
      <c r="B81" s="69">
        <v>2</v>
      </c>
      <c r="C81" s="66">
        <v>49</v>
      </c>
      <c r="D81" s="66" t="s">
        <v>42</v>
      </c>
      <c r="E81" s="66" t="s">
        <v>42</v>
      </c>
      <c r="F81" s="66">
        <v>51</v>
      </c>
      <c r="G81" s="69">
        <v>12000</v>
      </c>
      <c r="H81" s="102">
        <v>47347</v>
      </c>
      <c r="I81" s="66">
        <v>2344</v>
      </c>
    </row>
    <row r="82" spans="1:9" ht="12.75">
      <c r="A82" s="61" t="s">
        <v>149</v>
      </c>
      <c r="B82" s="102" t="s">
        <v>42</v>
      </c>
      <c r="C82" s="102">
        <v>24</v>
      </c>
      <c r="D82" s="66" t="s">
        <v>42</v>
      </c>
      <c r="E82" s="66" t="s">
        <v>42</v>
      </c>
      <c r="F82" s="66">
        <v>24</v>
      </c>
      <c r="G82" s="102" t="s">
        <v>42</v>
      </c>
      <c r="H82" s="102">
        <v>30000</v>
      </c>
      <c r="I82" s="102">
        <v>720</v>
      </c>
    </row>
    <row r="83" spans="1:9" ht="12.75">
      <c r="A83" s="71" t="s">
        <v>150</v>
      </c>
      <c r="B83" s="67">
        <v>2</v>
      </c>
      <c r="C83" s="67">
        <v>73</v>
      </c>
      <c r="D83" s="67" t="s">
        <v>42</v>
      </c>
      <c r="E83" s="67" t="s">
        <v>42</v>
      </c>
      <c r="F83" s="67">
        <v>75</v>
      </c>
      <c r="G83" s="103">
        <v>12000</v>
      </c>
      <c r="H83" s="103">
        <v>41644</v>
      </c>
      <c r="I83" s="67">
        <v>3064</v>
      </c>
    </row>
    <row r="84" spans="1:9" ht="12.75">
      <c r="A84" s="71"/>
      <c r="B84" s="67"/>
      <c r="C84" s="67"/>
      <c r="D84" s="67"/>
      <c r="E84" s="67"/>
      <c r="F84" s="67"/>
      <c r="G84" s="103"/>
      <c r="H84" s="103"/>
      <c r="I84" s="67"/>
    </row>
    <row r="85" spans="1:10" s="68" customFormat="1" ht="13.5" thickBot="1">
      <c r="A85" s="72" t="s">
        <v>151</v>
      </c>
      <c r="B85" s="73">
        <v>52697</v>
      </c>
      <c r="C85" s="73">
        <v>189316</v>
      </c>
      <c r="D85" s="73">
        <v>13763</v>
      </c>
      <c r="E85" s="73">
        <v>36</v>
      </c>
      <c r="F85" s="73">
        <v>255812</v>
      </c>
      <c r="G85" s="106">
        <v>20667</v>
      </c>
      <c r="H85" s="106">
        <v>60360</v>
      </c>
      <c r="I85" s="73">
        <v>12516179</v>
      </c>
      <c r="J85" s="71"/>
    </row>
  </sheetData>
  <mergeCells count="8">
    <mergeCell ref="A1:I1"/>
    <mergeCell ref="A3:I3"/>
    <mergeCell ref="B5:F5"/>
    <mergeCell ref="G5:I5"/>
    <mergeCell ref="B6:C6"/>
    <mergeCell ref="D6:E6"/>
    <mergeCell ref="F6:F7"/>
    <mergeCell ref="G6:H6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59">
    <pageSetUpPr fitToPage="1"/>
  </sheetPr>
  <dimension ref="A1:H76"/>
  <sheetViews>
    <sheetView zoomScale="75" zoomScaleNormal="75" workbookViewId="0" topLeftCell="A1">
      <selection activeCell="A3" sqref="A3:F3"/>
    </sheetView>
  </sheetViews>
  <sheetFormatPr defaultColWidth="11.421875" defaultRowHeight="12.75"/>
  <cols>
    <col min="1" max="1" width="35.7109375" style="58" customWidth="1"/>
    <col min="2" max="2" width="18.421875" style="58" customWidth="1"/>
    <col min="3" max="3" width="16.57421875" style="58" customWidth="1"/>
    <col min="4" max="4" width="15.140625" style="58" customWidth="1"/>
    <col min="5" max="5" width="13.7109375" style="58" customWidth="1"/>
    <col min="6" max="6" width="29.7109375" style="58" customWidth="1"/>
    <col min="7" max="7" width="12.00390625" style="58" bestFit="1" customWidth="1"/>
    <col min="8" max="8" width="12.7109375" style="58" customWidth="1"/>
    <col min="9" max="9" width="23.421875" style="58" customWidth="1"/>
    <col min="10" max="16" width="10.7109375" style="58" customWidth="1"/>
    <col min="17" max="18" width="11.421875" style="58" customWidth="1"/>
    <col min="19" max="19" width="28.28125" style="58" customWidth="1"/>
    <col min="20" max="25" width="11.57421875" style="58" customWidth="1"/>
    <col min="26" max="16384" width="11.421875" style="58" customWidth="1"/>
  </cols>
  <sheetData>
    <row r="1" spans="1:6" s="55" customFormat="1" ht="18">
      <c r="A1" s="179" t="s">
        <v>0</v>
      </c>
      <c r="B1" s="179"/>
      <c r="C1" s="179"/>
      <c r="D1" s="179"/>
      <c r="E1" s="179"/>
      <c r="F1" s="179"/>
    </row>
    <row r="3" spans="1:6" s="56" customFormat="1" ht="15">
      <c r="A3" s="180" t="s">
        <v>217</v>
      </c>
      <c r="B3" s="180"/>
      <c r="C3" s="180"/>
      <c r="D3" s="180"/>
      <c r="E3" s="180"/>
      <c r="F3" s="180"/>
    </row>
    <row r="4" s="56" customFormat="1" ht="15" thickBot="1"/>
    <row r="5" spans="1:6" ht="12.75">
      <c r="A5" s="57"/>
      <c r="B5" s="181" t="s">
        <v>34</v>
      </c>
      <c r="C5" s="182"/>
      <c r="D5" s="182"/>
      <c r="E5" s="182"/>
      <c r="F5" s="182"/>
    </row>
    <row r="6" spans="1:6" ht="12.75">
      <c r="A6" s="59" t="s">
        <v>35</v>
      </c>
      <c r="B6" s="183" t="s">
        <v>36</v>
      </c>
      <c r="C6" s="184"/>
      <c r="D6" s="183" t="s">
        <v>37</v>
      </c>
      <c r="E6" s="184"/>
      <c r="F6" s="60"/>
    </row>
    <row r="7" spans="1:6" ht="13.5" thickBot="1">
      <c r="A7" s="61"/>
      <c r="B7" s="62" t="s">
        <v>38</v>
      </c>
      <c r="C7" s="63" t="s">
        <v>39</v>
      </c>
      <c r="D7" s="62" t="s">
        <v>38</v>
      </c>
      <c r="E7" s="63" t="s">
        <v>39</v>
      </c>
      <c r="F7" s="62" t="s">
        <v>40</v>
      </c>
    </row>
    <row r="8" spans="1:6" ht="12.75">
      <c r="A8" s="64" t="s">
        <v>163</v>
      </c>
      <c r="B8" s="65"/>
      <c r="C8" s="65"/>
      <c r="D8" s="65"/>
      <c r="E8" s="65"/>
      <c r="F8" s="65"/>
    </row>
    <row r="9" spans="1:6" ht="12.75">
      <c r="A9" s="61" t="s">
        <v>41</v>
      </c>
      <c r="B9" s="66">
        <v>234237</v>
      </c>
      <c r="C9" s="66">
        <v>12646</v>
      </c>
      <c r="D9" s="66" t="s">
        <v>42</v>
      </c>
      <c r="E9" s="66" t="s">
        <v>42</v>
      </c>
      <c r="F9" s="66">
        <v>246883</v>
      </c>
    </row>
    <row r="10" spans="1:6" ht="12.75">
      <c r="A10" s="61" t="s">
        <v>43</v>
      </c>
      <c r="B10" s="66">
        <v>68352</v>
      </c>
      <c r="C10" s="66">
        <v>20087</v>
      </c>
      <c r="D10" s="66" t="s">
        <v>42</v>
      </c>
      <c r="E10" s="66" t="s">
        <v>42</v>
      </c>
      <c r="F10" s="66">
        <v>88439</v>
      </c>
    </row>
    <row r="11" spans="1:6" ht="12.75">
      <c r="A11" s="61" t="s">
        <v>44</v>
      </c>
      <c r="B11" s="66">
        <v>4127</v>
      </c>
      <c r="C11" s="66">
        <v>919</v>
      </c>
      <c r="D11" s="66" t="s">
        <v>42</v>
      </c>
      <c r="E11" s="66" t="s">
        <v>42</v>
      </c>
      <c r="F11" s="66">
        <v>5046</v>
      </c>
    </row>
    <row r="12" spans="1:6" ht="12.75">
      <c r="A12" s="61" t="s">
        <v>45</v>
      </c>
      <c r="B12" s="66">
        <v>22493</v>
      </c>
      <c r="C12" s="66">
        <v>6436</v>
      </c>
      <c r="D12" s="66">
        <v>431</v>
      </c>
      <c r="E12" s="66">
        <v>1750</v>
      </c>
      <c r="F12" s="66">
        <v>31110</v>
      </c>
    </row>
    <row r="13" spans="1:6" ht="12.75">
      <c r="A13" s="61" t="s">
        <v>46</v>
      </c>
      <c r="B13" s="66">
        <v>4127</v>
      </c>
      <c r="C13" s="66">
        <v>5533</v>
      </c>
      <c r="D13" s="66">
        <v>462</v>
      </c>
      <c r="E13" s="66">
        <v>275</v>
      </c>
      <c r="F13" s="66">
        <v>10397</v>
      </c>
    </row>
    <row r="14" spans="1:6" s="68" customFormat="1" ht="12.75">
      <c r="A14" s="130" t="s">
        <v>47</v>
      </c>
      <c r="B14" s="67"/>
      <c r="C14" s="67"/>
      <c r="D14" s="67"/>
      <c r="E14" s="67"/>
      <c r="F14" s="67"/>
    </row>
    <row r="15" spans="1:6" ht="12.75">
      <c r="A15" s="61" t="s">
        <v>48</v>
      </c>
      <c r="B15" s="66">
        <v>48825</v>
      </c>
      <c r="C15" s="66">
        <v>181002</v>
      </c>
      <c r="D15" s="66">
        <v>15399</v>
      </c>
      <c r="E15" s="69">
        <v>1032</v>
      </c>
      <c r="F15" s="66">
        <v>246258</v>
      </c>
    </row>
    <row r="16" spans="1:6" ht="12.75">
      <c r="A16" s="61" t="s">
        <v>49</v>
      </c>
      <c r="B16" s="66">
        <v>281</v>
      </c>
      <c r="C16" s="66">
        <v>79</v>
      </c>
      <c r="D16" s="66">
        <v>11681</v>
      </c>
      <c r="E16" s="66">
        <v>67</v>
      </c>
      <c r="F16" s="66">
        <v>12108</v>
      </c>
    </row>
    <row r="17" spans="1:6" ht="12.75">
      <c r="A17" s="61" t="s">
        <v>50</v>
      </c>
      <c r="B17" s="66">
        <v>7683</v>
      </c>
      <c r="C17" s="66">
        <v>507</v>
      </c>
      <c r="D17" s="66">
        <v>3810</v>
      </c>
      <c r="E17" s="66">
        <v>68</v>
      </c>
      <c r="F17" s="66">
        <v>12068</v>
      </c>
    </row>
    <row r="18" spans="1:6" ht="12.75">
      <c r="A18" s="61" t="s">
        <v>51</v>
      </c>
      <c r="B18" s="66">
        <v>477</v>
      </c>
      <c r="C18" s="66" t="s">
        <v>42</v>
      </c>
      <c r="D18" s="66" t="s">
        <v>42</v>
      </c>
      <c r="E18" s="69">
        <v>32</v>
      </c>
      <c r="F18" s="66">
        <v>509</v>
      </c>
    </row>
    <row r="19" spans="1:6" ht="12.75">
      <c r="A19" s="61" t="s">
        <v>52</v>
      </c>
      <c r="B19" s="66">
        <v>42300</v>
      </c>
      <c r="C19" s="66">
        <v>5786</v>
      </c>
      <c r="D19" s="66" t="s">
        <v>42</v>
      </c>
      <c r="E19" s="66" t="s">
        <v>42</v>
      </c>
      <c r="F19" s="66">
        <v>48086</v>
      </c>
    </row>
    <row r="20" spans="1:6" ht="12.75">
      <c r="A20" s="61" t="s">
        <v>53</v>
      </c>
      <c r="B20" s="66">
        <v>2845</v>
      </c>
      <c r="C20" s="66">
        <v>711</v>
      </c>
      <c r="D20" s="66" t="s">
        <v>42</v>
      </c>
      <c r="E20" s="66" t="s">
        <v>42</v>
      </c>
      <c r="F20" s="66">
        <v>3556</v>
      </c>
    </row>
    <row r="21" spans="1:6" s="68" customFormat="1" ht="12.75">
      <c r="A21" s="130" t="s">
        <v>164</v>
      </c>
      <c r="B21" s="67"/>
      <c r="C21" s="67"/>
      <c r="D21" s="70"/>
      <c r="E21" s="70"/>
      <c r="F21" s="67"/>
    </row>
    <row r="22" spans="1:6" ht="12.75">
      <c r="A22" s="61" t="s">
        <v>54</v>
      </c>
      <c r="B22" s="66">
        <v>1925</v>
      </c>
      <c r="C22" s="66">
        <v>270</v>
      </c>
      <c r="D22" s="66" t="s">
        <v>42</v>
      </c>
      <c r="E22" s="66" t="s">
        <v>42</v>
      </c>
      <c r="F22" s="66">
        <v>2195</v>
      </c>
    </row>
    <row r="23" spans="1:6" ht="12.75">
      <c r="A23" s="61" t="s">
        <v>55</v>
      </c>
      <c r="B23" s="66">
        <v>929</v>
      </c>
      <c r="C23" s="66">
        <v>704</v>
      </c>
      <c r="D23" s="66" t="s">
        <v>42</v>
      </c>
      <c r="E23" s="66" t="s">
        <v>42</v>
      </c>
      <c r="F23" s="66">
        <v>1633</v>
      </c>
    </row>
    <row r="24" spans="1:6" ht="12.75">
      <c r="A24" s="61" t="s">
        <v>56</v>
      </c>
      <c r="B24" s="66">
        <v>3</v>
      </c>
      <c r="C24" s="66">
        <v>21</v>
      </c>
      <c r="D24" s="66" t="s">
        <v>42</v>
      </c>
      <c r="E24" s="66" t="s">
        <v>42</v>
      </c>
      <c r="F24" s="66">
        <v>24</v>
      </c>
    </row>
    <row r="25" spans="1:6" ht="12.75">
      <c r="A25" s="61" t="s">
        <v>57</v>
      </c>
      <c r="B25" s="66">
        <v>2</v>
      </c>
      <c r="C25" s="66" t="s">
        <v>42</v>
      </c>
      <c r="D25" s="66" t="s">
        <v>42</v>
      </c>
      <c r="E25" s="66" t="s">
        <v>42</v>
      </c>
      <c r="F25" s="66">
        <v>2</v>
      </c>
    </row>
    <row r="26" spans="1:6" ht="12.75">
      <c r="A26" s="71" t="s">
        <v>58</v>
      </c>
      <c r="B26" s="67">
        <v>271225</v>
      </c>
      <c r="C26" s="67">
        <v>24537</v>
      </c>
      <c r="D26" s="67">
        <v>27266</v>
      </c>
      <c r="E26" s="67">
        <v>8719</v>
      </c>
      <c r="F26" s="67">
        <v>331747</v>
      </c>
    </row>
    <row r="27" spans="1:6" s="68" customFormat="1" ht="12.75">
      <c r="A27" s="130" t="s">
        <v>59</v>
      </c>
      <c r="B27" s="67"/>
      <c r="C27" s="67"/>
      <c r="D27" s="67"/>
      <c r="E27" s="67"/>
      <c r="F27" s="67"/>
    </row>
    <row r="28" spans="1:6" ht="12.75">
      <c r="A28" s="61" t="s">
        <v>60</v>
      </c>
      <c r="B28" s="66">
        <v>4900</v>
      </c>
      <c r="C28" s="66">
        <v>1405</v>
      </c>
      <c r="D28" s="66" t="s">
        <v>42</v>
      </c>
      <c r="E28" s="66" t="s">
        <v>42</v>
      </c>
      <c r="F28" s="66">
        <v>6305</v>
      </c>
    </row>
    <row r="29" spans="1:6" ht="12.75">
      <c r="A29" s="61" t="s">
        <v>61</v>
      </c>
      <c r="B29" s="66">
        <v>758</v>
      </c>
      <c r="C29" s="66">
        <v>94</v>
      </c>
      <c r="D29" s="66" t="s">
        <v>42</v>
      </c>
      <c r="E29" s="66" t="s">
        <v>42</v>
      </c>
      <c r="F29" s="66">
        <v>852</v>
      </c>
    </row>
    <row r="30" spans="1:6" ht="12.75">
      <c r="A30" s="61" t="s">
        <v>62</v>
      </c>
      <c r="B30" s="66">
        <v>15889</v>
      </c>
      <c r="C30" s="66">
        <v>4662</v>
      </c>
      <c r="D30" s="66" t="s">
        <v>42</v>
      </c>
      <c r="E30" s="66" t="s">
        <v>42</v>
      </c>
      <c r="F30" s="66">
        <v>20551</v>
      </c>
    </row>
    <row r="31" spans="1:6" ht="12.75">
      <c r="A31" s="61"/>
      <c r="B31" s="66"/>
      <c r="C31" s="66"/>
      <c r="D31" s="69"/>
      <c r="E31" s="69"/>
      <c r="F31" s="66"/>
    </row>
    <row r="32" spans="1:6" ht="13.5" thickBot="1">
      <c r="A32" s="72" t="s">
        <v>63</v>
      </c>
      <c r="B32" s="73">
        <v>731378</v>
      </c>
      <c r="C32" s="73">
        <v>265399</v>
      </c>
      <c r="D32" s="73">
        <v>59049</v>
      </c>
      <c r="E32" s="73">
        <v>11943</v>
      </c>
      <c r="F32" s="73">
        <v>1067769</v>
      </c>
    </row>
    <row r="36" ht="13.5" thickBot="1"/>
    <row r="37" spans="1:8" ht="12.75">
      <c r="A37" s="57"/>
      <c r="B37" s="181" t="s">
        <v>64</v>
      </c>
      <c r="C37" s="182"/>
      <c r="D37" s="182"/>
      <c r="E37" s="182"/>
      <c r="F37" s="182"/>
      <c r="G37" s="182"/>
      <c r="H37" s="182"/>
    </row>
    <row r="38" spans="1:8" ht="12.75">
      <c r="A38" s="59"/>
      <c r="B38" s="186" t="s">
        <v>65</v>
      </c>
      <c r="C38" s="187"/>
      <c r="D38" s="183" t="s">
        <v>66</v>
      </c>
      <c r="E38" s="188"/>
      <c r="F38" s="188"/>
      <c r="G38" s="188"/>
      <c r="H38" s="188"/>
    </row>
    <row r="39" spans="1:8" ht="12.75">
      <c r="A39" s="59" t="s">
        <v>35</v>
      </c>
      <c r="B39" s="189" t="s">
        <v>67</v>
      </c>
      <c r="C39" s="190"/>
      <c r="D39" s="74"/>
      <c r="E39" s="183" t="s">
        <v>68</v>
      </c>
      <c r="F39" s="188"/>
      <c r="G39" s="188"/>
      <c r="H39" s="188"/>
    </row>
    <row r="40" spans="1:8" ht="12.75">
      <c r="A40" s="61"/>
      <c r="B40" s="74"/>
      <c r="C40" s="74"/>
      <c r="D40" s="62" t="s">
        <v>40</v>
      </c>
      <c r="E40" s="62" t="s">
        <v>69</v>
      </c>
      <c r="F40" s="62" t="s">
        <v>70</v>
      </c>
      <c r="G40" s="62" t="s">
        <v>70</v>
      </c>
      <c r="H40" s="62" t="s">
        <v>71</v>
      </c>
    </row>
    <row r="41" spans="1:8" ht="13.5" thickBot="1">
      <c r="A41" s="61"/>
      <c r="B41" s="62" t="s">
        <v>38</v>
      </c>
      <c r="C41" s="62" t="s">
        <v>39</v>
      </c>
      <c r="D41" s="62"/>
      <c r="E41" s="62" t="s">
        <v>15</v>
      </c>
      <c r="F41" s="62" t="s">
        <v>72</v>
      </c>
      <c r="G41" s="62" t="s">
        <v>73</v>
      </c>
      <c r="H41" s="62" t="s">
        <v>74</v>
      </c>
    </row>
    <row r="42" spans="1:8" ht="12.75">
      <c r="A42" s="64" t="s">
        <v>163</v>
      </c>
      <c r="B42" s="75"/>
      <c r="C42" s="131"/>
      <c r="D42" s="75"/>
      <c r="E42" s="75"/>
      <c r="F42" s="75"/>
      <c r="G42" s="75"/>
      <c r="H42" s="75"/>
    </row>
    <row r="43" spans="1:8" ht="12.75">
      <c r="A43" s="61" t="s">
        <v>75</v>
      </c>
      <c r="B43" s="102">
        <v>7109</v>
      </c>
      <c r="C43" s="132">
        <v>22783</v>
      </c>
      <c r="D43" s="66">
        <v>1953369</v>
      </c>
      <c r="E43" s="66">
        <v>548279</v>
      </c>
      <c r="F43" s="66">
        <v>1042714</v>
      </c>
      <c r="G43" s="66">
        <v>362375</v>
      </c>
      <c r="H43" s="66" t="s">
        <v>42</v>
      </c>
    </row>
    <row r="44" spans="1:8" ht="12.75">
      <c r="A44" s="61" t="s">
        <v>43</v>
      </c>
      <c r="B44" s="102">
        <v>42574</v>
      </c>
      <c r="C44" s="132">
        <v>56449</v>
      </c>
      <c r="D44" s="66">
        <v>4043904</v>
      </c>
      <c r="E44" s="66">
        <v>667225</v>
      </c>
      <c r="F44" s="66">
        <v>25000</v>
      </c>
      <c r="G44" s="66">
        <v>3351679</v>
      </c>
      <c r="H44" s="66" t="s">
        <v>42</v>
      </c>
    </row>
    <row r="45" spans="1:8" ht="12.75">
      <c r="A45" s="61" t="s">
        <v>44</v>
      </c>
      <c r="B45" s="102">
        <v>12756</v>
      </c>
      <c r="C45" s="132">
        <v>41244</v>
      </c>
      <c r="D45" s="66">
        <v>90545</v>
      </c>
      <c r="E45" s="66">
        <v>26702</v>
      </c>
      <c r="F45" s="66">
        <v>289</v>
      </c>
      <c r="G45" s="66">
        <v>63554</v>
      </c>
      <c r="H45" s="66" t="s">
        <v>42</v>
      </c>
    </row>
    <row r="46" spans="1:8" ht="12.75">
      <c r="A46" s="61" t="s">
        <v>45</v>
      </c>
      <c r="B46" s="102">
        <v>30239</v>
      </c>
      <c r="C46" s="132">
        <v>39027</v>
      </c>
      <c r="D46" s="66">
        <v>931339</v>
      </c>
      <c r="E46" s="66">
        <v>389086</v>
      </c>
      <c r="F46" s="66">
        <v>144059</v>
      </c>
      <c r="G46" s="66">
        <v>398194</v>
      </c>
      <c r="H46" s="66" t="s">
        <v>42</v>
      </c>
    </row>
    <row r="47" spans="1:8" ht="12.75">
      <c r="A47" s="61" t="s">
        <v>76</v>
      </c>
      <c r="B47" s="102">
        <v>27224</v>
      </c>
      <c r="C47" s="132">
        <v>36619</v>
      </c>
      <c r="D47" s="66">
        <v>314967</v>
      </c>
      <c r="E47" s="66">
        <v>66352</v>
      </c>
      <c r="F47" s="66">
        <v>164968</v>
      </c>
      <c r="G47" s="66">
        <v>83647</v>
      </c>
      <c r="H47" s="66" t="s">
        <v>42</v>
      </c>
    </row>
    <row r="48" spans="1:8" s="68" customFormat="1" ht="12.75">
      <c r="A48" s="130" t="s">
        <v>47</v>
      </c>
      <c r="B48" s="103"/>
      <c r="C48" s="133"/>
      <c r="D48" s="67"/>
      <c r="E48" s="67"/>
      <c r="F48" s="67"/>
      <c r="G48" s="67"/>
      <c r="H48" s="70"/>
    </row>
    <row r="49" spans="1:8" ht="12.75">
      <c r="A49" s="61" t="s">
        <v>48</v>
      </c>
      <c r="B49" s="102">
        <v>15673</v>
      </c>
      <c r="C49" s="132">
        <v>52677</v>
      </c>
      <c r="D49" s="66">
        <v>10299878</v>
      </c>
      <c r="E49" s="66">
        <v>512367</v>
      </c>
      <c r="F49" s="66">
        <v>4432587</v>
      </c>
      <c r="G49" s="66">
        <v>262364</v>
      </c>
      <c r="H49" s="66">
        <v>5092560</v>
      </c>
    </row>
    <row r="50" spans="1:8" ht="12.75">
      <c r="A50" s="61" t="s">
        <v>49</v>
      </c>
      <c r="B50" s="102">
        <v>20343</v>
      </c>
      <c r="C50" s="132">
        <v>37729</v>
      </c>
      <c r="D50" s="66">
        <v>8697</v>
      </c>
      <c r="E50" s="66">
        <v>7711</v>
      </c>
      <c r="F50" s="66">
        <v>859</v>
      </c>
      <c r="G50" s="66">
        <v>127</v>
      </c>
      <c r="H50" s="66" t="s">
        <v>42</v>
      </c>
    </row>
    <row r="51" spans="1:8" ht="12.75">
      <c r="A51" s="61" t="s">
        <v>50</v>
      </c>
      <c r="B51" s="102">
        <v>9465</v>
      </c>
      <c r="C51" s="132">
        <v>19724</v>
      </c>
      <c r="D51" s="66">
        <v>82718</v>
      </c>
      <c r="E51" s="66">
        <v>22878</v>
      </c>
      <c r="F51" s="66">
        <v>59751</v>
      </c>
      <c r="G51" s="76">
        <v>89</v>
      </c>
      <c r="H51" s="77" t="s">
        <v>42</v>
      </c>
    </row>
    <row r="52" spans="1:8" ht="12.75">
      <c r="A52" s="61" t="s">
        <v>51</v>
      </c>
      <c r="B52" s="102">
        <v>32296</v>
      </c>
      <c r="C52" s="132" t="s">
        <v>42</v>
      </c>
      <c r="D52" s="66">
        <v>15405</v>
      </c>
      <c r="E52" s="66">
        <v>770</v>
      </c>
      <c r="F52" s="76" t="s">
        <v>42</v>
      </c>
      <c r="G52" s="76">
        <v>14635</v>
      </c>
      <c r="H52" s="77" t="s">
        <v>42</v>
      </c>
    </row>
    <row r="53" spans="1:8" ht="12.75">
      <c r="A53" s="61" t="s">
        <v>52</v>
      </c>
      <c r="B53" s="102">
        <v>7198</v>
      </c>
      <c r="C53" s="132">
        <v>18248</v>
      </c>
      <c r="D53" s="66">
        <v>410073</v>
      </c>
      <c r="E53" s="66">
        <v>107731</v>
      </c>
      <c r="F53" s="66">
        <v>282672</v>
      </c>
      <c r="G53" s="76">
        <v>19670</v>
      </c>
      <c r="H53" s="77" t="s">
        <v>42</v>
      </c>
    </row>
    <row r="54" spans="1:8" ht="12.75">
      <c r="A54" s="61" t="s">
        <v>77</v>
      </c>
      <c r="B54" s="102">
        <v>7503</v>
      </c>
      <c r="C54" s="132">
        <v>15739</v>
      </c>
      <c r="D54" s="66">
        <v>32538</v>
      </c>
      <c r="E54" s="66">
        <v>9581</v>
      </c>
      <c r="F54" s="66">
        <v>13478</v>
      </c>
      <c r="G54" s="76">
        <v>9479</v>
      </c>
      <c r="H54" s="77" t="s">
        <v>42</v>
      </c>
    </row>
    <row r="55" spans="1:8" s="68" customFormat="1" ht="12.75">
      <c r="A55" s="130" t="s">
        <v>164</v>
      </c>
      <c r="B55" s="103"/>
      <c r="C55" s="133"/>
      <c r="D55" s="67"/>
      <c r="E55" s="67"/>
      <c r="F55" s="67"/>
      <c r="G55" s="78"/>
      <c r="H55" s="79"/>
    </row>
    <row r="56" spans="1:8" ht="12.75">
      <c r="A56" s="61" t="s">
        <v>54</v>
      </c>
      <c r="B56" s="102">
        <v>25751</v>
      </c>
      <c r="C56" s="132">
        <v>26747</v>
      </c>
      <c r="D56" s="66">
        <v>56794</v>
      </c>
      <c r="E56" s="66">
        <v>54289</v>
      </c>
      <c r="F56" s="76" t="s">
        <v>42</v>
      </c>
      <c r="G56" s="76">
        <v>2505</v>
      </c>
      <c r="H56" s="77" t="s">
        <v>42</v>
      </c>
    </row>
    <row r="57" spans="1:8" ht="12.75">
      <c r="A57" s="61" t="s">
        <v>55</v>
      </c>
      <c r="B57" s="102">
        <v>29379</v>
      </c>
      <c r="C57" s="132">
        <v>46616</v>
      </c>
      <c r="D57" s="66">
        <v>60113</v>
      </c>
      <c r="E57" s="66">
        <v>58304</v>
      </c>
      <c r="F57" s="76" t="s">
        <v>42</v>
      </c>
      <c r="G57" s="76">
        <v>1809</v>
      </c>
      <c r="H57" s="77" t="s">
        <v>42</v>
      </c>
    </row>
    <row r="58" spans="1:8" ht="12.75">
      <c r="A58" s="61" t="s">
        <v>56</v>
      </c>
      <c r="B58" s="102">
        <v>11333</v>
      </c>
      <c r="C58" s="132">
        <v>25905</v>
      </c>
      <c r="D58" s="66">
        <v>578</v>
      </c>
      <c r="E58" s="66">
        <v>514</v>
      </c>
      <c r="F58" s="76" t="s">
        <v>42</v>
      </c>
      <c r="G58" s="76">
        <v>64</v>
      </c>
      <c r="H58" s="77" t="s">
        <v>42</v>
      </c>
    </row>
    <row r="59" spans="1:8" ht="12.75">
      <c r="A59" s="61" t="s">
        <v>57</v>
      </c>
      <c r="B59" s="102" t="s">
        <v>42</v>
      </c>
      <c r="C59" s="132" t="s">
        <v>42</v>
      </c>
      <c r="D59" s="66" t="s">
        <v>42</v>
      </c>
      <c r="E59" s="66" t="s">
        <v>42</v>
      </c>
      <c r="F59" s="76" t="s">
        <v>42</v>
      </c>
      <c r="G59" s="76" t="s">
        <v>42</v>
      </c>
      <c r="H59" s="77" t="s">
        <v>42</v>
      </c>
    </row>
    <row r="60" spans="1:8" ht="12.75">
      <c r="A60" s="71" t="s">
        <v>58</v>
      </c>
      <c r="B60" s="67">
        <v>41707</v>
      </c>
      <c r="C60" s="78">
        <v>31519</v>
      </c>
      <c r="D60" s="67">
        <v>12085450</v>
      </c>
      <c r="E60" s="67">
        <v>6328978</v>
      </c>
      <c r="F60" s="67">
        <v>2333012</v>
      </c>
      <c r="G60" s="78">
        <v>3423460</v>
      </c>
      <c r="H60" s="80" t="s">
        <v>42</v>
      </c>
    </row>
    <row r="61" spans="1:8" s="68" customFormat="1" ht="12.75">
      <c r="A61" s="130" t="s">
        <v>59</v>
      </c>
      <c r="B61" s="67"/>
      <c r="C61" s="78"/>
      <c r="D61" s="67"/>
      <c r="E61" s="67"/>
      <c r="F61" s="67"/>
      <c r="G61" s="78"/>
      <c r="H61" s="80"/>
    </row>
    <row r="62" spans="1:8" ht="12.75">
      <c r="A62" s="61" t="s">
        <v>60</v>
      </c>
      <c r="B62" s="102">
        <v>25666</v>
      </c>
      <c r="C62" s="132">
        <v>34790</v>
      </c>
      <c r="D62" s="66">
        <v>174642</v>
      </c>
      <c r="E62" s="66">
        <v>173889</v>
      </c>
      <c r="F62" s="76" t="s">
        <v>42</v>
      </c>
      <c r="G62" s="76">
        <v>753</v>
      </c>
      <c r="H62" s="77" t="s">
        <v>42</v>
      </c>
    </row>
    <row r="63" spans="1:8" ht="12.75">
      <c r="A63" s="61" t="s">
        <v>61</v>
      </c>
      <c r="B63" s="102">
        <v>22279</v>
      </c>
      <c r="C63" s="132">
        <v>28555</v>
      </c>
      <c r="D63" s="66">
        <v>19572</v>
      </c>
      <c r="E63" s="66">
        <v>19342</v>
      </c>
      <c r="F63" s="76" t="s">
        <v>42</v>
      </c>
      <c r="G63" s="76">
        <v>230</v>
      </c>
      <c r="H63" s="77" t="s">
        <v>42</v>
      </c>
    </row>
    <row r="64" spans="1:8" ht="12.75">
      <c r="A64" s="61" t="s">
        <v>62</v>
      </c>
      <c r="B64" s="102">
        <v>4959</v>
      </c>
      <c r="C64" s="132">
        <v>23749</v>
      </c>
      <c r="D64" s="66">
        <v>189504</v>
      </c>
      <c r="E64" s="66">
        <v>130142</v>
      </c>
      <c r="F64" s="76" t="s">
        <v>42</v>
      </c>
      <c r="G64" s="76">
        <v>59362</v>
      </c>
      <c r="H64" s="77" t="s">
        <v>42</v>
      </c>
    </row>
    <row r="65" spans="1:8" ht="12.75">
      <c r="A65" s="61"/>
      <c r="B65" s="102"/>
      <c r="C65" s="102"/>
      <c r="D65" s="66"/>
      <c r="E65" s="66"/>
      <c r="F65" s="69"/>
      <c r="G65" s="76"/>
      <c r="H65" s="81"/>
    </row>
    <row r="66" spans="1:8" ht="13.5" thickBot="1">
      <c r="A66" s="72" t="s">
        <v>63</v>
      </c>
      <c r="B66" s="73" t="s">
        <v>42</v>
      </c>
      <c r="C66" s="73" t="s">
        <v>42</v>
      </c>
      <c r="D66" s="82">
        <v>30770082</v>
      </c>
      <c r="E66" s="73">
        <v>9124138</v>
      </c>
      <c r="F66" s="73">
        <v>8499387</v>
      </c>
      <c r="G66" s="82">
        <v>8053997</v>
      </c>
      <c r="H66" s="73">
        <v>5092560</v>
      </c>
    </row>
    <row r="67" spans="1:8" ht="12.75">
      <c r="A67" s="61"/>
      <c r="B67" s="83"/>
      <c r="C67" s="83"/>
      <c r="D67" s="84"/>
      <c r="E67" s="84"/>
      <c r="F67" s="84"/>
      <c r="G67" s="84"/>
      <c r="H67" s="84"/>
    </row>
    <row r="68" spans="1:8" ht="12.75">
      <c r="A68" s="61"/>
      <c r="B68" s="83"/>
      <c r="C68" s="83"/>
      <c r="D68" s="84"/>
      <c r="E68" s="84"/>
      <c r="F68" s="84"/>
      <c r="G68" s="84"/>
      <c r="H68" s="84"/>
    </row>
    <row r="70" ht="13.5" thickBot="1"/>
    <row r="71" spans="1:7" ht="12.75">
      <c r="A71" s="57"/>
      <c r="B71" s="181" t="s">
        <v>34</v>
      </c>
      <c r="C71" s="182"/>
      <c r="D71" s="185"/>
      <c r="E71" s="181" t="s">
        <v>78</v>
      </c>
      <c r="F71" s="182"/>
      <c r="G71" s="182"/>
    </row>
    <row r="72" spans="1:7" ht="12.75">
      <c r="A72" s="59" t="s">
        <v>79</v>
      </c>
      <c r="B72" s="74"/>
      <c r="C72" s="60"/>
      <c r="D72" s="60"/>
      <c r="E72" s="183" t="s">
        <v>80</v>
      </c>
      <c r="F72" s="184"/>
      <c r="G72" s="63" t="s">
        <v>40</v>
      </c>
    </row>
    <row r="73" spans="1:7" ht="13.5" thickBot="1">
      <c r="A73" s="61"/>
      <c r="B73" s="62" t="s">
        <v>38</v>
      </c>
      <c r="C73" s="62" t="s">
        <v>39</v>
      </c>
      <c r="D73" s="62" t="s">
        <v>40</v>
      </c>
      <c r="E73" s="62" t="s">
        <v>38</v>
      </c>
      <c r="F73" s="63" t="s">
        <v>39</v>
      </c>
      <c r="G73" s="62" t="s">
        <v>81</v>
      </c>
    </row>
    <row r="74" spans="1:7" ht="12.75">
      <c r="A74" s="57" t="s">
        <v>82</v>
      </c>
      <c r="B74" s="85">
        <v>165832</v>
      </c>
      <c r="C74" s="85">
        <v>98005</v>
      </c>
      <c r="D74" s="85">
        <f>SUM(B74:C74)</f>
        <v>263837</v>
      </c>
      <c r="E74" s="85"/>
      <c r="F74" s="85"/>
      <c r="G74" s="85"/>
    </row>
    <row r="75" spans="1:7" ht="12.75">
      <c r="A75" s="61" t="s">
        <v>83</v>
      </c>
      <c r="B75" s="66">
        <v>59049</v>
      </c>
      <c r="C75" s="66">
        <v>11943</v>
      </c>
      <c r="D75" s="66">
        <f>SUM(B75:C75)</f>
        <v>70992</v>
      </c>
      <c r="E75" s="66"/>
      <c r="F75" s="66"/>
      <c r="G75" s="66"/>
    </row>
    <row r="76" spans="1:7" ht="13.5" thickBot="1">
      <c r="A76" s="72" t="s">
        <v>84</v>
      </c>
      <c r="B76" s="73">
        <f>SUM(B74:B75)</f>
        <v>224881</v>
      </c>
      <c r="C76" s="73">
        <f>SUM(C74:C75)</f>
        <v>109948</v>
      </c>
      <c r="D76" s="73">
        <f>SUM(D74:D75)</f>
        <v>334829</v>
      </c>
      <c r="E76" s="86" t="s">
        <v>42</v>
      </c>
      <c r="F76" s="86" t="s">
        <v>42</v>
      </c>
      <c r="G76" s="73">
        <v>39931</v>
      </c>
    </row>
  </sheetData>
  <mergeCells count="13">
    <mergeCell ref="A1:F1"/>
    <mergeCell ref="A3:F3"/>
    <mergeCell ref="B5:F5"/>
    <mergeCell ref="B6:C6"/>
    <mergeCell ref="D6:E6"/>
    <mergeCell ref="B71:D71"/>
    <mergeCell ref="E71:G71"/>
    <mergeCell ref="E72:F72"/>
    <mergeCell ref="B37:H37"/>
    <mergeCell ref="B38:C38"/>
    <mergeCell ref="D38:H38"/>
    <mergeCell ref="B39:C39"/>
    <mergeCell ref="E39:H39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5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Hoja82">
    <pageSetUpPr fitToPage="1"/>
  </sheetPr>
  <dimension ref="A1:J85"/>
  <sheetViews>
    <sheetView zoomScale="75" zoomScaleNormal="75" workbookViewId="0" topLeftCell="A1">
      <selection activeCell="L5" sqref="L5"/>
    </sheetView>
  </sheetViews>
  <sheetFormatPr defaultColWidth="11.421875" defaultRowHeight="12.75"/>
  <cols>
    <col min="1" max="1" width="28.7109375" style="58" customWidth="1"/>
    <col min="2" max="9" width="12.7109375" style="58" customWidth="1"/>
    <col min="10" max="16384" width="11.421875" style="58" customWidth="1"/>
  </cols>
  <sheetData>
    <row r="1" spans="1:9" s="55" customFormat="1" ht="18">
      <c r="A1" s="179" t="s">
        <v>0</v>
      </c>
      <c r="B1" s="179"/>
      <c r="C1" s="179"/>
      <c r="D1" s="179"/>
      <c r="E1" s="179"/>
      <c r="F1" s="179"/>
      <c r="G1" s="179"/>
      <c r="H1" s="179"/>
      <c r="I1" s="179"/>
    </row>
    <row r="3" spans="1:9" s="56" customFormat="1" ht="15">
      <c r="A3" s="191" t="s">
        <v>197</v>
      </c>
      <c r="B3" s="191"/>
      <c r="C3" s="191"/>
      <c r="D3" s="191"/>
      <c r="E3" s="191"/>
      <c r="F3" s="191"/>
      <c r="G3" s="191"/>
      <c r="H3" s="191"/>
      <c r="I3" s="191"/>
    </row>
    <row r="4" spans="1:9" s="56" customFormat="1" ht="15.75" thickBot="1">
      <c r="A4" s="98"/>
      <c r="B4" s="99"/>
      <c r="C4" s="99"/>
      <c r="D4" s="99"/>
      <c r="E4" s="99"/>
      <c r="F4" s="99"/>
      <c r="G4" s="99"/>
      <c r="H4" s="100"/>
      <c r="I4" s="100"/>
    </row>
    <row r="5" spans="1:9" ht="12.75">
      <c r="A5" s="135" t="s">
        <v>85</v>
      </c>
      <c r="B5" s="181" t="s">
        <v>173</v>
      </c>
      <c r="C5" s="182"/>
      <c r="D5" s="182"/>
      <c r="E5" s="182"/>
      <c r="F5" s="185"/>
      <c r="G5" s="181" t="s">
        <v>152</v>
      </c>
      <c r="H5" s="182"/>
      <c r="I5" s="182"/>
    </row>
    <row r="6" spans="1:9" ht="12.75">
      <c r="A6" s="59" t="s">
        <v>87</v>
      </c>
      <c r="B6" s="189" t="s">
        <v>36</v>
      </c>
      <c r="C6" s="190"/>
      <c r="D6" s="189" t="s">
        <v>37</v>
      </c>
      <c r="E6" s="202"/>
      <c r="F6" s="203" t="s">
        <v>40</v>
      </c>
      <c r="G6" s="183" t="s">
        <v>153</v>
      </c>
      <c r="H6" s="184"/>
      <c r="I6" s="63" t="s">
        <v>174</v>
      </c>
    </row>
    <row r="7" spans="1:9" ht="13.5" thickBot="1">
      <c r="A7" s="90"/>
      <c r="B7" s="91" t="s">
        <v>38</v>
      </c>
      <c r="C7" s="91" t="s">
        <v>39</v>
      </c>
      <c r="D7" s="91" t="s">
        <v>38</v>
      </c>
      <c r="E7" s="91" t="s">
        <v>39</v>
      </c>
      <c r="F7" s="165"/>
      <c r="G7" s="91" t="s">
        <v>38</v>
      </c>
      <c r="H7" s="101" t="s">
        <v>39</v>
      </c>
      <c r="I7" s="91" t="s">
        <v>175</v>
      </c>
    </row>
    <row r="8" spans="1:9" ht="12.75">
      <c r="A8" s="57" t="s">
        <v>94</v>
      </c>
      <c r="B8" s="85">
        <v>10</v>
      </c>
      <c r="C8" s="113">
        <v>4</v>
      </c>
      <c r="D8" s="85" t="s">
        <v>42</v>
      </c>
      <c r="E8" s="85" t="s">
        <v>42</v>
      </c>
      <c r="F8" s="85">
        <v>14</v>
      </c>
      <c r="G8" s="111">
        <v>28000</v>
      </c>
      <c r="H8" s="113">
        <v>32000</v>
      </c>
      <c r="I8" s="85">
        <v>408</v>
      </c>
    </row>
    <row r="9" spans="1:9" ht="12.75">
      <c r="A9" s="61" t="s">
        <v>95</v>
      </c>
      <c r="B9" s="102">
        <v>135</v>
      </c>
      <c r="C9" s="102">
        <v>58</v>
      </c>
      <c r="D9" s="66" t="s">
        <v>42</v>
      </c>
      <c r="E9" s="66" t="s">
        <v>42</v>
      </c>
      <c r="F9" s="66">
        <v>193</v>
      </c>
      <c r="G9" s="102">
        <v>28000</v>
      </c>
      <c r="H9" s="102">
        <v>32000</v>
      </c>
      <c r="I9" s="102">
        <v>5636</v>
      </c>
    </row>
    <row r="10" spans="1:9" ht="12.75">
      <c r="A10" s="61" t="s">
        <v>96</v>
      </c>
      <c r="B10" s="66">
        <v>18</v>
      </c>
      <c r="C10" s="66">
        <v>28</v>
      </c>
      <c r="D10" s="66" t="s">
        <v>42</v>
      </c>
      <c r="E10" s="66" t="s">
        <v>42</v>
      </c>
      <c r="F10" s="66">
        <v>46</v>
      </c>
      <c r="G10" s="102">
        <v>28000</v>
      </c>
      <c r="H10" s="102">
        <v>32000</v>
      </c>
      <c r="I10" s="66">
        <v>1400</v>
      </c>
    </row>
    <row r="11" spans="1:9" ht="12.75">
      <c r="A11" s="61" t="s">
        <v>97</v>
      </c>
      <c r="B11" s="102">
        <v>3</v>
      </c>
      <c r="C11" s="102">
        <v>2</v>
      </c>
      <c r="D11" s="69">
        <v>3</v>
      </c>
      <c r="E11" s="69">
        <v>2</v>
      </c>
      <c r="F11" s="66">
        <v>10</v>
      </c>
      <c r="G11" s="102">
        <v>28000</v>
      </c>
      <c r="H11" s="102">
        <v>32000</v>
      </c>
      <c r="I11" s="102">
        <v>148</v>
      </c>
    </row>
    <row r="12" spans="1:9" ht="12.75">
      <c r="A12" s="71" t="s">
        <v>98</v>
      </c>
      <c r="B12" s="67">
        <v>166</v>
      </c>
      <c r="C12" s="67">
        <v>92</v>
      </c>
      <c r="D12" s="70">
        <v>3</v>
      </c>
      <c r="E12" s="70">
        <v>2</v>
      </c>
      <c r="F12" s="67">
        <v>263</v>
      </c>
      <c r="G12" s="103">
        <v>28000</v>
      </c>
      <c r="H12" s="103">
        <v>32000</v>
      </c>
      <c r="I12" s="67">
        <v>7592</v>
      </c>
    </row>
    <row r="13" spans="1:9" ht="12.75">
      <c r="A13" s="71"/>
      <c r="B13" s="67"/>
      <c r="C13" s="67"/>
      <c r="D13" s="67"/>
      <c r="E13" s="67"/>
      <c r="F13" s="67"/>
      <c r="G13" s="103"/>
      <c r="H13" s="103"/>
      <c r="I13" s="67"/>
    </row>
    <row r="14" spans="1:9" s="68" customFormat="1" ht="12.75">
      <c r="A14" s="71" t="s">
        <v>99</v>
      </c>
      <c r="B14" s="103">
        <v>100</v>
      </c>
      <c r="C14" s="67" t="s">
        <v>42</v>
      </c>
      <c r="D14" s="67" t="s">
        <v>42</v>
      </c>
      <c r="E14" s="67" t="s">
        <v>42</v>
      </c>
      <c r="F14" s="67">
        <v>100</v>
      </c>
      <c r="G14" s="103">
        <v>35000</v>
      </c>
      <c r="H14" s="67" t="s">
        <v>42</v>
      </c>
      <c r="I14" s="103">
        <v>3500</v>
      </c>
    </row>
    <row r="15" spans="1:9" ht="12.75">
      <c r="A15" s="71"/>
      <c r="B15" s="67"/>
      <c r="C15" s="67"/>
      <c r="D15" s="67"/>
      <c r="E15" s="67"/>
      <c r="F15" s="67"/>
      <c r="G15" s="103"/>
      <c r="H15" s="103"/>
      <c r="I15" s="67"/>
    </row>
    <row r="16" spans="1:9" s="68" customFormat="1" ht="12.75">
      <c r="A16" s="71" t="s">
        <v>100</v>
      </c>
      <c r="B16" s="67">
        <v>308</v>
      </c>
      <c r="C16" s="67">
        <v>94</v>
      </c>
      <c r="D16" s="67" t="s">
        <v>42</v>
      </c>
      <c r="E16" s="67" t="s">
        <v>42</v>
      </c>
      <c r="F16" s="67">
        <v>402</v>
      </c>
      <c r="G16" s="103">
        <v>28000</v>
      </c>
      <c r="H16" s="103">
        <v>48000</v>
      </c>
      <c r="I16" s="67">
        <v>13136</v>
      </c>
    </row>
    <row r="17" spans="1:9" ht="12.75">
      <c r="A17" s="61"/>
      <c r="B17" s="66"/>
      <c r="C17" s="66"/>
      <c r="D17" s="66"/>
      <c r="E17" s="66"/>
      <c r="F17" s="66"/>
      <c r="G17" s="102"/>
      <c r="H17" s="102"/>
      <c r="I17" s="66"/>
    </row>
    <row r="18" spans="1:9" ht="12.75">
      <c r="A18" s="61" t="s">
        <v>101</v>
      </c>
      <c r="B18" s="102">
        <v>177</v>
      </c>
      <c r="C18" s="102">
        <v>256</v>
      </c>
      <c r="D18" s="66" t="s">
        <v>42</v>
      </c>
      <c r="E18" s="66" t="s">
        <v>42</v>
      </c>
      <c r="F18" s="66">
        <v>433</v>
      </c>
      <c r="G18" s="102">
        <v>28430</v>
      </c>
      <c r="H18" s="102">
        <v>48000</v>
      </c>
      <c r="I18" s="102">
        <v>17320</v>
      </c>
    </row>
    <row r="19" spans="1:9" ht="12.75">
      <c r="A19" s="61" t="s">
        <v>102</v>
      </c>
      <c r="B19" s="102">
        <v>50</v>
      </c>
      <c r="C19" s="66" t="s">
        <v>42</v>
      </c>
      <c r="D19" s="66" t="s">
        <v>42</v>
      </c>
      <c r="E19" s="66" t="s">
        <v>42</v>
      </c>
      <c r="F19" s="66">
        <v>50</v>
      </c>
      <c r="G19" s="102">
        <v>37000</v>
      </c>
      <c r="H19" s="66" t="s">
        <v>42</v>
      </c>
      <c r="I19" s="102">
        <v>1850</v>
      </c>
    </row>
    <row r="20" spans="1:9" ht="12.75">
      <c r="A20" s="61" t="s">
        <v>103</v>
      </c>
      <c r="B20" s="102">
        <v>60</v>
      </c>
      <c r="C20" s="66" t="s">
        <v>42</v>
      </c>
      <c r="D20" s="66" t="s">
        <v>42</v>
      </c>
      <c r="E20" s="66" t="s">
        <v>42</v>
      </c>
      <c r="F20" s="66">
        <v>60</v>
      </c>
      <c r="G20" s="102">
        <v>37080</v>
      </c>
      <c r="H20" s="66" t="s">
        <v>42</v>
      </c>
      <c r="I20" s="102">
        <v>2225</v>
      </c>
    </row>
    <row r="21" spans="1:9" ht="12.75">
      <c r="A21" s="71" t="s">
        <v>165</v>
      </c>
      <c r="B21" s="67">
        <v>287</v>
      </c>
      <c r="C21" s="67">
        <v>256</v>
      </c>
      <c r="D21" s="67" t="s">
        <v>42</v>
      </c>
      <c r="E21" s="67" t="s">
        <v>42</v>
      </c>
      <c r="F21" s="67">
        <v>543</v>
      </c>
      <c r="G21" s="103">
        <v>31731</v>
      </c>
      <c r="H21" s="103">
        <v>48000</v>
      </c>
      <c r="I21" s="67">
        <v>21395</v>
      </c>
    </row>
    <row r="22" spans="1:9" ht="12.75">
      <c r="A22" s="71"/>
      <c r="B22" s="67"/>
      <c r="C22" s="67"/>
      <c r="D22" s="67"/>
      <c r="E22" s="67"/>
      <c r="F22" s="67"/>
      <c r="G22" s="103"/>
      <c r="H22" s="103"/>
      <c r="I22" s="67"/>
    </row>
    <row r="23" spans="1:9" s="68" customFormat="1" ht="12.75">
      <c r="A23" s="71" t="s">
        <v>104</v>
      </c>
      <c r="B23" s="103">
        <v>719</v>
      </c>
      <c r="C23" s="103">
        <v>8097</v>
      </c>
      <c r="D23" s="67" t="s">
        <v>42</v>
      </c>
      <c r="E23" s="67" t="s">
        <v>42</v>
      </c>
      <c r="F23" s="67">
        <v>8816</v>
      </c>
      <c r="G23" s="103">
        <v>15850</v>
      </c>
      <c r="H23" s="103">
        <v>48860</v>
      </c>
      <c r="I23" s="103">
        <v>407014</v>
      </c>
    </row>
    <row r="24" spans="1:9" ht="12.75">
      <c r="A24" s="71"/>
      <c r="B24" s="67"/>
      <c r="C24" s="67"/>
      <c r="D24" s="67"/>
      <c r="E24" s="67"/>
      <c r="F24" s="67"/>
      <c r="G24" s="103"/>
      <c r="H24" s="103"/>
      <c r="I24" s="67"/>
    </row>
    <row r="25" spans="1:9" s="68" customFormat="1" ht="12.75">
      <c r="A25" s="71" t="s">
        <v>105</v>
      </c>
      <c r="B25" s="103">
        <v>359</v>
      </c>
      <c r="C25" s="103">
        <v>1127</v>
      </c>
      <c r="D25" s="103" t="s">
        <v>42</v>
      </c>
      <c r="E25" s="67" t="s">
        <v>42</v>
      </c>
      <c r="F25" s="67">
        <v>1486</v>
      </c>
      <c r="G25" s="103">
        <v>18000</v>
      </c>
      <c r="H25" s="103">
        <v>62000</v>
      </c>
      <c r="I25" s="103">
        <v>76336</v>
      </c>
    </row>
    <row r="26" spans="1:9" ht="12.75">
      <c r="A26" s="61"/>
      <c r="B26" s="66"/>
      <c r="C26" s="66"/>
      <c r="D26" s="66"/>
      <c r="E26" s="66"/>
      <c r="F26" s="66"/>
      <c r="G26" s="102"/>
      <c r="H26" s="102"/>
      <c r="I26" s="66"/>
    </row>
    <row r="27" spans="1:9" ht="12.75">
      <c r="A27" s="61" t="s">
        <v>106</v>
      </c>
      <c r="B27" s="66">
        <v>2493</v>
      </c>
      <c r="C27" s="66">
        <v>42048</v>
      </c>
      <c r="D27" s="66">
        <v>3600</v>
      </c>
      <c r="E27" s="66">
        <v>1030</v>
      </c>
      <c r="F27" s="66">
        <v>49171</v>
      </c>
      <c r="G27" s="102">
        <v>18000</v>
      </c>
      <c r="H27" s="102">
        <v>57732</v>
      </c>
      <c r="I27" s="66">
        <v>2472389</v>
      </c>
    </row>
    <row r="28" spans="1:9" ht="12.75">
      <c r="A28" s="61" t="s">
        <v>107</v>
      </c>
      <c r="B28" s="66">
        <v>595</v>
      </c>
      <c r="C28" s="66">
        <v>1239</v>
      </c>
      <c r="D28" s="66" t="s">
        <v>42</v>
      </c>
      <c r="E28" s="66" t="s">
        <v>42</v>
      </c>
      <c r="F28" s="66">
        <v>1834</v>
      </c>
      <c r="G28" s="102">
        <v>18000</v>
      </c>
      <c r="H28" s="102">
        <v>45000</v>
      </c>
      <c r="I28" s="66">
        <v>66465</v>
      </c>
    </row>
    <row r="29" spans="1:9" ht="12.75">
      <c r="A29" s="61" t="s">
        <v>108</v>
      </c>
      <c r="B29" s="69">
        <v>1042</v>
      </c>
      <c r="C29" s="66">
        <v>40647</v>
      </c>
      <c r="D29" s="66" t="s">
        <v>42</v>
      </c>
      <c r="E29" s="66" t="s">
        <v>42</v>
      </c>
      <c r="F29" s="66">
        <v>41689</v>
      </c>
      <c r="G29" s="102">
        <v>20000</v>
      </c>
      <c r="H29" s="102">
        <v>50000</v>
      </c>
      <c r="I29" s="66">
        <v>2053190</v>
      </c>
    </row>
    <row r="30" spans="1:9" ht="12.75">
      <c r="A30" s="71" t="s">
        <v>109</v>
      </c>
      <c r="B30" s="67">
        <v>4130</v>
      </c>
      <c r="C30" s="67">
        <v>83934</v>
      </c>
      <c r="D30" s="67">
        <v>3600</v>
      </c>
      <c r="E30" s="67">
        <v>1030</v>
      </c>
      <c r="F30" s="67">
        <v>92694</v>
      </c>
      <c r="G30" s="103">
        <v>18505</v>
      </c>
      <c r="H30" s="103">
        <v>53800</v>
      </c>
      <c r="I30" s="67">
        <v>4592044</v>
      </c>
    </row>
    <row r="31" spans="1:9" ht="12.75">
      <c r="A31" s="61"/>
      <c r="B31" s="66"/>
      <c r="C31" s="66"/>
      <c r="D31" s="66"/>
      <c r="E31" s="66"/>
      <c r="F31" s="66"/>
      <c r="G31" s="102"/>
      <c r="H31" s="102"/>
      <c r="I31" s="66"/>
    </row>
    <row r="32" spans="1:9" ht="12.75">
      <c r="A32" s="61" t="s">
        <v>110</v>
      </c>
      <c r="B32" s="104">
        <v>3561</v>
      </c>
      <c r="C32" s="104">
        <v>361</v>
      </c>
      <c r="D32" s="104">
        <v>255</v>
      </c>
      <c r="E32" s="66" t="s">
        <v>42</v>
      </c>
      <c r="F32" s="66">
        <v>4177</v>
      </c>
      <c r="G32" s="104">
        <v>13529</v>
      </c>
      <c r="H32" s="104">
        <v>57139</v>
      </c>
      <c r="I32" s="104">
        <v>68804</v>
      </c>
    </row>
    <row r="33" spans="1:9" ht="12.75">
      <c r="A33" s="61" t="s">
        <v>111</v>
      </c>
      <c r="B33" s="104">
        <v>5411</v>
      </c>
      <c r="C33" s="104">
        <v>2251</v>
      </c>
      <c r="D33" s="66" t="s">
        <v>42</v>
      </c>
      <c r="E33" s="66" t="s">
        <v>42</v>
      </c>
      <c r="F33" s="66">
        <v>7662</v>
      </c>
      <c r="G33" s="104">
        <v>30000</v>
      </c>
      <c r="H33" s="104">
        <v>70000</v>
      </c>
      <c r="I33" s="102">
        <v>319900</v>
      </c>
    </row>
    <row r="34" spans="1:9" ht="12.75">
      <c r="A34" s="61" t="s">
        <v>112</v>
      </c>
      <c r="B34" s="104">
        <v>5613</v>
      </c>
      <c r="C34" s="104">
        <v>27387</v>
      </c>
      <c r="D34" s="66" t="s">
        <v>42</v>
      </c>
      <c r="E34" s="66" t="s">
        <v>42</v>
      </c>
      <c r="F34" s="66">
        <v>33000</v>
      </c>
      <c r="G34" s="104">
        <v>14710</v>
      </c>
      <c r="H34" s="104">
        <v>42627</v>
      </c>
      <c r="I34" s="102">
        <v>1249993</v>
      </c>
    </row>
    <row r="35" spans="1:9" ht="12.75">
      <c r="A35" s="61" t="s">
        <v>113</v>
      </c>
      <c r="B35" s="104">
        <v>20</v>
      </c>
      <c r="C35" s="104">
        <v>63</v>
      </c>
      <c r="D35" s="66" t="s">
        <v>42</v>
      </c>
      <c r="E35" s="66" t="s">
        <v>42</v>
      </c>
      <c r="F35" s="66">
        <v>83</v>
      </c>
      <c r="G35" s="104">
        <v>15000</v>
      </c>
      <c r="H35" s="104">
        <v>57000</v>
      </c>
      <c r="I35" s="102">
        <v>3891</v>
      </c>
    </row>
    <row r="36" spans="1:9" ht="12.75">
      <c r="A36" s="71" t="s">
        <v>114</v>
      </c>
      <c r="B36" s="67">
        <v>14605</v>
      </c>
      <c r="C36" s="67">
        <v>30062</v>
      </c>
      <c r="D36" s="67">
        <v>255</v>
      </c>
      <c r="E36" s="67" t="s">
        <v>42</v>
      </c>
      <c r="F36" s="67">
        <v>44922</v>
      </c>
      <c r="G36" s="103">
        <v>20087</v>
      </c>
      <c r="H36" s="103">
        <v>44881</v>
      </c>
      <c r="I36" s="67">
        <v>1642588</v>
      </c>
    </row>
    <row r="37" spans="1:9" ht="12.75">
      <c r="A37" s="71"/>
      <c r="B37" s="67"/>
      <c r="C37" s="67"/>
      <c r="D37" s="67"/>
      <c r="E37" s="67"/>
      <c r="F37" s="67"/>
      <c r="G37" s="103"/>
      <c r="H37" s="103"/>
      <c r="I37" s="67"/>
    </row>
    <row r="38" spans="1:9" s="68" customFormat="1" ht="12.75">
      <c r="A38" s="71" t="s">
        <v>115</v>
      </c>
      <c r="B38" s="103">
        <v>39</v>
      </c>
      <c r="C38" s="103">
        <v>1219</v>
      </c>
      <c r="D38" s="67" t="s">
        <v>42</v>
      </c>
      <c r="E38" s="67" t="s">
        <v>42</v>
      </c>
      <c r="F38" s="67">
        <v>1258</v>
      </c>
      <c r="G38" s="103">
        <v>15000</v>
      </c>
      <c r="H38" s="103">
        <v>23000</v>
      </c>
      <c r="I38" s="103">
        <v>28622</v>
      </c>
    </row>
    <row r="39" spans="1:9" ht="12.75">
      <c r="A39" s="61"/>
      <c r="B39" s="66"/>
      <c r="C39" s="66"/>
      <c r="D39" s="66"/>
      <c r="E39" s="66"/>
      <c r="F39" s="66"/>
      <c r="G39" s="102"/>
      <c r="H39" s="102"/>
      <c r="I39" s="66"/>
    </row>
    <row r="40" spans="1:9" ht="12.75">
      <c r="A40" s="61" t="s">
        <v>116</v>
      </c>
      <c r="B40" s="69">
        <v>41</v>
      </c>
      <c r="C40" s="102">
        <v>544</v>
      </c>
      <c r="D40" s="66" t="s">
        <v>42</v>
      </c>
      <c r="E40" s="66" t="s">
        <v>42</v>
      </c>
      <c r="F40" s="66">
        <v>585</v>
      </c>
      <c r="G40" s="69">
        <v>12500</v>
      </c>
      <c r="H40" s="102">
        <v>65000</v>
      </c>
      <c r="I40" s="102">
        <v>35873</v>
      </c>
    </row>
    <row r="41" spans="1:9" ht="12.75">
      <c r="A41" s="61" t="s">
        <v>117</v>
      </c>
      <c r="B41" s="66">
        <v>2910</v>
      </c>
      <c r="C41" s="66">
        <v>1066</v>
      </c>
      <c r="D41" s="66" t="s">
        <v>42</v>
      </c>
      <c r="E41" s="66" t="s">
        <v>42</v>
      </c>
      <c r="F41" s="66">
        <v>3976</v>
      </c>
      <c r="G41" s="102">
        <v>30000</v>
      </c>
      <c r="H41" s="102">
        <v>46000</v>
      </c>
      <c r="I41" s="66">
        <v>136336</v>
      </c>
    </row>
    <row r="42" spans="1:9" ht="12.75">
      <c r="A42" s="61" t="s">
        <v>118</v>
      </c>
      <c r="B42" s="102">
        <v>3136</v>
      </c>
      <c r="C42" s="102">
        <v>3604</v>
      </c>
      <c r="D42" s="66" t="s">
        <v>42</v>
      </c>
      <c r="E42" s="66" t="s">
        <v>42</v>
      </c>
      <c r="F42" s="66">
        <v>6740</v>
      </c>
      <c r="G42" s="102">
        <v>10000</v>
      </c>
      <c r="H42" s="102">
        <v>40000</v>
      </c>
      <c r="I42" s="102">
        <v>175520</v>
      </c>
    </row>
    <row r="43" spans="1:9" ht="12.75">
      <c r="A43" s="61" t="s">
        <v>119</v>
      </c>
      <c r="B43" s="102">
        <v>10140</v>
      </c>
      <c r="C43" s="102">
        <v>9550</v>
      </c>
      <c r="D43" s="66" t="s">
        <v>42</v>
      </c>
      <c r="E43" s="66" t="s">
        <v>42</v>
      </c>
      <c r="F43" s="66">
        <v>19690</v>
      </c>
      <c r="G43" s="102">
        <v>14000</v>
      </c>
      <c r="H43" s="102">
        <v>60000</v>
      </c>
      <c r="I43" s="102">
        <v>714960</v>
      </c>
    </row>
    <row r="44" spans="1:9" ht="12.75">
      <c r="A44" s="61" t="s">
        <v>120</v>
      </c>
      <c r="B44" s="102">
        <v>230</v>
      </c>
      <c r="C44" s="102">
        <v>515</v>
      </c>
      <c r="D44" s="102">
        <v>33</v>
      </c>
      <c r="E44" s="66" t="s">
        <v>42</v>
      </c>
      <c r="F44" s="66">
        <v>778</v>
      </c>
      <c r="G44" s="102">
        <v>67000</v>
      </c>
      <c r="H44" s="102">
        <v>83000</v>
      </c>
      <c r="I44" s="102">
        <v>58155</v>
      </c>
    </row>
    <row r="45" spans="1:9" ht="12.75">
      <c r="A45" s="61" t="s">
        <v>121</v>
      </c>
      <c r="B45" s="102">
        <v>14</v>
      </c>
      <c r="C45" s="102">
        <v>239</v>
      </c>
      <c r="D45" s="66" t="s">
        <v>42</v>
      </c>
      <c r="E45" s="66" t="s">
        <v>42</v>
      </c>
      <c r="F45" s="66">
        <v>253</v>
      </c>
      <c r="G45" s="102">
        <v>15000</v>
      </c>
      <c r="H45" s="102">
        <v>70000</v>
      </c>
      <c r="I45" s="102">
        <v>16940</v>
      </c>
    </row>
    <row r="46" spans="1:9" ht="12.75">
      <c r="A46" s="61" t="s">
        <v>122</v>
      </c>
      <c r="B46" s="102">
        <v>162</v>
      </c>
      <c r="C46" s="102">
        <v>215</v>
      </c>
      <c r="D46" s="66" t="s">
        <v>42</v>
      </c>
      <c r="E46" s="66" t="s">
        <v>42</v>
      </c>
      <c r="F46" s="66">
        <v>377</v>
      </c>
      <c r="G46" s="102">
        <v>4000</v>
      </c>
      <c r="H46" s="102">
        <v>10000</v>
      </c>
      <c r="I46" s="102">
        <v>2798</v>
      </c>
    </row>
    <row r="47" spans="1:9" ht="12.75">
      <c r="A47" s="61" t="s">
        <v>123</v>
      </c>
      <c r="B47" s="102">
        <v>5015</v>
      </c>
      <c r="C47" s="102">
        <v>5769</v>
      </c>
      <c r="D47" s="102">
        <v>7800</v>
      </c>
      <c r="E47" s="66" t="s">
        <v>42</v>
      </c>
      <c r="F47" s="66">
        <v>18584</v>
      </c>
      <c r="G47" s="102">
        <v>7000</v>
      </c>
      <c r="H47" s="102">
        <v>37000</v>
      </c>
      <c r="I47" s="102">
        <v>248558</v>
      </c>
    </row>
    <row r="48" spans="1:9" ht="12.75">
      <c r="A48" s="61" t="s">
        <v>124</v>
      </c>
      <c r="B48" s="102">
        <v>5562</v>
      </c>
      <c r="C48" s="102">
        <v>2954</v>
      </c>
      <c r="D48" s="102">
        <v>3708</v>
      </c>
      <c r="E48" s="66" t="s">
        <v>42</v>
      </c>
      <c r="F48" s="66">
        <v>12224</v>
      </c>
      <c r="G48" s="102">
        <v>5000</v>
      </c>
      <c r="H48" s="102">
        <v>55000</v>
      </c>
      <c r="I48" s="102">
        <v>190280</v>
      </c>
    </row>
    <row r="49" spans="1:9" ht="12.75">
      <c r="A49" s="71" t="s">
        <v>166</v>
      </c>
      <c r="B49" s="67">
        <v>27210</v>
      </c>
      <c r="C49" s="67">
        <v>24456</v>
      </c>
      <c r="D49" s="67">
        <v>11541</v>
      </c>
      <c r="E49" s="67" t="s">
        <v>42</v>
      </c>
      <c r="F49" s="67">
        <v>63207</v>
      </c>
      <c r="G49" s="103">
        <v>12507</v>
      </c>
      <c r="H49" s="103">
        <v>50667</v>
      </c>
      <c r="I49" s="67">
        <v>1579420</v>
      </c>
    </row>
    <row r="50" spans="1:9" ht="12.75">
      <c r="A50" s="71"/>
      <c r="B50" s="67"/>
      <c r="C50" s="67"/>
      <c r="D50" s="67"/>
      <c r="E50" s="67"/>
      <c r="F50" s="67"/>
      <c r="G50" s="103"/>
      <c r="H50" s="103"/>
      <c r="I50" s="67"/>
    </row>
    <row r="51" spans="1:9" s="68" customFormat="1" ht="12.75">
      <c r="A51" s="71" t="s">
        <v>125</v>
      </c>
      <c r="B51" s="103">
        <v>15</v>
      </c>
      <c r="C51" s="103">
        <v>1466</v>
      </c>
      <c r="D51" s="67" t="s">
        <v>42</v>
      </c>
      <c r="E51" s="67" t="s">
        <v>42</v>
      </c>
      <c r="F51" s="67">
        <v>1481</v>
      </c>
      <c r="G51" s="103">
        <v>8500</v>
      </c>
      <c r="H51" s="103">
        <v>54000</v>
      </c>
      <c r="I51" s="103">
        <v>79292</v>
      </c>
    </row>
    <row r="52" spans="1:9" ht="12.75">
      <c r="A52" s="61"/>
      <c r="B52" s="66"/>
      <c r="C52" s="66"/>
      <c r="D52" s="66"/>
      <c r="E52" s="66"/>
      <c r="F52" s="66"/>
      <c r="G52" s="102"/>
      <c r="H52" s="102"/>
      <c r="I52" s="66"/>
    </row>
    <row r="53" spans="1:9" ht="12.75">
      <c r="A53" s="61" t="s">
        <v>126</v>
      </c>
      <c r="B53" s="66" t="s">
        <v>42</v>
      </c>
      <c r="C53" s="66">
        <v>9500</v>
      </c>
      <c r="D53" s="66" t="s">
        <v>42</v>
      </c>
      <c r="E53" s="66" t="s">
        <v>42</v>
      </c>
      <c r="F53" s="66">
        <v>9500</v>
      </c>
      <c r="G53" s="66" t="s">
        <v>42</v>
      </c>
      <c r="H53" s="102">
        <v>67500</v>
      </c>
      <c r="I53" s="66">
        <v>641250</v>
      </c>
    </row>
    <row r="54" spans="1:9" ht="12.75">
      <c r="A54" s="61" t="s">
        <v>127</v>
      </c>
      <c r="B54" s="66" t="s">
        <v>42</v>
      </c>
      <c r="C54" s="66">
        <v>1549</v>
      </c>
      <c r="D54" s="66" t="s">
        <v>42</v>
      </c>
      <c r="E54" s="66" t="s">
        <v>42</v>
      </c>
      <c r="F54" s="66">
        <v>1549</v>
      </c>
      <c r="G54" s="66" t="s">
        <v>42</v>
      </c>
      <c r="H54" s="102">
        <v>57000</v>
      </c>
      <c r="I54" s="66">
        <v>88293</v>
      </c>
    </row>
    <row r="55" spans="1:9" ht="12.75">
      <c r="A55" s="61" t="s">
        <v>128</v>
      </c>
      <c r="B55" s="66">
        <v>41</v>
      </c>
      <c r="C55" s="66">
        <v>836</v>
      </c>
      <c r="D55" s="66" t="s">
        <v>42</v>
      </c>
      <c r="E55" s="66" t="s">
        <v>42</v>
      </c>
      <c r="F55" s="66">
        <v>877</v>
      </c>
      <c r="G55" s="102">
        <v>6500</v>
      </c>
      <c r="H55" s="102">
        <v>55000</v>
      </c>
      <c r="I55" s="66">
        <v>46247</v>
      </c>
    </row>
    <row r="56" spans="1:9" ht="12.75" customHeight="1">
      <c r="A56" s="61" t="s">
        <v>129</v>
      </c>
      <c r="B56" s="66">
        <v>1</v>
      </c>
      <c r="C56" s="66">
        <v>790</v>
      </c>
      <c r="D56" s="66" t="s">
        <v>42</v>
      </c>
      <c r="E56" s="66" t="s">
        <v>42</v>
      </c>
      <c r="F56" s="66">
        <v>791</v>
      </c>
      <c r="G56" s="102">
        <v>4500</v>
      </c>
      <c r="H56" s="102">
        <v>48000</v>
      </c>
      <c r="I56" s="66">
        <v>37925</v>
      </c>
    </row>
    <row r="57" spans="1:9" ht="12.75" customHeight="1">
      <c r="A57" s="61" t="s">
        <v>130</v>
      </c>
      <c r="B57" s="66" t="s">
        <v>42</v>
      </c>
      <c r="C57" s="66">
        <v>5180</v>
      </c>
      <c r="D57" s="66" t="s">
        <v>42</v>
      </c>
      <c r="E57" s="66" t="s">
        <v>42</v>
      </c>
      <c r="F57" s="66">
        <v>5180</v>
      </c>
      <c r="G57" s="102" t="s">
        <v>42</v>
      </c>
      <c r="H57" s="102">
        <v>65000</v>
      </c>
      <c r="I57" s="66">
        <v>336700</v>
      </c>
    </row>
    <row r="58" spans="1:9" ht="12.75">
      <c r="A58" s="71" t="s">
        <v>131</v>
      </c>
      <c r="B58" s="67">
        <v>42</v>
      </c>
      <c r="C58" s="67">
        <v>17855</v>
      </c>
      <c r="D58" s="67" t="s">
        <v>42</v>
      </c>
      <c r="E58" s="67" t="s">
        <v>42</v>
      </c>
      <c r="F58" s="67">
        <v>17897</v>
      </c>
      <c r="G58" s="103">
        <v>6452</v>
      </c>
      <c r="H58" s="103">
        <v>64416</v>
      </c>
      <c r="I58" s="67">
        <v>1150415</v>
      </c>
    </row>
    <row r="59" spans="1:9" ht="12.75">
      <c r="A59" s="61"/>
      <c r="B59" s="66"/>
      <c r="C59" s="66"/>
      <c r="D59" s="66"/>
      <c r="E59" s="66"/>
      <c r="F59" s="66"/>
      <c r="G59" s="102"/>
      <c r="H59" s="102"/>
      <c r="I59" s="66"/>
    </row>
    <row r="60" spans="1:9" ht="12.75">
      <c r="A60" s="61" t="s">
        <v>132</v>
      </c>
      <c r="B60" s="69">
        <v>9</v>
      </c>
      <c r="C60" s="104">
        <v>878</v>
      </c>
      <c r="D60" s="66" t="s">
        <v>42</v>
      </c>
      <c r="E60" s="66" t="s">
        <v>42</v>
      </c>
      <c r="F60" s="66">
        <v>887</v>
      </c>
      <c r="G60" s="69">
        <v>12000</v>
      </c>
      <c r="H60" s="104">
        <v>80000</v>
      </c>
      <c r="I60" s="102">
        <v>70348</v>
      </c>
    </row>
    <row r="61" spans="1:9" ht="12.75">
      <c r="A61" s="61" t="s">
        <v>133</v>
      </c>
      <c r="B61" s="104">
        <v>49</v>
      </c>
      <c r="C61" s="104">
        <v>68</v>
      </c>
      <c r="D61" s="66" t="s">
        <v>42</v>
      </c>
      <c r="E61" s="66" t="s">
        <v>42</v>
      </c>
      <c r="F61" s="66">
        <v>117</v>
      </c>
      <c r="G61" s="104">
        <v>30000</v>
      </c>
      <c r="H61" s="104">
        <v>60000</v>
      </c>
      <c r="I61" s="102">
        <v>5550</v>
      </c>
    </row>
    <row r="62" spans="1:9" ht="12.75">
      <c r="A62" s="61" t="s">
        <v>134</v>
      </c>
      <c r="B62" s="104">
        <v>316</v>
      </c>
      <c r="C62" s="104">
        <v>694</v>
      </c>
      <c r="D62" s="66" t="s">
        <v>42</v>
      </c>
      <c r="E62" s="66" t="s">
        <v>42</v>
      </c>
      <c r="F62" s="66">
        <v>1010</v>
      </c>
      <c r="G62" s="104">
        <v>12000</v>
      </c>
      <c r="H62" s="104">
        <v>39200</v>
      </c>
      <c r="I62" s="102">
        <v>30997</v>
      </c>
    </row>
    <row r="63" spans="1:9" ht="12.75">
      <c r="A63" s="71" t="s">
        <v>135</v>
      </c>
      <c r="B63" s="67">
        <v>374</v>
      </c>
      <c r="C63" s="67">
        <v>1640</v>
      </c>
      <c r="D63" s="67" t="s">
        <v>42</v>
      </c>
      <c r="E63" s="67" t="s">
        <v>42</v>
      </c>
      <c r="F63" s="67">
        <v>2014</v>
      </c>
      <c r="G63" s="103">
        <v>14358</v>
      </c>
      <c r="H63" s="103">
        <v>61905</v>
      </c>
      <c r="I63" s="67">
        <v>106895</v>
      </c>
    </row>
    <row r="64" spans="1:9" ht="12.75">
      <c r="A64" s="71"/>
      <c r="B64" s="67"/>
      <c r="C64" s="67"/>
      <c r="D64" s="67"/>
      <c r="E64" s="67"/>
      <c r="F64" s="67"/>
      <c r="G64" s="103"/>
      <c r="H64" s="103"/>
      <c r="I64" s="67"/>
    </row>
    <row r="65" spans="1:9" s="68" customFormat="1" ht="12.75">
      <c r="A65" s="71" t="s">
        <v>136</v>
      </c>
      <c r="B65" s="67" t="s">
        <v>42</v>
      </c>
      <c r="C65" s="103">
        <v>596</v>
      </c>
      <c r="D65" s="67" t="s">
        <v>42</v>
      </c>
      <c r="E65" s="67" t="s">
        <v>42</v>
      </c>
      <c r="F65" s="67">
        <v>596</v>
      </c>
      <c r="G65" s="67" t="s">
        <v>42</v>
      </c>
      <c r="H65" s="103">
        <v>58138</v>
      </c>
      <c r="I65" s="103">
        <v>34650</v>
      </c>
    </row>
    <row r="66" spans="1:9" ht="12.75">
      <c r="A66" s="61"/>
      <c r="B66" s="66"/>
      <c r="C66" s="66"/>
      <c r="D66" s="66"/>
      <c r="E66" s="66"/>
      <c r="F66" s="66"/>
      <c r="G66" s="102"/>
      <c r="H66" s="102"/>
      <c r="I66" s="66"/>
    </row>
    <row r="67" spans="1:9" ht="12.75">
      <c r="A67" s="61" t="s">
        <v>137</v>
      </c>
      <c r="B67" s="66" t="s">
        <v>42</v>
      </c>
      <c r="C67" s="102">
        <v>2200</v>
      </c>
      <c r="D67" s="66" t="s">
        <v>42</v>
      </c>
      <c r="E67" s="66" t="s">
        <v>42</v>
      </c>
      <c r="F67" s="66">
        <v>2200</v>
      </c>
      <c r="G67" s="66" t="s">
        <v>42</v>
      </c>
      <c r="H67" s="102">
        <v>50000</v>
      </c>
      <c r="I67" s="102">
        <v>110000</v>
      </c>
    </row>
    <row r="68" spans="1:9" ht="12.75">
      <c r="A68" s="61" t="s">
        <v>138</v>
      </c>
      <c r="B68" s="66" t="s">
        <v>42</v>
      </c>
      <c r="C68" s="102">
        <v>700</v>
      </c>
      <c r="D68" s="66" t="s">
        <v>42</v>
      </c>
      <c r="E68" s="66" t="s">
        <v>42</v>
      </c>
      <c r="F68" s="66">
        <v>700</v>
      </c>
      <c r="G68" s="66" t="s">
        <v>42</v>
      </c>
      <c r="H68" s="102">
        <v>45000</v>
      </c>
      <c r="I68" s="102">
        <v>31500</v>
      </c>
    </row>
    <row r="69" spans="1:9" ht="12.75">
      <c r="A69" s="71" t="s">
        <v>139</v>
      </c>
      <c r="B69" s="67" t="s">
        <v>42</v>
      </c>
      <c r="C69" s="67">
        <v>2900</v>
      </c>
      <c r="D69" s="67" t="s">
        <v>42</v>
      </c>
      <c r="E69" s="67" t="s">
        <v>42</v>
      </c>
      <c r="F69" s="67">
        <v>2900</v>
      </c>
      <c r="G69" s="67" t="s">
        <v>42</v>
      </c>
      <c r="H69" s="103">
        <v>48793</v>
      </c>
      <c r="I69" s="67">
        <v>141500</v>
      </c>
    </row>
    <row r="70" spans="1:9" ht="12.75">
      <c r="A70" s="105"/>
      <c r="B70" s="66"/>
      <c r="C70" s="66"/>
      <c r="D70" s="66"/>
      <c r="E70" s="66"/>
      <c r="F70" s="66"/>
      <c r="G70" s="102"/>
      <c r="H70" s="102"/>
      <c r="I70" s="66"/>
    </row>
    <row r="71" spans="1:9" ht="12.75">
      <c r="A71" s="61" t="s">
        <v>140</v>
      </c>
      <c r="B71" s="66" t="s">
        <v>42</v>
      </c>
      <c r="C71" s="66">
        <v>115</v>
      </c>
      <c r="D71" s="66" t="s">
        <v>42</v>
      </c>
      <c r="E71" s="66" t="s">
        <v>42</v>
      </c>
      <c r="F71" s="66">
        <v>115</v>
      </c>
      <c r="G71" s="66" t="s">
        <v>42</v>
      </c>
      <c r="H71" s="102">
        <v>50192</v>
      </c>
      <c r="I71" s="66">
        <v>5772</v>
      </c>
    </row>
    <row r="72" spans="1:9" ht="12.75">
      <c r="A72" s="61" t="s">
        <v>141</v>
      </c>
      <c r="B72" s="66" t="s">
        <v>42</v>
      </c>
      <c r="C72" s="66">
        <v>690</v>
      </c>
      <c r="D72" s="66" t="s">
        <v>42</v>
      </c>
      <c r="E72" s="66" t="s">
        <v>42</v>
      </c>
      <c r="F72" s="66">
        <v>690</v>
      </c>
      <c r="G72" s="66" t="s">
        <v>42</v>
      </c>
      <c r="H72" s="102">
        <v>45000</v>
      </c>
      <c r="I72" s="66">
        <v>31050</v>
      </c>
    </row>
    <row r="73" spans="1:9" ht="12.75">
      <c r="A73" s="61" t="s">
        <v>142</v>
      </c>
      <c r="B73" s="102">
        <v>121</v>
      </c>
      <c r="C73" s="102">
        <v>1083</v>
      </c>
      <c r="D73" s="66" t="s">
        <v>42</v>
      </c>
      <c r="E73" s="66" t="s">
        <v>42</v>
      </c>
      <c r="F73" s="66">
        <v>1204</v>
      </c>
      <c r="G73" s="102">
        <v>9000</v>
      </c>
      <c r="H73" s="102">
        <v>65000</v>
      </c>
      <c r="I73" s="102">
        <v>71484</v>
      </c>
    </row>
    <row r="74" spans="1:9" ht="12.75">
      <c r="A74" s="61" t="s">
        <v>143</v>
      </c>
      <c r="B74" s="69">
        <v>4</v>
      </c>
      <c r="C74" s="66">
        <v>2317</v>
      </c>
      <c r="D74" s="66" t="s">
        <v>42</v>
      </c>
      <c r="E74" s="66" t="s">
        <v>42</v>
      </c>
      <c r="F74" s="66">
        <v>2321</v>
      </c>
      <c r="G74" s="69">
        <v>4525</v>
      </c>
      <c r="H74" s="102">
        <v>52353</v>
      </c>
      <c r="I74" s="66">
        <v>121320</v>
      </c>
    </row>
    <row r="75" spans="1:9" ht="12.75">
      <c r="A75" s="61" t="s">
        <v>144</v>
      </c>
      <c r="B75" s="66">
        <v>91</v>
      </c>
      <c r="C75" s="66">
        <v>113</v>
      </c>
      <c r="D75" s="66" t="s">
        <v>42</v>
      </c>
      <c r="E75" s="66" t="s">
        <v>42</v>
      </c>
      <c r="F75" s="66">
        <v>204</v>
      </c>
      <c r="G75" s="102">
        <v>10000</v>
      </c>
      <c r="H75" s="102">
        <v>40000</v>
      </c>
      <c r="I75" s="66">
        <v>5430</v>
      </c>
    </row>
    <row r="76" spans="1:9" ht="12.75">
      <c r="A76" s="61" t="s">
        <v>145</v>
      </c>
      <c r="B76" s="66">
        <v>13</v>
      </c>
      <c r="C76" s="66">
        <v>531</v>
      </c>
      <c r="D76" s="66" t="s">
        <v>42</v>
      </c>
      <c r="E76" s="66" t="s">
        <v>42</v>
      </c>
      <c r="F76" s="66">
        <v>544</v>
      </c>
      <c r="G76" s="102">
        <v>4650</v>
      </c>
      <c r="H76" s="102">
        <v>69038</v>
      </c>
      <c r="I76" s="66">
        <v>36720</v>
      </c>
    </row>
    <row r="77" spans="1:9" ht="12.75">
      <c r="A77" s="61" t="s">
        <v>146</v>
      </c>
      <c r="B77" s="69">
        <v>64</v>
      </c>
      <c r="C77" s="66">
        <v>468</v>
      </c>
      <c r="D77" s="66" t="s">
        <v>42</v>
      </c>
      <c r="E77" s="66" t="s">
        <v>42</v>
      </c>
      <c r="F77" s="66">
        <v>532</v>
      </c>
      <c r="G77" s="69">
        <v>5000</v>
      </c>
      <c r="H77" s="102">
        <v>50000</v>
      </c>
      <c r="I77" s="66">
        <v>23720</v>
      </c>
    </row>
    <row r="78" spans="1:9" ht="12.75">
      <c r="A78" s="61" t="s">
        <v>147</v>
      </c>
      <c r="B78" s="102">
        <v>176</v>
      </c>
      <c r="C78" s="102">
        <v>1837</v>
      </c>
      <c r="D78" s="66" t="s">
        <v>42</v>
      </c>
      <c r="E78" s="66" t="s">
        <v>42</v>
      </c>
      <c r="F78" s="66">
        <v>2013</v>
      </c>
      <c r="G78" s="102">
        <v>14820</v>
      </c>
      <c r="H78" s="102">
        <v>62608</v>
      </c>
      <c r="I78" s="102">
        <v>117619</v>
      </c>
    </row>
    <row r="79" spans="1:9" ht="12.75">
      <c r="A79" s="71" t="s">
        <v>167</v>
      </c>
      <c r="B79" s="67">
        <v>469</v>
      </c>
      <c r="C79" s="67">
        <v>7154</v>
      </c>
      <c r="D79" s="67" t="s">
        <v>42</v>
      </c>
      <c r="E79" s="67" t="s">
        <v>42</v>
      </c>
      <c r="F79" s="67">
        <v>7623</v>
      </c>
      <c r="G79" s="103">
        <v>10673</v>
      </c>
      <c r="H79" s="103">
        <v>57046</v>
      </c>
      <c r="I79" s="67">
        <v>413115</v>
      </c>
    </row>
    <row r="80" spans="1:9" ht="12.75">
      <c r="A80" s="61"/>
      <c r="B80" s="66"/>
      <c r="C80" s="66"/>
      <c r="D80" s="66"/>
      <c r="E80" s="66"/>
      <c r="F80" s="66"/>
      <c r="G80" s="102"/>
      <c r="H80" s="102"/>
      <c r="I80" s="66"/>
    </row>
    <row r="81" spans="1:9" ht="12.75">
      <c r="A81" s="61" t="s">
        <v>148</v>
      </c>
      <c r="B81" s="69">
        <v>2</v>
      </c>
      <c r="C81" s="66">
        <v>34</v>
      </c>
      <c r="D81" s="66" t="s">
        <v>42</v>
      </c>
      <c r="E81" s="66" t="s">
        <v>42</v>
      </c>
      <c r="F81" s="66">
        <v>36</v>
      </c>
      <c r="G81" s="69">
        <v>12000</v>
      </c>
      <c r="H81" s="102">
        <v>48235</v>
      </c>
      <c r="I81" s="66">
        <v>1664</v>
      </c>
    </row>
    <row r="82" spans="1:9" ht="12.75">
      <c r="A82" s="61" t="s">
        <v>149</v>
      </c>
      <c r="B82" s="102" t="s">
        <v>42</v>
      </c>
      <c r="C82" s="102">
        <v>20</v>
      </c>
      <c r="D82" s="66" t="s">
        <v>42</v>
      </c>
      <c r="E82" s="66" t="s">
        <v>42</v>
      </c>
      <c r="F82" s="66">
        <v>20</v>
      </c>
      <c r="G82" s="102" t="s">
        <v>42</v>
      </c>
      <c r="H82" s="102">
        <v>35000</v>
      </c>
      <c r="I82" s="102">
        <v>700</v>
      </c>
    </row>
    <row r="83" spans="1:9" ht="12.75">
      <c r="A83" s="71" t="s">
        <v>150</v>
      </c>
      <c r="B83" s="67">
        <v>2</v>
      </c>
      <c r="C83" s="67">
        <v>54</v>
      </c>
      <c r="D83" s="67" t="s">
        <v>42</v>
      </c>
      <c r="E83" s="67" t="s">
        <v>42</v>
      </c>
      <c r="F83" s="67">
        <v>56</v>
      </c>
      <c r="G83" s="103">
        <v>12000</v>
      </c>
      <c r="H83" s="103">
        <v>43333</v>
      </c>
      <c r="I83" s="67">
        <v>2364</v>
      </c>
    </row>
    <row r="84" spans="1:9" ht="12.75">
      <c r="A84" s="71"/>
      <c r="B84" s="67"/>
      <c r="C84" s="67"/>
      <c r="D84" s="67"/>
      <c r="E84" s="67"/>
      <c r="F84" s="67"/>
      <c r="G84" s="103"/>
      <c r="H84" s="103"/>
      <c r="I84" s="67"/>
    </row>
    <row r="85" spans="1:10" s="68" customFormat="1" ht="13.5" thickBot="1">
      <c r="A85" s="72" t="s">
        <v>151</v>
      </c>
      <c r="B85" s="73">
        <v>48825</v>
      </c>
      <c r="C85" s="73">
        <v>181002</v>
      </c>
      <c r="D85" s="73">
        <v>15399</v>
      </c>
      <c r="E85" s="73">
        <v>1032</v>
      </c>
      <c r="F85" s="73">
        <v>246258</v>
      </c>
      <c r="G85" s="106">
        <v>15673</v>
      </c>
      <c r="H85" s="106">
        <v>52677</v>
      </c>
      <c r="I85" s="73">
        <v>10299878</v>
      </c>
      <c r="J85" s="71"/>
    </row>
  </sheetData>
  <mergeCells count="8">
    <mergeCell ref="B6:C6"/>
    <mergeCell ref="D6:E6"/>
    <mergeCell ref="F6:F7"/>
    <mergeCell ref="G6:H6"/>
    <mergeCell ref="A1:I1"/>
    <mergeCell ref="A3:I3"/>
    <mergeCell ref="B5:F5"/>
    <mergeCell ref="G5:I5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5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Hoja72">
    <pageSetUpPr fitToPage="1"/>
  </sheetPr>
  <dimension ref="A1:J85"/>
  <sheetViews>
    <sheetView zoomScale="75" zoomScaleNormal="75" workbookViewId="0" topLeftCell="A1">
      <selection activeCell="A3" sqref="A3:I3"/>
    </sheetView>
  </sheetViews>
  <sheetFormatPr defaultColWidth="11.421875" defaultRowHeight="12.75"/>
  <cols>
    <col min="1" max="1" width="28.7109375" style="58" customWidth="1"/>
    <col min="2" max="9" width="12.7109375" style="58" customWidth="1"/>
    <col min="10" max="16384" width="11.421875" style="58" customWidth="1"/>
  </cols>
  <sheetData>
    <row r="1" spans="1:9" s="55" customFormat="1" ht="18">
      <c r="A1" s="179" t="s">
        <v>0</v>
      </c>
      <c r="B1" s="179"/>
      <c r="C1" s="179"/>
      <c r="D1" s="179"/>
      <c r="E1" s="179"/>
      <c r="F1" s="179"/>
      <c r="G1" s="179"/>
      <c r="H1" s="179"/>
      <c r="I1" s="179"/>
    </row>
    <row r="3" spans="1:9" s="56" customFormat="1" ht="15">
      <c r="A3" s="191" t="s">
        <v>198</v>
      </c>
      <c r="B3" s="191"/>
      <c r="C3" s="191"/>
      <c r="D3" s="191"/>
      <c r="E3" s="191"/>
      <c r="F3" s="191"/>
      <c r="G3" s="191"/>
      <c r="H3" s="191"/>
      <c r="I3" s="191"/>
    </row>
    <row r="4" spans="1:9" s="56" customFormat="1" ht="15.75" thickBot="1">
      <c r="A4" s="98"/>
      <c r="B4" s="99"/>
      <c r="C4" s="99"/>
      <c r="D4" s="99"/>
      <c r="E4" s="99"/>
      <c r="F4" s="99"/>
      <c r="G4" s="99"/>
      <c r="H4" s="100"/>
      <c r="I4" s="100"/>
    </row>
    <row r="5" spans="1:9" ht="12.75">
      <c r="A5" s="135" t="s">
        <v>85</v>
      </c>
      <c r="B5" s="181" t="s">
        <v>173</v>
      </c>
      <c r="C5" s="182"/>
      <c r="D5" s="182"/>
      <c r="E5" s="182"/>
      <c r="F5" s="185"/>
      <c r="G5" s="181" t="s">
        <v>152</v>
      </c>
      <c r="H5" s="182"/>
      <c r="I5" s="182"/>
    </row>
    <row r="6" spans="1:9" ht="12.75">
      <c r="A6" s="59" t="s">
        <v>87</v>
      </c>
      <c r="B6" s="189" t="s">
        <v>36</v>
      </c>
      <c r="C6" s="190"/>
      <c r="D6" s="189" t="s">
        <v>37</v>
      </c>
      <c r="E6" s="202"/>
      <c r="F6" s="203" t="s">
        <v>40</v>
      </c>
      <c r="G6" s="183" t="s">
        <v>153</v>
      </c>
      <c r="H6" s="184"/>
      <c r="I6" s="63" t="s">
        <v>174</v>
      </c>
    </row>
    <row r="7" spans="1:9" ht="13.5" thickBot="1">
      <c r="A7" s="90"/>
      <c r="B7" s="91" t="s">
        <v>38</v>
      </c>
      <c r="C7" s="91" t="s">
        <v>39</v>
      </c>
      <c r="D7" s="91" t="s">
        <v>38</v>
      </c>
      <c r="E7" s="91" t="s">
        <v>39</v>
      </c>
      <c r="F7" s="165"/>
      <c r="G7" s="91" t="s">
        <v>38</v>
      </c>
      <c r="H7" s="101" t="s">
        <v>39</v>
      </c>
      <c r="I7" s="91" t="s">
        <v>175</v>
      </c>
    </row>
    <row r="8" spans="1:9" ht="12.75">
      <c r="A8" s="57" t="s">
        <v>94</v>
      </c>
      <c r="B8" s="85" t="s">
        <v>42</v>
      </c>
      <c r="C8" s="85" t="s">
        <v>42</v>
      </c>
      <c r="D8" s="85" t="s">
        <v>42</v>
      </c>
      <c r="E8" s="85" t="s">
        <v>42</v>
      </c>
      <c r="F8" s="85" t="s">
        <v>42</v>
      </c>
      <c r="G8" s="111">
        <v>30000</v>
      </c>
      <c r="H8" s="85" t="s">
        <v>42</v>
      </c>
      <c r="I8" s="85" t="s">
        <v>42</v>
      </c>
    </row>
    <row r="9" spans="1:9" ht="12.75">
      <c r="A9" s="61" t="s">
        <v>95</v>
      </c>
      <c r="B9" s="102" t="s">
        <v>42</v>
      </c>
      <c r="C9" s="102" t="s">
        <v>42</v>
      </c>
      <c r="D9" s="66" t="s">
        <v>42</v>
      </c>
      <c r="E9" s="66" t="s">
        <v>42</v>
      </c>
      <c r="F9" s="66" t="s">
        <v>42</v>
      </c>
      <c r="G9" s="102">
        <v>30000</v>
      </c>
      <c r="H9" s="102" t="s">
        <v>42</v>
      </c>
      <c r="I9" s="102" t="s">
        <v>42</v>
      </c>
    </row>
    <row r="10" spans="1:9" ht="12.75">
      <c r="A10" s="61" t="s">
        <v>96</v>
      </c>
      <c r="B10" s="66" t="s">
        <v>42</v>
      </c>
      <c r="C10" s="66" t="s">
        <v>42</v>
      </c>
      <c r="D10" s="66" t="s">
        <v>42</v>
      </c>
      <c r="E10" s="66" t="s">
        <v>42</v>
      </c>
      <c r="F10" s="66" t="s">
        <v>42</v>
      </c>
      <c r="G10" s="102">
        <v>30000</v>
      </c>
      <c r="H10" s="102" t="s">
        <v>42</v>
      </c>
      <c r="I10" s="66" t="s">
        <v>42</v>
      </c>
    </row>
    <row r="11" spans="1:9" ht="12.75">
      <c r="A11" s="61" t="s">
        <v>97</v>
      </c>
      <c r="B11" s="102" t="s">
        <v>42</v>
      </c>
      <c r="C11" s="102" t="s">
        <v>42</v>
      </c>
      <c r="D11" s="66" t="s">
        <v>42</v>
      </c>
      <c r="E11" s="66" t="s">
        <v>42</v>
      </c>
      <c r="F11" s="66" t="s">
        <v>42</v>
      </c>
      <c r="G11" s="102">
        <v>30000</v>
      </c>
      <c r="H11" s="102" t="s">
        <v>42</v>
      </c>
      <c r="I11" s="102" t="s">
        <v>42</v>
      </c>
    </row>
    <row r="12" spans="1:9" ht="12.75">
      <c r="A12" s="71" t="s">
        <v>98</v>
      </c>
      <c r="B12" s="67" t="s">
        <v>42</v>
      </c>
      <c r="C12" s="67" t="s">
        <v>42</v>
      </c>
      <c r="D12" s="67" t="s">
        <v>42</v>
      </c>
      <c r="E12" s="67" t="s">
        <v>42</v>
      </c>
      <c r="F12" s="67" t="s">
        <v>42</v>
      </c>
      <c r="G12" s="103" t="s">
        <v>42</v>
      </c>
      <c r="H12" s="103" t="s">
        <v>42</v>
      </c>
      <c r="I12" s="67" t="s">
        <v>42</v>
      </c>
    </row>
    <row r="13" spans="1:9" ht="12.75">
      <c r="A13" s="71"/>
      <c r="B13" s="67"/>
      <c r="C13" s="67"/>
      <c r="D13" s="67"/>
      <c r="E13" s="67"/>
      <c r="F13" s="67"/>
      <c r="G13" s="103"/>
      <c r="H13" s="103"/>
      <c r="I13" s="67"/>
    </row>
    <row r="14" spans="1:9" s="68" customFormat="1" ht="12.75">
      <c r="A14" s="71" t="s">
        <v>99</v>
      </c>
      <c r="B14" s="103" t="s">
        <v>42</v>
      </c>
      <c r="C14" s="67" t="s">
        <v>42</v>
      </c>
      <c r="D14" s="67" t="s">
        <v>42</v>
      </c>
      <c r="E14" s="67" t="s">
        <v>42</v>
      </c>
      <c r="F14" s="67" t="s">
        <v>42</v>
      </c>
      <c r="G14" s="103" t="s">
        <v>42</v>
      </c>
      <c r="H14" s="67" t="s">
        <v>42</v>
      </c>
      <c r="I14" s="103" t="s">
        <v>42</v>
      </c>
    </row>
    <row r="15" spans="1:9" ht="12.75">
      <c r="A15" s="71"/>
      <c r="B15" s="67"/>
      <c r="C15" s="67"/>
      <c r="D15" s="67"/>
      <c r="E15" s="67"/>
      <c r="F15" s="67"/>
      <c r="G15" s="103"/>
      <c r="H15" s="103"/>
      <c r="I15" s="67"/>
    </row>
    <row r="16" spans="1:9" s="68" customFormat="1" ht="12.75">
      <c r="A16" s="71" t="s">
        <v>100</v>
      </c>
      <c r="B16" s="67">
        <v>38</v>
      </c>
      <c r="C16" s="67" t="s">
        <v>42</v>
      </c>
      <c r="D16" s="67" t="s">
        <v>42</v>
      </c>
      <c r="E16" s="67" t="s">
        <v>42</v>
      </c>
      <c r="F16" s="67">
        <v>38</v>
      </c>
      <c r="G16" s="103">
        <v>34000</v>
      </c>
      <c r="H16" s="103" t="s">
        <v>42</v>
      </c>
      <c r="I16" s="67">
        <v>1292</v>
      </c>
    </row>
    <row r="17" spans="1:9" ht="12.75">
      <c r="A17" s="61"/>
      <c r="B17" s="66"/>
      <c r="C17" s="66"/>
      <c r="D17" s="66"/>
      <c r="E17" s="66"/>
      <c r="F17" s="66"/>
      <c r="G17" s="102"/>
      <c r="H17" s="102"/>
      <c r="I17" s="66"/>
    </row>
    <row r="18" spans="1:9" ht="12.75">
      <c r="A18" s="61" t="s">
        <v>101</v>
      </c>
      <c r="B18" s="102">
        <v>201</v>
      </c>
      <c r="C18" s="102" t="s">
        <v>42</v>
      </c>
      <c r="D18" s="66" t="s">
        <v>42</v>
      </c>
      <c r="E18" s="66" t="s">
        <v>42</v>
      </c>
      <c r="F18" s="66">
        <v>201</v>
      </c>
      <c r="G18" s="102">
        <v>28260</v>
      </c>
      <c r="H18" s="102" t="s">
        <v>42</v>
      </c>
      <c r="I18" s="102">
        <v>5680</v>
      </c>
    </row>
    <row r="19" spans="1:9" ht="12.75">
      <c r="A19" s="61" t="s">
        <v>102</v>
      </c>
      <c r="B19" s="102">
        <v>45</v>
      </c>
      <c r="C19" s="66" t="s">
        <v>42</v>
      </c>
      <c r="D19" s="66" t="s">
        <v>42</v>
      </c>
      <c r="E19" s="66" t="s">
        <v>42</v>
      </c>
      <c r="F19" s="66">
        <v>45</v>
      </c>
      <c r="G19" s="102">
        <v>25000</v>
      </c>
      <c r="H19" s="66" t="s">
        <v>42</v>
      </c>
      <c r="I19" s="102">
        <v>1125</v>
      </c>
    </row>
    <row r="20" spans="1:9" ht="12.75">
      <c r="A20" s="61" t="s">
        <v>103</v>
      </c>
      <c r="B20" s="102">
        <v>27</v>
      </c>
      <c r="C20" s="66" t="s">
        <v>42</v>
      </c>
      <c r="D20" s="66" t="s">
        <v>42</v>
      </c>
      <c r="E20" s="66" t="s">
        <v>42</v>
      </c>
      <c r="F20" s="66">
        <v>27</v>
      </c>
      <c r="G20" s="102">
        <v>25000</v>
      </c>
      <c r="H20" s="66" t="s">
        <v>42</v>
      </c>
      <c r="I20" s="102">
        <v>675</v>
      </c>
    </row>
    <row r="21" spans="1:9" ht="12.75">
      <c r="A21" s="71" t="s">
        <v>165</v>
      </c>
      <c r="B21" s="67">
        <v>273</v>
      </c>
      <c r="C21" s="67" t="s">
        <v>42</v>
      </c>
      <c r="D21" s="67" t="s">
        <v>42</v>
      </c>
      <c r="E21" s="67" t="s">
        <v>42</v>
      </c>
      <c r="F21" s="67">
        <v>273</v>
      </c>
      <c r="G21" s="103">
        <v>27400</v>
      </c>
      <c r="H21" s="103" t="s">
        <v>42</v>
      </c>
      <c r="I21" s="67">
        <v>7480</v>
      </c>
    </row>
    <row r="22" spans="1:9" ht="12.75">
      <c r="A22" s="71"/>
      <c r="B22" s="67"/>
      <c r="C22" s="67"/>
      <c r="D22" s="67"/>
      <c r="E22" s="67"/>
      <c r="F22" s="67"/>
      <c r="G22" s="103"/>
      <c r="H22" s="103"/>
      <c r="I22" s="67"/>
    </row>
    <row r="23" spans="1:9" s="68" customFormat="1" ht="12.75">
      <c r="A23" s="71" t="s">
        <v>104</v>
      </c>
      <c r="B23" s="103">
        <v>429</v>
      </c>
      <c r="C23" s="103">
        <v>286</v>
      </c>
      <c r="D23" s="67" t="s">
        <v>42</v>
      </c>
      <c r="E23" s="67" t="s">
        <v>42</v>
      </c>
      <c r="F23" s="67">
        <v>715</v>
      </c>
      <c r="G23" s="103">
        <v>11797</v>
      </c>
      <c r="H23" s="103">
        <v>15037</v>
      </c>
      <c r="I23" s="103">
        <v>9362</v>
      </c>
    </row>
    <row r="24" spans="1:9" ht="12.75">
      <c r="A24" s="71"/>
      <c r="B24" s="67"/>
      <c r="C24" s="67"/>
      <c r="D24" s="67"/>
      <c r="E24" s="67"/>
      <c r="F24" s="67"/>
      <c r="G24" s="103"/>
      <c r="H24" s="103"/>
      <c r="I24" s="67"/>
    </row>
    <row r="25" spans="1:9" s="68" customFormat="1" ht="12.75">
      <c r="A25" s="71" t="s">
        <v>105</v>
      </c>
      <c r="B25" s="103">
        <v>374</v>
      </c>
      <c r="C25" s="103">
        <v>165</v>
      </c>
      <c r="D25" s="103" t="s">
        <v>42</v>
      </c>
      <c r="E25" s="67" t="s">
        <v>42</v>
      </c>
      <c r="F25" s="67">
        <v>539</v>
      </c>
      <c r="G25" s="103">
        <v>18000</v>
      </c>
      <c r="H25" s="103">
        <v>29000</v>
      </c>
      <c r="I25" s="103">
        <v>11517</v>
      </c>
    </row>
    <row r="26" spans="1:9" ht="12.75">
      <c r="A26" s="61"/>
      <c r="B26" s="66"/>
      <c r="C26" s="66"/>
      <c r="D26" s="66"/>
      <c r="E26" s="66"/>
      <c r="F26" s="66"/>
      <c r="G26" s="102"/>
      <c r="H26" s="102"/>
      <c r="I26" s="66"/>
    </row>
    <row r="27" spans="1:9" ht="12.75">
      <c r="A27" s="61" t="s">
        <v>106</v>
      </c>
      <c r="B27" s="66">
        <v>846</v>
      </c>
      <c r="C27" s="66">
        <v>167</v>
      </c>
      <c r="D27" s="66" t="s">
        <v>42</v>
      </c>
      <c r="E27" s="66" t="s">
        <v>42</v>
      </c>
      <c r="F27" s="66">
        <v>1013</v>
      </c>
      <c r="G27" s="102">
        <v>21000</v>
      </c>
      <c r="H27" s="102">
        <v>28750</v>
      </c>
      <c r="I27" s="66">
        <v>22567</v>
      </c>
    </row>
    <row r="28" spans="1:9" ht="12.75">
      <c r="A28" s="61" t="s">
        <v>107</v>
      </c>
      <c r="B28" s="66">
        <v>78</v>
      </c>
      <c r="C28" s="66">
        <v>4</v>
      </c>
      <c r="D28" s="66" t="s">
        <v>42</v>
      </c>
      <c r="E28" s="66" t="s">
        <v>42</v>
      </c>
      <c r="F28" s="66">
        <v>82</v>
      </c>
      <c r="G28" s="102">
        <v>21000</v>
      </c>
      <c r="H28" s="102">
        <v>28000</v>
      </c>
      <c r="I28" s="66">
        <v>1750</v>
      </c>
    </row>
    <row r="29" spans="1:9" ht="12.75">
      <c r="A29" s="61" t="s">
        <v>108</v>
      </c>
      <c r="B29" s="69">
        <v>154</v>
      </c>
      <c r="C29" s="66">
        <v>51</v>
      </c>
      <c r="D29" s="66" t="s">
        <v>42</v>
      </c>
      <c r="E29" s="66" t="s">
        <v>42</v>
      </c>
      <c r="F29" s="66">
        <v>205</v>
      </c>
      <c r="G29" s="102">
        <v>20000</v>
      </c>
      <c r="H29" s="102">
        <v>35000</v>
      </c>
      <c r="I29" s="66">
        <v>4865</v>
      </c>
    </row>
    <row r="30" spans="1:9" ht="12.75">
      <c r="A30" s="71" t="s">
        <v>109</v>
      </c>
      <c r="B30" s="67">
        <v>1078</v>
      </c>
      <c r="C30" s="67">
        <v>222</v>
      </c>
      <c r="D30" s="67" t="s">
        <v>42</v>
      </c>
      <c r="E30" s="67" t="s">
        <v>42</v>
      </c>
      <c r="F30" s="67">
        <v>1300</v>
      </c>
      <c r="G30" s="103">
        <v>20857</v>
      </c>
      <c r="H30" s="103">
        <v>30172</v>
      </c>
      <c r="I30" s="67">
        <v>29182</v>
      </c>
    </row>
    <row r="31" spans="1:9" ht="12.75">
      <c r="A31" s="61"/>
      <c r="B31" s="66"/>
      <c r="C31" s="66"/>
      <c r="D31" s="66"/>
      <c r="E31" s="66"/>
      <c r="F31" s="66"/>
      <c r="G31" s="102"/>
      <c r="H31" s="102"/>
      <c r="I31" s="66"/>
    </row>
    <row r="32" spans="1:9" ht="12.75">
      <c r="A32" s="61" t="s">
        <v>110</v>
      </c>
      <c r="B32" s="104">
        <v>1210</v>
      </c>
      <c r="C32" s="104">
        <v>12</v>
      </c>
      <c r="D32" s="104" t="s">
        <v>42</v>
      </c>
      <c r="E32" s="66" t="s">
        <v>42</v>
      </c>
      <c r="F32" s="66">
        <v>1222</v>
      </c>
      <c r="G32" s="104">
        <v>18058</v>
      </c>
      <c r="H32" s="104">
        <v>31308</v>
      </c>
      <c r="I32" s="104">
        <v>22226</v>
      </c>
    </row>
    <row r="33" spans="1:9" ht="12.75">
      <c r="A33" s="61" t="s">
        <v>111</v>
      </c>
      <c r="B33" s="104">
        <v>86</v>
      </c>
      <c r="C33" s="104">
        <v>11</v>
      </c>
      <c r="D33" s="66" t="s">
        <v>42</v>
      </c>
      <c r="E33" s="66" t="s">
        <v>42</v>
      </c>
      <c r="F33" s="66">
        <v>97</v>
      </c>
      <c r="G33" s="104">
        <v>30000</v>
      </c>
      <c r="H33" s="104">
        <v>40000</v>
      </c>
      <c r="I33" s="102">
        <v>3020</v>
      </c>
    </row>
    <row r="34" spans="1:9" ht="12.75">
      <c r="A34" s="61" t="s">
        <v>112</v>
      </c>
      <c r="B34" s="104">
        <v>2937</v>
      </c>
      <c r="C34" s="104">
        <v>1656</v>
      </c>
      <c r="D34" s="66" t="s">
        <v>42</v>
      </c>
      <c r="E34" s="66" t="s">
        <v>42</v>
      </c>
      <c r="F34" s="66">
        <v>4593</v>
      </c>
      <c r="G34" s="104">
        <v>18118</v>
      </c>
      <c r="H34" s="104">
        <v>32873</v>
      </c>
      <c r="I34" s="102">
        <v>107650</v>
      </c>
    </row>
    <row r="35" spans="1:9" ht="12.75">
      <c r="A35" s="61" t="s">
        <v>113</v>
      </c>
      <c r="B35" s="104">
        <v>17</v>
      </c>
      <c r="C35" s="104">
        <v>2</v>
      </c>
      <c r="D35" s="66" t="s">
        <v>42</v>
      </c>
      <c r="E35" s="66" t="s">
        <v>42</v>
      </c>
      <c r="F35" s="66">
        <v>19</v>
      </c>
      <c r="G35" s="104">
        <v>13529</v>
      </c>
      <c r="H35" s="104">
        <v>21000</v>
      </c>
      <c r="I35" s="102">
        <v>272</v>
      </c>
    </row>
    <row r="36" spans="1:9" ht="12.75">
      <c r="A36" s="71" t="s">
        <v>114</v>
      </c>
      <c r="B36" s="67">
        <v>4250</v>
      </c>
      <c r="C36" s="67">
        <v>1681</v>
      </c>
      <c r="D36" s="67" t="s">
        <v>42</v>
      </c>
      <c r="E36" s="67" t="s">
        <v>42</v>
      </c>
      <c r="F36" s="67">
        <v>5931</v>
      </c>
      <c r="G36" s="103">
        <v>18323</v>
      </c>
      <c r="H36" s="103">
        <v>32894</v>
      </c>
      <c r="I36" s="67">
        <v>133168</v>
      </c>
    </row>
    <row r="37" spans="1:9" ht="12.75">
      <c r="A37" s="71"/>
      <c r="B37" s="67"/>
      <c r="C37" s="67"/>
      <c r="D37" s="67"/>
      <c r="E37" s="67"/>
      <c r="F37" s="67"/>
      <c r="G37" s="103"/>
      <c r="H37" s="103"/>
      <c r="I37" s="67"/>
    </row>
    <row r="38" spans="1:9" s="68" customFormat="1" ht="12.75">
      <c r="A38" s="71" t="s">
        <v>115</v>
      </c>
      <c r="B38" s="103">
        <v>163</v>
      </c>
      <c r="C38" s="103">
        <v>99</v>
      </c>
      <c r="D38" s="67" t="s">
        <v>42</v>
      </c>
      <c r="E38" s="67" t="s">
        <v>42</v>
      </c>
      <c r="F38" s="67">
        <v>262</v>
      </c>
      <c r="G38" s="103">
        <v>10000</v>
      </c>
      <c r="H38" s="103">
        <v>28000</v>
      </c>
      <c r="I38" s="103">
        <v>4402</v>
      </c>
    </row>
    <row r="39" spans="1:9" ht="12.75">
      <c r="A39" s="61"/>
      <c r="B39" s="66"/>
      <c r="C39" s="66"/>
      <c r="D39" s="66"/>
      <c r="E39" s="66"/>
      <c r="F39" s="66"/>
      <c r="G39" s="102"/>
      <c r="H39" s="102"/>
      <c r="I39" s="66"/>
    </row>
    <row r="40" spans="1:9" ht="12.75">
      <c r="A40" s="61" t="s">
        <v>116</v>
      </c>
      <c r="B40" s="69">
        <v>452</v>
      </c>
      <c r="C40" s="102">
        <v>29</v>
      </c>
      <c r="D40" s="66" t="s">
        <v>42</v>
      </c>
      <c r="E40" s="66" t="s">
        <v>42</v>
      </c>
      <c r="F40" s="66">
        <v>481</v>
      </c>
      <c r="G40" s="69">
        <v>2500</v>
      </c>
      <c r="H40" s="102">
        <v>12000</v>
      </c>
      <c r="I40" s="102">
        <v>1478</v>
      </c>
    </row>
    <row r="41" spans="1:9" ht="12.75">
      <c r="A41" s="61" t="s">
        <v>117</v>
      </c>
      <c r="B41" s="66">
        <v>1806</v>
      </c>
      <c r="C41" s="66">
        <v>42</v>
      </c>
      <c r="D41" s="66" t="s">
        <v>42</v>
      </c>
      <c r="E41" s="66" t="s">
        <v>42</v>
      </c>
      <c r="F41" s="66">
        <v>1848</v>
      </c>
      <c r="G41" s="102">
        <v>15000</v>
      </c>
      <c r="H41" s="102">
        <v>25000</v>
      </c>
      <c r="I41" s="66">
        <v>28140</v>
      </c>
    </row>
    <row r="42" spans="1:9" ht="12.75">
      <c r="A42" s="61" t="s">
        <v>118</v>
      </c>
      <c r="B42" s="102">
        <v>1374</v>
      </c>
      <c r="C42" s="102">
        <v>130</v>
      </c>
      <c r="D42" s="66" t="s">
        <v>42</v>
      </c>
      <c r="E42" s="66" t="s">
        <v>42</v>
      </c>
      <c r="F42" s="66">
        <v>1504</v>
      </c>
      <c r="G42" s="102">
        <v>15000</v>
      </c>
      <c r="H42" s="102">
        <v>25000</v>
      </c>
      <c r="I42" s="102">
        <v>23860</v>
      </c>
    </row>
    <row r="43" spans="1:9" ht="12.75">
      <c r="A43" s="61" t="s">
        <v>119</v>
      </c>
      <c r="B43" s="102">
        <v>5679</v>
      </c>
      <c r="C43" s="102">
        <v>146</v>
      </c>
      <c r="D43" s="66" t="s">
        <v>42</v>
      </c>
      <c r="E43" s="66" t="s">
        <v>42</v>
      </c>
      <c r="F43" s="66">
        <v>5825</v>
      </c>
      <c r="G43" s="102">
        <v>15000</v>
      </c>
      <c r="H43" s="102">
        <v>20000</v>
      </c>
      <c r="I43" s="102">
        <v>88105</v>
      </c>
    </row>
    <row r="44" spans="1:9" ht="12.75">
      <c r="A44" s="61" t="s">
        <v>120</v>
      </c>
      <c r="B44" s="102">
        <v>1159</v>
      </c>
      <c r="C44" s="102">
        <v>37</v>
      </c>
      <c r="D44" s="102" t="s">
        <v>42</v>
      </c>
      <c r="E44" s="66" t="s">
        <v>42</v>
      </c>
      <c r="F44" s="66">
        <v>1196</v>
      </c>
      <c r="G44" s="102">
        <v>12500</v>
      </c>
      <c r="H44" s="102">
        <v>25000</v>
      </c>
      <c r="I44" s="102">
        <v>15413</v>
      </c>
    </row>
    <row r="45" spans="1:9" ht="12.75">
      <c r="A45" s="61" t="s">
        <v>121</v>
      </c>
      <c r="B45" s="102">
        <v>2683</v>
      </c>
      <c r="C45" s="102">
        <v>63</v>
      </c>
      <c r="D45" s="66" t="s">
        <v>42</v>
      </c>
      <c r="E45" s="66" t="s">
        <v>42</v>
      </c>
      <c r="F45" s="66">
        <v>2746</v>
      </c>
      <c r="G45" s="102">
        <v>8000</v>
      </c>
      <c r="H45" s="102">
        <v>24000</v>
      </c>
      <c r="I45" s="102">
        <v>22976</v>
      </c>
    </row>
    <row r="46" spans="1:9" ht="12.75">
      <c r="A46" s="61" t="s">
        <v>122</v>
      </c>
      <c r="B46" s="102">
        <v>33</v>
      </c>
      <c r="C46" s="102">
        <v>1</v>
      </c>
      <c r="D46" s="66" t="s">
        <v>42</v>
      </c>
      <c r="E46" s="66" t="s">
        <v>42</v>
      </c>
      <c r="F46" s="66">
        <v>34</v>
      </c>
      <c r="G46" s="102">
        <v>3500</v>
      </c>
      <c r="H46" s="102">
        <v>5000</v>
      </c>
      <c r="I46" s="102">
        <v>121</v>
      </c>
    </row>
    <row r="47" spans="1:9" ht="12.75">
      <c r="A47" s="61" t="s">
        <v>123</v>
      </c>
      <c r="B47" s="102">
        <v>1057</v>
      </c>
      <c r="C47" s="102">
        <v>100</v>
      </c>
      <c r="D47" s="102" t="s">
        <v>42</v>
      </c>
      <c r="E47" s="66" t="s">
        <v>42</v>
      </c>
      <c r="F47" s="66">
        <v>1157</v>
      </c>
      <c r="G47" s="102">
        <v>14000</v>
      </c>
      <c r="H47" s="102">
        <v>23000</v>
      </c>
      <c r="I47" s="102">
        <v>17098</v>
      </c>
    </row>
    <row r="48" spans="1:9" ht="12.75">
      <c r="A48" s="61" t="s">
        <v>124</v>
      </c>
      <c r="B48" s="102">
        <v>1590</v>
      </c>
      <c r="C48" s="102">
        <v>84</v>
      </c>
      <c r="D48" s="102" t="s">
        <v>42</v>
      </c>
      <c r="E48" s="66" t="s">
        <v>42</v>
      </c>
      <c r="F48" s="66">
        <v>1674</v>
      </c>
      <c r="G48" s="102">
        <v>25000</v>
      </c>
      <c r="H48" s="102">
        <v>40000</v>
      </c>
      <c r="I48" s="102">
        <v>43110</v>
      </c>
    </row>
    <row r="49" spans="1:9" ht="12.75">
      <c r="A49" s="71" t="s">
        <v>166</v>
      </c>
      <c r="B49" s="67">
        <v>15833</v>
      </c>
      <c r="C49" s="67">
        <v>632</v>
      </c>
      <c r="D49" s="67" t="s">
        <v>42</v>
      </c>
      <c r="E49" s="67" t="s">
        <v>42</v>
      </c>
      <c r="F49" s="67">
        <v>16465</v>
      </c>
      <c r="G49" s="103">
        <v>14187</v>
      </c>
      <c r="H49" s="103">
        <v>24794</v>
      </c>
      <c r="I49" s="67">
        <v>240301</v>
      </c>
    </row>
    <row r="50" spans="1:9" ht="12.75">
      <c r="A50" s="71"/>
      <c r="B50" s="67"/>
      <c r="C50" s="67"/>
      <c r="D50" s="67"/>
      <c r="E50" s="67"/>
      <c r="F50" s="67"/>
      <c r="G50" s="103"/>
      <c r="H50" s="103"/>
      <c r="I50" s="67"/>
    </row>
    <row r="51" spans="1:9" s="68" customFormat="1" ht="12.75">
      <c r="A51" s="71" t="s">
        <v>125</v>
      </c>
      <c r="B51" s="103">
        <v>720</v>
      </c>
      <c r="C51" s="103">
        <v>1</v>
      </c>
      <c r="D51" s="67" t="s">
        <v>42</v>
      </c>
      <c r="E51" s="67" t="s">
        <v>42</v>
      </c>
      <c r="F51" s="67">
        <v>721</v>
      </c>
      <c r="G51" s="103">
        <v>9000</v>
      </c>
      <c r="H51" s="103">
        <v>29000</v>
      </c>
      <c r="I51" s="103">
        <v>6509</v>
      </c>
    </row>
    <row r="52" spans="1:9" ht="12.75">
      <c r="A52" s="61"/>
      <c r="B52" s="66"/>
      <c r="C52" s="66"/>
      <c r="D52" s="66"/>
      <c r="E52" s="66"/>
      <c r="F52" s="66"/>
      <c r="G52" s="102"/>
      <c r="H52" s="102"/>
      <c r="I52" s="66"/>
    </row>
    <row r="53" spans="1:9" ht="12.75">
      <c r="A53" s="61" t="s">
        <v>126</v>
      </c>
      <c r="B53" s="69">
        <v>150</v>
      </c>
      <c r="C53" s="66">
        <v>300</v>
      </c>
      <c r="D53" s="66" t="s">
        <v>42</v>
      </c>
      <c r="E53" s="66" t="s">
        <v>42</v>
      </c>
      <c r="F53" s="66">
        <v>450</v>
      </c>
      <c r="G53" s="69">
        <v>4500</v>
      </c>
      <c r="H53" s="102">
        <v>11000</v>
      </c>
      <c r="I53" s="66">
        <v>3975</v>
      </c>
    </row>
    <row r="54" spans="1:9" ht="12.75">
      <c r="A54" s="61" t="s">
        <v>127</v>
      </c>
      <c r="B54" s="69">
        <v>3806</v>
      </c>
      <c r="C54" s="66">
        <v>326</v>
      </c>
      <c r="D54" s="66" t="s">
        <v>42</v>
      </c>
      <c r="E54" s="66" t="s">
        <v>42</v>
      </c>
      <c r="F54" s="66">
        <v>4132</v>
      </c>
      <c r="G54" s="69">
        <v>20000</v>
      </c>
      <c r="H54" s="102">
        <v>26000</v>
      </c>
      <c r="I54" s="66">
        <v>84596</v>
      </c>
    </row>
    <row r="55" spans="1:9" ht="12.75">
      <c r="A55" s="61" t="s">
        <v>128</v>
      </c>
      <c r="B55" s="66">
        <v>1897</v>
      </c>
      <c r="C55" s="66">
        <v>107</v>
      </c>
      <c r="D55" s="66" t="s">
        <v>42</v>
      </c>
      <c r="E55" s="66" t="s">
        <v>42</v>
      </c>
      <c r="F55" s="66">
        <v>2004</v>
      </c>
      <c r="G55" s="102">
        <v>7500</v>
      </c>
      <c r="H55" s="102">
        <v>26500</v>
      </c>
      <c r="I55" s="66">
        <v>17063</v>
      </c>
    </row>
    <row r="56" spans="1:9" ht="12.75" customHeight="1">
      <c r="A56" s="61" t="s">
        <v>129</v>
      </c>
      <c r="B56" s="66">
        <v>143</v>
      </c>
      <c r="C56" s="66">
        <v>370</v>
      </c>
      <c r="D56" s="66" t="s">
        <v>42</v>
      </c>
      <c r="E56" s="66" t="s">
        <v>42</v>
      </c>
      <c r="F56" s="66">
        <v>513</v>
      </c>
      <c r="G56" s="102">
        <v>7300</v>
      </c>
      <c r="H56" s="102">
        <v>28000</v>
      </c>
      <c r="I56" s="66">
        <v>11404</v>
      </c>
    </row>
    <row r="57" spans="1:9" ht="12.75" customHeight="1">
      <c r="A57" s="61" t="s">
        <v>130</v>
      </c>
      <c r="B57" s="66">
        <v>4468</v>
      </c>
      <c r="C57" s="66">
        <v>766</v>
      </c>
      <c r="D57" s="66" t="s">
        <v>42</v>
      </c>
      <c r="E57" s="66" t="s">
        <v>42</v>
      </c>
      <c r="F57" s="66">
        <v>5234</v>
      </c>
      <c r="G57" s="102">
        <v>12500</v>
      </c>
      <c r="H57" s="102">
        <v>21000</v>
      </c>
      <c r="I57" s="66">
        <v>71936</v>
      </c>
    </row>
    <row r="58" spans="1:9" ht="12.75">
      <c r="A58" s="71" t="s">
        <v>131</v>
      </c>
      <c r="B58" s="67">
        <v>10464</v>
      </c>
      <c r="C58" s="67">
        <v>1869</v>
      </c>
      <c r="D58" s="67" t="s">
        <v>42</v>
      </c>
      <c r="E58" s="67" t="s">
        <v>42</v>
      </c>
      <c r="F58" s="67">
        <v>12333</v>
      </c>
      <c r="G58" s="103">
        <v>14136</v>
      </c>
      <c r="H58" s="103">
        <v>21968</v>
      </c>
      <c r="I58" s="67">
        <v>188974</v>
      </c>
    </row>
    <row r="59" spans="1:9" ht="12.75">
      <c r="A59" s="61"/>
      <c r="B59" s="66"/>
      <c r="C59" s="66"/>
      <c r="D59" s="66"/>
      <c r="E59" s="66"/>
      <c r="F59" s="66"/>
      <c r="G59" s="102"/>
      <c r="H59" s="102"/>
      <c r="I59" s="66"/>
    </row>
    <row r="60" spans="1:9" ht="12.75">
      <c r="A60" s="61" t="s">
        <v>132</v>
      </c>
      <c r="B60" s="69">
        <v>6</v>
      </c>
      <c r="C60" s="104">
        <v>14</v>
      </c>
      <c r="D60" s="66" t="s">
        <v>42</v>
      </c>
      <c r="E60" s="66" t="s">
        <v>42</v>
      </c>
      <c r="F60" s="66">
        <v>20</v>
      </c>
      <c r="G60" s="69">
        <v>8000</v>
      </c>
      <c r="H60" s="104">
        <v>17500</v>
      </c>
      <c r="I60" s="102">
        <v>293</v>
      </c>
    </row>
    <row r="61" spans="1:9" ht="12.75">
      <c r="A61" s="61" t="s">
        <v>133</v>
      </c>
      <c r="B61" s="104">
        <v>112</v>
      </c>
      <c r="C61" s="104">
        <v>34</v>
      </c>
      <c r="D61" s="66" t="s">
        <v>42</v>
      </c>
      <c r="E61" s="66" t="s">
        <v>42</v>
      </c>
      <c r="F61" s="66">
        <v>146</v>
      </c>
      <c r="G61" s="104">
        <v>7600</v>
      </c>
      <c r="H61" s="104">
        <v>20000</v>
      </c>
      <c r="I61" s="102">
        <v>1531</v>
      </c>
    </row>
    <row r="62" spans="1:9" ht="12.75">
      <c r="A62" s="61" t="s">
        <v>134</v>
      </c>
      <c r="B62" s="104">
        <v>1191</v>
      </c>
      <c r="C62" s="104" t="s">
        <v>42</v>
      </c>
      <c r="D62" s="66" t="s">
        <v>42</v>
      </c>
      <c r="E62" s="66" t="s">
        <v>42</v>
      </c>
      <c r="F62" s="66">
        <v>1191</v>
      </c>
      <c r="G62" s="104">
        <v>6000</v>
      </c>
      <c r="H62" s="104" t="s">
        <v>42</v>
      </c>
      <c r="I62" s="102">
        <v>7146</v>
      </c>
    </row>
    <row r="63" spans="1:9" ht="12.75">
      <c r="A63" s="71" t="s">
        <v>135</v>
      </c>
      <c r="B63" s="67">
        <v>1309</v>
      </c>
      <c r="C63" s="67">
        <v>48</v>
      </c>
      <c r="D63" s="67" t="s">
        <v>42</v>
      </c>
      <c r="E63" s="67" t="s">
        <v>42</v>
      </c>
      <c r="F63" s="67">
        <v>1357</v>
      </c>
      <c r="G63" s="103">
        <v>6146</v>
      </c>
      <c r="H63" s="103">
        <v>19271</v>
      </c>
      <c r="I63" s="67">
        <v>8970</v>
      </c>
    </row>
    <row r="64" spans="1:9" ht="12.75">
      <c r="A64" s="71"/>
      <c r="B64" s="67"/>
      <c r="C64" s="67"/>
      <c r="D64" s="67"/>
      <c r="E64" s="67"/>
      <c r="F64" s="67"/>
      <c r="G64" s="103"/>
      <c r="H64" s="103"/>
      <c r="I64" s="67"/>
    </row>
    <row r="65" spans="1:9" s="68" customFormat="1" ht="12.75">
      <c r="A65" s="71" t="s">
        <v>136</v>
      </c>
      <c r="B65" s="70">
        <v>65</v>
      </c>
      <c r="C65" s="103">
        <v>56</v>
      </c>
      <c r="D65" s="67" t="s">
        <v>42</v>
      </c>
      <c r="E65" s="67" t="s">
        <v>42</v>
      </c>
      <c r="F65" s="67">
        <v>121</v>
      </c>
      <c r="G65" s="70">
        <v>8500</v>
      </c>
      <c r="H65" s="103">
        <v>24500</v>
      </c>
      <c r="I65" s="103">
        <v>1925</v>
      </c>
    </row>
    <row r="66" spans="1:9" ht="12.75">
      <c r="A66" s="61"/>
      <c r="B66" s="66"/>
      <c r="C66" s="66"/>
      <c r="D66" s="66"/>
      <c r="E66" s="66"/>
      <c r="F66" s="66"/>
      <c r="G66" s="102"/>
      <c r="H66" s="102"/>
      <c r="I66" s="66"/>
    </row>
    <row r="67" spans="1:9" ht="12.75">
      <c r="A67" s="61" t="s">
        <v>137</v>
      </c>
      <c r="B67" s="69">
        <v>2968</v>
      </c>
      <c r="C67" s="102" t="s">
        <v>42</v>
      </c>
      <c r="D67" s="66" t="s">
        <v>42</v>
      </c>
      <c r="E67" s="66" t="s">
        <v>42</v>
      </c>
      <c r="F67" s="66">
        <v>2968</v>
      </c>
      <c r="G67" s="69">
        <v>9500</v>
      </c>
      <c r="H67" s="102" t="s">
        <v>42</v>
      </c>
      <c r="I67" s="102">
        <v>28196</v>
      </c>
    </row>
    <row r="68" spans="1:9" ht="12.75">
      <c r="A68" s="61" t="s">
        <v>138</v>
      </c>
      <c r="B68" s="69">
        <v>1975</v>
      </c>
      <c r="C68" s="102" t="s">
        <v>42</v>
      </c>
      <c r="D68" s="66" t="s">
        <v>42</v>
      </c>
      <c r="E68" s="66" t="s">
        <v>42</v>
      </c>
      <c r="F68" s="66">
        <v>1975</v>
      </c>
      <c r="G68" s="69">
        <v>7000</v>
      </c>
      <c r="H68" s="102" t="s">
        <v>42</v>
      </c>
      <c r="I68" s="102">
        <v>13825</v>
      </c>
    </row>
    <row r="69" spans="1:9" ht="12.75">
      <c r="A69" s="71" t="s">
        <v>139</v>
      </c>
      <c r="B69" s="70">
        <v>4943</v>
      </c>
      <c r="C69" s="67" t="s">
        <v>42</v>
      </c>
      <c r="D69" s="67" t="s">
        <v>42</v>
      </c>
      <c r="E69" s="67" t="s">
        <v>42</v>
      </c>
      <c r="F69" s="67">
        <v>4943</v>
      </c>
      <c r="G69" s="70">
        <v>8501</v>
      </c>
      <c r="H69" s="103" t="s">
        <v>42</v>
      </c>
      <c r="I69" s="67">
        <v>42021</v>
      </c>
    </row>
    <row r="70" spans="1:9" ht="12.75">
      <c r="A70" s="105"/>
      <c r="B70" s="66"/>
      <c r="C70" s="66"/>
      <c r="D70" s="66"/>
      <c r="E70" s="66"/>
      <c r="F70" s="66"/>
      <c r="G70" s="102"/>
      <c r="H70" s="102"/>
      <c r="I70" s="66"/>
    </row>
    <row r="71" spans="1:9" ht="12.75">
      <c r="A71" s="61" t="s">
        <v>140</v>
      </c>
      <c r="B71" s="69">
        <v>15</v>
      </c>
      <c r="C71" s="66">
        <v>16</v>
      </c>
      <c r="D71" s="66" t="s">
        <v>42</v>
      </c>
      <c r="E71" s="66" t="s">
        <v>42</v>
      </c>
      <c r="F71" s="66">
        <v>31</v>
      </c>
      <c r="G71" s="69">
        <v>10000</v>
      </c>
      <c r="H71" s="102">
        <v>50000</v>
      </c>
      <c r="I71" s="66">
        <v>950</v>
      </c>
    </row>
    <row r="72" spans="1:9" ht="12.75">
      <c r="A72" s="61" t="s">
        <v>141</v>
      </c>
      <c r="B72" s="66" t="s">
        <v>42</v>
      </c>
      <c r="C72" s="66" t="s">
        <v>42</v>
      </c>
      <c r="D72" s="66" t="s">
        <v>42</v>
      </c>
      <c r="E72" s="66" t="s">
        <v>42</v>
      </c>
      <c r="F72" s="66" t="s">
        <v>42</v>
      </c>
      <c r="G72" s="66" t="s">
        <v>42</v>
      </c>
      <c r="H72" s="102" t="s">
        <v>42</v>
      </c>
      <c r="I72" s="66" t="s">
        <v>42</v>
      </c>
    </row>
    <row r="73" spans="1:9" ht="12.75">
      <c r="A73" s="61" t="s">
        <v>142</v>
      </c>
      <c r="B73" s="102">
        <v>231</v>
      </c>
      <c r="C73" s="102">
        <v>97</v>
      </c>
      <c r="D73" s="66" t="s">
        <v>42</v>
      </c>
      <c r="E73" s="66" t="s">
        <v>42</v>
      </c>
      <c r="F73" s="66">
        <v>328</v>
      </c>
      <c r="G73" s="102">
        <v>17000</v>
      </c>
      <c r="H73" s="102">
        <v>30000</v>
      </c>
      <c r="I73" s="102">
        <v>6837</v>
      </c>
    </row>
    <row r="74" spans="1:9" ht="12.75">
      <c r="A74" s="61" t="s">
        <v>143</v>
      </c>
      <c r="B74" s="69">
        <v>710</v>
      </c>
      <c r="C74" s="66">
        <v>106</v>
      </c>
      <c r="D74" s="66" t="s">
        <v>42</v>
      </c>
      <c r="E74" s="66" t="s">
        <v>42</v>
      </c>
      <c r="F74" s="66">
        <v>816</v>
      </c>
      <c r="G74" s="69">
        <v>13053</v>
      </c>
      <c r="H74" s="102">
        <v>20341</v>
      </c>
      <c r="I74" s="66">
        <v>11424</v>
      </c>
    </row>
    <row r="75" spans="1:9" ht="12.75">
      <c r="A75" s="61" t="s">
        <v>144</v>
      </c>
      <c r="B75" s="66">
        <v>725</v>
      </c>
      <c r="C75" s="66">
        <v>48</v>
      </c>
      <c r="D75" s="66" t="s">
        <v>42</v>
      </c>
      <c r="E75" s="66" t="s">
        <v>42</v>
      </c>
      <c r="F75" s="66">
        <v>773</v>
      </c>
      <c r="G75" s="102">
        <v>12000</v>
      </c>
      <c r="H75" s="102">
        <v>25000</v>
      </c>
      <c r="I75" s="66">
        <v>9900</v>
      </c>
    </row>
    <row r="76" spans="1:9" ht="12.75">
      <c r="A76" s="61" t="s">
        <v>145</v>
      </c>
      <c r="B76" s="66">
        <v>169</v>
      </c>
      <c r="C76" s="66">
        <v>26</v>
      </c>
      <c r="D76" s="66" t="s">
        <v>42</v>
      </c>
      <c r="E76" s="66" t="s">
        <v>42</v>
      </c>
      <c r="F76" s="66">
        <v>195</v>
      </c>
      <c r="G76" s="102">
        <v>9100</v>
      </c>
      <c r="H76" s="102">
        <v>26500</v>
      </c>
      <c r="I76" s="66">
        <v>2227</v>
      </c>
    </row>
    <row r="77" spans="1:9" ht="12.75">
      <c r="A77" s="61" t="s">
        <v>146</v>
      </c>
      <c r="B77" s="69">
        <v>2358</v>
      </c>
      <c r="C77" s="66">
        <v>327</v>
      </c>
      <c r="D77" s="66" t="s">
        <v>42</v>
      </c>
      <c r="E77" s="66" t="s">
        <v>42</v>
      </c>
      <c r="F77" s="66">
        <v>2685</v>
      </c>
      <c r="G77" s="69">
        <v>4500</v>
      </c>
      <c r="H77" s="102">
        <v>17000</v>
      </c>
      <c r="I77" s="66">
        <v>16170</v>
      </c>
    </row>
    <row r="78" spans="1:9" ht="12.75">
      <c r="A78" s="61" t="s">
        <v>147</v>
      </c>
      <c r="B78" s="102">
        <v>1183</v>
      </c>
      <c r="C78" s="102" t="s">
        <v>42</v>
      </c>
      <c r="D78" s="66" t="s">
        <v>42</v>
      </c>
      <c r="E78" s="66" t="s">
        <v>42</v>
      </c>
      <c r="F78" s="66">
        <v>1183</v>
      </c>
      <c r="G78" s="102">
        <v>9323</v>
      </c>
      <c r="H78" s="102" t="s">
        <v>42</v>
      </c>
      <c r="I78" s="102">
        <v>11029</v>
      </c>
    </row>
    <row r="79" spans="1:9" ht="12.75">
      <c r="A79" s="71" t="s">
        <v>167</v>
      </c>
      <c r="B79" s="67">
        <v>5391</v>
      </c>
      <c r="C79" s="67">
        <v>620</v>
      </c>
      <c r="D79" s="67" t="s">
        <v>42</v>
      </c>
      <c r="E79" s="67" t="s">
        <v>42</v>
      </c>
      <c r="F79" s="67">
        <v>6011</v>
      </c>
      <c r="G79" s="103">
        <v>8389</v>
      </c>
      <c r="H79" s="103">
        <v>21474</v>
      </c>
      <c r="I79" s="67">
        <v>58537</v>
      </c>
    </row>
    <row r="80" spans="1:9" ht="12.75">
      <c r="A80" s="61"/>
      <c r="B80" s="66"/>
      <c r="C80" s="66"/>
      <c r="D80" s="66"/>
      <c r="E80" s="66"/>
      <c r="F80" s="66"/>
      <c r="G80" s="102"/>
      <c r="H80" s="102"/>
      <c r="I80" s="66"/>
    </row>
    <row r="81" spans="1:9" ht="12.75">
      <c r="A81" s="61" t="s">
        <v>148</v>
      </c>
      <c r="B81" s="66" t="s">
        <v>42</v>
      </c>
      <c r="C81" s="66" t="s">
        <v>42</v>
      </c>
      <c r="D81" s="66" t="s">
        <v>42</v>
      </c>
      <c r="E81" s="66" t="s">
        <v>42</v>
      </c>
      <c r="F81" s="66" t="s">
        <v>42</v>
      </c>
      <c r="G81" s="66" t="s">
        <v>42</v>
      </c>
      <c r="H81" s="102" t="s">
        <v>42</v>
      </c>
      <c r="I81" s="66" t="s">
        <v>42</v>
      </c>
    </row>
    <row r="82" spans="1:9" ht="12.75">
      <c r="A82" s="61" t="s">
        <v>149</v>
      </c>
      <c r="B82" s="102">
        <v>47</v>
      </c>
      <c r="C82" s="102">
        <v>2</v>
      </c>
      <c r="D82" s="66" t="s">
        <v>42</v>
      </c>
      <c r="E82" s="66" t="s">
        <v>42</v>
      </c>
      <c r="F82" s="66">
        <v>49</v>
      </c>
      <c r="G82" s="102">
        <v>3000</v>
      </c>
      <c r="H82" s="102">
        <v>20000</v>
      </c>
      <c r="I82" s="102">
        <v>181</v>
      </c>
    </row>
    <row r="83" spans="1:9" ht="12.75">
      <c r="A83" s="71" t="s">
        <v>150</v>
      </c>
      <c r="B83" s="67">
        <v>47</v>
      </c>
      <c r="C83" s="67">
        <v>2</v>
      </c>
      <c r="D83" s="67" t="s">
        <v>42</v>
      </c>
      <c r="E83" s="67" t="s">
        <v>42</v>
      </c>
      <c r="F83" s="67">
        <v>49</v>
      </c>
      <c r="G83" s="103">
        <v>3000</v>
      </c>
      <c r="H83" s="103">
        <v>20000</v>
      </c>
      <c r="I83" s="67">
        <v>181</v>
      </c>
    </row>
    <row r="84" spans="1:9" ht="12.75">
      <c r="A84" s="71"/>
      <c r="B84" s="67"/>
      <c r="C84" s="67"/>
      <c r="D84" s="67"/>
      <c r="E84" s="67"/>
      <c r="F84" s="67"/>
      <c r="G84" s="103"/>
      <c r="H84" s="103"/>
      <c r="I84" s="67"/>
    </row>
    <row r="85" spans="1:10" s="68" customFormat="1" ht="13.5" thickBot="1">
      <c r="A85" s="72" t="s">
        <v>151</v>
      </c>
      <c r="B85" s="73">
        <v>45377</v>
      </c>
      <c r="C85" s="73">
        <v>5681</v>
      </c>
      <c r="D85" s="73" t="s">
        <v>42</v>
      </c>
      <c r="E85" s="73" t="s">
        <v>42</v>
      </c>
      <c r="F85" s="73">
        <v>51058</v>
      </c>
      <c r="G85" s="106">
        <v>13169</v>
      </c>
      <c r="H85" s="106">
        <v>25745</v>
      </c>
      <c r="I85" s="73">
        <v>743821</v>
      </c>
      <c r="J85" s="71"/>
    </row>
  </sheetData>
  <mergeCells count="8">
    <mergeCell ref="A1:I1"/>
    <mergeCell ref="A3:I3"/>
    <mergeCell ref="B5:F5"/>
    <mergeCell ref="G5:I5"/>
    <mergeCell ref="B6:C6"/>
    <mergeCell ref="D6:E6"/>
    <mergeCell ref="F6:F7"/>
    <mergeCell ref="G6:H6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5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Hoja85">
    <pageSetUpPr fitToPage="1"/>
  </sheetPr>
  <dimension ref="A1:J85"/>
  <sheetViews>
    <sheetView zoomScale="75" zoomScaleNormal="75" workbookViewId="0" topLeftCell="A28">
      <selection activeCell="A3" sqref="A3:I3"/>
    </sheetView>
  </sheetViews>
  <sheetFormatPr defaultColWidth="11.421875" defaultRowHeight="12.75"/>
  <cols>
    <col min="1" max="1" width="28.7109375" style="58" customWidth="1"/>
    <col min="2" max="9" width="12.7109375" style="58" customWidth="1"/>
    <col min="10" max="16384" width="11.421875" style="58" customWidth="1"/>
  </cols>
  <sheetData>
    <row r="1" spans="1:9" s="55" customFormat="1" ht="18">
      <c r="A1" s="179" t="s">
        <v>0</v>
      </c>
      <c r="B1" s="179"/>
      <c r="C1" s="179"/>
      <c r="D1" s="179"/>
      <c r="E1" s="179"/>
      <c r="F1" s="179"/>
      <c r="G1" s="179"/>
      <c r="H1" s="179"/>
      <c r="I1" s="179"/>
    </row>
    <row r="3" spans="1:9" s="56" customFormat="1" ht="15">
      <c r="A3" s="191" t="s">
        <v>199</v>
      </c>
      <c r="B3" s="191"/>
      <c r="C3" s="191"/>
      <c r="D3" s="191"/>
      <c r="E3" s="191"/>
      <c r="F3" s="191"/>
      <c r="G3" s="191"/>
      <c r="H3" s="191"/>
      <c r="I3" s="191"/>
    </row>
    <row r="4" spans="1:9" s="56" customFormat="1" ht="15.75" thickBot="1">
      <c r="A4" s="98"/>
      <c r="B4" s="99"/>
      <c r="C4" s="99"/>
      <c r="D4" s="99"/>
      <c r="E4" s="99"/>
      <c r="F4" s="99"/>
      <c r="G4" s="99"/>
      <c r="H4" s="100"/>
      <c r="I4" s="100"/>
    </row>
    <row r="5" spans="1:9" ht="12.75">
      <c r="A5" s="135" t="s">
        <v>85</v>
      </c>
      <c r="B5" s="181" t="s">
        <v>173</v>
      </c>
      <c r="C5" s="182"/>
      <c r="D5" s="182"/>
      <c r="E5" s="182"/>
      <c r="F5" s="185"/>
      <c r="G5" s="181" t="s">
        <v>152</v>
      </c>
      <c r="H5" s="182"/>
      <c r="I5" s="182"/>
    </row>
    <row r="6" spans="1:9" ht="12.75">
      <c r="A6" s="59" t="s">
        <v>87</v>
      </c>
      <c r="B6" s="189" t="s">
        <v>36</v>
      </c>
      <c r="C6" s="190"/>
      <c r="D6" s="189" t="s">
        <v>37</v>
      </c>
      <c r="E6" s="202"/>
      <c r="F6" s="203" t="s">
        <v>40</v>
      </c>
      <c r="G6" s="183" t="s">
        <v>153</v>
      </c>
      <c r="H6" s="184"/>
      <c r="I6" s="63" t="s">
        <v>174</v>
      </c>
    </row>
    <row r="7" spans="1:9" ht="13.5" thickBot="1">
      <c r="A7" s="90"/>
      <c r="B7" s="91" t="s">
        <v>38</v>
      </c>
      <c r="C7" s="91" t="s">
        <v>39</v>
      </c>
      <c r="D7" s="91" t="s">
        <v>38</v>
      </c>
      <c r="E7" s="91" t="s">
        <v>39</v>
      </c>
      <c r="F7" s="165"/>
      <c r="G7" s="91" t="s">
        <v>38</v>
      </c>
      <c r="H7" s="101" t="s">
        <v>39</v>
      </c>
      <c r="I7" s="91" t="s">
        <v>175</v>
      </c>
    </row>
    <row r="8" spans="1:9" ht="12.75">
      <c r="A8" s="57" t="s">
        <v>94</v>
      </c>
      <c r="B8" s="85" t="s">
        <v>42</v>
      </c>
      <c r="C8" s="85" t="s">
        <v>42</v>
      </c>
      <c r="D8" s="85" t="s">
        <v>42</v>
      </c>
      <c r="E8" s="85" t="s">
        <v>42</v>
      </c>
      <c r="F8" s="85" t="s">
        <v>42</v>
      </c>
      <c r="G8" s="111">
        <v>30000</v>
      </c>
      <c r="H8" s="85" t="s">
        <v>42</v>
      </c>
      <c r="I8" s="85" t="s">
        <v>42</v>
      </c>
    </row>
    <row r="9" spans="1:9" ht="12.75">
      <c r="A9" s="61" t="s">
        <v>95</v>
      </c>
      <c r="B9" s="102" t="s">
        <v>42</v>
      </c>
      <c r="C9" s="102" t="s">
        <v>42</v>
      </c>
      <c r="D9" s="66" t="s">
        <v>42</v>
      </c>
      <c r="E9" s="66" t="s">
        <v>42</v>
      </c>
      <c r="F9" s="66" t="s">
        <v>42</v>
      </c>
      <c r="G9" s="102">
        <v>30000</v>
      </c>
      <c r="H9" s="102" t="s">
        <v>42</v>
      </c>
      <c r="I9" s="102" t="s">
        <v>42</v>
      </c>
    </row>
    <row r="10" spans="1:9" ht="12.75">
      <c r="A10" s="61" t="s">
        <v>96</v>
      </c>
      <c r="B10" s="66" t="s">
        <v>42</v>
      </c>
      <c r="C10" s="66" t="s">
        <v>42</v>
      </c>
      <c r="D10" s="66" t="s">
        <v>42</v>
      </c>
      <c r="E10" s="66" t="s">
        <v>42</v>
      </c>
      <c r="F10" s="66" t="s">
        <v>42</v>
      </c>
      <c r="G10" s="102">
        <v>30500</v>
      </c>
      <c r="H10" s="102" t="s">
        <v>42</v>
      </c>
      <c r="I10" s="66" t="s">
        <v>42</v>
      </c>
    </row>
    <row r="11" spans="1:9" ht="12.75">
      <c r="A11" s="61" t="s">
        <v>97</v>
      </c>
      <c r="B11" s="102" t="s">
        <v>42</v>
      </c>
      <c r="C11" s="102" t="s">
        <v>42</v>
      </c>
      <c r="D11" s="66" t="s">
        <v>42</v>
      </c>
      <c r="E11" s="66" t="s">
        <v>42</v>
      </c>
      <c r="F11" s="66" t="s">
        <v>42</v>
      </c>
      <c r="G11" s="102" t="s">
        <v>42</v>
      </c>
      <c r="H11" s="102" t="s">
        <v>42</v>
      </c>
      <c r="I11" s="102" t="s">
        <v>42</v>
      </c>
    </row>
    <row r="12" spans="1:9" ht="12.75">
      <c r="A12" s="71" t="s">
        <v>98</v>
      </c>
      <c r="B12" s="67" t="s">
        <v>42</v>
      </c>
      <c r="C12" s="67" t="s">
        <v>42</v>
      </c>
      <c r="D12" s="67" t="s">
        <v>42</v>
      </c>
      <c r="E12" s="67" t="s">
        <v>42</v>
      </c>
      <c r="F12" s="67" t="s">
        <v>42</v>
      </c>
      <c r="G12" s="103" t="s">
        <v>42</v>
      </c>
      <c r="H12" s="103" t="s">
        <v>42</v>
      </c>
      <c r="I12" s="67" t="s">
        <v>42</v>
      </c>
    </row>
    <row r="13" spans="1:9" ht="12.75">
      <c r="A13" s="71"/>
      <c r="B13" s="67"/>
      <c r="C13" s="67"/>
      <c r="D13" s="67"/>
      <c r="E13" s="67"/>
      <c r="F13" s="67"/>
      <c r="G13" s="103"/>
      <c r="H13" s="103"/>
      <c r="I13" s="67"/>
    </row>
    <row r="14" spans="1:9" s="68" customFormat="1" ht="12.75">
      <c r="A14" s="71" t="s">
        <v>99</v>
      </c>
      <c r="B14" s="103" t="s">
        <v>42</v>
      </c>
      <c r="C14" s="67" t="s">
        <v>42</v>
      </c>
      <c r="D14" s="67" t="s">
        <v>42</v>
      </c>
      <c r="E14" s="67" t="s">
        <v>42</v>
      </c>
      <c r="F14" s="67" t="s">
        <v>42</v>
      </c>
      <c r="G14" s="103" t="s">
        <v>42</v>
      </c>
      <c r="H14" s="67" t="s">
        <v>42</v>
      </c>
      <c r="I14" s="103" t="s">
        <v>42</v>
      </c>
    </row>
    <row r="15" spans="1:9" ht="12.75">
      <c r="A15" s="71"/>
      <c r="B15" s="67"/>
      <c r="C15" s="67"/>
      <c r="D15" s="67"/>
      <c r="E15" s="67"/>
      <c r="F15" s="67"/>
      <c r="G15" s="103"/>
      <c r="H15" s="103"/>
      <c r="I15" s="67"/>
    </row>
    <row r="16" spans="1:9" s="68" customFormat="1" ht="12.75">
      <c r="A16" s="71" t="s">
        <v>100</v>
      </c>
      <c r="B16" s="67">
        <v>38</v>
      </c>
      <c r="C16" s="67" t="s">
        <v>42</v>
      </c>
      <c r="D16" s="67" t="s">
        <v>42</v>
      </c>
      <c r="E16" s="67" t="s">
        <v>42</v>
      </c>
      <c r="F16" s="67">
        <v>38</v>
      </c>
      <c r="G16" s="103">
        <v>34000</v>
      </c>
      <c r="H16" s="103" t="s">
        <v>42</v>
      </c>
      <c r="I16" s="67">
        <v>1292</v>
      </c>
    </row>
    <row r="17" spans="1:9" ht="12.75">
      <c r="A17" s="61"/>
      <c r="B17" s="66"/>
      <c r="C17" s="66"/>
      <c r="D17" s="66"/>
      <c r="E17" s="66"/>
      <c r="F17" s="66"/>
      <c r="G17" s="102"/>
      <c r="H17" s="102"/>
      <c r="I17" s="66"/>
    </row>
    <row r="18" spans="1:9" ht="12.75">
      <c r="A18" s="61" t="s">
        <v>101</v>
      </c>
      <c r="B18" s="102">
        <v>139</v>
      </c>
      <c r="C18" s="102" t="s">
        <v>42</v>
      </c>
      <c r="D18" s="66" t="s">
        <v>42</v>
      </c>
      <c r="E18" s="66" t="s">
        <v>42</v>
      </c>
      <c r="F18" s="66">
        <v>139</v>
      </c>
      <c r="G18" s="102">
        <v>27520</v>
      </c>
      <c r="H18" s="102" t="s">
        <v>42</v>
      </c>
      <c r="I18" s="102">
        <v>3825</v>
      </c>
    </row>
    <row r="19" spans="1:9" ht="12.75">
      <c r="A19" s="61" t="s">
        <v>102</v>
      </c>
      <c r="B19" s="102">
        <v>43</v>
      </c>
      <c r="C19" s="66" t="s">
        <v>42</v>
      </c>
      <c r="D19" s="66" t="s">
        <v>42</v>
      </c>
      <c r="E19" s="66" t="s">
        <v>42</v>
      </c>
      <c r="F19" s="66">
        <v>43</v>
      </c>
      <c r="G19" s="102">
        <v>24500</v>
      </c>
      <c r="H19" s="66" t="s">
        <v>42</v>
      </c>
      <c r="I19" s="102">
        <v>1054</v>
      </c>
    </row>
    <row r="20" spans="1:9" ht="12.75">
      <c r="A20" s="61" t="s">
        <v>103</v>
      </c>
      <c r="B20" s="102">
        <v>29</v>
      </c>
      <c r="C20" s="66" t="s">
        <v>42</v>
      </c>
      <c r="D20" s="66" t="s">
        <v>42</v>
      </c>
      <c r="E20" s="66" t="s">
        <v>42</v>
      </c>
      <c r="F20" s="66">
        <v>29</v>
      </c>
      <c r="G20" s="102">
        <v>23000</v>
      </c>
      <c r="H20" s="66" t="s">
        <v>42</v>
      </c>
      <c r="I20" s="102">
        <v>667</v>
      </c>
    </row>
    <row r="21" spans="1:9" ht="12.75">
      <c r="A21" s="71" t="s">
        <v>165</v>
      </c>
      <c r="B21" s="67">
        <v>211</v>
      </c>
      <c r="C21" s="67" t="s">
        <v>42</v>
      </c>
      <c r="D21" s="67" t="s">
        <v>42</v>
      </c>
      <c r="E21" s="67" t="s">
        <v>42</v>
      </c>
      <c r="F21" s="67">
        <v>211</v>
      </c>
      <c r="G21" s="103">
        <v>26283</v>
      </c>
      <c r="H21" s="103" t="s">
        <v>42</v>
      </c>
      <c r="I21" s="67">
        <v>5546</v>
      </c>
    </row>
    <row r="22" spans="1:9" ht="12.75">
      <c r="A22" s="71"/>
      <c r="B22" s="67"/>
      <c r="C22" s="67"/>
      <c r="D22" s="67"/>
      <c r="E22" s="67"/>
      <c r="F22" s="67"/>
      <c r="G22" s="103"/>
      <c r="H22" s="103"/>
      <c r="I22" s="67"/>
    </row>
    <row r="23" spans="1:9" s="68" customFormat="1" ht="12.75">
      <c r="A23" s="71" t="s">
        <v>104</v>
      </c>
      <c r="B23" s="103">
        <v>279</v>
      </c>
      <c r="C23" s="103">
        <v>183</v>
      </c>
      <c r="D23" s="67" t="s">
        <v>42</v>
      </c>
      <c r="E23" s="67" t="s">
        <v>42</v>
      </c>
      <c r="F23" s="67">
        <v>462</v>
      </c>
      <c r="G23" s="103">
        <v>11269</v>
      </c>
      <c r="H23" s="103">
        <v>15107</v>
      </c>
      <c r="I23" s="103">
        <v>5909</v>
      </c>
    </row>
    <row r="24" spans="1:9" ht="12.75">
      <c r="A24" s="71"/>
      <c r="B24" s="67"/>
      <c r="C24" s="67"/>
      <c r="D24" s="67"/>
      <c r="E24" s="67"/>
      <c r="F24" s="67"/>
      <c r="G24" s="103"/>
      <c r="H24" s="103"/>
      <c r="I24" s="67"/>
    </row>
    <row r="25" spans="1:9" s="68" customFormat="1" ht="12.75">
      <c r="A25" s="71" t="s">
        <v>105</v>
      </c>
      <c r="B25" s="103">
        <v>348</v>
      </c>
      <c r="C25" s="103">
        <v>154</v>
      </c>
      <c r="D25" s="103" t="s">
        <v>42</v>
      </c>
      <c r="E25" s="67" t="s">
        <v>42</v>
      </c>
      <c r="F25" s="67">
        <v>502</v>
      </c>
      <c r="G25" s="103">
        <v>12500</v>
      </c>
      <c r="H25" s="103">
        <v>27000</v>
      </c>
      <c r="I25" s="103">
        <v>8508</v>
      </c>
    </row>
    <row r="26" spans="1:9" ht="12.75">
      <c r="A26" s="61"/>
      <c r="B26" s="66"/>
      <c r="C26" s="66"/>
      <c r="D26" s="66"/>
      <c r="E26" s="66"/>
      <c r="F26" s="66"/>
      <c r="G26" s="102"/>
      <c r="H26" s="102"/>
      <c r="I26" s="66"/>
    </row>
    <row r="27" spans="1:9" ht="12.75">
      <c r="A27" s="61" t="s">
        <v>106</v>
      </c>
      <c r="B27" s="66">
        <v>350</v>
      </c>
      <c r="C27" s="66">
        <v>76</v>
      </c>
      <c r="D27" s="66" t="s">
        <v>42</v>
      </c>
      <c r="E27" s="66" t="s">
        <v>42</v>
      </c>
      <c r="F27" s="66">
        <v>426</v>
      </c>
      <c r="G27" s="102">
        <v>5885</v>
      </c>
      <c r="H27" s="102">
        <v>25407</v>
      </c>
      <c r="I27" s="66">
        <v>3991</v>
      </c>
    </row>
    <row r="28" spans="1:9" ht="12.75">
      <c r="A28" s="61" t="s">
        <v>107</v>
      </c>
      <c r="B28" s="66">
        <v>104</v>
      </c>
      <c r="C28" s="66">
        <v>13</v>
      </c>
      <c r="D28" s="66" t="s">
        <v>42</v>
      </c>
      <c r="E28" s="66" t="s">
        <v>42</v>
      </c>
      <c r="F28" s="66">
        <v>117</v>
      </c>
      <c r="G28" s="102">
        <v>5300</v>
      </c>
      <c r="H28" s="102">
        <v>27300</v>
      </c>
      <c r="I28" s="66">
        <v>906</v>
      </c>
    </row>
    <row r="29" spans="1:9" ht="12.75">
      <c r="A29" s="61" t="s">
        <v>108</v>
      </c>
      <c r="B29" s="69">
        <v>96</v>
      </c>
      <c r="C29" s="66">
        <v>56</v>
      </c>
      <c r="D29" s="66" t="s">
        <v>42</v>
      </c>
      <c r="E29" s="66" t="s">
        <v>42</v>
      </c>
      <c r="F29" s="66">
        <v>152</v>
      </c>
      <c r="G29" s="102">
        <v>12000</v>
      </c>
      <c r="H29" s="102">
        <v>25000</v>
      </c>
      <c r="I29" s="66">
        <v>2552</v>
      </c>
    </row>
    <row r="30" spans="1:9" ht="12.75">
      <c r="A30" s="71" t="s">
        <v>109</v>
      </c>
      <c r="B30" s="67">
        <v>550</v>
      </c>
      <c r="C30" s="67">
        <v>145</v>
      </c>
      <c r="D30" s="67" t="s">
        <v>42</v>
      </c>
      <c r="E30" s="67" t="s">
        <v>42</v>
      </c>
      <c r="F30" s="67">
        <v>695</v>
      </c>
      <c r="G30" s="103">
        <v>6842</v>
      </c>
      <c r="H30" s="103">
        <v>25420</v>
      </c>
      <c r="I30" s="67">
        <v>7449</v>
      </c>
    </row>
    <row r="31" spans="1:9" ht="12.75">
      <c r="A31" s="61"/>
      <c r="B31" s="66"/>
      <c r="C31" s="66"/>
      <c r="D31" s="66"/>
      <c r="E31" s="66"/>
      <c r="F31" s="66"/>
      <c r="G31" s="102"/>
      <c r="H31" s="102"/>
      <c r="I31" s="66"/>
    </row>
    <row r="32" spans="1:9" ht="12.75">
      <c r="A32" s="61" t="s">
        <v>110</v>
      </c>
      <c r="B32" s="104">
        <v>908</v>
      </c>
      <c r="C32" s="104">
        <v>7</v>
      </c>
      <c r="D32" s="104" t="s">
        <v>42</v>
      </c>
      <c r="E32" s="66" t="s">
        <v>42</v>
      </c>
      <c r="F32" s="66">
        <v>915</v>
      </c>
      <c r="G32" s="104">
        <v>11324</v>
      </c>
      <c r="H32" s="104">
        <v>31771</v>
      </c>
      <c r="I32" s="104">
        <v>10505</v>
      </c>
    </row>
    <row r="33" spans="1:9" ht="12.75">
      <c r="A33" s="61" t="s">
        <v>111</v>
      </c>
      <c r="B33" s="104">
        <v>59</v>
      </c>
      <c r="C33" s="104" t="s">
        <v>42</v>
      </c>
      <c r="D33" s="66" t="s">
        <v>42</v>
      </c>
      <c r="E33" s="66" t="s">
        <v>42</v>
      </c>
      <c r="F33" s="66">
        <v>59</v>
      </c>
      <c r="G33" s="104">
        <v>30000</v>
      </c>
      <c r="H33" s="104" t="s">
        <v>42</v>
      </c>
      <c r="I33" s="102">
        <v>1770</v>
      </c>
    </row>
    <row r="34" spans="1:9" ht="12.75">
      <c r="A34" s="61" t="s">
        <v>112</v>
      </c>
      <c r="B34" s="104">
        <v>2328</v>
      </c>
      <c r="C34" s="104">
        <v>2257</v>
      </c>
      <c r="D34" s="66" t="s">
        <v>42</v>
      </c>
      <c r="E34" s="66" t="s">
        <v>42</v>
      </c>
      <c r="F34" s="66">
        <v>4585</v>
      </c>
      <c r="G34" s="104">
        <v>8293</v>
      </c>
      <c r="H34" s="104">
        <v>15825</v>
      </c>
      <c r="I34" s="102">
        <v>55023</v>
      </c>
    </row>
    <row r="35" spans="1:9" ht="12.75">
      <c r="A35" s="61" t="s">
        <v>113</v>
      </c>
      <c r="B35" s="104">
        <v>363</v>
      </c>
      <c r="C35" s="104">
        <v>28</v>
      </c>
      <c r="D35" s="66" t="s">
        <v>42</v>
      </c>
      <c r="E35" s="66" t="s">
        <v>42</v>
      </c>
      <c r="F35" s="66">
        <v>391</v>
      </c>
      <c r="G35" s="104">
        <v>13000</v>
      </c>
      <c r="H35" s="104">
        <v>21000</v>
      </c>
      <c r="I35" s="102">
        <v>5307</v>
      </c>
    </row>
    <row r="36" spans="1:9" ht="12.75">
      <c r="A36" s="71" t="s">
        <v>114</v>
      </c>
      <c r="B36" s="67">
        <v>3658</v>
      </c>
      <c r="C36" s="67">
        <v>2292</v>
      </c>
      <c r="D36" s="67" t="s">
        <v>42</v>
      </c>
      <c r="E36" s="67" t="s">
        <v>42</v>
      </c>
      <c r="F36" s="67">
        <v>5950</v>
      </c>
      <c r="G36" s="103">
        <v>9863</v>
      </c>
      <c r="H36" s="103">
        <v>15937</v>
      </c>
      <c r="I36" s="67">
        <v>72605</v>
      </c>
    </row>
    <row r="37" spans="1:9" ht="12.75">
      <c r="A37" s="71"/>
      <c r="B37" s="67"/>
      <c r="C37" s="67"/>
      <c r="D37" s="67"/>
      <c r="E37" s="67"/>
      <c r="F37" s="67"/>
      <c r="G37" s="103"/>
      <c r="H37" s="103"/>
      <c r="I37" s="67"/>
    </row>
    <row r="38" spans="1:9" s="68" customFormat="1" ht="12.75">
      <c r="A38" s="71" t="s">
        <v>115</v>
      </c>
      <c r="B38" s="103">
        <v>203</v>
      </c>
      <c r="C38" s="103">
        <v>123</v>
      </c>
      <c r="D38" s="67" t="s">
        <v>42</v>
      </c>
      <c r="E38" s="67" t="s">
        <v>42</v>
      </c>
      <c r="F38" s="67">
        <v>326</v>
      </c>
      <c r="G38" s="103">
        <v>10000</v>
      </c>
      <c r="H38" s="103">
        <v>28000</v>
      </c>
      <c r="I38" s="103">
        <v>5474</v>
      </c>
    </row>
    <row r="39" spans="1:9" ht="12.75">
      <c r="A39" s="61"/>
      <c r="B39" s="66"/>
      <c r="C39" s="66"/>
      <c r="D39" s="66"/>
      <c r="E39" s="66"/>
      <c r="F39" s="66"/>
      <c r="G39" s="102"/>
      <c r="H39" s="102"/>
      <c r="I39" s="66"/>
    </row>
    <row r="40" spans="1:9" ht="12.75">
      <c r="A40" s="61" t="s">
        <v>116</v>
      </c>
      <c r="B40" s="69">
        <v>498</v>
      </c>
      <c r="C40" s="102">
        <v>23</v>
      </c>
      <c r="D40" s="66" t="s">
        <v>42</v>
      </c>
      <c r="E40" s="66" t="s">
        <v>42</v>
      </c>
      <c r="F40" s="66">
        <v>521</v>
      </c>
      <c r="G40" s="69">
        <v>1900</v>
      </c>
      <c r="H40" s="102">
        <v>11000</v>
      </c>
      <c r="I40" s="102">
        <v>1199</v>
      </c>
    </row>
    <row r="41" spans="1:9" ht="12.75">
      <c r="A41" s="61" t="s">
        <v>117</v>
      </c>
      <c r="B41" s="66">
        <v>924</v>
      </c>
      <c r="C41" s="66">
        <v>38</v>
      </c>
      <c r="D41" s="66" t="s">
        <v>42</v>
      </c>
      <c r="E41" s="66" t="s">
        <v>42</v>
      </c>
      <c r="F41" s="66">
        <v>962</v>
      </c>
      <c r="G41" s="102">
        <v>10000</v>
      </c>
      <c r="H41" s="102">
        <v>22000</v>
      </c>
      <c r="I41" s="66">
        <v>10076</v>
      </c>
    </row>
    <row r="42" spans="1:9" ht="12.75">
      <c r="A42" s="61" t="s">
        <v>118</v>
      </c>
      <c r="B42" s="102">
        <v>626</v>
      </c>
      <c r="C42" s="102">
        <v>160</v>
      </c>
      <c r="D42" s="66" t="s">
        <v>42</v>
      </c>
      <c r="E42" s="66" t="s">
        <v>42</v>
      </c>
      <c r="F42" s="66">
        <v>786</v>
      </c>
      <c r="G42" s="102">
        <v>8000</v>
      </c>
      <c r="H42" s="102">
        <v>25000</v>
      </c>
      <c r="I42" s="102">
        <v>9008</v>
      </c>
    </row>
    <row r="43" spans="1:9" ht="12.75">
      <c r="A43" s="61" t="s">
        <v>119</v>
      </c>
      <c r="B43" s="102">
        <v>2442</v>
      </c>
      <c r="C43" s="102">
        <v>112</v>
      </c>
      <c r="D43" s="66" t="s">
        <v>42</v>
      </c>
      <c r="E43" s="66" t="s">
        <v>42</v>
      </c>
      <c r="F43" s="66">
        <v>2554</v>
      </c>
      <c r="G43" s="102">
        <v>10000</v>
      </c>
      <c r="H43" s="102">
        <v>18000</v>
      </c>
      <c r="I43" s="102">
        <v>26436</v>
      </c>
    </row>
    <row r="44" spans="1:9" ht="12.75">
      <c r="A44" s="61" t="s">
        <v>120</v>
      </c>
      <c r="B44" s="102">
        <v>832</v>
      </c>
      <c r="C44" s="102">
        <v>103</v>
      </c>
      <c r="D44" s="102" t="s">
        <v>42</v>
      </c>
      <c r="E44" s="66" t="s">
        <v>42</v>
      </c>
      <c r="F44" s="66">
        <v>935</v>
      </c>
      <c r="G44" s="102">
        <v>9500</v>
      </c>
      <c r="H44" s="102">
        <v>22000</v>
      </c>
      <c r="I44" s="102">
        <v>10170</v>
      </c>
    </row>
    <row r="45" spans="1:9" ht="12.75">
      <c r="A45" s="61" t="s">
        <v>121</v>
      </c>
      <c r="B45" s="102">
        <v>5957</v>
      </c>
      <c r="C45" s="102">
        <v>12</v>
      </c>
      <c r="D45" s="66" t="s">
        <v>42</v>
      </c>
      <c r="E45" s="66" t="s">
        <v>42</v>
      </c>
      <c r="F45" s="66">
        <v>5969</v>
      </c>
      <c r="G45" s="102">
        <v>8000</v>
      </c>
      <c r="H45" s="102">
        <v>24000</v>
      </c>
      <c r="I45" s="102">
        <v>47944</v>
      </c>
    </row>
    <row r="46" spans="1:9" ht="12.75">
      <c r="A46" s="61" t="s">
        <v>122</v>
      </c>
      <c r="B46" s="102">
        <v>37</v>
      </c>
      <c r="C46" s="102">
        <v>4</v>
      </c>
      <c r="D46" s="66" t="s">
        <v>42</v>
      </c>
      <c r="E46" s="66" t="s">
        <v>42</v>
      </c>
      <c r="F46" s="66">
        <v>41</v>
      </c>
      <c r="G46" s="102">
        <v>3000</v>
      </c>
      <c r="H46" s="102">
        <v>4000</v>
      </c>
      <c r="I46" s="102">
        <v>127</v>
      </c>
    </row>
    <row r="47" spans="1:9" ht="12.75">
      <c r="A47" s="61" t="s">
        <v>123</v>
      </c>
      <c r="B47" s="102">
        <v>467</v>
      </c>
      <c r="C47" s="102">
        <v>119</v>
      </c>
      <c r="D47" s="102" t="s">
        <v>42</v>
      </c>
      <c r="E47" s="66" t="s">
        <v>42</v>
      </c>
      <c r="F47" s="66">
        <v>586</v>
      </c>
      <c r="G47" s="102">
        <v>9000</v>
      </c>
      <c r="H47" s="102">
        <v>22000</v>
      </c>
      <c r="I47" s="102">
        <v>6821</v>
      </c>
    </row>
    <row r="48" spans="1:9" ht="12.75">
      <c r="A48" s="61" t="s">
        <v>124</v>
      </c>
      <c r="B48" s="102">
        <v>637</v>
      </c>
      <c r="C48" s="102">
        <v>25</v>
      </c>
      <c r="D48" s="102" t="s">
        <v>42</v>
      </c>
      <c r="E48" s="66" t="s">
        <v>42</v>
      </c>
      <c r="F48" s="66">
        <v>662</v>
      </c>
      <c r="G48" s="102">
        <v>1500</v>
      </c>
      <c r="H48" s="102">
        <v>30000</v>
      </c>
      <c r="I48" s="102">
        <v>1706</v>
      </c>
    </row>
    <row r="49" spans="1:9" ht="12.75">
      <c r="A49" s="71" t="s">
        <v>166</v>
      </c>
      <c r="B49" s="67">
        <v>12420</v>
      </c>
      <c r="C49" s="67">
        <v>596</v>
      </c>
      <c r="D49" s="67" t="s">
        <v>42</v>
      </c>
      <c r="E49" s="67" t="s">
        <v>42</v>
      </c>
      <c r="F49" s="67">
        <v>13016</v>
      </c>
      <c r="G49" s="103">
        <v>8087</v>
      </c>
      <c r="H49" s="103">
        <v>21884</v>
      </c>
      <c r="I49" s="67">
        <v>113487</v>
      </c>
    </row>
    <row r="50" spans="1:9" ht="12.75">
      <c r="A50" s="71"/>
      <c r="B50" s="67"/>
      <c r="C50" s="67"/>
      <c r="D50" s="67"/>
      <c r="E50" s="67"/>
      <c r="F50" s="67"/>
      <c r="G50" s="103"/>
      <c r="H50" s="103"/>
      <c r="I50" s="67"/>
    </row>
    <row r="51" spans="1:9" s="68" customFormat="1" ht="12.75">
      <c r="A51" s="71" t="s">
        <v>125</v>
      </c>
      <c r="B51" s="103">
        <v>300</v>
      </c>
      <c r="C51" s="103">
        <v>18</v>
      </c>
      <c r="D51" s="67" t="s">
        <v>42</v>
      </c>
      <c r="E51" s="67" t="s">
        <v>42</v>
      </c>
      <c r="F51" s="67">
        <v>318</v>
      </c>
      <c r="G51" s="103">
        <v>4500</v>
      </c>
      <c r="H51" s="103">
        <v>26100</v>
      </c>
      <c r="I51" s="103">
        <v>1820</v>
      </c>
    </row>
    <row r="52" spans="1:9" ht="12.75">
      <c r="A52" s="61"/>
      <c r="B52" s="66"/>
      <c r="C52" s="66"/>
      <c r="D52" s="66"/>
      <c r="E52" s="66"/>
      <c r="F52" s="66"/>
      <c r="G52" s="102"/>
      <c r="H52" s="102"/>
      <c r="I52" s="66"/>
    </row>
    <row r="53" spans="1:9" ht="12.75">
      <c r="A53" s="61" t="s">
        <v>126</v>
      </c>
      <c r="B53" s="69">
        <v>175</v>
      </c>
      <c r="C53" s="66">
        <v>325</v>
      </c>
      <c r="D53" s="66" t="s">
        <v>42</v>
      </c>
      <c r="E53" s="66" t="s">
        <v>42</v>
      </c>
      <c r="F53" s="66">
        <v>500</v>
      </c>
      <c r="G53" s="69">
        <v>1800</v>
      </c>
      <c r="H53" s="102">
        <v>10000</v>
      </c>
      <c r="I53" s="66">
        <v>3565</v>
      </c>
    </row>
    <row r="54" spans="1:9" ht="12.75">
      <c r="A54" s="61" t="s">
        <v>127</v>
      </c>
      <c r="B54" s="69">
        <v>3132</v>
      </c>
      <c r="C54" s="66">
        <v>164</v>
      </c>
      <c r="D54" s="66" t="s">
        <v>42</v>
      </c>
      <c r="E54" s="66" t="s">
        <v>42</v>
      </c>
      <c r="F54" s="66">
        <v>3296</v>
      </c>
      <c r="G54" s="69">
        <v>17000</v>
      </c>
      <c r="H54" s="102">
        <v>24000</v>
      </c>
      <c r="I54" s="66">
        <v>57180</v>
      </c>
    </row>
    <row r="55" spans="1:9" ht="12.75">
      <c r="A55" s="61" t="s">
        <v>128</v>
      </c>
      <c r="B55" s="66">
        <v>1975</v>
      </c>
      <c r="C55" s="66">
        <v>125</v>
      </c>
      <c r="D55" s="66" t="s">
        <v>42</v>
      </c>
      <c r="E55" s="66" t="s">
        <v>42</v>
      </c>
      <c r="F55" s="66">
        <v>2100</v>
      </c>
      <c r="G55" s="102">
        <v>5800</v>
      </c>
      <c r="H55" s="102">
        <v>24500</v>
      </c>
      <c r="I55" s="66">
        <v>14518</v>
      </c>
    </row>
    <row r="56" spans="1:9" ht="12.75" customHeight="1">
      <c r="A56" s="61" t="s">
        <v>129</v>
      </c>
      <c r="B56" s="66">
        <v>362</v>
      </c>
      <c r="C56" s="66">
        <v>370</v>
      </c>
      <c r="D56" s="66" t="s">
        <v>42</v>
      </c>
      <c r="E56" s="66" t="s">
        <v>42</v>
      </c>
      <c r="F56" s="66">
        <v>732</v>
      </c>
      <c r="G56" s="102">
        <v>6500</v>
      </c>
      <c r="H56" s="102">
        <v>23000</v>
      </c>
      <c r="I56" s="66">
        <v>10863</v>
      </c>
    </row>
    <row r="57" spans="1:9" ht="12.75" customHeight="1">
      <c r="A57" s="61" t="s">
        <v>130</v>
      </c>
      <c r="B57" s="66">
        <v>4673</v>
      </c>
      <c r="C57" s="66">
        <v>637</v>
      </c>
      <c r="D57" s="66" t="s">
        <v>42</v>
      </c>
      <c r="E57" s="66" t="s">
        <v>42</v>
      </c>
      <c r="F57" s="66">
        <v>5310</v>
      </c>
      <c r="G57" s="102">
        <v>4774</v>
      </c>
      <c r="H57" s="102">
        <v>15000</v>
      </c>
      <c r="I57" s="66">
        <v>31864</v>
      </c>
    </row>
    <row r="58" spans="1:9" ht="12.75">
      <c r="A58" s="71" t="s">
        <v>131</v>
      </c>
      <c r="B58" s="67">
        <v>10317</v>
      </c>
      <c r="C58" s="67">
        <v>1621</v>
      </c>
      <c r="D58" s="67" t="s">
        <v>42</v>
      </c>
      <c r="E58" s="67" t="s">
        <v>42</v>
      </c>
      <c r="F58" s="67">
        <v>11938</v>
      </c>
      <c r="G58" s="103">
        <v>8692</v>
      </c>
      <c r="H58" s="103">
        <v>17467</v>
      </c>
      <c r="I58" s="67">
        <v>117990</v>
      </c>
    </row>
    <row r="59" spans="1:9" ht="12.75">
      <c r="A59" s="61"/>
      <c r="B59" s="66"/>
      <c r="C59" s="66"/>
      <c r="D59" s="66"/>
      <c r="E59" s="66"/>
      <c r="F59" s="66"/>
      <c r="G59" s="102"/>
      <c r="H59" s="102"/>
      <c r="I59" s="66"/>
    </row>
    <row r="60" spans="1:9" ht="12.75">
      <c r="A60" s="61" t="s">
        <v>132</v>
      </c>
      <c r="B60" s="69">
        <v>6</v>
      </c>
      <c r="C60" s="104">
        <v>14</v>
      </c>
      <c r="D60" s="66" t="s">
        <v>42</v>
      </c>
      <c r="E60" s="66" t="s">
        <v>42</v>
      </c>
      <c r="F60" s="66">
        <v>20</v>
      </c>
      <c r="G60" s="69">
        <v>7000</v>
      </c>
      <c r="H60" s="104">
        <v>17500</v>
      </c>
      <c r="I60" s="102">
        <v>287</v>
      </c>
    </row>
    <row r="61" spans="1:9" ht="12.75">
      <c r="A61" s="61" t="s">
        <v>133</v>
      </c>
      <c r="B61" s="104">
        <v>17</v>
      </c>
      <c r="C61" s="104">
        <v>12</v>
      </c>
      <c r="D61" s="66" t="s">
        <v>42</v>
      </c>
      <c r="E61" s="66" t="s">
        <v>42</v>
      </c>
      <c r="F61" s="66">
        <v>29</v>
      </c>
      <c r="G61" s="104">
        <v>7500</v>
      </c>
      <c r="H61" s="104">
        <v>20000</v>
      </c>
      <c r="I61" s="102">
        <v>368</v>
      </c>
    </row>
    <row r="62" spans="1:9" ht="12.75">
      <c r="A62" s="61" t="s">
        <v>134</v>
      </c>
      <c r="B62" s="104">
        <v>928</v>
      </c>
      <c r="C62" s="104">
        <v>1</v>
      </c>
      <c r="D62" s="66" t="s">
        <v>42</v>
      </c>
      <c r="E62" s="66" t="s">
        <v>42</v>
      </c>
      <c r="F62" s="66">
        <v>929</v>
      </c>
      <c r="G62" s="104">
        <v>2000</v>
      </c>
      <c r="H62" s="104">
        <v>10000</v>
      </c>
      <c r="I62" s="102">
        <v>1866</v>
      </c>
    </row>
    <row r="63" spans="1:9" ht="12.75">
      <c r="A63" s="71" t="s">
        <v>135</v>
      </c>
      <c r="B63" s="67">
        <v>951</v>
      </c>
      <c r="C63" s="67">
        <v>27</v>
      </c>
      <c r="D63" s="67" t="s">
        <v>42</v>
      </c>
      <c r="E63" s="67" t="s">
        <v>42</v>
      </c>
      <c r="F63" s="67">
        <v>978</v>
      </c>
      <c r="G63" s="103">
        <v>2130</v>
      </c>
      <c r="H63" s="103">
        <v>18333</v>
      </c>
      <c r="I63" s="67">
        <v>2521</v>
      </c>
    </row>
    <row r="64" spans="1:9" ht="12.75">
      <c r="A64" s="71"/>
      <c r="B64" s="67"/>
      <c r="C64" s="67"/>
      <c r="D64" s="67"/>
      <c r="E64" s="67"/>
      <c r="F64" s="67"/>
      <c r="G64" s="103"/>
      <c r="H64" s="103"/>
      <c r="I64" s="67"/>
    </row>
    <row r="65" spans="1:9" s="68" customFormat="1" ht="12.75">
      <c r="A65" s="71" t="s">
        <v>136</v>
      </c>
      <c r="B65" s="70">
        <v>19</v>
      </c>
      <c r="C65" s="103">
        <v>59</v>
      </c>
      <c r="D65" s="67" t="s">
        <v>42</v>
      </c>
      <c r="E65" s="67" t="s">
        <v>42</v>
      </c>
      <c r="F65" s="67">
        <v>78</v>
      </c>
      <c r="G65" s="70">
        <v>6500</v>
      </c>
      <c r="H65" s="103">
        <v>18475</v>
      </c>
      <c r="I65" s="103">
        <v>1214</v>
      </c>
    </row>
    <row r="66" spans="1:9" ht="12.75">
      <c r="A66" s="61"/>
      <c r="B66" s="66"/>
      <c r="C66" s="66"/>
      <c r="D66" s="66"/>
      <c r="E66" s="66"/>
      <c r="F66" s="66"/>
      <c r="G66" s="102"/>
      <c r="H66" s="102"/>
      <c r="I66" s="66"/>
    </row>
    <row r="67" spans="1:9" ht="12.75">
      <c r="A67" s="61" t="s">
        <v>137</v>
      </c>
      <c r="B67" s="69">
        <v>6025</v>
      </c>
      <c r="C67" s="102" t="s">
        <v>42</v>
      </c>
      <c r="D67" s="66" t="s">
        <v>42</v>
      </c>
      <c r="E67" s="66" t="s">
        <v>42</v>
      </c>
      <c r="F67" s="66">
        <v>6025</v>
      </c>
      <c r="G67" s="69">
        <v>4600</v>
      </c>
      <c r="H67" s="102" t="s">
        <v>42</v>
      </c>
      <c r="I67" s="102">
        <v>27715</v>
      </c>
    </row>
    <row r="68" spans="1:9" ht="12.75">
      <c r="A68" s="61" t="s">
        <v>138</v>
      </c>
      <c r="B68" s="69">
        <v>2175</v>
      </c>
      <c r="C68" s="102" t="s">
        <v>42</v>
      </c>
      <c r="D68" s="66" t="s">
        <v>42</v>
      </c>
      <c r="E68" s="66" t="s">
        <v>42</v>
      </c>
      <c r="F68" s="66">
        <v>2175</v>
      </c>
      <c r="G68" s="69">
        <v>4200</v>
      </c>
      <c r="H68" s="102" t="s">
        <v>42</v>
      </c>
      <c r="I68" s="102">
        <v>9135</v>
      </c>
    </row>
    <row r="69" spans="1:9" ht="12.75">
      <c r="A69" s="71" t="s">
        <v>139</v>
      </c>
      <c r="B69" s="70">
        <v>8200</v>
      </c>
      <c r="C69" s="67" t="s">
        <v>42</v>
      </c>
      <c r="D69" s="67" t="s">
        <v>42</v>
      </c>
      <c r="E69" s="67" t="s">
        <v>42</v>
      </c>
      <c r="F69" s="67">
        <v>8200</v>
      </c>
      <c r="G69" s="70">
        <v>4494</v>
      </c>
      <c r="H69" s="103" t="s">
        <v>42</v>
      </c>
      <c r="I69" s="67">
        <v>36850</v>
      </c>
    </row>
    <row r="70" spans="1:9" ht="12.75">
      <c r="A70" s="105"/>
      <c r="B70" s="66"/>
      <c r="C70" s="66"/>
      <c r="D70" s="66"/>
      <c r="E70" s="66"/>
      <c r="F70" s="66"/>
      <c r="G70" s="102"/>
      <c r="H70" s="102"/>
      <c r="I70" s="66"/>
    </row>
    <row r="71" spans="1:9" ht="12.75">
      <c r="A71" s="61" t="s">
        <v>140</v>
      </c>
      <c r="B71" s="66" t="s">
        <v>42</v>
      </c>
      <c r="C71" s="66">
        <v>31</v>
      </c>
      <c r="D71" s="66" t="s">
        <v>42</v>
      </c>
      <c r="E71" s="66" t="s">
        <v>42</v>
      </c>
      <c r="F71" s="66">
        <v>31</v>
      </c>
      <c r="G71" s="66" t="s">
        <v>42</v>
      </c>
      <c r="H71" s="102">
        <v>24387</v>
      </c>
      <c r="I71" s="66">
        <v>756</v>
      </c>
    </row>
    <row r="72" spans="1:9" ht="12.75">
      <c r="A72" s="61" t="s">
        <v>141</v>
      </c>
      <c r="B72" s="69">
        <v>11</v>
      </c>
      <c r="C72" s="66" t="s">
        <v>42</v>
      </c>
      <c r="D72" s="66" t="s">
        <v>42</v>
      </c>
      <c r="E72" s="66" t="s">
        <v>42</v>
      </c>
      <c r="F72" s="66">
        <v>11</v>
      </c>
      <c r="G72" s="66" t="s">
        <v>42</v>
      </c>
      <c r="H72" s="102" t="s">
        <v>42</v>
      </c>
      <c r="I72" s="66" t="s">
        <v>42</v>
      </c>
    </row>
    <row r="73" spans="1:9" ht="12.75">
      <c r="A73" s="61" t="s">
        <v>142</v>
      </c>
      <c r="B73" s="102">
        <v>230</v>
      </c>
      <c r="C73" s="102">
        <v>104</v>
      </c>
      <c r="D73" s="66" t="s">
        <v>42</v>
      </c>
      <c r="E73" s="66" t="s">
        <v>42</v>
      </c>
      <c r="F73" s="66">
        <v>334</v>
      </c>
      <c r="G73" s="102">
        <v>8000</v>
      </c>
      <c r="H73" s="102">
        <v>30000</v>
      </c>
      <c r="I73" s="102">
        <v>4960</v>
      </c>
    </row>
    <row r="74" spans="1:9" ht="12.75">
      <c r="A74" s="61" t="s">
        <v>143</v>
      </c>
      <c r="B74" s="69">
        <v>1161</v>
      </c>
      <c r="C74" s="66">
        <v>39</v>
      </c>
      <c r="D74" s="66" t="s">
        <v>42</v>
      </c>
      <c r="E74" s="66" t="s">
        <v>42</v>
      </c>
      <c r="F74" s="66">
        <v>1200</v>
      </c>
      <c r="G74" s="66" t="s">
        <v>42</v>
      </c>
      <c r="H74" s="102">
        <v>17474</v>
      </c>
      <c r="I74" s="66">
        <v>682</v>
      </c>
    </row>
    <row r="75" spans="1:9" ht="12.75">
      <c r="A75" s="61" t="s">
        <v>144</v>
      </c>
      <c r="B75" s="66">
        <v>595</v>
      </c>
      <c r="C75" s="66">
        <v>56</v>
      </c>
      <c r="D75" s="66" t="s">
        <v>42</v>
      </c>
      <c r="E75" s="66" t="s">
        <v>42</v>
      </c>
      <c r="F75" s="66">
        <v>651</v>
      </c>
      <c r="G75" s="102">
        <v>10000</v>
      </c>
      <c r="H75" s="102">
        <v>22500</v>
      </c>
      <c r="I75" s="66">
        <v>7210</v>
      </c>
    </row>
    <row r="76" spans="1:9" ht="12.75">
      <c r="A76" s="61" t="s">
        <v>145</v>
      </c>
      <c r="B76" s="66">
        <v>98</v>
      </c>
      <c r="C76" s="66">
        <v>16</v>
      </c>
      <c r="D76" s="66" t="s">
        <v>42</v>
      </c>
      <c r="E76" s="66" t="s">
        <v>42</v>
      </c>
      <c r="F76" s="66">
        <v>114</v>
      </c>
      <c r="G76" s="102">
        <v>1569</v>
      </c>
      <c r="H76" s="102">
        <v>18000</v>
      </c>
      <c r="I76" s="66">
        <v>442</v>
      </c>
    </row>
    <row r="77" spans="1:9" ht="12.75">
      <c r="A77" s="61" t="s">
        <v>146</v>
      </c>
      <c r="B77" s="69">
        <v>2272</v>
      </c>
      <c r="C77" s="66">
        <v>317</v>
      </c>
      <c r="D77" s="66" t="s">
        <v>42</v>
      </c>
      <c r="E77" s="66" t="s">
        <v>42</v>
      </c>
      <c r="F77" s="66">
        <v>2589</v>
      </c>
      <c r="G77" s="69">
        <v>3300</v>
      </c>
      <c r="H77" s="102">
        <v>17000</v>
      </c>
      <c r="I77" s="66">
        <v>12887</v>
      </c>
    </row>
    <row r="78" spans="1:9" ht="12.75">
      <c r="A78" s="61" t="s">
        <v>147</v>
      </c>
      <c r="B78" s="102">
        <v>408</v>
      </c>
      <c r="C78" s="102">
        <v>3</v>
      </c>
      <c r="D78" s="66" t="s">
        <v>42</v>
      </c>
      <c r="E78" s="66" t="s">
        <v>42</v>
      </c>
      <c r="F78" s="66">
        <v>411</v>
      </c>
      <c r="G78" s="102">
        <v>5594</v>
      </c>
      <c r="H78" s="102">
        <v>18782</v>
      </c>
      <c r="I78" s="102">
        <v>2338</v>
      </c>
    </row>
    <row r="79" spans="1:9" ht="12.75">
      <c r="A79" s="71" t="s">
        <v>167</v>
      </c>
      <c r="B79" s="67">
        <v>4775</v>
      </c>
      <c r="C79" s="67">
        <v>566</v>
      </c>
      <c r="D79" s="67" t="s">
        <v>42</v>
      </c>
      <c r="E79" s="67" t="s">
        <v>42</v>
      </c>
      <c r="F79" s="67">
        <v>5341</v>
      </c>
      <c r="G79" s="103">
        <v>3712</v>
      </c>
      <c r="H79" s="103">
        <v>20408</v>
      </c>
      <c r="I79" s="67">
        <v>29275</v>
      </c>
    </row>
    <row r="80" spans="1:9" ht="12.75">
      <c r="A80" s="61"/>
      <c r="B80" s="66"/>
      <c r="C80" s="66"/>
      <c r="D80" s="66"/>
      <c r="E80" s="66"/>
      <c r="F80" s="66"/>
      <c r="G80" s="102"/>
      <c r="H80" s="102"/>
      <c r="I80" s="66"/>
    </row>
    <row r="81" spans="1:9" ht="12.75">
      <c r="A81" s="61" t="s">
        <v>148</v>
      </c>
      <c r="B81" s="66" t="s">
        <v>42</v>
      </c>
      <c r="C81" s="66" t="s">
        <v>42</v>
      </c>
      <c r="D81" s="66" t="s">
        <v>42</v>
      </c>
      <c r="E81" s="66" t="s">
        <v>42</v>
      </c>
      <c r="F81" s="66" t="s">
        <v>42</v>
      </c>
      <c r="G81" s="66" t="s">
        <v>42</v>
      </c>
      <c r="H81" s="102" t="s">
        <v>42</v>
      </c>
      <c r="I81" s="66" t="s">
        <v>42</v>
      </c>
    </row>
    <row r="82" spans="1:9" ht="12.75">
      <c r="A82" s="61" t="s">
        <v>149</v>
      </c>
      <c r="B82" s="102">
        <v>31</v>
      </c>
      <c r="C82" s="102">
        <v>2</v>
      </c>
      <c r="D82" s="66" t="s">
        <v>42</v>
      </c>
      <c r="E82" s="66" t="s">
        <v>42</v>
      </c>
      <c r="F82" s="66">
        <v>33</v>
      </c>
      <c r="G82" s="102">
        <v>3000</v>
      </c>
      <c r="H82" s="102">
        <v>20000</v>
      </c>
      <c r="I82" s="102">
        <v>133</v>
      </c>
    </row>
    <row r="83" spans="1:9" ht="12.75">
      <c r="A83" s="71" t="s">
        <v>150</v>
      </c>
      <c r="B83" s="67">
        <v>31</v>
      </c>
      <c r="C83" s="67">
        <v>2</v>
      </c>
      <c r="D83" s="67" t="s">
        <v>42</v>
      </c>
      <c r="E83" s="67" t="s">
        <v>42</v>
      </c>
      <c r="F83" s="67">
        <v>33</v>
      </c>
      <c r="G83" s="103">
        <v>3000</v>
      </c>
      <c r="H83" s="103">
        <v>20000</v>
      </c>
      <c r="I83" s="67">
        <v>133</v>
      </c>
    </row>
    <row r="84" spans="1:9" ht="12.75">
      <c r="A84" s="71"/>
      <c r="B84" s="67"/>
      <c r="C84" s="67"/>
      <c r="D84" s="67"/>
      <c r="E84" s="67"/>
      <c r="F84" s="67"/>
      <c r="G84" s="103"/>
      <c r="H84" s="103"/>
      <c r="I84" s="67"/>
    </row>
    <row r="85" spans="1:10" s="68" customFormat="1" ht="13.5" thickBot="1">
      <c r="A85" s="72" t="s">
        <v>151</v>
      </c>
      <c r="B85" s="73">
        <v>42300</v>
      </c>
      <c r="C85" s="73">
        <v>5786</v>
      </c>
      <c r="D85" s="73" t="s">
        <v>42</v>
      </c>
      <c r="E85" s="73" t="s">
        <v>42</v>
      </c>
      <c r="F85" s="73">
        <v>48086</v>
      </c>
      <c r="G85" s="106">
        <v>7198</v>
      </c>
      <c r="H85" s="106">
        <v>18248</v>
      </c>
      <c r="I85" s="73">
        <v>410073</v>
      </c>
      <c r="J85" s="71"/>
    </row>
  </sheetData>
  <mergeCells count="8">
    <mergeCell ref="B6:C6"/>
    <mergeCell ref="D6:E6"/>
    <mergeCell ref="F6:F7"/>
    <mergeCell ref="G6:H6"/>
    <mergeCell ref="A1:I1"/>
    <mergeCell ref="A3:I3"/>
    <mergeCell ref="B5:F5"/>
    <mergeCell ref="G5:I5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5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Hoja69">
    <pageSetUpPr fitToPage="1"/>
  </sheetPr>
  <dimension ref="A1:J40"/>
  <sheetViews>
    <sheetView zoomScale="75" zoomScaleNormal="75" workbookViewId="0" topLeftCell="A1">
      <selection activeCell="A3" sqref="A3:I3"/>
    </sheetView>
  </sheetViews>
  <sheetFormatPr defaultColWidth="11.421875" defaultRowHeight="12.75"/>
  <cols>
    <col min="1" max="1" width="28.7109375" style="58" customWidth="1"/>
    <col min="2" max="9" width="12.7109375" style="58" customWidth="1"/>
    <col min="10" max="16384" width="11.421875" style="58" customWidth="1"/>
  </cols>
  <sheetData>
    <row r="1" spans="1:9" s="55" customFormat="1" ht="18">
      <c r="A1" s="179" t="s">
        <v>0</v>
      </c>
      <c r="B1" s="179"/>
      <c r="C1" s="179"/>
      <c r="D1" s="179"/>
      <c r="E1" s="179"/>
      <c r="F1" s="179"/>
      <c r="G1" s="179"/>
      <c r="H1" s="179"/>
      <c r="I1" s="179"/>
    </row>
    <row r="3" spans="1:9" s="56" customFormat="1" ht="15">
      <c r="A3" s="191" t="s">
        <v>200</v>
      </c>
      <c r="B3" s="191"/>
      <c r="C3" s="191"/>
      <c r="D3" s="191"/>
      <c r="E3" s="191"/>
      <c r="F3" s="191"/>
      <c r="G3" s="191"/>
      <c r="H3" s="191"/>
      <c r="I3" s="191"/>
    </row>
    <row r="4" spans="1:9" s="56" customFormat="1" ht="15.75" thickBot="1">
      <c r="A4" s="98"/>
      <c r="B4" s="99"/>
      <c r="C4" s="99"/>
      <c r="D4" s="99"/>
      <c r="E4" s="99"/>
      <c r="F4" s="99"/>
      <c r="G4" s="99"/>
      <c r="H4" s="100"/>
      <c r="I4" s="100"/>
    </row>
    <row r="5" spans="1:9" ht="12.75">
      <c r="A5" s="135" t="s">
        <v>85</v>
      </c>
      <c r="B5" s="181" t="s">
        <v>173</v>
      </c>
      <c r="C5" s="182"/>
      <c r="D5" s="182"/>
      <c r="E5" s="182"/>
      <c r="F5" s="185"/>
      <c r="G5" s="181" t="s">
        <v>152</v>
      </c>
      <c r="H5" s="182"/>
      <c r="I5" s="182"/>
    </row>
    <row r="6" spans="1:9" ht="12.75">
      <c r="A6" s="59" t="s">
        <v>87</v>
      </c>
      <c r="B6" s="189" t="s">
        <v>36</v>
      </c>
      <c r="C6" s="190"/>
      <c r="D6" s="189" t="s">
        <v>37</v>
      </c>
      <c r="E6" s="202"/>
      <c r="F6" s="203" t="s">
        <v>40</v>
      </c>
      <c r="G6" s="183" t="s">
        <v>153</v>
      </c>
      <c r="H6" s="184"/>
      <c r="I6" s="63" t="s">
        <v>174</v>
      </c>
    </row>
    <row r="7" spans="1:9" ht="13.5" thickBot="1">
      <c r="A7" s="90"/>
      <c r="B7" s="91" t="s">
        <v>38</v>
      </c>
      <c r="C7" s="91" t="s">
        <v>39</v>
      </c>
      <c r="D7" s="91" t="s">
        <v>38</v>
      </c>
      <c r="E7" s="91" t="s">
        <v>39</v>
      </c>
      <c r="F7" s="165"/>
      <c r="G7" s="91" t="s">
        <v>38</v>
      </c>
      <c r="H7" s="101" t="s">
        <v>39</v>
      </c>
      <c r="I7" s="91" t="s">
        <v>175</v>
      </c>
    </row>
    <row r="8" spans="1:9" s="68" customFormat="1" ht="12.75">
      <c r="A8" s="71" t="s">
        <v>100</v>
      </c>
      <c r="B8" s="67">
        <v>40</v>
      </c>
      <c r="C8" s="67">
        <v>54</v>
      </c>
      <c r="D8" s="67" t="s">
        <v>42</v>
      </c>
      <c r="E8" s="67" t="s">
        <v>42</v>
      </c>
      <c r="F8" s="67">
        <v>94</v>
      </c>
      <c r="G8" s="103">
        <v>24000</v>
      </c>
      <c r="H8" s="103">
        <v>44000</v>
      </c>
      <c r="I8" s="67">
        <v>3336</v>
      </c>
    </row>
    <row r="9" spans="1:9" ht="12.75">
      <c r="A9" s="61"/>
      <c r="B9" s="66"/>
      <c r="C9" s="66"/>
      <c r="D9" s="66"/>
      <c r="E9" s="66"/>
      <c r="F9" s="66"/>
      <c r="G9" s="102"/>
      <c r="H9" s="102"/>
      <c r="I9" s="66"/>
    </row>
    <row r="10" spans="1:9" ht="12.75">
      <c r="A10" s="61" t="s">
        <v>102</v>
      </c>
      <c r="B10" s="102">
        <v>12</v>
      </c>
      <c r="C10" s="66" t="s">
        <v>42</v>
      </c>
      <c r="D10" s="66" t="s">
        <v>42</v>
      </c>
      <c r="E10" s="66" t="s">
        <v>42</v>
      </c>
      <c r="F10" s="66">
        <v>12</v>
      </c>
      <c r="G10" s="102">
        <v>35000</v>
      </c>
      <c r="H10" s="66" t="s">
        <v>42</v>
      </c>
      <c r="I10" s="102">
        <v>420</v>
      </c>
    </row>
    <row r="11" spans="1:9" ht="12.75">
      <c r="A11" s="61" t="s">
        <v>103</v>
      </c>
      <c r="B11" s="102">
        <v>35</v>
      </c>
      <c r="C11" s="66" t="s">
        <v>42</v>
      </c>
      <c r="D11" s="66" t="s">
        <v>42</v>
      </c>
      <c r="E11" s="66" t="s">
        <v>42</v>
      </c>
      <c r="F11" s="66">
        <v>35</v>
      </c>
      <c r="G11" s="102">
        <v>35000</v>
      </c>
      <c r="H11" s="66" t="s">
        <v>42</v>
      </c>
      <c r="I11" s="102">
        <v>1225</v>
      </c>
    </row>
    <row r="12" spans="1:9" ht="12.75">
      <c r="A12" s="71" t="s">
        <v>165</v>
      </c>
      <c r="B12" s="67">
        <v>47</v>
      </c>
      <c r="C12" s="67" t="s">
        <v>42</v>
      </c>
      <c r="D12" s="67" t="s">
        <v>42</v>
      </c>
      <c r="E12" s="67" t="s">
        <v>42</v>
      </c>
      <c r="F12" s="67">
        <v>47</v>
      </c>
      <c r="G12" s="103">
        <v>35000</v>
      </c>
      <c r="H12" s="103" t="s">
        <v>42</v>
      </c>
      <c r="I12" s="67">
        <v>1645</v>
      </c>
    </row>
    <row r="13" spans="1:9" ht="12.75">
      <c r="A13" s="71"/>
      <c r="B13" s="67"/>
      <c r="C13" s="67"/>
      <c r="D13" s="67"/>
      <c r="E13" s="67"/>
      <c r="F13" s="67"/>
      <c r="G13" s="103"/>
      <c r="H13" s="103"/>
      <c r="I13" s="67"/>
    </row>
    <row r="14" spans="1:9" s="68" customFormat="1" ht="12.75">
      <c r="A14" s="71" t="s">
        <v>104</v>
      </c>
      <c r="B14" s="103">
        <v>128</v>
      </c>
      <c r="C14" s="103" t="s">
        <v>42</v>
      </c>
      <c r="D14" s="67" t="s">
        <v>42</v>
      </c>
      <c r="E14" s="67" t="s">
        <v>42</v>
      </c>
      <c r="F14" s="67">
        <v>128</v>
      </c>
      <c r="G14" s="103">
        <v>8100</v>
      </c>
      <c r="H14" s="103" t="s">
        <v>42</v>
      </c>
      <c r="I14" s="103">
        <v>1037</v>
      </c>
    </row>
    <row r="15" spans="1:9" ht="12.75">
      <c r="A15" s="71"/>
      <c r="B15" s="67"/>
      <c r="C15" s="67"/>
      <c r="D15" s="67"/>
      <c r="E15" s="67"/>
      <c r="F15" s="67"/>
      <c r="G15" s="103"/>
      <c r="H15" s="103"/>
      <c r="I15" s="67"/>
    </row>
    <row r="16" spans="1:9" ht="12.75">
      <c r="A16" s="61" t="s">
        <v>110</v>
      </c>
      <c r="B16" s="104">
        <v>51</v>
      </c>
      <c r="C16" s="104">
        <v>5</v>
      </c>
      <c r="D16" s="104" t="s">
        <v>42</v>
      </c>
      <c r="E16" s="66" t="s">
        <v>42</v>
      </c>
      <c r="F16" s="66">
        <v>56</v>
      </c>
      <c r="G16" s="104">
        <v>22100</v>
      </c>
      <c r="H16" s="104">
        <v>36600</v>
      </c>
      <c r="I16" s="104">
        <v>1310</v>
      </c>
    </row>
    <row r="17" spans="1:9" ht="12.75">
      <c r="A17" s="61" t="s">
        <v>111</v>
      </c>
      <c r="B17" s="104">
        <v>19</v>
      </c>
      <c r="C17" s="104">
        <v>1</v>
      </c>
      <c r="D17" s="66" t="s">
        <v>42</v>
      </c>
      <c r="E17" s="66" t="s">
        <v>42</v>
      </c>
      <c r="F17" s="66">
        <v>20</v>
      </c>
      <c r="G17" s="104">
        <v>29000</v>
      </c>
      <c r="H17" s="104">
        <v>40000</v>
      </c>
      <c r="I17" s="102">
        <v>591</v>
      </c>
    </row>
    <row r="18" spans="1:9" ht="12.75">
      <c r="A18" s="61" t="s">
        <v>112</v>
      </c>
      <c r="B18" s="104">
        <v>12</v>
      </c>
      <c r="C18" s="104">
        <v>1</v>
      </c>
      <c r="D18" s="66" t="s">
        <v>42</v>
      </c>
      <c r="E18" s="66" t="s">
        <v>42</v>
      </c>
      <c r="F18" s="66">
        <v>13</v>
      </c>
      <c r="G18" s="104">
        <v>16500</v>
      </c>
      <c r="H18" s="104">
        <v>25000</v>
      </c>
      <c r="I18" s="102">
        <v>223</v>
      </c>
    </row>
    <row r="19" spans="1:9" ht="12.75">
      <c r="A19" s="71" t="s">
        <v>114</v>
      </c>
      <c r="B19" s="67">
        <v>82</v>
      </c>
      <c r="C19" s="67">
        <v>7</v>
      </c>
      <c r="D19" s="67" t="s">
        <v>42</v>
      </c>
      <c r="E19" s="67" t="s">
        <v>42</v>
      </c>
      <c r="F19" s="67">
        <v>89</v>
      </c>
      <c r="G19" s="103">
        <v>22879</v>
      </c>
      <c r="H19" s="103">
        <v>35429</v>
      </c>
      <c r="I19" s="67">
        <v>2124</v>
      </c>
    </row>
    <row r="20" spans="1:9" ht="12.75">
      <c r="A20" s="71"/>
      <c r="B20" s="67"/>
      <c r="C20" s="67"/>
      <c r="D20" s="67"/>
      <c r="E20" s="67"/>
      <c r="F20" s="67"/>
      <c r="G20" s="103"/>
      <c r="H20" s="103"/>
      <c r="I20" s="67"/>
    </row>
    <row r="21" spans="1:9" s="68" customFormat="1" ht="12.75">
      <c r="A21" s="71" t="s">
        <v>115</v>
      </c>
      <c r="B21" s="103">
        <v>248</v>
      </c>
      <c r="C21" s="103" t="s">
        <v>42</v>
      </c>
      <c r="D21" s="67" t="s">
        <v>42</v>
      </c>
      <c r="E21" s="67" t="s">
        <v>42</v>
      </c>
      <c r="F21" s="67">
        <v>248</v>
      </c>
      <c r="G21" s="103">
        <v>26500</v>
      </c>
      <c r="H21" s="103" t="s">
        <v>42</v>
      </c>
      <c r="I21" s="103">
        <v>6572</v>
      </c>
    </row>
    <row r="22" spans="1:9" ht="12.75">
      <c r="A22" s="61"/>
      <c r="B22" s="66"/>
      <c r="C22" s="66"/>
      <c r="D22" s="66"/>
      <c r="E22" s="66"/>
      <c r="F22" s="66"/>
      <c r="G22" s="102"/>
      <c r="H22" s="102"/>
      <c r="I22" s="66"/>
    </row>
    <row r="23" spans="1:9" ht="12.75">
      <c r="A23" s="61" t="s">
        <v>116</v>
      </c>
      <c r="B23" s="69">
        <v>7</v>
      </c>
      <c r="C23" s="102" t="s">
        <v>42</v>
      </c>
      <c r="D23" s="69">
        <v>3</v>
      </c>
      <c r="E23" s="66" t="s">
        <v>42</v>
      </c>
      <c r="F23" s="66">
        <v>10</v>
      </c>
      <c r="G23" s="69">
        <v>35000</v>
      </c>
      <c r="H23" s="102" t="s">
        <v>42</v>
      </c>
      <c r="I23" s="102">
        <v>245</v>
      </c>
    </row>
    <row r="24" spans="1:9" ht="12.75">
      <c r="A24" s="71" t="s">
        <v>166</v>
      </c>
      <c r="B24" s="67">
        <v>7</v>
      </c>
      <c r="C24" s="67" t="s">
        <v>42</v>
      </c>
      <c r="D24" s="67">
        <v>3</v>
      </c>
      <c r="E24" s="67" t="s">
        <v>42</v>
      </c>
      <c r="F24" s="67">
        <v>10</v>
      </c>
      <c r="G24" s="103">
        <v>35000</v>
      </c>
      <c r="H24" s="103" t="s">
        <v>42</v>
      </c>
      <c r="I24" s="67">
        <v>245</v>
      </c>
    </row>
    <row r="25" spans="1:9" ht="12.75">
      <c r="A25" s="71"/>
      <c r="B25" s="67"/>
      <c r="C25" s="67"/>
      <c r="D25" s="67"/>
      <c r="E25" s="67"/>
      <c r="F25" s="67"/>
      <c r="G25" s="103"/>
      <c r="H25" s="103"/>
      <c r="I25" s="67"/>
    </row>
    <row r="26" spans="1:9" ht="12.75" customHeight="1">
      <c r="A26" s="61" t="s">
        <v>130</v>
      </c>
      <c r="B26" s="66" t="s">
        <v>42</v>
      </c>
      <c r="C26" s="66">
        <v>13</v>
      </c>
      <c r="D26" s="66" t="s">
        <v>42</v>
      </c>
      <c r="E26" s="66" t="s">
        <v>42</v>
      </c>
      <c r="F26" s="66">
        <v>13</v>
      </c>
      <c r="G26" s="102" t="s">
        <v>42</v>
      </c>
      <c r="H26" s="102">
        <v>21000</v>
      </c>
      <c r="I26" s="66">
        <v>273</v>
      </c>
    </row>
    <row r="27" spans="1:9" ht="12.75">
      <c r="A27" s="71" t="s">
        <v>131</v>
      </c>
      <c r="B27" s="67" t="s">
        <v>42</v>
      </c>
      <c r="C27" s="67">
        <v>13</v>
      </c>
      <c r="D27" s="67" t="s">
        <v>42</v>
      </c>
      <c r="E27" s="67" t="s">
        <v>42</v>
      </c>
      <c r="F27" s="67">
        <v>13</v>
      </c>
      <c r="G27" s="103" t="s">
        <v>42</v>
      </c>
      <c r="H27" s="103">
        <v>21000</v>
      </c>
      <c r="I27" s="67">
        <v>273</v>
      </c>
    </row>
    <row r="28" spans="1:9" ht="12.75">
      <c r="A28" s="61"/>
      <c r="B28" s="66"/>
      <c r="C28" s="66"/>
      <c r="D28" s="66"/>
      <c r="E28" s="66"/>
      <c r="F28" s="66"/>
      <c r="G28" s="102"/>
      <c r="H28" s="102"/>
      <c r="I28" s="66"/>
    </row>
    <row r="29" spans="1:9" ht="12.75">
      <c r="A29" s="61" t="s">
        <v>133</v>
      </c>
      <c r="B29" s="104">
        <v>5</v>
      </c>
      <c r="C29" s="104" t="s">
        <v>42</v>
      </c>
      <c r="D29" s="66" t="s">
        <v>42</v>
      </c>
      <c r="E29" s="66" t="s">
        <v>42</v>
      </c>
      <c r="F29" s="66">
        <v>5</v>
      </c>
      <c r="G29" s="104">
        <v>12000</v>
      </c>
      <c r="H29" s="104">
        <v>23000</v>
      </c>
      <c r="I29" s="102">
        <v>60</v>
      </c>
    </row>
    <row r="30" spans="1:9" ht="12.75">
      <c r="A30" s="71" t="s">
        <v>135</v>
      </c>
      <c r="B30" s="67">
        <v>5</v>
      </c>
      <c r="C30" s="67" t="s">
        <v>42</v>
      </c>
      <c r="D30" s="67" t="s">
        <v>42</v>
      </c>
      <c r="E30" s="67" t="s">
        <v>42</v>
      </c>
      <c r="F30" s="67">
        <v>5</v>
      </c>
      <c r="G30" s="103">
        <v>12000</v>
      </c>
      <c r="H30" s="103" t="s">
        <v>42</v>
      </c>
      <c r="I30" s="67">
        <v>60</v>
      </c>
    </row>
    <row r="31" spans="1:9" ht="12.75">
      <c r="A31" s="71"/>
      <c r="B31" s="67"/>
      <c r="C31" s="67"/>
      <c r="D31" s="67"/>
      <c r="E31" s="67"/>
      <c r="F31" s="67"/>
      <c r="G31" s="103"/>
      <c r="H31" s="103"/>
      <c r="I31" s="67"/>
    </row>
    <row r="32" spans="1:9" ht="12.75">
      <c r="A32" s="61" t="s">
        <v>137</v>
      </c>
      <c r="B32" s="66" t="s">
        <v>42</v>
      </c>
      <c r="C32" s="102" t="s">
        <v>42</v>
      </c>
      <c r="D32" s="69">
        <v>10000</v>
      </c>
      <c r="E32" s="66" t="s">
        <v>42</v>
      </c>
      <c r="F32" s="66">
        <v>10000</v>
      </c>
      <c r="G32" s="66" t="s">
        <v>42</v>
      </c>
      <c r="H32" s="102" t="s">
        <v>42</v>
      </c>
      <c r="I32" s="102" t="s">
        <v>42</v>
      </c>
    </row>
    <row r="33" spans="1:9" ht="12.75">
      <c r="A33" s="61" t="s">
        <v>138</v>
      </c>
      <c r="B33" s="66" t="s">
        <v>42</v>
      </c>
      <c r="C33" s="102" t="s">
        <v>42</v>
      </c>
      <c r="D33" s="69">
        <v>1500</v>
      </c>
      <c r="E33" s="66" t="s">
        <v>42</v>
      </c>
      <c r="F33" s="66">
        <v>1500</v>
      </c>
      <c r="G33" s="66" t="s">
        <v>42</v>
      </c>
      <c r="H33" s="102" t="s">
        <v>42</v>
      </c>
      <c r="I33" s="102" t="s">
        <v>42</v>
      </c>
    </row>
    <row r="34" spans="1:9" ht="12.75">
      <c r="A34" s="71" t="s">
        <v>139</v>
      </c>
      <c r="B34" s="67" t="s">
        <v>42</v>
      </c>
      <c r="C34" s="67" t="s">
        <v>42</v>
      </c>
      <c r="D34" s="70">
        <v>11500</v>
      </c>
      <c r="E34" s="67" t="s">
        <v>42</v>
      </c>
      <c r="F34" s="67">
        <v>11500</v>
      </c>
      <c r="G34" s="67" t="s">
        <v>42</v>
      </c>
      <c r="H34" s="103" t="s">
        <v>42</v>
      </c>
      <c r="I34" s="67" t="s">
        <v>42</v>
      </c>
    </row>
    <row r="35" spans="1:9" ht="12.75">
      <c r="A35" s="105"/>
      <c r="B35" s="66"/>
      <c r="C35" s="66"/>
      <c r="D35" s="66"/>
      <c r="E35" s="66"/>
      <c r="F35" s="66"/>
      <c r="G35" s="102"/>
      <c r="H35" s="102"/>
      <c r="I35" s="66"/>
    </row>
    <row r="36" spans="1:9" ht="12.75">
      <c r="A36" s="61" t="s">
        <v>141</v>
      </c>
      <c r="B36" s="66" t="s">
        <v>42</v>
      </c>
      <c r="C36" s="66" t="s">
        <v>42</v>
      </c>
      <c r="D36" s="66" t="s">
        <v>42</v>
      </c>
      <c r="E36" s="69">
        <v>19</v>
      </c>
      <c r="F36" s="66">
        <v>19</v>
      </c>
      <c r="G36" s="66" t="s">
        <v>42</v>
      </c>
      <c r="H36" s="102" t="s">
        <v>42</v>
      </c>
      <c r="I36" s="66" t="s">
        <v>42</v>
      </c>
    </row>
    <row r="37" spans="1:9" ht="12.75">
      <c r="A37" s="61" t="s">
        <v>144</v>
      </c>
      <c r="B37" s="66" t="s">
        <v>42</v>
      </c>
      <c r="C37" s="66" t="s">
        <v>42</v>
      </c>
      <c r="D37" s="69">
        <v>239</v>
      </c>
      <c r="E37" s="69">
        <v>66</v>
      </c>
      <c r="F37" s="66">
        <v>305</v>
      </c>
      <c r="G37" s="102" t="s">
        <v>42</v>
      </c>
      <c r="H37" s="102" t="s">
        <v>42</v>
      </c>
      <c r="I37" s="66" t="s">
        <v>42</v>
      </c>
    </row>
    <row r="38" spans="1:9" ht="12.75">
      <c r="A38" s="71" t="s">
        <v>167</v>
      </c>
      <c r="B38" s="67" t="s">
        <v>42</v>
      </c>
      <c r="C38" s="67" t="s">
        <v>42</v>
      </c>
      <c r="D38" s="70">
        <v>239</v>
      </c>
      <c r="E38" s="70">
        <v>85</v>
      </c>
      <c r="F38" s="67">
        <v>324</v>
      </c>
      <c r="G38" s="103" t="s">
        <v>42</v>
      </c>
      <c r="H38" s="103" t="s">
        <v>42</v>
      </c>
      <c r="I38" s="67" t="s">
        <v>42</v>
      </c>
    </row>
    <row r="39" spans="1:9" ht="12.75">
      <c r="A39" s="61"/>
      <c r="B39" s="66"/>
      <c r="C39" s="66"/>
      <c r="D39" s="66"/>
      <c r="E39" s="66"/>
      <c r="F39" s="66"/>
      <c r="G39" s="102"/>
      <c r="H39" s="102"/>
      <c r="I39" s="66"/>
    </row>
    <row r="40" spans="1:10" s="68" customFormat="1" ht="13.5" thickBot="1">
      <c r="A40" s="72" t="s">
        <v>151</v>
      </c>
      <c r="B40" s="73">
        <v>557</v>
      </c>
      <c r="C40" s="73">
        <v>74</v>
      </c>
      <c r="D40" s="73">
        <v>11742</v>
      </c>
      <c r="E40" s="73">
        <v>85</v>
      </c>
      <c r="F40" s="73">
        <v>12458</v>
      </c>
      <c r="G40" s="106">
        <v>22253</v>
      </c>
      <c r="H40" s="106">
        <v>39149</v>
      </c>
      <c r="I40" s="73">
        <v>15292</v>
      </c>
      <c r="J40" s="71"/>
    </row>
  </sheetData>
  <mergeCells count="8">
    <mergeCell ref="A1:I1"/>
    <mergeCell ref="A3:I3"/>
    <mergeCell ref="B5:F5"/>
    <mergeCell ref="G5:I5"/>
    <mergeCell ref="B6:C6"/>
    <mergeCell ref="D6:E6"/>
    <mergeCell ref="F6:F7"/>
    <mergeCell ref="G6:H6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5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Hoja83">
    <pageSetUpPr fitToPage="1"/>
  </sheetPr>
  <dimension ref="A1:J40"/>
  <sheetViews>
    <sheetView zoomScale="75" zoomScaleNormal="75" workbookViewId="0" topLeftCell="A1">
      <selection activeCell="L4" sqref="L4"/>
    </sheetView>
  </sheetViews>
  <sheetFormatPr defaultColWidth="11.421875" defaultRowHeight="12.75"/>
  <cols>
    <col min="1" max="1" width="28.7109375" style="58" customWidth="1"/>
    <col min="2" max="9" width="12.7109375" style="58" customWidth="1"/>
    <col min="10" max="16384" width="11.421875" style="58" customWidth="1"/>
  </cols>
  <sheetData>
    <row r="1" spans="1:9" s="55" customFormat="1" ht="18">
      <c r="A1" s="179" t="s">
        <v>0</v>
      </c>
      <c r="B1" s="179"/>
      <c r="C1" s="179"/>
      <c r="D1" s="179"/>
      <c r="E1" s="179"/>
      <c r="F1" s="179"/>
      <c r="G1" s="179"/>
      <c r="H1" s="179"/>
      <c r="I1" s="179"/>
    </row>
    <row r="3" spans="1:9" s="56" customFormat="1" ht="15">
      <c r="A3" s="191" t="s">
        <v>201</v>
      </c>
      <c r="B3" s="191"/>
      <c r="C3" s="191"/>
      <c r="D3" s="191"/>
      <c r="E3" s="191"/>
      <c r="F3" s="191"/>
      <c r="G3" s="191"/>
      <c r="H3" s="191"/>
      <c r="I3" s="191"/>
    </row>
    <row r="4" spans="1:9" s="56" customFormat="1" ht="15.75" thickBot="1">
      <c r="A4" s="98"/>
      <c r="B4" s="99"/>
      <c r="C4" s="99"/>
      <c r="D4" s="99"/>
      <c r="E4" s="99"/>
      <c r="F4" s="99"/>
      <c r="G4" s="99"/>
      <c r="H4" s="100"/>
      <c r="I4" s="100"/>
    </row>
    <row r="5" spans="1:9" ht="12.75">
      <c r="A5" s="135" t="s">
        <v>85</v>
      </c>
      <c r="B5" s="181" t="s">
        <v>173</v>
      </c>
      <c r="C5" s="182"/>
      <c r="D5" s="182"/>
      <c r="E5" s="182"/>
      <c r="F5" s="185"/>
      <c r="G5" s="181" t="s">
        <v>152</v>
      </c>
      <c r="H5" s="182"/>
      <c r="I5" s="182"/>
    </row>
    <row r="6" spans="1:9" ht="12.75">
      <c r="A6" s="59" t="s">
        <v>87</v>
      </c>
      <c r="B6" s="189" t="s">
        <v>36</v>
      </c>
      <c r="C6" s="190"/>
      <c r="D6" s="189" t="s">
        <v>37</v>
      </c>
      <c r="E6" s="202"/>
      <c r="F6" s="203" t="s">
        <v>40</v>
      </c>
      <c r="G6" s="183" t="s">
        <v>153</v>
      </c>
      <c r="H6" s="184"/>
      <c r="I6" s="63" t="s">
        <v>174</v>
      </c>
    </row>
    <row r="7" spans="1:9" ht="13.5" thickBot="1">
      <c r="A7" s="90"/>
      <c r="B7" s="91" t="s">
        <v>38</v>
      </c>
      <c r="C7" s="91" t="s">
        <v>39</v>
      </c>
      <c r="D7" s="91" t="s">
        <v>38</v>
      </c>
      <c r="E7" s="91" t="s">
        <v>39</v>
      </c>
      <c r="F7" s="165"/>
      <c r="G7" s="91" t="s">
        <v>38</v>
      </c>
      <c r="H7" s="101" t="s">
        <v>39</v>
      </c>
      <c r="I7" s="91" t="s">
        <v>175</v>
      </c>
    </row>
    <row r="8" spans="1:9" s="68" customFormat="1" ht="12.75">
      <c r="A8" s="71" t="s">
        <v>100</v>
      </c>
      <c r="B8" s="67">
        <v>40</v>
      </c>
      <c r="C8" s="67">
        <v>54</v>
      </c>
      <c r="D8" s="67" t="s">
        <v>42</v>
      </c>
      <c r="E8" s="67" t="s">
        <v>42</v>
      </c>
      <c r="F8" s="67">
        <v>94</v>
      </c>
      <c r="G8" s="103">
        <v>24000</v>
      </c>
      <c r="H8" s="103">
        <v>44000</v>
      </c>
      <c r="I8" s="67">
        <v>3336</v>
      </c>
    </row>
    <row r="9" spans="1:9" ht="12.75">
      <c r="A9" s="61"/>
      <c r="B9" s="66"/>
      <c r="C9" s="66"/>
      <c r="D9" s="66"/>
      <c r="E9" s="66"/>
      <c r="F9" s="66"/>
      <c r="G9" s="102"/>
      <c r="H9" s="102"/>
      <c r="I9" s="66"/>
    </row>
    <row r="10" spans="1:9" ht="12.75">
      <c r="A10" s="61" t="s">
        <v>102</v>
      </c>
      <c r="B10" s="102">
        <v>10</v>
      </c>
      <c r="C10" s="66" t="s">
        <v>42</v>
      </c>
      <c r="D10" s="66" t="s">
        <v>42</v>
      </c>
      <c r="E10" s="66" t="s">
        <v>42</v>
      </c>
      <c r="F10" s="66">
        <v>10</v>
      </c>
      <c r="G10" s="102">
        <v>31500</v>
      </c>
      <c r="H10" s="66" t="s">
        <v>42</v>
      </c>
      <c r="I10" s="102">
        <v>315</v>
      </c>
    </row>
    <row r="11" spans="1:9" ht="12.75">
      <c r="A11" s="61" t="s">
        <v>103</v>
      </c>
      <c r="B11" s="102">
        <v>33</v>
      </c>
      <c r="C11" s="66" t="s">
        <v>42</v>
      </c>
      <c r="D11" s="66" t="s">
        <v>42</v>
      </c>
      <c r="E11" s="66" t="s">
        <v>42</v>
      </c>
      <c r="F11" s="66">
        <v>33</v>
      </c>
      <c r="G11" s="102">
        <v>28000</v>
      </c>
      <c r="H11" s="66" t="s">
        <v>42</v>
      </c>
      <c r="I11" s="102">
        <v>924</v>
      </c>
    </row>
    <row r="12" spans="1:9" ht="12.75">
      <c r="A12" s="71" t="s">
        <v>165</v>
      </c>
      <c r="B12" s="67">
        <v>43</v>
      </c>
      <c r="C12" s="67" t="s">
        <v>42</v>
      </c>
      <c r="D12" s="67" t="s">
        <v>42</v>
      </c>
      <c r="E12" s="67" t="s">
        <v>42</v>
      </c>
      <c r="F12" s="67">
        <v>43</v>
      </c>
      <c r="G12" s="103">
        <v>28814</v>
      </c>
      <c r="H12" s="103" t="s">
        <v>42</v>
      </c>
      <c r="I12" s="67">
        <v>1239</v>
      </c>
    </row>
    <row r="13" spans="1:9" ht="12.75">
      <c r="A13" s="71"/>
      <c r="B13" s="67"/>
      <c r="C13" s="67"/>
      <c r="D13" s="67"/>
      <c r="E13" s="67"/>
      <c r="F13" s="67"/>
      <c r="G13" s="103"/>
      <c r="H13" s="103"/>
      <c r="I13" s="67"/>
    </row>
    <row r="14" spans="1:9" s="68" customFormat="1" ht="12.75">
      <c r="A14" s="71" t="s">
        <v>104</v>
      </c>
      <c r="B14" s="103">
        <v>55</v>
      </c>
      <c r="C14" s="103" t="s">
        <v>42</v>
      </c>
      <c r="D14" s="67" t="s">
        <v>42</v>
      </c>
      <c r="E14" s="67" t="s">
        <v>42</v>
      </c>
      <c r="F14" s="67">
        <v>55</v>
      </c>
      <c r="G14" s="103">
        <v>8200</v>
      </c>
      <c r="H14" s="103" t="s">
        <v>42</v>
      </c>
      <c r="I14" s="103">
        <v>451</v>
      </c>
    </row>
    <row r="15" spans="1:9" ht="12.75">
      <c r="A15" s="71"/>
      <c r="B15" s="67"/>
      <c r="C15" s="67"/>
      <c r="D15" s="67"/>
      <c r="E15" s="67"/>
      <c r="F15" s="67"/>
      <c r="G15" s="103"/>
      <c r="H15" s="103"/>
      <c r="I15" s="67"/>
    </row>
    <row r="16" spans="1:9" ht="12.75">
      <c r="A16" s="61" t="s">
        <v>110</v>
      </c>
      <c r="B16" s="104">
        <v>46</v>
      </c>
      <c r="C16" s="104">
        <v>4</v>
      </c>
      <c r="D16" s="104" t="s">
        <v>42</v>
      </c>
      <c r="E16" s="66" t="s">
        <v>42</v>
      </c>
      <c r="F16" s="66">
        <v>50</v>
      </c>
      <c r="G16" s="104">
        <v>13900</v>
      </c>
      <c r="H16" s="104">
        <v>35400</v>
      </c>
      <c r="I16" s="104">
        <v>781</v>
      </c>
    </row>
    <row r="17" spans="1:9" ht="12.75">
      <c r="A17" s="61" t="s">
        <v>112</v>
      </c>
      <c r="B17" s="104">
        <v>2</v>
      </c>
      <c r="C17" s="104">
        <v>5</v>
      </c>
      <c r="D17" s="66" t="s">
        <v>42</v>
      </c>
      <c r="E17" s="66" t="s">
        <v>42</v>
      </c>
      <c r="F17" s="66">
        <v>7</v>
      </c>
      <c r="G17" s="104">
        <v>12500</v>
      </c>
      <c r="H17" s="104">
        <v>21000</v>
      </c>
      <c r="I17" s="102">
        <v>130</v>
      </c>
    </row>
    <row r="18" spans="1:9" ht="12.75">
      <c r="A18" s="61" t="s">
        <v>113</v>
      </c>
      <c r="B18" s="104" t="s">
        <v>42</v>
      </c>
      <c r="C18" s="104">
        <v>2</v>
      </c>
      <c r="D18" s="66" t="s">
        <v>42</v>
      </c>
      <c r="E18" s="66" t="s">
        <v>42</v>
      </c>
      <c r="F18" s="66">
        <v>2</v>
      </c>
      <c r="G18" s="104" t="s">
        <v>42</v>
      </c>
      <c r="H18" s="104">
        <v>31000</v>
      </c>
      <c r="I18" s="102">
        <v>62</v>
      </c>
    </row>
    <row r="19" spans="1:9" ht="12.75">
      <c r="A19" s="71" t="s">
        <v>114</v>
      </c>
      <c r="B19" s="67">
        <v>48</v>
      </c>
      <c r="C19" s="67">
        <v>11</v>
      </c>
      <c r="D19" s="67" t="s">
        <v>42</v>
      </c>
      <c r="E19" s="67" t="s">
        <v>42</v>
      </c>
      <c r="F19" s="67">
        <v>59</v>
      </c>
      <c r="G19" s="103">
        <v>13842</v>
      </c>
      <c r="H19" s="103">
        <v>28055</v>
      </c>
      <c r="I19" s="67">
        <v>973</v>
      </c>
    </row>
    <row r="20" spans="1:9" ht="12.75">
      <c r="A20" s="71"/>
      <c r="B20" s="67"/>
      <c r="C20" s="67"/>
      <c r="D20" s="67"/>
      <c r="E20" s="67"/>
      <c r="F20" s="67"/>
      <c r="G20" s="103"/>
      <c r="H20" s="103"/>
      <c r="I20" s="67"/>
    </row>
    <row r="21" spans="1:9" s="68" customFormat="1" ht="12.75">
      <c r="A21" s="71" t="s">
        <v>115</v>
      </c>
      <c r="B21" s="103">
        <v>88</v>
      </c>
      <c r="C21" s="103" t="s">
        <v>42</v>
      </c>
      <c r="D21" s="67" t="s">
        <v>42</v>
      </c>
      <c r="E21" s="67" t="s">
        <v>42</v>
      </c>
      <c r="F21" s="67">
        <v>88</v>
      </c>
      <c r="G21" s="103">
        <v>26500</v>
      </c>
      <c r="H21" s="103" t="s">
        <v>42</v>
      </c>
      <c r="I21" s="103">
        <v>2332</v>
      </c>
    </row>
    <row r="22" spans="1:9" ht="12.75">
      <c r="A22" s="61"/>
      <c r="B22" s="66"/>
      <c r="C22" s="66"/>
      <c r="D22" s="66"/>
      <c r="E22" s="66"/>
      <c r="F22" s="66"/>
      <c r="G22" s="102"/>
      <c r="H22" s="102"/>
      <c r="I22" s="66"/>
    </row>
    <row r="23" spans="1:9" ht="12.75">
      <c r="A23" s="61" t="s">
        <v>116</v>
      </c>
      <c r="B23" s="69">
        <v>7</v>
      </c>
      <c r="C23" s="102" t="s">
        <v>42</v>
      </c>
      <c r="D23" s="66" t="s">
        <v>42</v>
      </c>
      <c r="E23" s="66" t="s">
        <v>42</v>
      </c>
      <c r="F23" s="66">
        <v>7</v>
      </c>
      <c r="G23" s="69">
        <v>10000</v>
      </c>
      <c r="H23" s="102" t="s">
        <v>42</v>
      </c>
      <c r="I23" s="102">
        <v>70</v>
      </c>
    </row>
    <row r="24" spans="1:9" ht="12.75">
      <c r="A24" s="71" t="s">
        <v>166</v>
      </c>
      <c r="B24" s="67">
        <v>7</v>
      </c>
      <c r="C24" s="67" t="s">
        <v>42</v>
      </c>
      <c r="D24" s="67" t="s">
        <v>42</v>
      </c>
      <c r="E24" s="67" t="s">
        <v>42</v>
      </c>
      <c r="F24" s="67">
        <v>7</v>
      </c>
      <c r="G24" s="103">
        <v>10000</v>
      </c>
      <c r="H24" s="103" t="s">
        <v>42</v>
      </c>
      <c r="I24" s="67">
        <v>70</v>
      </c>
    </row>
    <row r="25" spans="1:9" ht="12.75">
      <c r="A25" s="71"/>
      <c r="B25" s="67"/>
      <c r="C25" s="67"/>
      <c r="D25" s="67"/>
      <c r="E25" s="67"/>
      <c r="F25" s="67"/>
      <c r="G25" s="103"/>
      <c r="H25" s="103"/>
      <c r="I25" s="67"/>
    </row>
    <row r="26" spans="1:9" ht="12.75" customHeight="1">
      <c r="A26" s="61" t="s">
        <v>130</v>
      </c>
      <c r="B26" s="66" t="s">
        <v>42</v>
      </c>
      <c r="C26" s="66">
        <v>13</v>
      </c>
      <c r="D26" s="66" t="s">
        <v>42</v>
      </c>
      <c r="E26" s="66" t="s">
        <v>42</v>
      </c>
      <c r="F26" s="66">
        <v>13</v>
      </c>
      <c r="G26" s="102" t="s">
        <v>42</v>
      </c>
      <c r="H26" s="102">
        <v>21000</v>
      </c>
      <c r="I26" s="66">
        <v>273</v>
      </c>
    </row>
    <row r="27" spans="1:9" ht="12.75">
      <c r="A27" s="71" t="s">
        <v>131</v>
      </c>
      <c r="B27" s="67" t="s">
        <v>42</v>
      </c>
      <c r="C27" s="67">
        <v>13</v>
      </c>
      <c r="D27" s="67" t="s">
        <v>42</v>
      </c>
      <c r="E27" s="67" t="s">
        <v>42</v>
      </c>
      <c r="F27" s="67">
        <v>13</v>
      </c>
      <c r="G27" s="103" t="s">
        <v>42</v>
      </c>
      <c r="H27" s="103">
        <v>21000</v>
      </c>
      <c r="I27" s="67">
        <v>273</v>
      </c>
    </row>
    <row r="28" spans="1:9" ht="12.75">
      <c r="A28" s="61"/>
      <c r="B28" s="66"/>
      <c r="C28" s="66"/>
      <c r="D28" s="66"/>
      <c r="E28" s="66"/>
      <c r="F28" s="66"/>
      <c r="G28" s="102"/>
      <c r="H28" s="102"/>
      <c r="I28" s="66"/>
    </row>
    <row r="29" spans="1:9" ht="12.75">
      <c r="A29" s="61" t="s">
        <v>133</v>
      </c>
      <c r="B29" s="104" t="s">
        <v>42</v>
      </c>
      <c r="C29" s="104">
        <v>1</v>
      </c>
      <c r="D29" s="66" t="s">
        <v>42</v>
      </c>
      <c r="E29" s="66" t="s">
        <v>42</v>
      </c>
      <c r="F29" s="66">
        <v>1</v>
      </c>
      <c r="G29" s="104">
        <v>12000</v>
      </c>
      <c r="H29" s="104">
        <v>23000</v>
      </c>
      <c r="I29" s="102">
        <v>23</v>
      </c>
    </row>
    <row r="30" spans="1:9" ht="12.75">
      <c r="A30" s="71" t="s">
        <v>135</v>
      </c>
      <c r="B30" s="67" t="s">
        <v>42</v>
      </c>
      <c r="C30" s="67">
        <v>1</v>
      </c>
      <c r="D30" s="67" t="s">
        <v>42</v>
      </c>
      <c r="E30" s="67" t="s">
        <v>42</v>
      </c>
      <c r="F30" s="67">
        <v>1</v>
      </c>
      <c r="G30" s="103" t="s">
        <v>42</v>
      </c>
      <c r="H30" s="103">
        <v>23000</v>
      </c>
      <c r="I30" s="67">
        <v>23</v>
      </c>
    </row>
    <row r="31" spans="1:9" ht="12.75">
      <c r="A31" s="71"/>
      <c r="B31" s="67"/>
      <c r="C31" s="67"/>
      <c r="D31" s="67"/>
      <c r="E31" s="67"/>
      <c r="F31" s="67"/>
      <c r="G31" s="103"/>
      <c r="H31" s="103"/>
      <c r="I31" s="67"/>
    </row>
    <row r="32" spans="1:9" ht="12.75">
      <c r="A32" s="61" t="s">
        <v>137</v>
      </c>
      <c r="B32" s="66" t="s">
        <v>42</v>
      </c>
      <c r="C32" s="102" t="s">
        <v>42</v>
      </c>
      <c r="D32" s="69">
        <v>10000</v>
      </c>
      <c r="E32" s="66" t="s">
        <v>42</v>
      </c>
      <c r="F32" s="66">
        <v>10000</v>
      </c>
      <c r="G32" s="66" t="s">
        <v>42</v>
      </c>
      <c r="H32" s="102" t="s">
        <v>42</v>
      </c>
      <c r="I32" s="102" t="s">
        <v>42</v>
      </c>
    </row>
    <row r="33" spans="1:9" ht="12.75">
      <c r="A33" s="61" t="s">
        <v>138</v>
      </c>
      <c r="B33" s="66" t="s">
        <v>42</v>
      </c>
      <c r="C33" s="102" t="s">
        <v>42</v>
      </c>
      <c r="D33" s="69">
        <v>1500</v>
      </c>
      <c r="E33" s="66" t="s">
        <v>42</v>
      </c>
      <c r="F33" s="66">
        <v>1500</v>
      </c>
      <c r="G33" s="66" t="s">
        <v>42</v>
      </c>
      <c r="H33" s="102" t="s">
        <v>42</v>
      </c>
      <c r="I33" s="102" t="s">
        <v>42</v>
      </c>
    </row>
    <row r="34" spans="1:9" ht="12.75">
      <c r="A34" s="71" t="s">
        <v>139</v>
      </c>
      <c r="B34" s="67" t="s">
        <v>42</v>
      </c>
      <c r="C34" s="67" t="s">
        <v>42</v>
      </c>
      <c r="D34" s="70">
        <v>11500</v>
      </c>
      <c r="E34" s="67" t="s">
        <v>42</v>
      </c>
      <c r="F34" s="67">
        <v>11500</v>
      </c>
      <c r="G34" s="67" t="s">
        <v>42</v>
      </c>
      <c r="H34" s="103" t="s">
        <v>42</v>
      </c>
      <c r="I34" s="67" t="s">
        <v>42</v>
      </c>
    </row>
    <row r="35" spans="1:9" ht="12.75">
      <c r="A35" s="105"/>
      <c r="B35" s="66"/>
      <c r="C35" s="66"/>
      <c r="D35" s="66"/>
      <c r="E35" s="66"/>
      <c r="F35" s="66"/>
      <c r="G35" s="102"/>
      <c r="H35" s="102"/>
      <c r="I35" s="66"/>
    </row>
    <row r="36" spans="1:9" ht="12.75">
      <c r="A36" s="61" t="s">
        <v>141</v>
      </c>
      <c r="B36" s="66" t="s">
        <v>42</v>
      </c>
      <c r="C36" s="66" t="s">
        <v>42</v>
      </c>
      <c r="D36" s="66" t="s">
        <v>42</v>
      </c>
      <c r="E36" s="69">
        <v>19</v>
      </c>
      <c r="F36" s="66">
        <v>19</v>
      </c>
      <c r="G36" s="66" t="s">
        <v>42</v>
      </c>
      <c r="H36" s="102" t="s">
        <v>42</v>
      </c>
      <c r="I36" s="66" t="s">
        <v>42</v>
      </c>
    </row>
    <row r="37" spans="1:9" ht="12.75">
      <c r="A37" s="61" t="s">
        <v>144</v>
      </c>
      <c r="B37" s="66" t="s">
        <v>42</v>
      </c>
      <c r="C37" s="66" t="s">
        <v>42</v>
      </c>
      <c r="D37" s="69">
        <v>181</v>
      </c>
      <c r="E37" s="69">
        <v>48</v>
      </c>
      <c r="F37" s="66">
        <v>229</v>
      </c>
      <c r="G37" s="102" t="s">
        <v>42</v>
      </c>
      <c r="H37" s="102" t="s">
        <v>42</v>
      </c>
      <c r="I37" s="66" t="s">
        <v>42</v>
      </c>
    </row>
    <row r="38" spans="1:9" ht="12.75">
      <c r="A38" s="71" t="s">
        <v>167</v>
      </c>
      <c r="B38" s="67" t="s">
        <v>42</v>
      </c>
      <c r="C38" s="67" t="s">
        <v>42</v>
      </c>
      <c r="D38" s="70">
        <v>181</v>
      </c>
      <c r="E38" s="70">
        <v>67</v>
      </c>
      <c r="F38" s="67">
        <v>248</v>
      </c>
      <c r="G38" s="103" t="s">
        <v>42</v>
      </c>
      <c r="H38" s="103" t="s">
        <v>42</v>
      </c>
      <c r="I38" s="67" t="s">
        <v>42</v>
      </c>
    </row>
    <row r="39" spans="1:9" ht="12.75">
      <c r="A39" s="61"/>
      <c r="B39" s="66"/>
      <c r="C39" s="66"/>
      <c r="D39" s="66"/>
      <c r="E39" s="66"/>
      <c r="F39" s="66"/>
      <c r="G39" s="102"/>
      <c r="H39" s="102"/>
      <c r="I39" s="66"/>
    </row>
    <row r="40" spans="1:10" s="68" customFormat="1" ht="13.5" thickBot="1">
      <c r="A40" s="72" t="s">
        <v>151</v>
      </c>
      <c r="B40" s="73">
        <v>281</v>
      </c>
      <c r="C40" s="73">
        <v>79</v>
      </c>
      <c r="D40" s="73">
        <v>11681</v>
      </c>
      <c r="E40" s="73">
        <v>67</v>
      </c>
      <c r="F40" s="73">
        <v>12108</v>
      </c>
      <c r="G40" s="106">
        <v>20343</v>
      </c>
      <c r="H40" s="106">
        <v>37729</v>
      </c>
      <c r="I40" s="73">
        <v>8697</v>
      </c>
      <c r="J40" s="71"/>
    </row>
  </sheetData>
  <mergeCells count="8">
    <mergeCell ref="B6:C6"/>
    <mergeCell ref="D6:E6"/>
    <mergeCell ref="F6:F7"/>
    <mergeCell ref="G6:H6"/>
    <mergeCell ref="A1:I1"/>
    <mergeCell ref="A3:I3"/>
    <mergeCell ref="B5:F5"/>
    <mergeCell ref="G5:I5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5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Hoja70">
    <pageSetUpPr fitToPage="1"/>
  </sheetPr>
  <dimension ref="A1:J49"/>
  <sheetViews>
    <sheetView zoomScale="75" zoomScaleNormal="75" workbookViewId="0" topLeftCell="A1">
      <selection activeCell="A3" sqref="A3:I3"/>
    </sheetView>
  </sheetViews>
  <sheetFormatPr defaultColWidth="11.421875" defaultRowHeight="12.75"/>
  <cols>
    <col min="1" max="1" width="28.7109375" style="58" customWidth="1"/>
    <col min="2" max="9" width="12.7109375" style="58" customWidth="1"/>
    <col min="10" max="16384" width="11.421875" style="58" customWidth="1"/>
  </cols>
  <sheetData>
    <row r="1" spans="1:9" s="55" customFormat="1" ht="18">
      <c r="A1" s="179" t="s">
        <v>0</v>
      </c>
      <c r="B1" s="179"/>
      <c r="C1" s="179"/>
      <c r="D1" s="179"/>
      <c r="E1" s="179"/>
      <c r="F1" s="179"/>
      <c r="G1" s="179"/>
      <c r="H1" s="179"/>
      <c r="I1" s="179"/>
    </row>
    <row r="3" spans="1:9" s="56" customFormat="1" ht="15">
      <c r="A3" s="191" t="s">
        <v>202</v>
      </c>
      <c r="B3" s="191"/>
      <c r="C3" s="191"/>
      <c r="D3" s="191"/>
      <c r="E3" s="191"/>
      <c r="F3" s="191"/>
      <c r="G3" s="191"/>
      <c r="H3" s="191"/>
      <c r="I3" s="191"/>
    </row>
    <row r="4" spans="1:9" s="56" customFormat="1" ht="15.75" thickBot="1">
      <c r="A4" s="98"/>
      <c r="B4" s="99"/>
      <c r="C4" s="99"/>
      <c r="D4" s="99"/>
      <c r="E4" s="99"/>
      <c r="F4" s="99"/>
      <c r="G4" s="99"/>
      <c r="H4" s="100"/>
      <c r="I4" s="100"/>
    </row>
    <row r="5" spans="1:9" ht="12.75">
      <c r="A5" s="135" t="s">
        <v>85</v>
      </c>
      <c r="B5" s="181" t="s">
        <v>173</v>
      </c>
      <c r="C5" s="182"/>
      <c r="D5" s="182"/>
      <c r="E5" s="182"/>
      <c r="F5" s="185"/>
      <c r="G5" s="181" t="s">
        <v>152</v>
      </c>
      <c r="H5" s="182"/>
      <c r="I5" s="182"/>
    </row>
    <row r="6" spans="1:9" ht="12.75">
      <c r="A6" s="59" t="s">
        <v>87</v>
      </c>
      <c r="B6" s="189" t="s">
        <v>36</v>
      </c>
      <c r="C6" s="190"/>
      <c r="D6" s="189" t="s">
        <v>37</v>
      </c>
      <c r="E6" s="202"/>
      <c r="F6" s="203" t="s">
        <v>40</v>
      </c>
      <c r="G6" s="183" t="s">
        <v>153</v>
      </c>
      <c r="H6" s="184"/>
      <c r="I6" s="63" t="s">
        <v>174</v>
      </c>
    </row>
    <row r="7" spans="1:9" ht="13.5" thickBot="1">
      <c r="A7" s="90"/>
      <c r="B7" s="91" t="s">
        <v>38</v>
      </c>
      <c r="C7" s="91" t="s">
        <v>39</v>
      </c>
      <c r="D7" s="91" t="s">
        <v>38</v>
      </c>
      <c r="E7" s="91" t="s">
        <v>39</v>
      </c>
      <c r="F7" s="165"/>
      <c r="G7" s="91" t="s">
        <v>38</v>
      </c>
      <c r="H7" s="101" t="s">
        <v>39</v>
      </c>
      <c r="I7" s="91" t="s">
        <v>175</v>
      </c>
    </row>
    <row r="8" spans="1:9" s="68" customFormat="1" ht="12.75">
      <c r="A8" s="71" t="s">
        <v>100</v>
      </c>
      <c r="B8" s="67">
        <v>14</v>
      </c>
      <c r="C8" s="67" t="s">
        <v>42</v>
      </c>
      <c r="D8" s="67" t="s">
        <v>42</v>
      </c>
      <c r="E8" s="67" t="s">
        <v>42</v>
      </c>
      <c r="F8" s="67">
        <v>14</v>
      </c>
      <c r="G8" s="103" t="s">
        <v>42</v>
      </c>
      <c r="H8" s="103" t="s">
        <v>42</v>
      </c>
      <c r="I8" s="67" t="s">
        <v>42</v>
      </c>
    </row>
    <row r="9" spans="1:9" ht="12.75">
      <c r="A9" s="61"/>
      <c r="B9" s="66"/>
      <c r="C9" s="66"/>
      <c r="D9" s="66"/>
      <c r="E9" s="66"/>
      <c r="F9" s="66"/>
      <c r="G9" s="102"/>
      <c r="H9" s="102"/>
      <c r="I9" s="66"/>
    </row>
    <row r="10" spans="1:9" ht="12.75">
      <c r="A10" s="61" t="s">
        <v>101</v>
      </c>
      <c r="B10" s="102">
        <v>4</v>
      </c>
      <c r="C10" s="102" t="s">
        <v>42</v>
      </c>
      <c r="D10" s="66" t="s">
        <v>42</v>
      </c>
      <c r="E10" s="66" t="s">
        <v>42</v>
      </c>
      <c r="F10" s="66">
        <v>4</v>
      </c>
      <c r="G10" s="102">
        <v>18000</v>
      </c>
      <c r="H10" s="102" t="s">
        <v>42</v>
      </c>
      <c r="I10" s="102">
        <v>72</v>
      </c>
    </row>
    <row r="11" spans="1:9" ht="12.75">
      <c r="A11" s="61" t="s">
        <v>103</v>
      </c>
      <c r="B11" s="102">
        <v>1</v>
      </c>
      <c r="C11" s="66" t="s">
        <v>42</v>
      </c>
      <c r="D11" s="66" t="s">
        <v>42</v>
      </c>
      <c r="E11" s="66" t="s">
        <v>42</v>
      </c>
      <c r="F11" s="66">
        <v>1</v>
      </c>
      <c r="G11" s="102">
        <v>13500</v>
      </c>
      <c r="H11" s="66" t="s">
        <v>42</v>
      </c>
      <c r="I11" s="102">
        <v>14</v>
      </c>
    </row>
    <row r="12" spans="1:9" ht="12.75">
      <c r="A12" s="71" t="s">
        <v>165</v>
      </c>
      <c r="B12" s="67">
        <v>5</v>
      </c>
      <c r="C12" s="67" t="s">
        <v>42</v>
      </c>
      <c r="D12" s="67" t="s">
        <v>42</v>
      </c>
      <c r="E12" s="67" t="s">
        <v>42</v>
      </c>
      <c r="F12" s="67">
        <v>5</v>
      </c>
      <c r="G12" s="103">
        <v>17100</v>
      </c>
      <c r="H12" s="103" t="s">
        <v>42</v>
      </c>
      <c r="I12" s="67">
        <v>86</v>
      </c>
    </row>
    <row r="13" spans="1:9" ht="12.75">
      <c r="A13" s="71"/>
      <c r="B13" s="67"/>
      <c r="C13" s="67"/>
      <c r="D13" s="67"/>
      <c r="E13" s="67"/>
      <c r="F13" s="67"/>
      <c r="G13" s="103"/>
      <c r="H13" s="103"/>
      <c r="I13" s="67"/>
    </row>
    <row r="14" spans="1:9" s="68" customFormat="1" ht="12.75">
      <c r="A14" s="71" t="s">
        <v>104</v>
      </c>
      <c r="B14" s="103">
        <v>41</v>
      </c>
      <c r="C14" s="103">
        <v>58</v>
      </c>
      <c r="D14" s="67" t="s">
        <v>42</v>
      </c>
      <c r="E14" s="67" t="s">
        <v>42</v>
      </c>
      <c r="F14" s="67">
        <v>99</v>
      </c>
      <c r="G14" s="103">
        <v>7200</v>
      </c>
      <c r="H14" s="103">
        <v>11500</v>
      </c>
      <c r="I14" s="103">
        <v>962</v>
      </c>
    </row>
    <row r="15" spans="1:9" ht="12.75">
      <c r="A15" s="71"/>
      <c r="B15" s="67"/>
      <c r="C15" s="67"/>
      <c r="D15" s="67"/>
      <c r="E15" s="67"/>
      <c r="F15" s="67"/>
      <c r="G15" s="103"/>
      <c r="H15" s="103"/>
      <c r="I15" s="67"/>
    </row>
    <row r="16" spans="1:9" s="68" customFormat="1" ht="12.75">
      <c r="A16" s="71" t="s">
        <v>105</v>
      </c>
      <c r="B16" s="103">
        <v>177</v>
      </c>
      <c r="C16" s="103">
        <v>13</v>
      </c>
      <c r="D16" s="103" t="s">
        <v>42</v>
      </c>
      <c r="E16" s="67" t="s">
        <v>42</v>
      </c>
      <c r="F16" s="67">
        <v>190</v>
      </c>
      <c r="G16" s="103">
        <v>14000</v>
      </c>
      <c r="H16" s="103">
        <v>25000</v>
      </c>
      <c r="I16" s="103">
        <v>2803</v>
      </c>
    </row>
    <row r="17" spans="1:9" ht="12.75">
      <c r="A17" s="61"/>
      <c r="B17" s="66"/>
      <c r="C17" s="66"/>
      <c r="D17" s="66"/>
      <c r="E17" s="66"/>
      <c r="F17" s="66"/>
      <c r="G17" s="102"/>
      <c r="H17" s="102"/>
      <c r="I17" s="66"/>
    </row>
    <row r="18" spans="1:9" ht="12.75">
      <c r="A18" s="61" t="s">
        <v>106</v>
      </c>
      <c r="B18" s="66">
        <v>811</v>
      </c>
      <c r="C18" s="66">
        <v>35</v>
      </c>
      <c r="D18" s="66">
        <v>1850</v>
      </c>
      <c r="E18" s="66">
        <v>8</v>
      </c>
      <c r="F18" s="66">
        <v>2704</v>
      </c>
      <c r="G18" s="102">
        <v>18000</v>
      </c>
      <c r="H18" s="102">
        <v>25000</v>
      </c>
      <c r="I18" s="66">
        <v>15473</v>
      </c>
    </row>
    <row r="19" spans="1:9" ht="12.75">
      <c r="A19" s="61" t="s">
        <v>107</v>
      </c>
      <c r="B19" s="66">
        <v>2139</v>
      </c>
      <c r="C19" s="66">
        <v>69</v>
      </c>
      <c r="D19" s="66" t="s">
        <v>42</v>
      </c>
      <c r="E19" s="66" t="s">
        <v>42</v>
      </c>
      <c r="F19" s="66">
        <v>2208</v>
      </c>
      <c r="G19" s="102">
        <v>20000</v>
      </c>
      <c r="H19" s="102">
        <v>25000</v>
      </c>
      <c r="I19" s="66">
        <v>44505</v>
      </c>
    </row>
    <row r="20" spans="1:9" ht="12.75">
      <c r="A20" s="61" t="s">
        <v>108</v>
      </c>
      <c r="B20" s="69">
        <v>197</v>
      </c>
      <c r="C20" s="66">
        <v>11</v>
      </c>
      <c r="D20" s="66" t="s">
        <v>42</v>
      </c>
      <c r="E20" s="66" t="s">
        <v>42</v>
      </c>
      <c r="F20" s="66">
        <v>208</v>
      </c>
      <c r="G20" s="102">
        <v>24000</v>
      </c>
      <c r="H20" s="102">
        <v>40000</v>
      </c>
      <c r="I20" s="66">
        <v>5168</v>
      </c>
    </row>
    <row r="21" spans="1:9" ht="12.75">
      <c r="A21" s="71" t="s">
        <v>109</v>
      </c>
      <c r="B21" s="67">
        <v>3147</v>
      </c>
      <c r="C21" s="67">
        <v>115</v>
      </c>
      <c r="D21" s="67">
        <v>1850</v>
      </c>
      <c r="E21" s="67">
        <v>8</v>
      </c>
      <c r="F21" s="67">
        <v>5120</v>
      </c>
      <c r="G21" s="103">
        <v>19735</v>
      </c>
      <c r="H21" s="103">
        <v>26435</v>
      </c>
      <c r="I21" s="67">
        <v>65146</v>
      </c>
    </row>
    <row r="22" spans="1:9" ht="12.75">
      <c r="A22" s="61"/>
      <c r="B22" s="66"/>
      <c r="C22" s="66"/>
      <c r="D22" s="66"/>
      <c r="E22" s="66"/>
      <c r="F22" s="66"/>
      <c r="G22" s="102"/>
      <c r="H22" s="102"/>
      <c r="I22" s="66"/>
    </row>
    <row r="23" spans="1:9" ht="12.75">
      <c r="A23" s="61" t="s">
        <v>110</v>
      </c>
      <c r="B23" s="104">
        <v>288</v>
      </c>
      <c r="C23" s="104" t="s">
        <v>42</v>
      </c>
      <c r="D23" s="104">
        <v>183</v>
      </c>
      <c r="E23" s="66" t="s">
        <v>42</v>
      </c>
      <c r="F23" s="66">
        <v>471</v>
      </c>
      <c r="G23" s="104">
        <v>20400</v>
      </c>
      <c r="H23" s="104" t="s">
        <v>42</v>
      </c>
      <c r="I23" s="104">
        <v>5875</v>
      </c>
    </row>
    <row r="24" spans="1:9" ht="12.75">
      <c r="A24" s="61" t="s">
        <v>111</v>
      </c>
      <c r="B24" s="104">
        <v>97</v>
      </c>
      <c r="C24" s="104">
        <v>1</v>
      </c>
      <c r="D24" s="66" t="s">
        <v>42</v>
      </c>
      <c r="E24" s="66" t="s">
        <v>42</v>
      </c>
      <c r="F24" s="66">
        <v>98</v>
      </c>
      <c r="G24" s="104">
        <v>25000</v>
      </c>
      <c r="H24" s="104">
        <v>35000</v>
      </c>
      <c r="I24" s="102">
        <v>2460</v>
      </c>
    </row>
    <row r="25" spans="1:9" ht="12.75">
      <c r="A25" s="61" t="s">
        <v>112</v>
      </c>
      <c r="B25" s="104">
        <v>3044</v>
      </c>
      <c r="C25" s="104">
        <v>125</v>
      </c>
      <c r="D25" s="69">
        <v>800</v>
      </c>
      <c r="E25" s="66" t="s">
        <v>42</v>
      </c>
      <c r="F25" s="66">
        <v>3969</v>
      </c>
      <c r="G25" s="104">
        <v>10556</v>
      </c>
      <c r="H25" s="104">
        <v>27000</v>
      </c>
      <c r="I25" s="102">
        <v>35507</v>
      </c>
    </row>
    <row r="26" spans="1:9" ht="12.75">
      <c r="A26" s="71" t="s">
        <v>114</v>
      </c>
      <c r="B26" s="67">
        <v>3429</v>
      </c>
      <c r="C26" s="67">
        <v>126</v>
      </c>
      <c r="D26" s="67">
        <v>983</v>
      </c>
      <c r="E26" s="67" t="s">
        <v>42</v>
      </c>
      <c r="F26" s="67">
        <v>4538</v>
      </c>
      <c r="G26" s="103">
        <v>11791</v>
      </c>
      <c r="H26" s="103">
        <v>27063</v>
      </c>
      <c r="I26" s="67">
        <v>43842</v>
      </c>
    </row>
    <row r="27" spans="1:9" ht="12.75">
      <c r="A27" s="71"/>
      <c r="B27" s="67"/>
      <c r="C27" s="67"/>
      <c r="D27" s="67"/>
      <c r="E27" s="67"/>
      <c r="F27" s="67"/>
      <c r="G27" s="103"/>
      <c r="H27" s="103"/>
      <c r="I27" s="67"/>
    </row>
    <row r="28" spans="1:9" ht="12.75">
      <c r="A28" s="61" t="s">
        <v>116</v>
      </c>
      <c r="B28" s="69">
        <v>3</v>
      </c>
      <c r="C28" s="102" t="s">
        <v>42</v>
      </c>
      <c r="D28" s="66" t="s">
        <v>42</v>
      </c>
      <c r="E28" s="66" t="s">
        <v>42</v>
      </c>
      <c r="F28" s="66">
        <v>3</v>
      </c>
      <c r="G28" s="69">
        <v>15000</v>
      </c>
      <c r="H28" s="102" t="s">
        <v>42</v>
      </c>
      <c r="I28" s="102">
        <v>45</v>
      </c>
    </row>
    <row r="29" spans="1:9" ht="12.75">
      <c r="A29" s="61" t="s">
        <v>117</v>
      </c>
      <c r="B29" s="66">
        <v>874</v>
      </c>
      <c r="C29" s="66">
        <v>3</v>
      </c>
      <c r="D29" s="66" t="s">
        <v>42</v>
      </c>
      <c r="E29" s="66" t="s">
        <v>42</v>
      </c>
      <c r="F29" s="66">
        <v>877</v>
      </c>
      <c r="G29" s="102">
        <v>21000</v>
      </c>
      <c r="H29" s="102">
        <v>38000</v>
      </c>
      <c r="I29" s="66">
        <v>18468</v>
      </c>
    </row>
    <row r="30" spans="1:9" ht="12.75">
      <c r="A30" s="61" t="s">
        <v>118</v>
      </c>
      <c r="B30" s="102">
        <v>23</v>
      </c>
      <c r="C30" s="102">
        <v>15</v>
      </c>
      <c r="D30" s="66" t="s">
        <v>42</v>
      </c>
      <c r="E30" s="66" t="s">
        <v>42</v>
      </c>
      <c r="F30" s="66">
        <v>38</v>
      </c>
      <c r="G30" s="102">
        <v>11550</v>
      </c>
      <c r="H30" s="102">
        <v>28300</v>
      </c>
      <c r="I30" s="102">
        <v>690</v>
      </c>
    </row>
    <row r="31" spans="1:9" ht="12.75">
      <c r="A31" s="61" t="s">
        <v>119</v>
      </c>
      <c r="B31" s="102">
        <v>633</v>
      </c>
      <c r="C31" s="102">
        <v>17</v>
      </c>
      <c r="D31" s="66" t="s">
        <v>42</v>
      </c>
      <c r="E31" s="66" t="s">
        <v>42</v>
      </c>
      <c r="F31" s="66">
        <v>650</v>
      </c>
      <c r="G31" s="102">
        <v>12000</v>
      </c>
      <c r="H31" s="102">
        <v>13000</v>
      </c>
      <c r="I31" s="102">
        <v>7817</v>
      </c>
    </row>
    <row r="32" spans="1:9" ht="12.75">
      <c r="A32" s="61" t="s">
        <v>121</v>
      </c>
      <c r="B32" s="102">
        <v>9</v>
      </c>
      <c r="C32" s="102">
        <v>5</v>
      </c>
      <c r="D32" s="66" t="s">
        <v>42</v>
      </c>
      <c r="E32" s="66" t="s">
        <v>42</v>
      </c>
      <c r="F32" s="66">
        <v>14</v>
      </c>
      <c r="G32" s="102">
        <v>13000</v>
      </c>
      <c r="H32" s="102">
        <v>27000</v>
      </c>
      <c r="I32" s="102">
        <v>252</v>
      </c>
    </row>
    <row r="33" spans="1:9" ht="12.75">
      <c r="A33" s="61" t="s">
        <v>122</v>
      </c>
      <c r="B33" s="102">
        <v>426</v>
      </c>
      <c r="C33" s="102">
        <v>14</v>
      </c>
      <c r="D33" s="66" t="s">
        <v>42</v>
      </c>
      <c r="E33" s="66" t="s">
        <v>42</v>
      </c>
      <c r="F33" s="66">
        <v>440</v>
      </c>
      <c r="G33" s="102">
        <v>3500</v>
      </c>
      <c r="H33" s="102">
        <v>4500</v>
      </c>
      <c r="I33" s="102">
        <v>1554</v>
      </c>
    </row>
    <row r="34" spans="1:9" ht="12.75">
      <c r="A34" s="61" t="s">
        <v>123</v>
      </c>
      <c r="B34" s="102" t="s">
        <v>42</v>
      </c>
      <c r="C34" s="102">
        <v>6</v>
      </c>
      <c r="D34" s="102">
        <v>37</v>
      </c>
      <c r="E34" s="66" t="s">
        <v>42</v>
      </c>
      <c r="F34" s="66">
        <v>43</v>
      </c>
      <c r="G34" s="102">
        <v>12000</v>
      </c>
      <c r="H34" s="102">
        <v>36000</v>
      </c>
      <c r="I34" s="102">
        <v>216</v>
      </c>
    </row>
    <row r="35" spans="1:9" ht="12.75">
      <c r="A35" s="61" t="s">
        <v>124</v>
      </c>
      <c r="B35" s="102">
        <v>28</v>
      </c>
      <c r="C35" s="102" t="s">
        <v>42</v>
      </c>
      <c r="D35" s="102" t="s">
        <v>42</v>
      </c>
      <c r="E35" s="66" t="s">
        <v>42</v>
      </c>
      <c r="F35" s="66">
        <v>28</v>
      </c>
      <c r="G35" s="102">
        <v>15000</v>
      </c>
      <c r="H35" s="102" t="s">
        <v>42</v>
      </c>
      <c r="I35" s="102">
        <v>420</v>
      </c>
    </row>
    <row r="36" spans="1:9" ht="12.75">
      <c r="A36" s="71" t="s">
        <v>166</v>
      </c>
      <c r="B36" s="67">
        <v>1996</v>
      </c>
      <c r="C36" s="67">
        <v>60</v>
      </c>
      <c r="D36" s="67">
        <v>37</v>
      </c>
      <c r="E36" s="67" t="s">
        <v>42</v>
      </c>
      <c r="F36" s="67">
        <v>2093</v>
      </c>
      <c r="G36" s="103">
        <v>14173</v>
      </c>
      <c r="H36" s="103">
        <v>19558</v>
      </c>
      <c r="I36" s="67">
        <v>29462</v>
      </c>
    </row>
    <row r="37" spans="1:9" ht="12.75">
      <c r="A37" s="71"/>
      <c r="B37" s="67"/>
      <c r="C37" s="67"/>
      <c r="D37" s="67"/>
      <c r="E37" s="67"/>
      <c r="F37" s="67"/>
      <c r="G37" s="103"/>
      <c r="H37" s="103"/>
      <c r="I37" s="67"/>
    </row>
    <row r="38" spans="1:9" ht="12.75">
      <c r="A38" s="61" t="s">
        <v>128</v>
      </c>
      <c r="B38" s="66">
        <v>65</v>
      </c>
      <c r="C38" s="66">
        <v>45</v>
      </c>
      <c r="D38" s="66" t="s">
        <v>42</v>
      </c>
      <c r="E38" s="66" t="s">
        <v>42</v>
      </c>
      <c r="F38" s="66">
        <v>110</v>
      </c>
      <c r="G38" s="102">
        <v>7800</v>
      </c>
      <c r="H38" s="102">
        <v>28000</v>
      </c>
      <c r="I38" s="66">
        <v>1767</v>
      </c>
    </row>
    <row r="39" spans="1:9" ht="12.75" customHeight="1">
      <c r="A39" s="61" t="s">
        <v>129</v>
      </c>
      <c r="B39" s="66">
        <v>310</v>
      </c>
      <c r="C39" s="66">
        <v>2</v>
      </c>
      <c r="D39" s="66" t="s">
        <v>42</v>
      </c>
      <c r="E39" s="66" t="s">
        <v>42</v>
      </c>
      <c r="F39" s="66">
        <v>312</v>
      </c>
      <c r="G39" s="102">
        <v>5800</v>
      </c>
      <c r="H39" s="102">
        <v>28000</v>
      </c>
      <c r="I39" s="66">
        <v>1854</v>
      </c>
    </row>
    <row r="40" spans="1:9" ht="12.75">
      <c r="A40" s="71" t="s">
        <v>131</v>
      </c>
      <c r="B40" s="67">
        <v>375</v>
      </c>
      <c r="C40" s="67">
        <v>47</v>
      </c>
      <c r="D40" s="67" t="s">
        <v>42</v>
      </c>
      <c r="E40" s="67" t="s">
        <v>42</v>
      </c>
      <c r="F40" s="67">
        <v>422</v>
      </c>
      <c r="G40" s="103">
        <v>6147</v>
      </c>
      <c r="H40" s="103">
        <v>28000</v>
      </c>
      <c r="I40" s="67">
        <v>3621</v>
      </c>
    </row>
    <row r="41" spans="1:9" ht="12.75">
      <c r="A41" s="61"/>
      <c r="B41" s="66"/>
      <c r="C41" s="66"/>
      <c r="D41" s="66"/>
      <c r="E41" s="66"/>
      <c r="F41" s="66"/>
      <c r="G41" s="102"/>
      <c r="H41" s="102"/>
      <c r="I41" s="66"/>
    </row>
    <row r="42" spans="1:9" ht="12.75">
      <c r="A42" s="61" t="s">
        <v>133</v>
      </c>
      <c r="B42" s="104">
        <v>301</v>
      </c>
      <c r="C42" s="104">
        <v>3</v>
      </c>
      <c r="D42" s="66" t="s">
        <v>42</v>
      </c>
      <c r="E42" s="66" t="s">
        <v>42</v>
      </c>
      <c r="F42" s="66">
        <v>304</v>
      </c>
      <c r="G42" s="104">
        <v>10000</v>
      </c>
      <c r="H42" s="104">
        <v>22500</v>
      </c>
      <c r="I42" s="102">
        <v>3078</v>
      </c>
    </row>
    <row r="43" spans="1:9" ht="12.75">
      <c r="A43" s="61" t="s">
        <v>134</v>
      </c>
      <c r="B43" s="104">
        <v>10</v>
      </c>
      <c r="C43" s="104" t="s">
        <v>42</v>
      </c>
      <c r="D43" s="66" t="s">
        <v>42</v>
      </c>
      <c r="E43" s="66" t="s">
        <v>42</v>
      </c>
      <c r="F43" s="66">
        <v>10</v>
      </c>
      <c r="G43" s="104">
        <v>7500</v>
      </c>
      <c r="H43" s="104" t="s">
        <v>42</v>
      </c>
      <c r="I43" s="102">
        <v>75</v>
      </c>
    </row>
    <row r="44" spans="1:9" ht="12.75">
      <c r="A44" s="71" t="s">
        <v>135</v>
      </c>
      <c r="B44" s="67">
        <v>311</v>
      </c>
      <c r="C44" s="67">
        <v>3</v>
      </c>
      <c r="D44" s="67" t="s">
        <v>42</v>
      </c>
      <c r="E44" s="67" t="s">
        <v>42</v>
      </c>
      <c r="F44" s="67">
        <v>314</v>
      </c>
      <c r="G44" s="103">
        <v>9920</v>
      </c>
      <c r="H44" s="103">
        <v>22500</v>
      </c>
      <c r="I44" s="67">
        <v>3153</v>
      </c>
    </row>
    <row r="45" spans="1:9" ht="12.75">
      <c r="A45" s="71"/>
      <c r="B45" s="67"/>
      <c r="C45" s="67"/>
      <c r="D45" s="67"/>
      <c r="E45" s="67"/>
      <c r="F45" s="67"/>
      <c r="G45" s="103"/>
      <c r="H45" s="103"/>
      <c r="I45" s="67"/>
    </row>
    <row r="46" spans="1:9" ht="12.75">
      <c r="A46" s="61" t="s">
        <v>146</v>
      </c>
      <c r="B46" s="66" t="s">
        <v>42</v>
      </c>
      <c r="C46" s="66">
        <v>20</v>
      </c>
      <c r="D46" s="66" t="s">
        <v>42</v>
      </c>
      <c r="E46" s="66" t="s">
        <v>42</v>
      </c>
      <c r="F46" s="66">
        <v>20</v>
      </c>
      <c r="G46" s="66" t="s">
        <v>42</v>
      </c>
      <c r="H46" s="102" t="s">
        <v>42</v>
      </c>
      <c r="I46" s="66" t="s">
        <v>42</v>
      </c>
    </row>
    <row r="47" spans="1:9" ht="12.75">
      <c r="A47" s="71" t="s">
        <v>167</v>
      </c>
      <c r="B47" s="67" t="s">
        <v>42</v>
      </c>
      <c r="C47" s="67">
        <v>20</v>
      </c>
      <c r="D47" s="67" t="s">
        <v>42</v>
      </c>
      <c r="E47" s="67" t="s">
        <v>42</v>
      </c>
      <c r="F47" s="67">
        <v>20</v>
      </c>
      <c r="G47" s="103" t="s">
        <v>42</v>
      </c>
      <c r="H47" s="103" t="s">
        <v>42</v>
      </c>
      <c r="I47" s="67" t="s">
        <v>42</v>
      </c>
    </row>
    <row r="48" spans="1:9" ht="12.75">
      <c r="A48" s="61"/>
      <c r="B48" s="66"/>
      <c r="C48" s="66"/>
      <c r="D48" s="66"/>
      <c r="E48" s="66"/>
      <c r="F48" s="66"/>
      <c r="G48" s="102"/>
      <c r="H48" s="102"/>
      <c r="I48" s="66"/>
    </row>
    <row r="49" spans="1:10" s="68" customFormat="1" ht="13.5" thickBot="1">
      <c r="A49" s="72" t="s">
        <v>151</v>
      </c>
      <c r="B49" s="73">
        <v>9495</v>
      </c>
      <c r="C49" s="73">
        <v>442</v>
      </c>
      <c r="D49" s="73">
        <v>2870</v>
      </c>
      <c r="E49" s="73">
        <v>8</v>
      </c>
      <c r="F49" s="73">
        <v>12815</v>
      </c>
      <c r="G49" s="106">
        <v>14647</v>
      </c>
      <c r="H49" s="106">
        <v>22622</v>
      </c>
      <c r="I49" s="73">
        <v>149075</v>
      </c>
      <c r="J49" s="71"/>
    </row>
  </sheetData>
  <mergeCells count="8">
    <mergeCell ref="A1:I1"/>
    <mergeCell ref="A3:I3"/>
    <mergeCell ref="B5:F5"/>
    <mergeCell ref="G5:I5"/>
    <mergeCell ref="B6:C6"/>
    <mergeCell ref="D6:E6"/>
    <mergeCell ref="F6:F7"/>
    <mergeCell ref="G6:H6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5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codeName="Hoja84">
    <pageSetUpPr fitToPage="1"/>
  </sheetPr>
  <dimension ref="A1:J50"/>
  <sheetViews>
    <sheetView zoomScale="75" zoomScaleNormal="75" workbookViewId="0" topLeftCell="A1">
      <selection activeCell="M10" sqref="M10"/>
    </sheetView>
  </sheetViews>
  <sheetFormatPr defaultColWidth="11.421875" defaultRowHeight="12.75"/>
  <cols>
    <col min="1" max="1" width="28.7109375" style="58" customWidth="1"/>
    <col min="2" max="9" width="12.7109375" style="58" customWidth="1"/>
    <col min="10" max="16384" width="11.421875" style="58" customWidth="1"/>
  </cols>
  <sheetData>
    <row r="1" spans="1:9" s="55" customFormat="1" ht="18">
      <c r="A1" s="179" t="s">
        <v>0</v>
      </c>
      <c r="B1" s="179"/>
      <c r="C1" s="179"/>
      <c r="D1" s="179"/>
      <c r="E1" s="179"/>
      <c r="F1" s="179"/>
      <c r="G1" s="179"/>
      <c r="H1" s="179"/>
      <c r="I1" s="179"/>
    </row>
    <row r="3" spans="1:9" s="56" customFormat="1" ht="15">
      <c r="A3" s="191" t="s">
        <v>203</v>
      </c>
      <c r="B3" s="191"/>
      <c r="C3" s="191"/>
      <c r="D3" s="191"/>
      <c r="E3" s="191"/>
      <c r="F3" s="191"/>
      <c r="G3" s="191"/>
      <c r="H3" s="191"/>
      <c r="I3" s="191"/>
    </row>
    <row r="4" spans="1:9" s="56" customFormat="1" ht="15.75" thickBot="1">
      <c r="A4" s="98"/>
      <c r="B4" s="99"/>
      <c r="C4" s="99"/>
      <c r="D4" s="99"/>
      <c r="E4" s="99"/>
      <c r="F4" s="99"/>
      <c r="G4" s="99"/>
      <c r="H4" s="100"/>
      <c r="I4" s="100"/>
    </row>
    <row r="5" spans="1:9" ht="12.75">
      <c r="A5" s="135" t="s">
        <v>85</v>
      </c>
      <c r="B5" s="181" t="s">
        <v>173</v>
      </c>
      <c r="C5" s="182"/>
      <c r="D5" s="182"/>
      <c r="E5" s="182"/>
      <c r="F5" s="185"/>
      <c r="G5" s="181" t="s">
        <v>152</v>
      </c>
      <c r="H5" s="182"/>
      <c r="I5" s="182"/>
    </row>
    <row r="6" spans="1:9" ht="12.75">
      <c r="A6" s="59" t="s">
        <v>87</v>
      </c>
      <c r="B6" s="189" t="s">
        <v>36</v>
      </c>
      <c r="C6" s="190"/>
      <c r="D6" s="189" t="s">
        <v>37</v>
      </c>
      <c r="E6" s="202"/>
      <c r="F6" s="203" t="s">
        <v>40</v>
      </c>
      <c r="G6" s="183" t="s">
        <v>153</v>
      </c>
      <c r="H6" s="184"/>
      <c r="I6" s="63" t="s">
        <v>174</v>
      </c>
    </row>
    <row r="7" spans="1:9" ht="13.5" thickBot="1">
      <c r="A7" s="90"/>
      <c r="B7" s="91" t="s">
        <v>38</v>
      </c>
      <c r="C7" s="91" t="s">
        <v>39</v>
      </c>
      <c r="D7" s="91" t="s">
        <v>38</v>
      </c>
      <c r="E7" s="91" t="s">
        <v>39</v>
      </c>
      <c r="F7" s="165"/>
      <c r="G7" s="91" t="s">
        <v>38</v>
      </c>
      <c r="H7" s="101" t="s">
        <v>39</v>
      </c>
      <c r="I7" s="91" t="s">
        <v>175</v>
      </c>
    </row>
    <row r="8" spans="1:9" s="68" customFormat="1" ht="12.75">
      <c r="A8" s="71" t="s">
        <v>100</v>
      </c>
      <c r="B8" s="67">
        <v>14</v>
      </c>
      <c r="C8" s="67" t="s">
        <v>42</v>
      </c>
      <c r="D8" s="67" t="s">
        <v>42</v>
      </c>
      <c r="E8" s="67" t="s">
        <v>42</v>
      </c>
      <c r="F8" s="67">
        <v>14</v>
      </c>
      <c r="G8" s="103" t="s">
        <v>42</v>
      </c>
      <c r="H8" s="103" t="s">
        <v>42</v>
      </c>
      <c r="I8" s="67" t="s">
        <v>42</v>
      </c>
    </row>
    <row r="9" spans="1:9" ht="12.75">
      <c r="A9" s="61"/>
      <c r="B9" s="66"/>
      <c r="C9" s="66"/>
      <c r="D9" s="66"/>
      <c r="E9" s="66"/>
      <c r="F9" s="66"/>
      <c r="G9" s="102"/>
      <c r="H9" s="102"/>
      <c r="I9" s="66"/>
    </row>
    <row r="10" spans="1:9" ht="12.75">
      <c r="A10" s="61" t="s">
        <v>101</v>
      </c>
      <c r="B10" s="102">
        <v>4</v>
      </c>
      <c r="C10" s="102" t="s">
        <v>42</v>
      </c>
      <c r="D10" s="66" t="s">
        <v>42</v>
      </c>
      <c r="E10" s="66" t="s">
        <v>42</v>
      </c>
      <c r="F10" s="66">
        <v>4</v>
      </c>
      <c r="G10" s="102">
        <v>18000</v>
      </c>
      <c r="H10" s="102" t="s">
        <v>42</v>
      </c>
      <c r="I10" s="102">
        <v>72</v>
      </c>
    </row>
    <row r="11" spans="1:9" ht="12.75">
      <c r="A11" s="61" t="s">
        <v>103</v>
      </c>
      <c r="B11" s="102">
        <v>1</v>
      </c>
      <c r="C11" s="66" t="s">
        <v>42</v>
      </c>
      <c r="D11" s="66" t="s">
        <v>42</v>
      </c>
      <c r="E11" s="66" t="s">
        <v>42</v>
      </c>
      <c r="F11" s="66">
        <v>1</v>
      </c>
      <c r="G11" s="102">
        <v>12000</v>
      </c>
      <c r="H11" s="66" t="s">
        <v>42</v>
      </c>
      <c r="I11" s="102">
        <v>12</v>
      </c>
    </row>
    <row r="12" spans="1:9" ht="12.75">
      <c r="A12" s="71" t="s">
        <v>165</v>
      </c>
      <c r="B12" s="67">
        <v>5</v>
      </c>
      <c r="C12" s="67" t="s">
        <v>42</v>
      </c>
      <c r="D12" s="67" t="s">
        <v>42</v>
      </c>
      <c r="E12" s="67" t="s">
        <v>42</v>
      </c>
      <c r="F12" s="67">
        <v>5</v>
      </c>
      <c r="G12" s="103">
        <v>16800</v>
      </c>
      <c r="H12" s="103" t="s">
        <v>42</v>
      </c>
      <c r="I12" s="67">
        <v>84</v>
      </c>
    </row>
    <row r="13" spans="1:9" ht="12.75">
      <c r="A13" s="71"/>
      <c r="B13" s="67"/>
      <c r="C13" s="67"/>
      <c r="D13" s="67"/>
      <c r="E13" s="67"/>
      <c r="F13" s="67"/>
      <c r="G13" s="103"/>
      <c r="H13" s="103"/>
      <c r="I13" s="67"/>
    </row>
    <row r="14" spans="1:9" s="68" customFormat="1" ht="12.75">
      <c r="A14" s="71" t="s">
        <v>104</v>
      </c>
      <c r="B14" s="103">
        <v>13</v>
      </c>
      <c r="C14" s="103">
        <v>1</v>
      </c>
      <c r="D14" s="67" t="s">
        <v>42</v>
      </c>
      <c r="E14" s="67" t="s">
        <v>42</v>
      </c>
      <c r="F14" s="67">
        <v>14</v>
      </c>
      <c r="G14" s="103">
        <v>7400</v>
      </c>
      <c r="H14" s="103">
        <v>11000</v>
      </c>
      <c r="I14" s="103">
        <v>107</v>
      </c>
    </row>
    <row r="15" spans="1:9" ht="12.75">
      <c r="A15" s="71"/>
      <c r="B15" s="67"/>
      <c r="C15" s="67"/>
      <c r="D15" s="67"/>
      <c r="E15" s="67"/>
      <c r="F15" s="67"/>
      <c r="G15" s="103"/>
      <c r="H15" s="103"/>
      <c r="I15" s="67"/>
    </row>
    <row r="16" spans="1:9" s="68" customFormat="1" ht="12.75">
      <c r="A16" s="71" t="s">
        <v>105</v>
      </c>
      <c r="B16" s="103">
        <v>183</v>
      </c>
      <c r="C16" s="103">
        <v>20</v>
      </c>
      <c r="D16" s="103" t="s">
        <v>42</v>
      </c>
      <c r="E16" s="67" t="s">
        <v>42</v>
      </c>
      <c r="F16" s="67">
        <v>203</v>
      </c>
      <c r="G16" s="103">
        <v>9000</v>
      </c>
      <c r="H16" s="103">
        <v>24000</v>
      </c>
      <c r="I16" s="103">
        <v>2127</v>
      </c>
    </row>
    <row r="17" spans="1:9" ht="12.75">
      <c r="A17" s="61"/>
      <c r="B17" s="66"/>
      <c r="C17" s="66"/>
      <c r="D17" s="66"/>
      <c r="E17" s="66"/>
      <c r="F17" s="66"/>
      <c r="G17" s="102"/>
      <c r="H17" s="102"/>
      <c r="I17" s="66"/>
    </row>
    <row r="18" spans="1:9" ht="12.75">
      <c r="A18" s="61" t="s">
        <v>106</v>
      </c>
      <c r="B18" s="66" t="s">
        <v>42</v>
      </c>
      <c r="C18" s="66" t="s">
        <v>42</v>
      </c>
      <c r="D18" s="66">
        <v>2640</v>
      </c>
      <c r="E18" s="66">
        <v>68</v>
      </c>
      <c r="F18" s="66">
        <v>2708</v>
      </c>
      <c r="G18" s="102" t="s">
        <v>42</v>
      </c>
      <c r="H18" s="102" t="s">
        <v>42</v>
      </c>
      <c r="I18" s="66" t="s">
        <v>42</v>
      </c>
    </row>
    <row r="19" spans="1:9" ht="12.75">
      <c r="A19" s="61" t="s">
        <v>107</v>
      </c>
      <c r="B19" s="66">
        <v>2243</v>
      </c>
      <c r="C19" s="66">
        <v>90</v>
      </c>
      <c r="D19" s="66" t="s">
        <v>42</v>
      </c>
      <c r="E19" s="66" t="s">
        <v>42</v>
      </c>
      <c r="F19" s="66">
        <v>2333</v>
      </c>
      <c r="G19" s="102">
        <v>11000</v>
      </c>
      <c r="H19" s="102">
        <v>26000</v>
      </c>
      <c r="I19" s="66">
        <v>27013</v>
      </c>
    </row>
    <row r="20" spans="1:9" ht="12.75">
      <c r="A20" s="61" t="s">
        <v>108</v>
      </c>
      <c r="B20" s="69">
        <v>171</v>
      </c>
      <c r="C20" s="66">
        <v>8</v>
      </c>
      <c r="D20" s="66" t="s">
        <v>42</v>
      </c>
      <c r="E20" s="66" t="s">
        <v>42</v>
      </c>
      <c r="F20" s="66">
        <v>179</v>
      </c>
      <c r="G20" s="102">
        <v>15000</v>
      </c>
      <c r="H20" s="102">
        <v>30000</v>
      </c>
      <c r="I20" s="66">
        <v>2805</v>
      </c>
    </row>
    <row r="21" spans="1:9" ht="12.75">
      <c r="A21" s="71" t="s">
        <v>109</v>
      </c>
      <c r="B21" s="67">
        <v>2414</v>
      </c>
      <c r="C21" s="67">
        <v>98</v>
      </c>
      <c r="D21" s="67">
        <v>2640</v>
      </c>
      <c r="E21" s="67">
        <v>68</v>
      </c>
      <c r="F21" s="67">
        <v>5220</v>
      </c>
      <c r="G21" s="103">
        <v>11283</v>
      </c>
      <c r="H21" s="103">
        <v>26327</v>
      </c>
      <c r="I21" s="67">
        <v>29818</v>
      </c>
    </row>
    <row r="22" spans="1:9" ht="12.75">
      <c r="A22" s="61"/>
      <c r="B22" s="66"/>
      <c r="C22" s="66"/>
      <c r="D22" s="66"/>
      <c r="E22" s="66"/>
      <c r="F22" s="66"/>
      <c r="G22" s="102"/>
      <c r="H22" s="102"/>
      <c r="I22" s="66"/>
    </row>
    <row r="23" spans="1:9" ht="12.75">
      <c r="A23" s="61" t="s">
        <v>110</v>
      </c>
      <c r="B23" s="104">
        <v>208</v>
      </c>
      <c r="C23" s="104" t="s">
        <v>42</v>
      </c>
      <c r="D23" s="104">
        <v>137</v>
      </c>
      <c r="E23" s="66" t="s">
        <v>42</v>
      </c>
      <c r="F23" s="66">
        <v>345</v>
      </c>
      <c r="G23" s="104">
        <v>14183</v>
      </c>
      <c r="H23" s="104" t="s">
        <v>42</v>
      </c>
      <c r="I23" s="104">
        <v>2950</v>
      </c>
    </row>
    <row r="24" spans="1:9" ht="12.75">
      <c r="A24" s="61" t="s">
        <v>111</v>
      </c>
      <c r="B24" s="104">
        <v>157</v>
      </c>
      <c r="C24" s="104" t="s">
        <v>42</v>
      </c>
      <c r="D24" s="66" t="s">
        <v>42</v>
      </c>
      <c r="E24" s="66" t="s">
        <v>42</v>
      </c>
      <c r="F24" s="66">
        <v>157</v>
      </c>
      <c r="G24" s="104">
        <v>25000</v>
      </c>
      <c r="H24" s="104" t="s">
        <v>42</v>
      </c>
      <c r="I24" s="102">
        <v>3925</v>
      </c>
    </row>
    <row r="25" spans="1:9" ht="12.75">
      <c r="A25" s="61" t="s">
        <v>112</v>
      </c>
      <c r="B25" s="104">
        <v>3000</v>
      </c>
      <c r="C25" s="104">
        <v>282</v>
      </c>
      <c r="D25" s="69">
        <v>996</v>
      </c>
      <c r="E25" s="66" t="s">
        <v>42</v>
      </c>
      <c r="F25" s="66">
        <v>4278</v>
      </c>
      <c r="G25" s="104">
        <v>7366</v>
      </c>
      <c r="H25" s="104">
        <v>16986</v>
      </c>
      <c r="I25" s="102">
        <v>26888</v>
      </c>
    </row>
    <row r="26" spans="1:9" ht="12.75">
      <c r="A26" s="71" t="s">
        <v>114</v>
      </c>
      <c r="B26" s="67">
        <v>3365</v>
      </c>
      <c r="C26" s="67">
        <v>282</v>
      </c>
      <c r="D26" s="67">
        <v>1133</v>
      </c>
      <c r="E26" s="67" t="s">
        <v>42</v>
      </c>
      <c r="F26" s="67">
        <v>4780</v>
      </c>
      <c r="G26" s="103">
        <v>8610</v>
      </c>
      <c r="H26" s="103">
        <v>16986</v>
      </c>
      <c r="I26" s="67">
        <v>33763</v>
      </c>
    </row>
    <row r="27" spans="1:9" ht="12.75">
      <c r="A27" s="71"/>
      <c r="B27" s="67"/>
      <c r="C27" s="67"/>
      <c r="D27" s="67"/>
      <c r="E27" s="67"/>
      <c r="F27" s="67"/>
      <c r="G27" s="103"/>
      <c r="H27" s="103"/>
      <c r="I27" s="67"/>
    </row>
    <row r="28" spans="1:9" ht="12.75">
      <c r="A28" s="61" t="s">
        <v>117</v>
      </c>
      <c r="B28" s="66">
        <v>631</v>
      </c>
      <c r="C28" s="66" t="s">
        <v>42</v>
      </c>
      <c r="D28" s="66" t="s">
        <v>42</v>
      </c>
      <c r="E28" s="66" t="s">
        <v>42</v>
      </c>
      <c r="F28" s="66">
        <v>631</v>
      </c>
      <c r="G28" s="102">
        <v>13000</v>
      </c>
      <c r="H28" s="102" t="s">
        <v>42</v>
      </c>
      <c r="I28" s="66">
        <v>8203</v>
      </c>
    </row>
    <row r="29" spans="1:9" ht="12.75">
      <c r="A29" s="61" t="s">
        <v>118</v>
      </c>
      <c r="B29" s="102">
        <v>11</v>
      </c>
      <c r="C29" s="102">
        <v>13</v>
      </c>
      <c r="D29" s="66" t="s">
        <v>42</v>
      </c>
      <c r="E29" s="66" t="s">
        <v>42</v>
      </c>
      <c r="F29" s="66">
        <v>24</v>
      </c>
      <c r="G29" s="102">
        <v>7700</v>
      </c>
      <c r="H29" s="102">
        <v>28000</v>
      </c>
      <c r="I29" s="102">
        <v>449</v>
      </c>
    </row>
    <row r="30" spans="1:9" ht="12.75">
      <c r="A30" s="61" t="s">
        <v>119</v>
      </c>
      <c r="B30" s="102">
        <v>415</v>
      </c>
      <c r="C30" s="102">
        <v>16</v>
      </c>
      <c r="D30" s="66" t="s">
        <v>42</v>
      </c>
      <c r="E30" s="66" t="s">
        <v>42</v>
      </c>
      <c r="F30" s="66">
        <v>431</v>
      </c>
      <c r="G30" s="102">
        <v>9000</v>
      </c>
      <c r="H30" s="102">
        <v>13000</v>
      </c>
      <c r="I30" s="102">
        <v>3943</v>
      </c>
    </row>
    <row r="31" spans="1:9" ht="12.75">
      <c r="A31" s="61" t="s">
        <v>121</v>
      </c>
      <c r="B31" s="102">
        <v>6</v>
      </c>
      <c r="C31" s="102" t="s">
        <v>42</v>
      </c>
      <c r="D31" s="66" t="s">
        <v>42</v>
      </c>
      <c r="E31" s="66" t="s">
        <v>42</v>
      </c>
      <c r="F31" s="66">
        <v>6</v>
      </c>
      <c r="G31" s="102">
        <v>10000</v>
      </c>
      <c r="H31" s="102" t="s">
        <v>42</v>
      </c>
      <c r="I31" s="102">
        <v>60</v>
      </c>
    </row>
    <row r="32" spans="1:9" ht="12.75">
      <c r="A32" s="61" t="s">
        <v>122</v>
      </c>
      <c r="B32" s="102">
        <v>363</v>
      </c>
      <c r="C32" s="102">
        <v>8</v>
      </c>
      <c r="D32" s="66" t="s">
        <v>42</v>
      </c>
      <c r="E32" s="66" t="s">
        <v>42</v>
      </c>
      <c r="F32" s="66">
        <v>371</v>
      </c>
      <c r="G32" s="102">
        <v>3000</v>
      </c>
      <c r="H32" s="102">
        <v>4000</v>
      </c>
      <c r="I32" s="102">
        <v>1121</v>
      </c>
    </row>
    <row r="33" spans="1:9" ht="12.75">
      <c r="A33" s="61" t="s">
        <v>123</v>
      </c>
      <c r="B33" s="102" t="s">
        <v>42</v>
      </c>
      <c r="C33" s="102">
        <v>3</v>
      </c>
      <c r="D33" s="102">
        <v>37</v>
      </c>
      <c r="E33" s="66" t="s">
        <v>42</v>
      </c>
      <c r="F33" s="66">
        <v>40</v>
      </c>
      <c r="G33" s="102">
        <v>8000</v>
      </c>
      <c r="H33" s="102">
        <v>32000</v>
      </c>
      <c r="I33" s="102">
        <v>96</v>
      </c>
    </row>
    <row r="34" spans="1:9" ht="12.75">
      <c r="A34" s="61" t="s">
        <v>124</v>
      </c>
      <c r="B34" s="102">
        <v>14</v>
      </c>
      <c r="C34" s="102" t="s">
        <v>42</v>
      </c>
      <c r="D34" s="102" t="s">
        <v>42</v>
      </c>
      <c r="E34" s="66" t="s">
        <v>42</v>
      </c>
      <c r="F34" s="66">
        <v>14</v>
      </c>
      <c r="G34" s="102">
        <v>5000</v>
      </c>
      <c r="H34" s="102" t="s">
        <v>42</v>
      </c>
      <c r="I34" s="102">
        <v>70</v>
      </c>
    </row>
    <row r="35" spans="1:9" ht="12.75">
      <c r="A35" s="71" t="s">
        <v>166</v>
      </c>
      <c r="B35" s="67">
        <v>1440</v>
      </c>
      <c r="C35" s="67">
        <v>40</v>
      </c>
      <c r="D35" s="67">
        <v>37</v>
      </c>
      <c r="E35" s="67" t="s">
        <v>42</v>
      </c>
      <c r="F35" s="67">
        <v>1517</v>
      </c>
      <c r="G35" s="103">
        <v>9196</v>
      </c>
      <c r="H35" s="103">
        <v>17500</v>
      </c>
      <c r="I35" s="67">
        <v>13942</v>
      </c>
    </row>
    <row r="36" spans="1:9" ht="12.75">
      <c r="A36" s="71"/>
      <c r="B36" s="67"/>
      <c r="C36" s="67"/>
      <c r="D36" s="67"/>
      <c r="E36" s="67"/>
      <c r="F36" s="67"/>
      <c r="G36" s="103"/>
      <c r="H36" s="103"/>
      <c r="I36" s="67"/>
    </row>
    <row r="37" spans="1:9" s="68" customFormat="1" ht="12.75">
      <c r="A37" s="71" t="s">
        <v>125</v>
      </c>
      <c r="B37" s="103" t="s">
        <v>42</v>
      </c>
      <c r="C37" s="103">
        <v>8</v>
      </c>
      <c r="D37" s="67" t="s">
        <v>42</v>
      </c>
      <c r="E37" s="67" t="s">
        <v>42</v>
      </c>
      <c r="F37" s="67">
        <v>8</v>
      </c>
      <c r="G37" s="103" t="s">
        <v>42</v>
      </c>
      <c r="H37" s="103">
        <v>26100</v>
      </c>
      <c r="I37" s="103">
        <v>209</v>
      </c>
    </row>
    <row r="38" spans="1:9" ht="12.75">
      <c r="A38" s="61"/>
      <c r="B38" s="66"/>
      <c r="C38" s="66"/>
      <c r="D38" s="66"/>
      <c r="E38" s="66"/>
      <c r="F38" s="66"/>
      <c r="G38" s="102"/>
      <c r="H38" s="102"/>
      <c r="I38" s="66"/>
    </row>
    <row r="39" spans="1:9" ht="12.75">
      <c r="A39" s="61" t="s">
        <v>128</v>
      </c>
      <c r="B39" s="66">
        <v>72</v>
      </c>
      <c r="C39" s="66">
        <v>38</v>
      </c>
      <c r="D39" s="66" t="s">
        <v>42</v>
      </c>
      <c r="E39" s="66" t="s">
        <v>42</v>
      </c>
      <c r="F39" s="66">
        <v>110</v>
      </c>
      <c r="G39" s="102">
        <v>5500</v>
      </c>
      <c r="H39" s="102">
        <v>28000</v>
      </c>
      <c r="I39" s="66">
        <v>1460</v>
      </c>
    </row>
    <row r="40" spans="1:9" ht="12.75" customHeight="1">
      <c r="A40" s="61" t="s">
        <v>129</v>
      </c>
      <c r="B40" s="66">
        <v>143</v>
      </c>
      <c r="C40" s="66" t="s">
        <v>42</v>
      </c>
      <c r="D40" s="66" t="s">
        <v>42</v>
      </c>
      <c r="E40" s="66" t="s">
        <v>42</v>
      </c>
      <c r="F40" s="66">
        <v>143</v>
      </c>
      <c r="G40" s="102">
        <v>5500</v>
      </c>
      <c r="H40" s="102" t="s">
        <v>42</v>
      </c>
      <c r="I40" s="66">
        <v>787</v>
      </c>
    </row>
    <row r="41" spans="1:9" ht="12.75">
      <c r="A41" s="71" t="s">
        <v>131</v>
      </c>
      <c r="B41" s="67">
        <v>215</v>
      </c>
      <c r="C41" s="67">
        <v>38</v>
      </c>
      <c r="D41" s="67" t="s">
        <v>42</v>
      </c>
      <c r="E41" s="67" t="s">
        <v>42</v>
      </c>
      <c r="F41" s="67">
        <v>253</v>
      </c>
      <c r="G41" s="103">
        <v>5500</v>
      </c>
      <c r="H41" s="103">
        <v>28000</v>
      </c>
      <c r="I41" s="67">
        <v>2247</v>
      </c>
    </row>
    <row r="42" spans="1:9" ht="12.75">
      <c r="A42" s="61"/>
      <c r="B42" s="66"/>
      <c r="C42" s="66"/>
      <c r="D42" s="66"/>
      <c r="E42" s="66"/>
      <c r="F42" s="66"/>
      <c r="G42" s="102"/>
      <c r="H42" s="102"/>
      <c r="I42" s="66"/>
    </row>
    <row r="43" spans="1:9" ht="12.75">
      <c r="A43" s="61" t="s">
        <v>133</v>
      </c>
      <c r="B43" s="104">
        <v>24</v>
      </c>
      <c r="C43" s="104">
        <v>2</v>
      </c>
      <c r="D43" s="66" t="s">
        <v>42</v>
      </c>
      <c r="E43" s="66" t="s">
        <v>42</v>
      </c>
      <c r="F43" s="66">
        <v>26</v>
      </c>
      <c r="G43" s="104">
        <v>10000</v>
      </c>
      <c r="H43" s="104">
        <v>23000</v>
      </c>
      <c r="I43" s="102">
        <v>286</v>
      </c>
    </row>
    <row r="44" spans="1:9" ht="12.75">
      <c r="A44" s="61" t="s">
        <v>134</v>
      </c>
      <c r="B44" s="104">
        <v>10</v>
      </c>
      <c r="C44" s="104">
        <v>8</v>
      </c>
      <c r="D44" s="66" t="s">
        <v>42</v>
      </c>
      <c r="E44" s="66" t="s">
        <v>42</v>
      </c>
      <c r="F44" s="66">
        <v>18</v>
      </c>
      <c r="G44" s="104">
        <v>1500</v>
      </c>
      <c r="H44" s="104">
        <v>15000</v>
      </c>
      <c r="I44" s="102">
        <v>135</v>
      </c>
    </row>
    <row r="45" spans="1:9" ht="12.75">
      <c r="A45" s="71" t="s">
        <v>135</v>
      </c>
      <c r="B45" s="67">
        <v>34</v>
      </c>
      <c r="C45" s="67">
        <v>10</v>
      </c>
      <c r="D45" s="67" t="s">
        <v>42</v>
      </c>
      <c r="E45" s="67" t="s">
        <v>42</v>
      </c>
      <c r="F45" s="67">
        <v>44</v>
      </c>
      <c r="G45" s="103">
        <v>7500</v>
      </c>
      <c r="H45" s="103">
        <v>16600</v>
      </c>
      <c r="I45" s="67">
        <v>421</v>
      </c>
    </row>
    <row r="46" spans="1:9" ht="12.75">
      <c r="A46" s="71"/>
      <c r="B46" s="67"/>
      <c r="C46" s="67"/>
      <c r="D46" s="67"/>
      <c r="E46" s="67"/>
      <c r="F46" s="67"/>
      <c r="G46" s="103"/>
      <c r="H46" s="103"/>
      <c r="I46" s="67"/>
    </row>
    <row r="47" spans="1:9" ht="12.75">
      <c r="A47" s="61" t="s">
        <v>146</v>
      </c>
      <c r="B47" s="66" t="s">
        <v>42</v>
      </c>
      <c r="C47" s="66">
        <v>10</v>
      </c>
      <c r="D47" s="66" t="s">
        <v>42</v>
      </c>
      <c r="E47" s="66" t="s">
        <v>42</v>
      </c>
      <c r="F47" s="66">
        <v>10</v>
      </c>
      <c r="G47" s="66" t="s">
        <v>42</v>
      </c>
      <c r="H47" s="102" t="s">
        <v>42</v>
      </c>
      <c r="I47" s="66" t="s">
        <v>42</v>
      </c>
    </row>
    <row r="48" spans="1:9" ht="12.75">
      <c r="A48" s="71" t="s">
        <v>167</v>
      </c>
      <c r="B48" s="67" t="s">
        <v>42</v>
      </c>
      <c r="C48" s="67">
        <v>10</v>
      </c>
      <c r="D48" s="67" t="s">
        <v>42</v>
      </c>
      <c r="E48" s="67" t="s">
        <v>42</v>
      </c>
      <c r="F48" s="67">
        <v>10</v>
      </c>
      <c r="G48" s="103" t="s">
        <v>42</v>
      </c>
      <c r="H48" s="103" t="s">
        <v>42</v>
      </c>
      <c r="I48" s="67" t="s">
        <v>42</v>
      </c>
    </row>
    <row r="49" spans="1:9" ht="12.75">
      <c r="A49" s="61"/>
      <c r="B49" s="66"/>
      <c r="C49" s="66"/>
      <c r="D49" s="66"/>
      <c r="E49" s="66"/>
      <c r="F49" s="66"/>
      <c r="G49" s="102"/>
      <c r="H49" s="102"/>
      <c r="I49" s="66"/>
    </row>
    <row r="50" spans="1:10" s="68" customFormat="1" ht="13.5" thickBot="1">
      <c r="A50" s="72" t="s">
        <v>151</v>
      </c>
      <c r="B50" s="73">
        <v>7683</v>
      </c>
      <c r="C50" s="73">
        <v>507</v>
      </c>
      <c r="D50" s="73">
        <v>3810</v>
      </c>
      <c r="E50" s="73">
        <v>68</v>
      </c>
      <c r="F50" s="73">
        <v>12068</v>
      </c>
      <c r="G50" s="106">
        <v>9465</v>
      </c>
      <c r="H50" s="106">
        <v>19724</v>
      </c>
      <c r="I50" s="73">
        <v>82718</v>
      </c>
      <c r="J50" s="71"/>
    </row>
  </sheetData>
  <mergeCells count="8">
    <mergeCell ref="B6:C6"/>
    <mergeCell ref="D6:E6"/>
    <mergeCell ref="F6:F7"/>
    <mergeCell ref="G6:H6"/>
    <mergeCell ref="A1:I1"/>
    <mergeCell ref="A3:I3"/>
    <mergeCell ref="B5:F5"/>
    <mergeCell ref="G5:I5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5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codeName="Hoja71">
    <pageSetUpPr fitToPage="1"/>
  </sheetPr>
  <dimension ref="A1:J31"/>
  <sheetViews>
    <sheetView zoomScale="75" zoomScaleNormal="75" workbookViewId="0" topLeftCell="A1">
      <selection activeCell="E39" sqref="E39"/>
    </sheetView>
  </sheetViews>
  <sheetFormatPr defaultColWidth="11.421875" defaultRowHeight="12.75"/>
  <cols>
    <col min="1" max="1" width="28.7109375" style="58" customWidth="1"/>
    <col min="2" max="9" width="12.7109375" style="58" customWidth="1"/>
    <col min="10" max="16384" width="11.421875" style="58" customWidth="1"/>
  </cols>
  <sheetData>
    <row r="1" spans="1:9" s="55" customFormat="1" ht="18">
      <c r="A1" s="179" t="s">
        <v>0</v>
      </c>
      <c r="B1" s="179"/>
      <c r="C1" s="179"/>
      <c r="D1" s="179"/>
      <c r="E1" s="179"/>
      <c r="F1" s="179"/>
      <c r="G1" s="179"/>
      <c r="H1" s="179"/>
      <c r="I1" s="179"/>
    </row>
    <row r="3" spans="1:9" s="56" customFormat="1" ht="15">
      <c r="A3" s="191" t="s">
        <v>215</v>
      </c>
      <c r="B3" s="191"/>
      <c r="C3" s="191"/>
      <c r="D3" s="191"/>
      <c r="E3" s="191"/>
      <c r="F3" s="191"/>
      <c r="G3" s="191"/>
      <c r="H3" s="191"/>
      <c r="I3" s="191"/>
    </row>
    <row r="4" spans="1:9" s="56" customFormat="1" ht="15.75" thickBot="1">
      <c r="A4" s="98"/>
      <c r="B4" s="99"/>
      <c r="C4" s="99"/>
      <c r="D4" s="99"/>
      <c r="E4" s="99"/>
      <c r="F4" s="99"/>
      <c r="G4" s="99"/>
      <c r="H4" s="100"/>
      <c r="I4" s="100"/>
    </row>
    <row r="5" spans="1:9" ht="12.75">
      <c r="A5" s="135" t="s">
        <v>85</v>
      </c>
      <c r="B5" s="181" t="s">
        <v>173</v>
      </c>
      <c r="C5" s="182"/>
      <c r="D5" s="182"/>
      <c r="E5" s="182"/>
      <c r="F5" s="185"/>
      <c r="G5" s="181" t="s">
        <v>152</v>
      </c>
      <c r="H5" s="182"/>
      <c r="I5" s="182"/>
    </row>
    <row r="6" spans="1:9" ht="12.75">
      <c r="A6" s="59" t="s">
        <v>87</v>
      </c>
      <c r="B6" s="189" t="s">
        <v>36</v>
      </c>
      <c r="C6" s="190"/>
      <c r="D6" s="189" t="s">
        <v>37</v>
      </c>
      <c r="E6" s="202"/>
      <c r="F6" s="203" t="s">
        <v>40</v>
      </c>
      <c r="G6" s="183" t="s">
        <v>153</v>
      </c>
      <c r="H6" s="184"/>
      <c r="I6" s="63" t="s">
        <v>174</v>
      </c>
    </row>
    <row r="7" spans="1:9" ht="13.5" thickBot="1">
      <c r="A7" s="159"/>
      <c r="B7" s="91" t="s">
        <v>38</v>
      </c>
      <c r="C7" s="91" t="s">
        <v>39</v>
      </c>
      <c r="D7" s="91" t="s">
        <v>38</v>
      </c>
      <c r="E7" s="91" t="s">
        <v>39</v>
      </c>
      <c r="F7" s="165"/>
      <c r="G7" s="91" t="s">
        <v>38</v>
      </c>
      <c r="H7" s="101" t="s">
        <v>39</v>
      </c>
      <c r="I7" s="91" t="s">
        <v>175</v>
      </c>
    </row>
    <row r="8" spans="1:9" s="68" customFormat="1" ht="12.75">
      <c r="A8" s="71" t="s">
        <v>115</v>
      </c>
      <c r="B8" s="103">
        <v>636</v>
      </c>
      <c r="C8" s="103" t="s">
        <v>42</v>
      </c>
      <c r="D8" s="67" t="s">
        <v>42</v>
      </c>
      <c r="E8" s="67" t="s">
        <v>42</v>
      </c>
      <c r="F8" s="67">
        <v>636</v>
      </c>
      <c r="G8" s="103">
        <v>32500</v>
      </c>
      <c r="H8" s="103" t="s">
        <v>42</v>
      </c>
      <c r="I8" s="103">
        <v>20670</v>
      </c>
    </row>
    <row r="9" spans="1:9" ht="12.75">
      <c r="A9" s="61"/>
      <c r="B9" s="66"/>
      <c r="C9" s="66"/>
      <c r="D9" s="66"/>
      <c r="E9" s="66"/>
      <c r="F9" s="66"/>
      <c r="G9" s="102"/>
      <c r="H9" s="102"/>
      <c r="I9" s="66"/>
    </row>
    <row r="10" spans="1:9" ht="12.75" customHeight="1">
      <c r="A10" s="61" t="s">
        <v>130</v>
      </c>
      <c r="B10" s="66" t="s">
        <v>42</v>
      </c>
      <c r="C10" s="66">
        <v>16</v>
      </c>
      <c r="D10" s="66" t="s">
        <v>42</v>
      </c>
      <c r="E10" s="66" t="s">
        <v>42</v>
      </c>
      <c r="F10" s="66">
        <v>16</v>
      </c>
      <c r="G10" s="102" t="s">
        <v>42</v>
      </c>
      <c r="H10" s="102">
        <v>27000</v>
      </c>
      <c r="I10" s="66">
        <v>432</v>
      </c>
    </row>
    <row r="11" spans="1:9" ht="12.75">
      <c r="A11" s="71" t="s">
        <v>131</v>
      </c>
      <c r="B11" s="67" t="s">
        <v>42</v>
      </c>
      <c r="C11" s="67">
        <v>16</v>
      </c>
      <c r="D11" s="67" t="s">
        <v>42</v>
      </c>
      <c r="E11" s="67" t="s">
        <v>42</v>
      </c>
      <c r="F11" s="67">
        <v>16</v>
      </c>
      <c r="G11" s="103" t="s">
        <v>42</v>
      </c>
      <c r="H11" s="103">
        <v>27000</v>
      </c>
      <c r="I11" s="67">
        <v>432</v>
      </c>
    </row>
    <row r="12" spans="1:9" ht="12.75">
      <c r="A12" s="61"/>
      <c r="B12" s="66"/>
      <c r="C12" s="66"/>
      <c r="D12" s="66"/>
      <c r="E12" s="66"/>
      <c r="F12" s="66"/>
      <c r="G12" s="102"/>
      <c r="H12" s="102"/>
      <c r="I12" s="66"/>
    </row>
    <row r="13" spans="1:9" ht="12.75">
      <c r="A13" s="61" t="s">
        <v>141</v>
      </c>
      <c r="B13" s="66" t="s">
        <v>42</v>
      </c>
      <c r="C13" s="66" t="s">
        <v>42</v>
      </c>
      <c r="D13" s="66" t="s">
        <v>42</v>
      </c>
      <c r="E13" s="69">
        <v>32</v>
      </c>
      <c r="F13" s="66">
        <v>32</v>
      </c>
      <c r="G13" s="66" t="s">
        <v>42</v>
      </c>
      <c r="H13" s="102" t="s">
        <v>42</v>
      </c>
      <c r="I13" s="66" t="s">
        <v>42</v>
      </c>
    </row>
    <row r="14" spans="1:9" ht="12.75">
      <c r="A14" s="61" t="s">
        <v>144</v>
      </c>
      <c r="B14" s="66">
        <v>4</v>
      </c>
      <c r="C14" s="66" t="s">
        <v>42</v>
      </c>
      <c r="D14" s="66" t="s">
        <v>42</v>
      </c>
      <c r="E14" s="66" t="s">
        <v>42</v>
      </c>
      <c r="F14" s="66">
        <v>4</v>
      </c>
      <c r="G14" s="102" t="s">
        <v>42</v>
      </c>
      <c r="H14" s="102" t="s">
        <v>42</v>
      </c>
      <c r="I14" s="66" t="s">
        <v>42</v>
      </c>
    </row>
    <row r="15" spans="1:9" ht="12.75">
      <c r="A15" s="71" t="s">
        <v>167</v>
      </c>
      <c r="B15" s="67">
        <v>4</v>
      </c>
      <c r="C15" s="67" t="s">
        <v>42</v>
      </c>
      <c r="D15" s="67" t="s">
        <v>42</v>
      </c>
      <c r="E15" s="70">
        <v>32</v>
      </c>
      <c r="F15" s="67">
        <v>36</v>
      </c>
      <c r="G15" s="103" t="s">
        <v>42</v>
      </c>
      <c r="H15" s="103" t="s">
        <v>42</v>
      </c>
      <c r="I15" s="67" t="s">
        <v>42</v>
      </c>
    </row>
    <row r="16" spans="1:9" ht="12.75">
      <c r="A16" s="61"/>
      <c r="B16" s="66"/>
      <c r="C16" s="66"/>
      <c r="D16" s="66"/>
      <c r="E16" s="66"/>
      <c r="F16" s="66"/>
      <c r="G16" s="102"/>
      <c r="H16" s="102"/>
      <c r="I16" s="66"/>
    </row>
    <row r="17" spans="1:10" s="68" customFormat="1" ht="13.5" thickBot="1">
      <c r="A17" s="72" t="s">
        <v>151</v>
      </c>
      <c r="B17" s="73">
        <v>640</v>
      </c>
      <c r="C17" s="73">
        <v>16</v>
      </c>
      <c r="D17" s="73" t="s">
        <v>42</v>
      </c>
      <c r="E17" s="73">
        <v>32</v>
      </c>
      <c r="F17" s="73">
        <v>688</v>
      </c>
      <c r="G17" s="106">
        <v>32297</v>
      </c>
      <c r="H17" s="106">
        <v>27000</v>
      </c>
      <c r="I17" s="73">
        <v>21102</v>
      </c>
      <c r="J17" s="71"/>
    </row>
    <row r="20" spans="1:9" ht="15">
      <c r="A20" s="191" t="s">
        <v>216</v>
      </c>
      <c r="B20" s="191"/>
      <c r="C20" s="191"/>
      <c r="D20" s="191"/>
      <c r="E20" s="191"/>
      <c r="F20" s="191"/>
      <c r="G20" s="191"/>
      <c r="H20" s="191"/>
      <c r="I20" s="191"/>
    </row>
    <row r="21" spans="1:9" ht="15.75" thickBot="1">
      <c r="A21" s="98"/>
      <c r="B21" s="99"/>
      <c r="C21" s="99"/>
      <c r="D21" s="99"/>
      <c r="E21" s="99"/>
      <c r="F21" s="99"/>
      <c r="G21" s="99"/>
      <c r="H21" s="100"/>
      <c r="I21" s="100"/>
    </row>
    <row r="22" spans="1:9" ht="12.75">
      <c r="A22" s="135" t="s">
        <v>85</v>
      </c>
      <c r="B22" s="181" t="s">
        <v>173</v>
      </c>
      <c r="C22" s="182"/>
      <c r="D22" s="182"/>
      <c r="E22" s="182"/>
      <c r="F22" s="185"/>
      <c r="G22" s="181" t="s">
        <v>152</v>
      </c>
      <c r="H22" s="182"/>
      <c r="I22" s="182"/>
    </row>
    <row r="23" spans="1:9" ht="12.75">
      <c r="A23" s="59" t="s">
        <v>87</v>
      </c>
      <c r="B23" s="189" t="s">
        <v>36</v>
      </c>
      <c r="C23" s="190"/>
      <c r="D23" s="189" t="s">
        <v>37</v>
      </c>
      <c r="E23" s="202"/>
      <c r="F23" s="203" t="s">
        <v>40</v>
      </c>
      <c r="G23" s="183" t="s">
        <v>153</v>
      </c>
      <c r="H23" s="184"/>
      <c r="I23" s="63" t="s">
        <v>174</v>
      </c>
    </row>
    <row r="24" spans="1:9" ht="13.5" thickBot="1">
      <c r="A24" s="90"/>
      <c r="B24" s="91" t="s">
        <v>38</v>
      </c>
      <c r="C24" s="91" t="s">
        <v>39</v>
      </c>
      <c r="D24" s="91" t="s">
        <v>38</v>
      </c>
      <c r="E24" s="91" t="s">
        <v>39</v>
      </c>
      <c r="F24" s="165"/>
      <c r="G24" s="91" t="s">
        <v>38</v>
      </c>
      <c r="H24" s="101" t="s">
        <v>39</v>
      </c>
      <c r="I24" s="91" t="s">
        <v>175</v>
      </c>
    </row>
    <row r="25" spans="1:9" ht="12.75">
      <c r="A25" s="71" t="s">
        <v>115</v>
      </c>
      <c r="B25" s="103">
        <v>474</v>
      </c>
      <c r="C25" s="103" t="s">
        <v>42</v>
      </c>
      <c r="D25" s="67" t="s">
        <v>42</v>
      </c>
      <c r="E25" s="67" t="s">
        <v>42</v>
      </c>
      <c r="F25" s="67">
        <v>474</v>
      </c>
      <c r="G25" s="103">
        <v>32500</v>
      </c>
      <c r="H25" s="103" t="s">
        <v>42</v>
      </c>
      <c r="I25" s="103">
        <v>15405</v>
      </c>
    </row>
    <row r="26" spans="1:9" ht="12.75">
      <c r="A26" s="61"/>
      <c r="B26" s="66"/>
      <c r="C26" s="66"/>
      <c r="D26" s="66"/>
      <c r="E26" s="66"/>
      <c r="F26" s="66"/>
      <c r="G26" s="102"/>
      <c r="H26" s="102"/>
      <c r="I26" s="66"/>
    </row>
    <row r="27" spans="1:9" ht="12.75">
      <c r="A27" s="61" t="s">
        <v>141</v>
      </c>
      <c r="B27" s="66" t="s">
        <v>42</v>
      </c>
      <c r="C27" s="66" t="s">
        <v>42</v>
      </c>
      <c r="D27" s="66" t="s">
        <v>42</v>
      </c>
      <c r="E27" s="69">
        <v>32</v>
      </c>
      <c r="F27" s="66">
        <v>32</v>
      </c>
      <c r="G27" s="66" t="s">
        <v>42</v>
      </c>
      <c r="H27" s="102" t="s">
        <v>42</v>
      </c>
      <c r="I27" s="66" t="s">
        <v>42</v>
      </c>
    </row>
    <row r="28" spans="1:9" ht="12.75">
      <c r="A28" s="61" t="s">
        <v>144</v>
      </c>
      <c r="B28" s="66">
        <v>3</v>
      </c>
      <c r="C28" s="66" t="s">
        <v>42</v>
      </c>
      <c r="D28" s="66" t="s">
        <v>42</v>
      </c>
      <c r="E28" s="66" t="s">
        <v>42</v>
      </c>
      <c r="F28" s="66">
        <v>3</v>
      </c>
      <c r="G28" s="102" t="s">
        <v>42</v>
      </c>
      <c r="H28" s="102" t="s">
        <v>42</v>
      </c>
      <c r="I28" s="66" t="s">
        <v>42</v>
      </c>
    </row>
    <row r="29" spans="1:9" ht="12.75">
      <c r="A29" s="71" t="s">
        <v>167</v>
      </c>
      <c r="B29" s="67">
        <v>3</v>
      </c>
      <c r="C29" s="67" t="s">
        <v>42</v>
      </c>
      <c r="D29" s="67" t="s">
        <v>42</v>
      </c>
      <c r="E29" s="70">
        <v>32</v>
      </c>
      <c r="F29" s="67">
        <v>35</v>
      </c>
      <c r="G29" s="103" t="s">
        <v>42</v>
      </c>
      <c r="H29" s="103" t="s">
        <v>42</v>
      </c>
      <c r="I29" s="67" t="s">
        <v>42</v>
      </c>
    </row>
    <row r="30" spans="1:9" ht="12.75">
      <c r="A30" s="61"/>
      <c r="B30" s="66"/>
      <c r="C30" s="66"/>
      <c r="D30" s="66"/>
      <c r="E30" s="66"/>
      <c r="F30" s="66"/>
      <c r="G30" s="102"/>
      <c r="H30" s="102"/>
      <c r="I30" s="66"/>
    </row>
    <row r="31" spans="1:9" ht="13.5" thickBot="1">
      <c r="A31" s="72" t="s">
        <v>151</v>
      </c>
      <c r="B31" s="73">
        <v>477</v>
      </c>
      <c r="C31" s="73" t="s">
        <v>42</v>
      </c>
      <c r="D31" s="73" t="s">
        <v>42</v>
      </c>
      <c r="E31" s="73">
        <v>32</v>
      </c>
      <c r="F31" s="73">
        <v>509</v>
      </c>
      <c r="G31" s="106">
        <v>32296</v>
      </c>
      <c r="H31" s="106" t="s">
        <v>42</v>
      </c>
      <c r="I31" s="73">
        <v>15405</v>
      </c>
    </row>
  </sheetData>
  <mergeCells count="15">
    <mergeCell ref="A20:I20"/>
    <mergeCell ref="A1:I1"/>
    <mergeCell ref="A3:I3"/>
    <mergeCell ref="B5:F5"/>
    <mergeCell ref="G5:I5"/>
    <mergeCell ref="B6:C6"/>
    <mergeCell ref="D6:E6"/>
    <mergeCell ref="F6:F7"/>
    <mergeCell ref="G6:H6"/>
    <mergeCell ref="B22:F22"/>
    <mergeCell ref="G22:I22"/>
    <mergeCell ref="B23:C23"/>
    <mergeCell ref="D23:E23"/>
    <mergeCell ref="F23:F24"/>
    <mergeCell ref="G23:H23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5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 codeName="Hoja73">
    <pageSetUpPr fitToPage="1"/>
  </sheetPr>
  <dimension ref="A1:I53"/>
  <sheetViews>
    <sheetView zoomScale="75" zoomScaleNormal="75" workbookViewId="0" topLeftCell="A1">
      <selection activeCell="A3" sqref="A3:G3"/>
    </sheetView>
  </sheetViews>
  <sheetFormatPr defaultColWidth="11.421875" defaultRowHeight="12.75"/>
  <cols>
    <col min="1" max="1" width="25.7109375" style="58" customWidth="1"/>
    <col min="2" max="6" width="14.7109375" style="58" customWidth="1"/>
    <col min="7" max="7" width="27.28125" style="58" customWidth="1"/>
    <col min="8" max="16384" width="11.421875" style="58" customWidth="1"/>
  </cols>
  <sheetData>
    <row r="1" spans="1:7" s="55" customFormat="1" ht="18">
      <c r="A1" s="179" t="s">
        <v>0</v>
      </c>
      <c r="B1" s="179"/>
      <c r="C1" s="179"/>
      <c r="D1" s="179"/>
      <c r="E1" s="179"/>
      <c r="F1" s="179"/>
      <c r="G1" s="179"/>
    </row>
    <row r="3" spans="1:7" s="56" customFormat="1" ht="15">
      <c r="A3" s="191" t="s">
        <v>204</v>
      </c>
      <c r="B3" s="191"/>
      <c r="C3" s="191"/>
      <c r="D3" s="191"/>
      <c r="E3" s="191"/>
      <c r="F3" s="191"/>
      <c r="G3" s="191"/>
    </row>
    <row r="4" spans="1:7" s="56" customFormat="1" ht="15.75" thickBot="1">
      <c r="A4" s="98"/>
      <c r="B4" s="99"/>
      <c r="C4" s="99"/>
      <c r="D4" s="99"/>
      <c r="E4" s="99"/>
      <c r="F4" s="99"/>
      <c r="G4" s="99"/>
    </row>
    <row r="5" spans="1:7" ht="12.75">
      <c r="A5" s="135" t="s">
        <v>85</v>
      </c>
      <c r="B5" s="136"/>
      <c r="C5" s="135" t="s">
        <v>5</v>
      </c>
      <c r="D5" s="137"/>
      <c r="E5" s="166" t="s">
        <v>14</v>
      </c>
      <c r="F5" s="167"/>
      <c r="G5" s="138" t="s">
        <v>6</v>
      </c>
    </row>
    <row r="6" spans="1:7" ht="12.75">
      <c r="A6" s="59" t="s">
        <v>87</v>
      </c>
      <c r="B6" s="107"/>
      <c r="C6" s="108" t="s">
        <v>154</v>
      </c>
      <c r="D6" s="109" t="s">
        <v>155</v>
      </c>
      <c r="E6" s="189" t="s">
        <v>67</v>
      </c>
      <c r="F6" s="190"/>
      <c r="G6" s="62" t="s">
        <v>15</v>
      </c>
    </row>
    <row r="7" spans="1:7" ht="13.5" thickBot="1">
      <c r="A7" s="90"/>
      <c r="B7" s="91" t="s">
        <v>38</v>
      </c>
      <c r="C7" s="91" t="s">
        <v>39</v>
      </c>
      <c r="D7" s="110" t="s">
        <v>40</v>
      </c>
      <c r="E7" s="91" t="s">
        <v>38</v>
      </c>
      <c r="F7" s="91" t="s">
        <v>39</v>
      </c>
      <c r="G7" s="91" t="s">
        <v>81</v>
      </c>
    </row>
    <row r="8" spans="1:7" ht="12.75">
      <c r="A8" s="61" t="s">
        <v>101</v>
      </c>
      <c r="B8" s="102">
        <v>6</v>
      </c>
      <c r="C8" s="102" t="s">
        <v>42</v>
      </c>
      <c r="D8" s="66">
        <v>6</v>
      </c>
      <c r="E8" s="102">
        <v>18000</v>
      </c>
      <c r="F8" s="102" t="s">
        <v>42</v>
      </c>
      <c r="G8" s="102">
        <v>108</v>
      </c>
    </row>
    <row r="9" spans="1:7" ht="12.75">
      <c r="A9" s="61" t="s">
        <v>103</v>
      </c>
      <c r="B9" s="102">
        <v>4</v>
      </c>
      <c r="C9" s="66" t="s">
        <v>42</v>
      </c>
      <c r="D9" s="66">
        <v>4</v>
      </c>
      <c r="E9" s="102">
        <v>17500</v>
      </c>
      <c r="F9" s="66" t="s">
        <v>42</v>
      </c>
      <c r="G9" s="102">
        <v>70</v>
      </c>
    </row>
    <row r="10" spans="1:7" ht="12.75">
      <c r="A10" s="71" t="s">
        <v>165</v>
      </c>
      <c r="B10" s="67">
        <v>10</v>
      </c>
      <c r="C10" s="67" t="s">
        <v>42</v>
      </c>
      <c r="D10" s="67">
        <v>10</v>
      </c>
      <c r="E10" s="103">
        <v>17800</v>
      </c>
      <c r="F10" s="103" t="s">
        <v>42</v>
      </c>
      <c r="G10" s="67">
        <v>178</v>
      </c>
    </row>
    <row r="11" spans="1:7" ht="12.75">
      <c r="A11" s="71"/>
      <c r="B11" s="67"/>
      <c r="C11" s="67"/>
      <c r="D11" s="67"/>
      <c r="E11" s="103"/>
      <c r="F11" s="103"/>
      <c r="G11" s="67"/>
    </row>
    <row r="12" spans="1:7" ht="12.75">
      <c r="A12" s="71" t="s">
        <v>104</v>
      </c>
      <c r="B12" s="103">
        <v>248</v>
      </c>
      <c r="C12" s="103">
        <v>17</v>
      </c>
      <c r="D12" s="67">
        <v>265</v>
      </c>
      <c r="E12" s="103">
        <v>13391</v>
      </c>
      <c r="F12" s="103">
        <v>14271</v>
      </c>
      <c r="G12" s="103">
        <v>3564</v>
      </c>
    </row>
    <row r="13" spans="1:7" ht="12.75">
      <c r="A13" s="71"/>
      <c r="B13" s="67"/>
      <c r="C13" s="67"/>
      <c r="D13" s="67"/>
      <c r="E13" s="103"/>
      <c r="F13" s="103"/>
      <c r="G13" s="67"/>
    </row>
    <row r="14" spans="1:7" ht="12.75">
      <c r="A14" s="71" t="s">
        <v>105</v>
      </c>
      <c r="B14" s="103">
        <v>27</v>
      </c>
      <c r="C14" s="103">
        <v>13</v>
      </c>
      <c r="D14" s="67">
        <v>40</v>
      </c>
      <c r="E14" s="103">
        <v>14000</v>
      </c>
      <c r="F14" s="103">
        <v>21000</v>
      </c>
      <c r="G14" s="103">
        <v>651</v>
      </c>
    </row>
    <row r="15" spans="1:7" ht="12.75">
      <c r="A15" s="61"/>
      <c r="B15" s="66"/>
      <c r="C15" s="66"/>
      <c r="D15" s="66"/>
      <c r="E15" s="102"/>
      <c r="F15" s="102"/>
      <c r="G15" s="66"/>
    </row>
    <row r="16" spans="1:7" ht="12.75">
      <c r="A16" s="61" t="s">
        <v>110</v>
      </c>
      <c r="B16" s="104">
        <v>3</v>
      </c>
      <c r="C16" s="104" t="s">
        <v>42</v>
      </c>
      <c r="D16" s="66">
        <v>3</v>
      </c>
      <c r="E16" s="104">
        <v>21500</v>
      </c>
      <c r="F16" s="104" t="s">
        <v>42</v>
      </c>
      <c r="G16" s="104">
        <v>65</v>
      </c>
    </row>
    <row r="17" spans="1:7" ht="12.75">
      <c r="A17" s="61" t="s">
        <v>111</v>
      </c>
      <c r="B17" s="104">
        <v>32</v>
      </c>
      <c r="C17" s="104">
        <v>40</v>
      </c>
      <c r="D17" s="66">
        <v>72</v>
      </c>
      <c r="E17" s="104">
        <v>25000</v>
      </c>
      <c r="F17" s="104">
        <v>35000</v>
      </c>
      <c r="G17" s="102">
        <v>2200</v>
      </c>
    </row>
    <row r="18" spans="1:7" ht="12.75">
      <c r="A18" s="71" t="s">
        <v>114</v>
      </c>
      <c r="B18" s="67">
        <v>35</v>
      </c>
      <c r="C18" s="67">
        <v>40</v>
      </c>
      <c r="D18" s="67">
        <v>75</v>
      </c>
      <c r="E18" s="103">
        <v>24700</v>
      </c>
      <c r="F18" s="103">
        <v>35000</v>
      </c>
      <c r="G18" s="67">
        <v>2265</v>
      </c>
    </row>
    <row r="19" spans="1:7" ht="12.75">
      <c r="A19" s="71"/>
      <c r="B19" s="67"/>
      <c r="C19" s="67"/>
      <c r="D19" s="67"/>
      <c r="E19" s="103"/>
      <c r="F19" s="103"/>
      <c r="G19" s="67"/>
    </row>
    <row r="20" spans="1:7" ht="12.75">
      <c r="A20" s="61" t="s">
        <v>116</v>
      </c>
      <c r="B20" s="102">
        <v>30</v>
      </c>
      <c r="C20" s="102">
        <v>8</v>
      </c>
      <c r="D20" s="66">
        <v>38</v>
      </c>
      <c r="E20" s="102">
        <v>2500</v>
      </c>
      <c r="F20" s="102">
        <v>10500</v>
      </c>
      <c r="G20" s="102">
        <v>159</v>
      </c>
    </row>
    <row r="21" spans="1:7" ht="12.75">
      <c r="A21" s="61" t="s">
        <v>117</v>
      </c>
      <c r="B21" s="66">
        <v>172</v>
      </c>
      <c r="C21" s="66">
        <v>1</v>
      </c>
      <c r="D21" s="66">
        <v>173</v>
      </c>
      <c r="E21" s="102">
        <v>13000</v>
      </c>
      <c r="F21" s="102">
        <v>18000</v>
      </c>
      <c r="G21" s="66">
        <v>2254</v>
      </c>
    </row>
    <row r="22" spans="1:7" ht="12.75">
      <c r="A22" s="61" t="s">
        <v>118</v>
      </c>
      <c r="B22" s="102">
        <v>21</v>
      </c>
      <c r="C22" s="102" t="s">
        <v>42</v>
      </c>
      <c r="D22" s="66">
        <v>21</v>
      </c>
      <c r="E22" s="102">
        <v>4100</v>
      </c>
      <c r="F22" s="102" t="s">
        <v>42</v>
      </c>
      <c r="G22" s="102">
        <v>86</v>
      </c>
    </row>
    <row r="23" spans="1:7" ht="12.75">
      <c r="A23" s="61" t="s">
        <v>119</v>
      </c>
      <c r="B23" s="69">
        <v>152</v>
      </c>
      <c r="C23" s="102">
        <v>8</v>
      </c>
      <c r="D23" s="66">
        <v>160</v>
      </c>
      <c r="E23" s="69">
        <v>7000</v>
      </c>
      <c r="F23" s="102">
        <v>10000</v>
      </c>
      <c r="G23" s="102">
        <v>1144</v>
      </c>
    </row>
    <row r="24" spans="1:7" ht="12.75">
      <c r="A24" s="61" t="s">
        <v>120</v>
      </c>
      <c r="B24" s="102">
        <v>388</v>
      </c>
      <c r="C24" s="102">
        <v>7</v>
      </c>
      <c r="D24" s="66">
        <v>395</v>
      </c>
      <c r="E24" s="102">
        <v>11000</v>
      </c>
      <c r="F24" s="102">
        <v>22000</v>
      </c>
      <c r="G24" s="102">
        <v>4422</v>
      </c>
    </row>
    <row r="25" spans="1:7" ht="12.75">
      <c r="A25" s="61" t="s">
        <v>121</v>
      </c>
      <c r="B25" s="102">
        <v>5</v>
      </c>
      <c r="C25" s="102">
        <v>8</v>
      </c>
      <c r="D25" s="66">
        <v>13</v>
      </c>
      <c r="E25" s="102">
        <v>10000</v>
      </c>
      <c r="F25" s="102">
        <v>25000</v>
      </c>
      <c r="G25" s="102">
        <v>250</v>
      </c>
    </row>
    <row r="26" spans="1:7" ht="12.75">
      <c r="A26" s="61" t="s">
        <v>123</v>
      </c>
      <c r="B26" s="69">
        <v>79</v>
      </c>
      <c r="C26" s="102" t="s">
        <v>42</v>
      </c>
      <c r="D26" s="66">
        <v>79</v>
      </c>
      <c r="E26" s="69">
        <v>8000</v>
      </c>
      <c r="F26" s="102">
        <v>21000</v>
      </c>
      <c r="G26" s="102">
        <v>632</v>
      </c>
    </row>
    <row r="27" spans="1:7" ht="12.75">
      <c r="A27" s="61" t="s">
        <v>124</v>
      </c>
      <c r="B27" s="102">
        <v>49</v>
      </c>
      <c r="C27" s="102">
        <v>21</v>
      </c>
      <c r="D27" s="66">
        <v>70</v>
      </c>
      <c r="E27" s="102">
        <v>13000</v>
      </c>
      <c r="F27" s="102">
        <v>20000</v>
      </c>
      <c r="G27" s="102">
        <v>1057</v>
      </c>
    </row>
    <row r="28" spans="1:7" ht="12.75">
      <c r="A28" s="71" t="s">
        <v>166</v>
      </c>
      <c r="B28" s="67">
        <v>896</v>
      </c>
      <c r="C28" s="67">
        <v>53</v>
      </c>
      <c r="D28" s="67">
        <v>949</v>
      </c>
      <c r="E28" s="103">
        <v>10098</v>
      </c>
      <c r="F28" s="103">
        <v>18038</v>
      </c>
      <c r="G28" s="67">
        <v>10004</v>
      </c>
    </row>
    <row r="29" spans="1:7" ht="12.75">
      <c r="A29" s="71"/>
      <c r="B29" s="67"/>
      <c r="C29" s="67"/>
      <c r="D29" s="67"/>
      <c r="E29" s="103"/>
      <c r="F29" s="103"/>
      <c r="G29" s="67"/>
    </row>
    <row r="30" spans="1:7" ht="12.75">
      <c r="A30" s="61" t="s">
        <v>126</v>
      </c>
      <c r="B30" s="66" t="s">
        <v>42</v>
      </c>
      <c r="C30" s="66">
        <v>15</v>
      </c>
      <c r="D30" s="66">
        <v>15</v>
      </c>
      <c r="E30" s="102" t="s">
        <v>42</v>
      </c>
      <c r="F30" s="102">
        <v>15000</v>
      </c>
      <c r="G30" s="66">
        <v>225</v>
      </c>
    </row>
    <row r="31" spans="1:7" ht="12.75">
      <c r="A31" s="61" t="s">
        <v>128</v>
      </c>
      <c r="B31" s="66">
        <v>9</v>
      </c>
      <c r="C31" s="66">
        <v>3</v>
      </c>
      <c r="D31" s="66">
        <v>12</v>
      </c>
      <c r="E31" s="102">
        <v>5500</v>
      </c>
      <c r="F31" s="102">
        <v>17000</v>
      </c>
      <c r="G31" s="66">
        <v>101</v>
      </c>
    </row>
    <row r="32" spans="1:7" ht="12.75">
      <c r="A32" s="61" t="s">
        <v>130</v>
      </c>
      <c r="B32" s="66">
        <v>21</v>
      </c>
      <c r="C32" s="66">
        <v>10</v>
      </c>
      <c r="D32" s="66">
        <v>31</v>
      </c>
      <c r="E32" s="102">
        <v>7640</v>
      </c>
      <c r="F32" s="102">
        <v>18600</v>
      </c>
      <c r="G32" s="66">
        <v>346</v>
      </c>
    </row>
    <row r="33" spans="1:7" ht="12.75">
      <c r="A33" s="71" t="s">
        <v>131</v>
      </c>
      <c r="B33" s="67">
        <v>30</v>
      </c>
      <c r="C33" s="67">
        <v>28</v>
      </c>
      <c r="D33" s="67">
        <v>58</v>
      </c>
      <c r="E33" s="103">
        <v>6998</v>
      </c>
      <c r="F33" s="103">
        <v>16500</v>
      </c>
      <c r="G33" s="67">
        <v>672</v>
      </c>
    </row>
    <row r="34" spans="1:7" ht="12.75">
      <c r="A34" s="61"/>
      <c r="B34" s="66"/>
      <c r="C34" s="66"/>
      <c r="D34" s="66"/>
      <c r="E34" s="102"/>
      <c r="F34" s="102"/>
      <c r="G34" s="66"/>
    </row>
    <row r="35" spans="1:7" ht="12.75">
      <c r="A35" s="61" t="s">
        <v>132</v>
      </c>
      <c r="B35" s="104">
        <v>2</v>
      </c>
      <c r="C35" s="104">
        <v>101</v>
      </c>
      <c r="D35" s="66">
        <v>103</v>
      </c>
      <c r="E35" s="104">
        <v>5000</v>
      </c>
      <c r="F35" s="104">
        <v>14000</v>
      </c>
      <c r="G35" s="102">
        <v>1424</v>
      </c>
    </row>
    <row r="36" spans="1:7" ht="12.75">
      <c r="A36" s="61" t="s">
        <v>133</v>
      </c>
      <c r="B36" s="104">
        <v>7</v>
      </c>
      <c r="C36" s="104">
        <v>12</v>
      </c>
      <c r="D36" s="66">
        <v>19</v>
      </c>
      <c r="E36" s="104">
        <v>7000</v>
      </c>
      <c r="F36" s="104">
        <v>20000</v>
      </c>
      <c r="G36" s="102">
        <v>289</v>
      </c>
    </row>
    <row r="37" spans="1:7" ht="12.75">
      <c r="A37" s="61" t="s">
        <v>134</v>
      </c>
      <c r="B37" s="69">
        <v>75</v>
      </c>
      <c r="C37" s="69">
        <v>17</v>
      </c>
      <c r="D37" s="69">
        <v>92</v>
      </c>
      <c r="E37" s="69">
        <v>5000</v>
      </c>
      <c r="F37" s="69">
        <v>27000</v>
      </c>
      <c r="G37" s="69">
        <v>834</v>
      </c>
    </row>
    <row r="38" spans="1:7" ht="12.75">
      <c r="A38" s="71" t="s">
        <v>135</v>
      </c>
      <c r="B38" s="67">
        <v>84</v>
      </c>
      <c r="C38" s="67">
        <v>130</v>
      </c>
      <c r="D38" s="67">
        <v>214</v>
      </c>
      <c r="E38" s="103">
        <v>5167</v>
      </c>
      <c r="F38" s="103">
        <v>16254</v>
      </c>
      <c r="G38" s="67">
        <v>2547</v>
      </c>
    </row>
    <row r="39" spans="1:7" ht="12.75">
      <c r="A39" s="71"/>
      <c r="B39" s="67"/>
      <c r="C39" s="67"/>
      <c r="D39" s="67"/>
      <c r="E39" s="103"/>
      <c r="F39" s="103"/>
      <c r="G39" s="67"/>
    </row>
    <row r="40" spans="1:7" ht="12.75">
      <c r="A40" s="71" t="s">
        <v>136</v>
      </c>
      <c r="B40" s="67" t="s">
        <v>42</v>
      </c>
      <c r="C40" s="103">
        <v>98</v>
      </c>
      <c r="D40" s="67">
        <v>98</v>
      </c>
      <c r="E40" s="67" t="s">
        <v>42</v>
      </c>
      <c r="F40" s="103">
        <v>5800</v>
      </c>
      <c r="G40" s="103">
        <v>568</v>
      </c>
    </row>
    <row r="41" spans="1:7" ht="12.75">
      <c r="A41" s="61"/>
      <c r="B41" s="66"/>
      <c r="C41" s="66"/>
      <c r="D41" s="66"/>
      <c r="E41" s="102"/>
      <c r="F41" s="102"/>
      <c r="G41" s="66"/>
    </row>
    <row r="42" spans="1:7" ht="12.75">
      <c r="A42" s="61" t="s">
        <v>141</v>
      </c>
      <c r="B42" s="69">
        <v>239</v>
      </c>
      <c r="C42" s="66">
        <v>56</v>
      </c>
      <c r="D42" s="66">
        <v>295</v>
      </c>
      <c r="E42" s="69">
        <v>25000</v>
      </c>
      <c r="F42" s="102">
        <v>35000</v>
      </c>
      <c r="G42" s="66">
        <v>7935</v>
      </c>
    </row>
    <row r="43" spans="1:7" ht="12.75">
      <c r="A43" s="61" t="s">
        <v>142</v>
      </c>
      <c r="B43" s="102">
        <v>293</v>
      </c>
      <c r="C43" s="102">
        <v>165</v>
      </c>
      <c r="D43" s="66">
        <v>458</v>
      </c>
      <c r="E43" s="102">
        <v>10000</v>
      </c>
      <c r="F43" s="102">
        <v>20000</v>
      </c>
      <c r="G43" s="102">
        <v>6230</v>
      </c>
    </row>
    <row r="44" spans="1:9" ht="12.75">
      <c r="A44" s="61" t="s">
        <v>144</v>
      </c>
      <c r="B44" s="66">
        <v>604</v>
      </c>
      <c r="C44" s="66">
        <v>83</v>
      </c>
      <c r="D44" s="66">
        <v>687</v>
      </c>
      <c r="E44" s="102">
        <v>10500</v>
      </c>
      <c r="F44" s="102">
        <v>21000</v>
      </c>
      <c r="G44" s="66">
        <v>8085</v>
      </c>
      <c r="I44" s="112"/>
    </row>
    <row r="45" spans="1:7" ht="12.75">
      <c r="A45" s="61" t="s">
        <v>146</v>
      </c>
      <c r="B45" s="69">
        <v>537</v>
      </c>
      <c r="C45" s="66">
        <v>28</v>
      </c>
      <c r="D45" s="66">
        <v>565</v>
      </c>
      <c r="E45" s="69">
        <v>7000</v>
      </c>
      <c r="F45" s="102">
        <v>20000</v>
      </c>
      <c r="G45" s="66">
        <v>4319</v>
      </c>
    </row>
    <row r="46" spans="1:7" ht="12.75">
      <c r="A46" s="61" t="s">
        <v>147</v>
      </c>
      <c r="B46" s="69">
        <v>140</v>
      </c>
      <c r="C46" s="102" t="s">
        <v>42</v>
      </c>
      <c r="D46" s="66">
        <v>140</v>
      </c>
      <c r="E46" s="69">
        <v>7924</v>
      </c>
      <c r="F46" s="102" t="s">
        <v>42</v>
      </c>
      <c r="G46" s="102">
        <v>1109</v>
      </c>
    </row>
    <row r="47" spans="1:7" ht="12.75">
      <c r="A47" s="71" t="s">
        <v>167</v>
      </c>
      <c r="B47" s="67">
        <v>1813</v>
      </c>
      <c r="C47" s="67">
        <v>332</v>
      </c>
      <c r="D47" s="67">
        <v>2145</v>
      </c>
      <c r="E47" s="103">
        <v>11095</v>
      </c>
      <c r="F47" s="103">
        <v>22780</v>
      </c>
      <c r="G47" s="67">
        <v>27678</v>
      </c>
    </row>
    <row r="48" spans="1:7" ht="12.75">
      <c r="A48" s="61"/>
      <c r="B48" s="66"/>
      <c r="C48" s="66"/>
      <c r="D48" s="66"/>
      <c r="E48" s="102"/>
      <c r="F48" s="102"/>
      <c r="G48" s="66"/>
    </row>
    <row r="49" spans="1:7" ht="12.75">
      <c r="A49" s="61" t="s">
        <v>148</v>
      </c>
      <c r="B49" s="66">
        <v>48</v>
      </c>
      <c r="C49" s="66">
        <v>17</v>
      </c>
      <c r="D49" s="66">
        <v>65</v>
      </c>
      <c r="E49" s="102">
        <v>5000</v>
      </c>
      <c r="F49" s="102">
        <v>15000</v>
      </c>
      <c r="G49" s="66">
        <v>495</v>
      </c>
    </row>
    <row r="50" spans="1:7" ht="12.75">
      <c r="A50" s="61" t="s">
        <v>149</v>
      </c>
      <c r="B50" s="102">
        <v>98</v>
      </c>
      <c r="C50" s="102" t="s">
        <v>42</v>
      </c>
      <c r="D50" s="66">
        <v>98</v>
      </c>
      <c r="E50" s="102">
        <v>4000</v>
      </c>
      <c r="F50" s="102" t="s">
        <v>42</v>
      </c>
      <c r="G50" s="102">
        <v>392</v>
      </c>
    </row>
    <row r="51" spans="1:7" ht="12.75">
      <c r="A51" s="71" t="s">
        <v>150</v>
      </c>
      <c r="B51" s="67">
        <v>146</v>
      </c>
      <c r="C51" s="67">
        <v>17</v>
      </c>
      <c r="D51" s="67">
        <v>163</v>
      </c>
      <c r="E51" s="103">
        <v>4329</v>
      </c>
      <c r="F51" s="103">
        <v>15000</v>
      </c>
      <c r="G51" s="67">
        <v>887</v>
      </c>
    </row>
    <row r="52" spans="1:7" ht="12.75">
      <c r="A52" s="71"/>
      <c r="B52" s="67"/>
      <c r="C52" s="67"/>
      <c r="D52" s="67"/>
      <c r="E52" s="103"/>
      <c r="F52" s="103"/>
      <c r="G52" s="67"/>
    </row>
    <row r="53" spans="1:7" ht="13.5" thickBot="1">
      <c r="A53" s="72" t="s">
        <v>151</v>
      </c>
      <c r="B53" s="73">
        <v>3289</v>
      </c>
      <c r="C53" s="73">
        <v>728</v>
      </c>
      <c r="D53" s="73">
        <v>4017</v>
      </c>
      <c r="E53" s="106">
        <v>10697</v>
      </c>
      <c r="F53" s="106">
        <v>19001</v>
      </c>
      <c r="G53" s="73">
        <v>49014</v>
      </c>
    </row>
  </sheetData>
  <mergeCells count="4">
    <mergeCell ref="A1:G1"/>
    <mergeCell ref="A3:G3"/>
    <mergeCell ref="E5:F5"/>
    <mergeCell ref="E6:F6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7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 codeName="Hoja86">
    <pageSetUpPr fitToPage="1"/>
  </sheetPr>
  <dimension ref="A1:I58"/>
  <sheetViews>
    <sheetView zoomScale="75" zoomScaleNormal="75" workbookViewId="0" topLeftCell="A1">
      <selection activeCell="J8" sqref="J8"/>
    </sheetView>
  </sheetViews>
  <sheetFormatPr defaultColWidth="11.421875" defaultRowHeight="12.75"/>
  <cols>
    <col min="1" max="1" width="25.7109375" style="58" customWidth="1"/>
    <col min="2" max="6" width="14.7109375" style="58" customWidth="1"/>
    <col min="7" max="7" width="29.57421875" style="58" customWidth="1"/>
    <col min="8" max="16384" width="11.421875" style="58" customWidth="1"/>
  </cols>
  <sheetData>
    <row r="1" spans="1:7" s="55" customFormat="1" ht="18">
      <c r="A1" s="179" t="s">
        <v>0</v>
      </c>
      <c r="B1" s="179"/>
      <c r="C1" s="179"/>
      <c r="D1" s="179"/>
      <c r="E1" s="179"/>
      <c r="F1" s="179"/>
      <c r="G1" s="179"/>
    </row>
    <row r="3" spans="1:7" s="56" customFormat="1" ht="15">
      <c r="A3" s="191" t="s">
        <v>205</v>
      </c>
      <c r="B3" s="191"/>
      <c r="C3" s="191"/>
      <c r="D3" s="191"/>
      <c r="E3" s="191"/>
      <c r="F3" s="191"/>
      <c r="G3" s="191"/>
    </row>
    <row r="4" spans="1:7" s="56" customFormat="1" ht="15.75" thickBot="1">
      <c r="A4" s="98"/>
      <c r="B4" s="99"/>
      <c r="C4" s="99"/>
      <c r="D4" s="99"/>
      <c r="E4" s="99"/>
      <c r="F4" s="99"/>
      <c r="G4" s="99"/>
    </row>
    <row r="5" spans="1:7" ht="12.75">
      <c r="A5" s="135" t="s">
        <v>85</v>
      </c>
      <c r="B5" s="136"/>
      <c r="C5" s="135" t="s">
        <v>5</v>
      </c>
      <c r="D5" s="137"/>
      <c r="E5" s="166" t="s">
        <v>14</v>
      </c>
      <c r="F5" s="167"/>
      <c r="G5" s="138" t="s">
        <v>6</v>
      </c>
    </row>
    <row r="6" spans="1:7" ht="12.75">
      <c r="A6" s="59" t="s">
        <v>87</v>
      </c>
      <c r="B6" s="107"/>
      <c r="C6" s="108" t="s">
        <v>154</v>
      </c>
      <c r="D6" s="109" t="s">
        <v>155</v>
      </c>
      <c r="E6" s="189" t="s">
        <v>67</v>
      </c>
      <c r="F6" s="190"/>
      <c r="G6" s="62" t="s">
        <v>15</v>
      </c>
    </row>
    <row r="7" spans="1:7" ht="13.5" thickBot="1">
      <c r="A7" s="90"/>
      <c r="B7" s="91" t="s">
        <v>38</v>
      </c>
      <c r="C7" s="91" t="s">
        <v>39</v>
      </c>
      <c r="D7" s="110" t="s">
        <v>40</v>
      </c>
      <c r="E7" s="91" t="s">
        <v>38</v>
      </c>
      <c r="F7" s="91" t="s">
        <v>39</v>
      </c>
      <c r="G7" s="91" t="s">
        <v>81</v>
      </c>
    </row>
    <row r="8" spans="1:7" ht="12.75">
      <c r="A8" s="61" t="s">
        <v>101</v>
      </c>
      <c r="B8" s="102">
        <v>6</v>
      </c>
      <c r="C8" s="102" t="s">
        <v>42</v>
      </c>
      <c r="D8" s="66">
        <v>6</v>
      </c>
      <c r="E8" s="102">
        <v>18000</v>
      </c>
      <c r="F8" s="102" t="s">
        <v>42</v>
      </c>
      <c r="G8" s="102">
        <v>108</v>
      </c>
    </row>
    <row r="9" spans="1:7" ht="12.75">
      <c r="A9" s="61" t="s">
        <v>103</v>
      </c>
      <c r="B9" s="102">
        <v>4</v>
      </c>
      <c r="C9" s="66" t="s">
        <v>42</v>
      </c>
      <c r="D9" s="66">
        <v>4</v>
      </c>
      <c r="E9" s="102">
        <v>16500</v>
      </c>
      <c r="F9" s="66" t="s">
        <v>42</v>
      </c>
      <c r="G9" s="102">
        <v>66</v>
      </c>
    </row>
    <row r="10" spans="1:7" ht="12.75">
      <c r="A10" s="71" t="s">
        <v>165</v>
      </c>
      <c r="B10" s="67">
        <v>10</v>
      </c>
      <c r="C10" s="67" t="s">
        <v>42</v>
      </c>
      <c r="D10" s="67">
        <v>10</v>
      </c>
      <c r="E10" s="103">
        <v>17400</v>
      </c>
      <c r="F10" s="103" t="s">
        <v>42</v>
      </c>
      <c r="G10" s="67">
        <v>174</v>
      </c>
    </row>
    <row r="11" spans="1:7" ht="12.75">
      <c r="A11" s="71"/>
      <c r="B11" s="67"/>
      <c r="C11" s="67"/>
      <c r="D11" s="67"/>
      <c r="E11" s="103"/>
      <c r="F11" s="103"/>
      <c r="G11" s="67"/>
    </row>
    <row r="12" spans="1:7" ht="12.75">
      <c r="A12" s="71" t="s">
        <v>104</v>
      </c>
      <c r="B12" s="103">
        <v>160</v>
      </c>
      <c r="C12" s="103">
        <v>16</v>
      </c>
      <c r="D12" s="67">
        <v>176</v>
      </c>
      <c r="E12" s="103">
        <v>12910</v>
      </c>
      <c r="F12" s="103">
        <v>10456</v>
      </c>
      <c r="G12" s="103">
        <v>2233</v>
      </c>
    </row>
    <row r="13" spans="1:7" ht="12.75">
      <c r="A13" s="71"/>
      <c r="B13" s="67"/>
      <c r="C13" s="67"/>
      <c r="D13" s="67"/>
      <c r="E13" s="103"/>
      <c r="F13" s="103"/>
      <c r="G13" s="67"/>
    </row>
    <row r="14" spans="1:7" ht="12.75">
      <c r="A14" s="71" t="s">
        <v>105</v>
      </c>
      <c r="B14" s="103">
        <v>21</v>
      </c>
      <c r="C14" s="103">
        <v>11</v>
      </c>
      <c r="D14" s="67">
        <v>32</v>
      </c>
      <c r="E14" s="103">
        <v>10000</v>
      </c>
      <c r="F14" s="103">
        <v>18000</v>
      </c>
      <c r="G14" s="103">
        <v>408</v>
      </c>
    </row>
    <row r="15" spans="1:7" ht="12.75">
      <c r="A15" s="61"/>
      <c r="B15" s="66"/>
      <c r="C15" s="66"/>
      <c r="D15" s="66"/>
      <c r="E15" s="102"/>
      <c r="F15" s="102"/>
      <c r="G15" s="66"/>
    </row>
    <row r="16" spans="1:7" ht="12.75">
      <c r="A16" s="61" t="s">
        <v>108</v>
      </c>
      <c r="B16" s="69">
        <v>128</v>
      </c>
      <c r="C16" s="66" t="s">
        <v>42</v>
      </c>
      <c r="D16" s="66">
        <v>128</v>
      </c>
      <c r="E16" s="69">
        <v>3000</v>
      </c>
      <c r="F16" s="102" t="s">
        <v>42</v>
      </c>
      <c r="G16" s="66">
        <v>384</v>
      </c>
    </row>
    <row r="17" spans="1:7" ht="12.75">
      <c r="A17" s="71" t="s">
        <v>109</v>
      </c>
      <c r="B17" s="70">
        <v>128</v>
      </c>
      <c r="C17" s="67" t="s">
        <v>42</v>
      </c>
      <c r="D17" s="67">
        <v>128</v>
      </c>
      <c r="E17" s="70">
        <v>3000</v>
      </c>
      <c r="F17" s="103" t="s">
        <v>42</v>
      </c>
      <c r="G17" s="67">
        <v>384</v>
      </c>
    </row>
    <row r="18" spans="1:7" ht="12.75">
      <c r="A18" s="61"/>
      <c r="B18" s="66"/>
      <c r="C18" s="66"/>
      <c r="D18" s="66"/>
      <c r="E18" s="102"/>
      <c r="F18" s="102"/>
      <c r="G18" s="66"/>
    </row>
    <row r="19" spans="1:7" ht="12.75">
      <c r="A19" s="61" t="s">
        <v>110</v>
      </c>
      <c r="B19" s="104">
        <v>1</v>
      </c>
      <c r="C19" s="104">
        <v>2</v>
      </c>
      <c r="D19" s="66">
        <v>3</v>
      </c>
      <c r="E19" s="104">
        <v>14100</v>
      </c>
      <c r="F19" s="104">
        <v>32300</v>
      </c>
      <c r="G19" s="104">
        <v>79</v>
      </c>
    </row>
    <row r="20" spans="1:7" ht="12.75">
      <c r="A20" s="61" t="s">
        <v>111</v>
      </c>
      <c r="B20" s="104">
        <v>89</v>
      </c>
      <c r="C20" s="104">
        <v>15</v>
      </c>
      <c r="D20" s="66">
        <v>104</v>
      </c>
      <c r="E20" s="104">
        <v>25000</v>
      </c>
      <c r="F20" s="104">
        <v>35000</v>
      </c>
      <c r="G20" s="102">
        <v>2750</v>
      </c>
    </row>
    <row r="21" spans="1:7" ht="12.75">
      <c r="A21" s="71" t="s">
        <v>114</v>
      </c>
      <c r="B21" s="67">
        <v>90</v>
      </c>
      <c r="C21" s="67">
        <v>17</v>
      </c>
      <c r="D21" s="67">
        <v>107</v>
      </c>
      <c r="E21" s="103">
        <v>24879</v>
      </c>
      <c r="F21" s="103">
        <v>34682</v>
      </c>
      <c r="G21" s="67">
        <v>2829</v>
      </c>
    </row>
    <row r="22" spans="1:7" ht="12.75">
      <c r="A22" s="71"/>
      <c r="B22" s="67"/>
      <c r="C22" s="67"/>
      <c r="D22" s="67"/>
      <c r="E22" s="103"/>
      <c r="F22" s="103"/>
      <c r="G22" s="67"/>
    </row>
    <row r="23" spans="1:7" ht="12.75">
      <c r="A23" s="61" t="s">
        <v>116</v>
      </c>
      <c r="B23" s="102">
        <v>53</v>
      </c>
      <c r="C23" s="102">
        <v>17</v>
      </c>
      <c r="D23" s="66">
        <v>70</v>
      </c>
      <c r="E23" s="102">
        <v>1100</v>
      </c>
      <c r="F23" s="102">
        <v>5000</v>
      </c>
      <c r="G23" s="102">
        <v>143</v>
      </c>
    </row>
    <row r="24" spans="1:7" ht="12.75">
      <c r="A24" s="61" t="s">
        <v>117</v>
      </c>
      <c r="B24" s="66">
        <v>85</v>
      </c>
      <c r="C24" s="66">
        <v>2</v>
      </c>
      <c r="D24" s="66">
        <v>87</v>
      </c>
      <c r="E24" s="102">
        <v>9500</v>
      </c>
      <c r="F24" s="102">
        <v>16000</v>
      </c>
      <c r="G24" s="66">
        <v>840</v>
      </c>
    </row>
    <row r="25" spans="1:7" ht="12.75">
      <c r="A25" s="61" t="s">
        <v>118</v>
      </c>
      <c r="B25" s="102">
        <v>24</v>
      </c>
      <c r="C25" s="102">
        <v>16</v>
      </c>
      <c r="D25" s="66">
        <v>40</v>
      </c>
      <c r="E25" s="102">
        <v>4200</v>
      </c>
      <c r="F25" s="102">
        <v>23500</v>
      </c>
      <c r="G25" s="102">
        <v>477</v>
      </c>
    </row>
    <row r="26" spans="1:7" ht="12.75">
      <c r="A26" s="61" t="s">
        <v>119</v>
      </c>
      <c r="B26" s="69">
        <v>80</v>
      </c>
      <c r="C26" s="102">
        <v>90</v>
      </c>
      <c r="D26" s="66">
        <v>170</v>
      </c>
      <c r="E26" s="69">
        <v>5000</v>
      </c>
      <c r="F26" s="102">
        <v>10000</v>
      </c>
      <c r="G26" s="102">
        <v>1300</v>
      </c>
    </row>
    <row r="27" spans="1:7" ht="12.75">
      <c r="A27" s="61" t="s">
        <v>120</v>
      </c>
      <c r="B27" s="102">
        <v>418</v>
      </c>
      <c r="C27" s="102">
        <v>1</v>
      </c>
      <c r="D27" s="66">
        <v>419</v>
      </c>
      <c r="E27" s="102">
        <v>9500</v>
      </c>
      <c r="F27" s="102">
        <v>22000</v>
      </c>
      <c r="G27" s="102">
        <v>3993</v>
      </c>
    </row>
    <row r="28" spans="1:7" ht="12.75">
      <c r="A28" s="61" t="s">
        <v>121</v>
      </c>
      <c r="B28" s="102">
        <v>28</v>
      </c>
      <c r="C28" s="102" t="s">
        <v>42</v>
      </c>
      <c r="D28" s="66">
        <v>28</v>
      </c>
      <c r="E28" s="102">
        <v>8000</v>
      </c>
      <c r="F28" s="102" t="s">
        <v>42</v>
      </c>
      <c r="G28" s="102">
        <v>224</v>
      </c>
    </row>
    <row r="29" spans="1:7" ht="12.75">
      <c r="A29" s="61" t="s">
        <v>122</v>
      </c>
      <c r="B29" s="69">
        <v>5</v>
      </c>
      <c r="C29" s="102" t="s">
        <v>42</v>
      </c>
      <c r="D29" s="66">
        <v>5</v>
      </c>
      <c r="E29" s="69">
        <v>3000</v>
      </c>
      <c r="F29" s="102" t="s">
        <v>42</v>
      </c>
      <c r="G29" s="102">
        <v>15</v>
      </c>
    </row>
    <row r="30" spans="1:7" ht="12.75">
      <c r="A30" s="61" t="s">
        <v>123</v>
      </c>
      <c r="B30" s="69">
        <v>38</v>
      </c>
      <c r="C30" s="102">
        <v>15</v>
      </c>
      <c r="D30" s="66">
        <v>53</v>
      </c>
      <c r="E30" s="69">
        <v>6000</v>
      </c>
      <c r="F30" s="102">
        <v>18000</v>
      </c>
      <c r="G30" s="102">
        <v>498</v>
      </c>
    </row>
    <row r="31" spans="1:7" ht="12.75">
      <c r="A31" s="61" t="s">
        <v>124</v>
      </c>
      <c r="B31" s="102">
        <v>61</v>
      </c>
      <c r="C31" s="102">
        <v>19</v>
      </c>
      <c r="D31" s="66">
        <v>80</v>
      </c>
      <c r="E31" s="102">
        <v>5000</v>
      </c>
      <c r="F31" s="102">
        <v>20000</v>
      </c>
      <c r="G31" s="102">
        <v>685</v>
      </c>
    </row>
    <row r="32" spans="1:7" ht="12.75">
      <c r="A32" s="71" t="s">
        <v>166</v>
      </c>
      <c r="B32" s="67">
        <v>792</v>
      </c>
      <c r="C32" s="67">
        <v>160</v>
      </c>
      <c r="D32" s="67">
        <v>952</v>
      </c>
      <c r="E32" s="103">
        <v>7714</v>
      </c>
      <c r="F32" s="103">
        <v>12906</v>
      </c>
      <c r="G32" s="67">
        <v>8175</v>
      </c>
    </row>
    <row r="33" spans="1:7" ht="12.75">
      <c r="A33" s="71"/>
      <c r="B33" s="67"/>
      <c r="C33" s="67"/>
      <c r="D33" s="67"/>
      <c r="E33" s="103"/>
      <c r="F33" s="103"/>
      <c r="G33" s="67"/>
    </row>
    <row r="34" spans="1:7" ht="12.75">
      <c r="A34" s="61" t="s">
        <v>126</v>
      </c>
      <c r="B34" s="66" t="s">
        <v>42</v>
      </c>
      <c r="C34" s="66">
        <v>20</v>
      </c>
      <c r="D34" s="66">
        <v>20</v>
      </c>
      <c r="E34" s="102" t="s">
        <v>42</v>
      </c>
      <c r="F34" s="102">
        <v>12000</v>
      </c>
      <c r="G34" s="66">
        <v>240</v>
      </c>
    </row>
    <row r="35" spans="1:7" ht="12.75">
      <c r="A35" s="61" t="s">
        <v>130</v>
      </c>
      <c r="B35" s="66">
        <v>21</v>
      </c>
      <c r="C35" s="66">
        <v>10</v>
      </c>
      <c r="D35" s="66">
        <v>31</v>
      </c>
      <c r="E35" s="102">
        <v>4000</v>
      </c>
      <c r="F35" s="102">
        <v>15600</v>
      </c>
      <c r="G35" s="66">
        <v>240</v>
      </c>
    </row>
    <row r="36" spans="1:7" ht="12.75">
      <c r="A36" s="71" t="s">
        <v>131</v>
      </c>
      <c r="B36" s="67">
        <v>21</v>
      </c>
      <c r="C36" s="67">
        <v>30</v>
      </c>
      <c r="D36" s="67">
        <v>51</v>
      </c>
      <c r="E36" s="103">
        <v>4000</v>
      </c>
      <c r="F36" s="103">
        <v>13200</v>
      </c>
      <c r="G36" s="67">
        <v>480</v>
      </c>
    </row>
    <row r="37" spans="1:7" ht="12.75">
      <c r="A37" s="61"/>
      <c r="B37" s="66"/>
      <c r="C37" s="66"/>
      <c r="D37" s="66"/>
      <c r="E37" s="102"/>
      <c r="F37" s="102"/>
      <c r="G37" s="66"/>
    </row>
    <row r="38" spans="1:7" ht="12.75">
      <c r="A38" s="61" t="s">
        <v>132</v>
      </c>
      <c r="B38" s="104" t="s">
        <v>42</v>
      </c>
      <c r="C38" s="104">
        <v>95</v>
      </c>
      <c r="D38" s="66">
        <v>95</v>
      </c>
      <c r="E38" s="104">
        <v>5000</v>
      </c>
      <c r="F38" s="104">
        <v>14000</v>
      </c>
      <c r="G38" s="102">
        <v>1330</v>
      </c>
    </row>
    <row r="39" spans="1:7" ht="12.75">
      <c r="A39" s="61" t="s">
        <v>133</v>
      </c>
      <c r="B39" s="104" t="s">
        <v>42</v>
      </c>
      <c r="C39" s="104">
        <v>1</v>
      </c>
      <c r="D39" s="66">
        <v>1</v>
      </c>
      <c r="E39" s="104">
        <v>7000</v>
      </c>
      <c r="F39" s="104">
        <v>20000</v>
      </c>
      <c r="G39" s="102">
        <v>20</v>
      </c>
    </row>
    <row r="40" spans="1:7" ht="12.75">
      <c r="A40" s="61" t="s">
        <v>134</v>
      </c>
      <c r="B40" s="69">
        <v>75</v>
      </c>
      <c r="C40" s="69">
        <v>17</v>
      </c>
      <c r="D40" s="69">
        <v>92</v>
      </c>
      <c r="E40" s="69">
        <v>1000</v>
      </c>
      <c r="F40" s="69">
        <v>25000</v>
      </c>
      <c r="G40" s="69">
        <v>500</v>
      </c>
    </row>
    <row r="41" spans="1:7" ht="12.75">
      <c r="A41" s="71" t="s">
        <v>135</v>
      </c>
      <c r="B41" s="67">
        <v>75</v>
      </c>
      <c r="C41" s="67">
        <v>113</v>
      </c>
      <c r="D41" s="67">
        <v>188</v>
      </c>
      <c r="E41" s="103">
        <v>1000</v>
      </c>
      <c r="F41" s="103">
        <v>15708</v>
      </c>
      <c r="G41" s="67">
        <v>1850</v>
      </c>
    </row>
    <row r="42" spans="1:7" ht="12.75">
      <c r="A42" s="71"/>
      <c r="B42" s="67"/>
      <c r="C42" s="67"/>
      <c r="D42" s="67"/>
      <c r="E42" s="103"/>
      <c r="F42" s="103"/>
      <c r="G42" s="67"/>
    </row>
    <row r="43" spans="1:7" ht="12.75">
      <c r="A43" s="71" t="s">
        <v>136</v>
      </c>
      <c r="B43" s="67" t="s">
        <v>42</v>
      </c>
      <c r="C43" s="103">
        <v>101</v>
      </c>
      <c r="D43" s="67">
        <v>101</v>
      </c>
      <c r="E43" s="67" t="s">
        <v>42</v>
      </c>
      <c r="F43" s="103">
        <v>3295</v>
      </c>
      <c r="G43" s="103">
        <v>333</v>
      </c>
    </row>
    <row r="44" spans="1:7" ht="12.75">
      <c r="A44" s="61"/>
      <c r="B44" s="66"/>
      <c r="C44" s="66"/>
      <c r="D44" s="66"/>
      <c r="E44" s="102"/>
      <c r="F44" s="102"/>
      <c r="G44" s="66"/>
    </row>
    <row r="45" spans="1:7" ht="12.75">
      <c r="A45" s="61" t="s">
        <v>140</v>
      </c>
      <c r="B45" s="66" t="s">
        <v>42</v>
      </c>
      <c r="C45" s="66">
        <v>7</v>
      </c>
      <c r="D45" s="66">
        <v>7</v>
      </c>
      <c r="E45" s="66" t="s">
        <v>42</v>
      </c>
      <c r="F45" s="102">
        <v>1000</v>
      </c>
      <c r="G45" s="66">
        <v>7</v>
      </c>
    </row>
    <row r="46" spans="1:7" ht="12.75">
      <c r="A46" s="61" t="s">
        <v>141</v>
      </c>
      <c r="B46" s="69">
        <v>37</v>
      </c>
      <c r="C46" s="66">
        <v>42</v>
      </c>
      <c r="D46" s="66">
        <v>79</v>
      </c>
      <c r="E46" s="69">
        <v>25000</v>
      </c>
      <c r="F46" s="102">
        <v>35000</v>
      </c>
      <c r="G46" s="66">
        <v>2395</v>
      </c>
    </row>
    <row r="47" spans="1:7" ht="12.75">
      <c r="A47" s="61" t="s">
        <v>142</v>
      </c>
      <c r="B47" s="102">
        <v>436</v>
      </c>
      <c r="C47" s="102">
        <v>132</v>
      </c>
      <c r="D47" s="66">
        <v>568</v>
      </c>
      <c r="E47" s="102">
        <v>6000</v>
      </c>
      <c r="F47" s="102">
        <v>20000</v>
      </c>
      <c r="G47" s="102">
        <v>5256</v>
      </c>
    </row>
    <row r="48" spans="1:9" ht="12.75">
      <c r="A48" s="61" t="s">
        <v>144</v>
      </c>
      <c r="B48" s="66">
        <v>470</v>
      </c>
      <c r="C48" s="66">
        <v>36</v>
      </c>
      <c r="D48" s="66">
        <v>506</v>
      </c>
      <c r="E48" s="102">
        <v>7500</v>
      </c>
      <c r="F48" s="102">
        <v>20000</v>
      </c>
      <c r="G48" s="66">
        <v>4245</v>
      </c>
      <c r="I48" s="112"/>
    </row>
    <row r="49" spans="1:7" ht="12.75">
      <c r="A49" s="61" t="s">
        <v>145</v>
      </c>
      <c r="B49" s="66">
        <v>1</v>
      </c>
      <c r="C49" s="66">
        <v>6</v>
      </c>
      <c r="D49" s="66">
        <v>7</v>
      </c>
      <c r="E49" s="102">
        <v>1300</v>
      </c>
      <c r="F49" s="102">
        <v>15000</v>
      </c>
      <c r="G49" s="66">
        <v>91</v>
      </c>
    </row>
    <row r="50" spans="1:7" ht="12.75">
      <c r="A50" s="61" t="s">
        <v>146</v>
      </c>
      <c r="B50" s="69">
        <v>334</v>
      </c>
      <c r="C50" s="66">
        <v>28</v>
      </c>
      <c r="D50" s="66">
        <v>362</v>
      </c>
      <c r="E50" s="69">
        <v>6000</v>
      </c>
      <c r="F50" s="102">
        <v>20000</v>
      </c>
      <c r="G50" s="66">
        <v>2564</v>
      </c>
    </row>
    <row r="51" spans="1:7" ht="12.75">
      <c r="A51" s="61" t="s">
        <v>147</v>
      </c>
      <c r="B51" s="69">
        <v>149</v>
      </c>
      <c r="C51" s="102" t="s">
        <v>42</v>
      </c>
      <c r="D51" s="66">
        <v>149</v>
      </c>
      <c r="E51" s="69">
        <v>2853</v>
      </c>
      <c r="F51" s="102" t="s">
        <v>42</v>
      </c>
      <c r="G51" s="102">
        <v>425</v>
      </c>
    </row>
    <row r="52" spans="1:7" ht="12.75">
      <c r="A52" s="71" t="s">
        <v>167</v>
      </c>
      <c r="B52" s="67">
        <v>1427</v>
      </c>
      <c r="C52" s="67">
        <v>251</v>
      </c>
      <c r="D52" s="67">
        <v>1678</v>
      </c>
      <c r="E52" s="103">
        <v>6655</v>
      </c>
      <c r="F52" s="103">
        <v>21861</v>
      </c>
      <c r="G52" s="67">
        <v>14983</v>
      </c>
    </row>
    <row r="53" spans="1:7" ht="12.75">
      <c r="A53" s="61"/>
      <c r="B53" s="66"/>
      <c r="C53" s="66"/>
      <c r="D53" s="66"/>
      <c r="E53" s="102"/>
      <c r="F53" s="102"/>
      <c r="G53" s="66"/>
    </row>
    <row r="54" spans="1:7" ht="12.75">
      <c r="A54" s="61" t="s">
        <v>148</v>
      </c>
      <c r="B54" s="66">
        <v>27</v>
      </c>
      <c r="C54" s="66">
        <v>12</v>
      </c>
      <c r="D54" s="66">
        <v>39</v>
      </c>
      <c r="E54" s="102">
        <v>5000</v>
      </c>
      <c r="F54" s="102">
        <v>15000</v>
      </c>
      <c r="G54" s="66">
        <v>315</v>
      </c>
    </row>
    <row r="55" spans="1:7" ht="12.75">
      <c r="A55" s="61" t="s">
        <v>149</v>
      </c>
      <c r="B55" s="102">
        <v>94</v>
      </c>
      <c r="C55" s="102" t="s">
        <v>42</v>
      </c>
      <c r="D55" s="66">
        <v>94</v>
      </c>
      <c r="E55" s="102">
        <v>3980</v>
      </c>
      <c r="F55" s="102" t="s">
        <v>42</v>
      </c>
      <c r="G55" s="102">
        <v>374</v>
      </c>
    </row>
    <row r="56" spans="1:7" ht="12.75">
      <c r="A56" s="71" t="s">
        <v>150</v>
      </c>
      <c r="B56" s="67">
        <v>121</v>
      </c>
      <c r="C56" s="67">
        <v>12</v>
      </c>
      <c r="D56" s="67">
        <v>133</v>
      </c>
      <c r="E56" s="103">
        <v>4208</v>
      </c>
      <c r="F56" s="103">
        <v>15000</v>
      </c>
      <c r="G56" s="67">
        <v>689</v>
      </c>
    </row>
    <row r="57" spans="1:7" ht="12.75">
      <c r="A57" s="71"/>
      <c r="B57" s="67"/>
      <c r="C57" s="67"/>
      <c r="D57" s="67"/>
      <c r="E57" s="103"/>
      <c r="F57" s="103"/>
      <c r="G57" s="67"/>
    </row>
    <row r="58" spans="1:7" ht="13.5" thickBot="1">
      <c r="A58" s="72" t="s">
        <v>151</v>
      </c>
      <c r="B58" s="73">
        <v>2845</v>
      </c>
      <c r="C58" s="73">
        <v>711</v>
      </c>
      <c r="D58" s="73">
        <v>3556</v>
      </c>
      <c r="E58" s="106">
        <v>7503</v>
      </c>
      <c r="F58" s="106">
        <v>15739</v>
      </c>
      <c r="G58" s="73">
        <v>32538</v>
      </c>
    </row>
  </sheetData>
  <mergeCells count="4">
    <mergeCell ref="A1:G1"/>
    <mergeCell ref="A3:G3"/>
    <mergeCell ref="E5:F5"/>
    <mergeCell ref="E6:F6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78">
    <pageSetUpPr fitToPage="1"/>
  </sheetPr>
  <dimension ref="A1:H86"/>
  <sheetViews>
    <sheetView zoomScale="75" zoomScaleNormal="75" workbookViewId="0" topLeftCell="A1">
      <selection activeCell="J6" sqref="J6"/>
    </sheetView>
  </sheetViews>
  <sheetFormatPr defaultColWidth="11.421875" defaultRowHeight="12.75"/>
  <cols>
    <col min="1" max="1" width="25.7109375" style="58" customWidth="1"/>
    <col min="2" max="7" width="15.7109375" style="58" customWidth="1"/>
    <col min="8" max="16384" width="11.421875" style="58" customWidth="1"/>
  </cols>
  <sheetData>
    <row r="1" spans="1:7" s="55" customFormat="1" ht="18">
      <c r="A1" s="179" t="s">
        <v>0</v>
      </c>
      <c r="B1" s="179"/>
      <c r="C1" s="179"/>
      <c r="D1" s="179"/>
      <c r="E1" s="179"/>
      <c r="F1" s="179"/>
      <c r="G1" s="179"/>
    </row>
    <row r="3" spans="1:7" s="56" customFormat="1" ht="15">
      <c r="A3" s="191" t="s">
        <v>184</v>
      </c>
      <c r="B3" s="191"/>
      <c r="C3" s="191"/>
      <c r="D3" s="191"/>
      <c r="E3" s="191"/>
      <c r="F3" s="191"/>
      <c r="G3" s="191"/>
    </row>
    <row r="4" spans="1:7" s="56" customFormat="1" ht="15.75" thickBot="1">
      <c r="A4" s="88"/>
      <c r="B4" s="88"/>
      <c r="C4" s="88"/>
      <c r="D4" s="88"/>
      <c r="E4" s="88"/>
      <c r="F4" s="88"/>
      <c r="G4" s="89"/>
    </row>
    <row r="5" spans="1:7" ht="12.75">
      <c r="A5" s="135" t="s">
        <v>85</v>
      </c>
      <c r="B5" s="181" t="s">
        <v>86</v>
      </c>
      <c r="C5" s="182"/>
      <c r="D5" s="182"/>
      <c r="E5" s="182"/>
      <c r="F5" s="182"/>
      <c r="G5" s="182"/>
    </row>
    <row r="6" spans="1:7" ht="12.75">
      <c r="A6" s="59" t="s">
        <v>87</v>
      </c>
      <c r="B6" s="62"/>
      <c r="C6" s="62"/>
      <c r="D6" s="62" t="s">
        <v>88</v>
      </c>
      <c r="E6" s="62" t="s">
        <v>89</v>
      </c>
      <c r="F6" s="62"/>
      <c r="G6" s="62"/>
    </row>
    <row r="7" spans="1:7" ht="13.5" thickBot="1">
      <c r="A7" s="90"/>
      <c r="B7" s="91" t="s">
        <v>90</v>
      </c>
      <c r="C7" s="92" t="s">
        <v>91</v>
      </c>
      <c r="D7" s="91" t="s">
        <v>92</v>
      </c>
      <c r="E7" s="91" t="s">
        <v>93</v>
      </c>
      <c r="F7" s="91" t="s">
        <v>27</v>
      </c>
      <c r="G7" s="91" t="s">
        <v>40</v>
      </c>
    </row>
    <row r="8" spans="1:8" ht="12.75">
      <c r="A8" s="93" t="s">
        <v>94</v>
      </c>
      <c r="B8" s="85">
        <v>41566</v>
      </c>
      <c r="C8" s="85">
        <v>25</v>
      </c>
      <c r="D8" s="85">
        <v>226</v>
      </c>
      <c r="E8" s="85">
        <v>54471</v>
      </c>
      <c r="F8" s="85">
        <v>1859</v>
      </c>
      <c r="G8" s="85">
        <f>IF(SUM(B8:F8)&lt;&gt;0,SUM(B8:F8),"0")</f>
        <v>98147</v>
      </c>
      <c r="H8" s="87"/>
    </row>
    <row r="9" spans="1:8" ht="12.75">
      <c r="A9" s="94" t="s">
        <v>95</v>
      </c>
      <c r="B9" s="66">
        <v>21670</v>
      </c>
      <c r="C9" s="66">
        <v>78</v>
      </c>
      <c r="D9" s="66">
        <v>1336</v>
      </c>
      <c r="E9" s="66">
        <v>76051</v>
      </c>
      <c r="F9" s="66">
        <v>2056</v>
      </c>
      <c r="G9" s="66">
        <f>IF(SUM(B9:F9)&lt;&gt;0,SUM(B9:F9),"0")</f>
        <v>101191</v>
      </c>
      <c r="H9" s="87"/>
    </row>
    <row r="10" spans="1:8" ht="12.75">
      <c r="A10" s="94" t="s">
        <v>96</v>
      </c>
      <c r="B10" s="66">
        <v>937</v>
      </c>
      <c r="C10" s="66">
        <v>33</v>
      </c>
      <c r="D10" s="66">
        <v>673</v>
      </c>
      <c r="E10" s="66">
        <v>1264</v>
      </c>
      <c r="F10" s="69">
        <v>1666</v>
      </c>
      <c r="G10" s="66">
        <f>IF(SUM(B10:F10)&lt;&gt;0,SUM(B10:F10),"0")</f>
        <v>4573</v>
      </c>
      <c r="H10" s="87"/>
    </row>
    <row r="11" spans="1:8" ht="12.75">
      <c r="A11" s="94" t="s">
        <v>97</v>
      </c>
      <c r="B11" s="66">
        <v>8648</v>
      </c>
      <c r="C11" s="66">
        <v>17</v>
      </c>
      <c r="D11" s="66">
        <v>105</v>
      </c>
      <c r="E11" s="66">
        <v>10809</v>
      </c>
      <c r="F11" s="66">
        <v>1337</v>
      </c>
      <c r="G11" s="66">
        <f>IF(SUM(B11:F11)&lt;&gt;0,SUM(B11:F11),"0")</f>
        <v>20916</v>
      </c>
      <c r="H11" s="87"/>
    </row>
    <row r="12" spans="1:8" ht="12.75">
      <c r="A12" s="95" t="s">
        <v>98</v>
      </c>
      <c r="B12" s="78">
        <v>72821</v>
      </c>
      <c r="C12" s="78">
        <v>153</v>
      </c>
      <c r="D12" s="78">
        <v>2340</v>
      </c>
      <c r="E12" s="78">
        <v>142595</v>
      </c>
      <c r="F12" s="78">
        <v>6918</v>
      </c>
      <c r="G12" s="67">
        <f>IF(SUM(B12:F12)&lt;&gt;0,SUM(B12:F12),"0")</f>
        <v>224827</v>
      </c>
      <c r="H12" s="87"/>
    </row>
    <row r="13" spans="1:8" ht="12.75">
      <c r="A13" s="95"/>
      <c r="B13" s="78"/>
      <c r="C13" s="78"/>
      <c r="D13" s="78"/>
      <c r="E13" s="78"/>
      <c r="F13" s="78"/>
      <c r="G13" s="67"/>
      <c r="H13" s="87"/>
    </row>
    <row r="14" spans="1:8" ht="12.75">
      <c r="A14" s="95" t="s">
        <v>99</v>
      </c>
      <c r="B14" s="67">
        <v>17150</v>
      </c>
      <c r="C14" s="67">
        <v>140</v>
      </c>
      <c r="D14" s="67">
        <v>330</v>
      </c>
      <c r="E14" s="67">
        <v>5438</v>
      </c>
      <c r="F14" s="67" t="s">
        <v>42</v>
      </c>
      <c r="G14" s="67">
        <f>IF(SUM(B14:F14)&lt;&gt;0,SUM(B14:F14),"0")</f>
        <v>23058</v>
      </c>
      <c r="H14" s="87"/>
    </row>
    <row r="15" spans="1:8" ht="12.75">
      <c r="A15" s="95"/>
      <c r="B15" s="78"/>
      <c r="C15" s="78"/>
      <c r="D15" s="78"/>
      <c r="E15" s="78"/>
      <c r="F15" s="78"/>
      <c r="G15" s="67"/>
      <c r="H15" s="87"/>
    </row>
    <row r="16" spans="1:8" ht="12.75">
      <c r="A16" s="95" t="s">
        <v>100</v>
      </c>
      <c r="B16" s="67">
        <v>4400</v>
      </c>
      <c r="C16" s="67">
        <v>548</v>
      </c>
      <c r="D16" s="67" t="s">
        <v>42</v>
      </c>
      <c r="E16" s="67">
        <v>2691</v>
      </c>
      <c r="F16" s="70">
        <v>7</v>
      </c>
      <c r="G16" s="67">
        <f>IF(SUM(B16:F16)&lt;&gt;0,SUM(B16:F16),"0")</f>
        <v>7646</v>
      </c>
      <c r="H16" s="87"/>
    </row>
    <row r="17" spans="1:8" ht="12.75">
      <c r="A17" s="94"/>
      <c r="B17" s="76"/>
      <c r="C17" s="76"/>
      <c r="D17" s="76"/>
      <c r="E17" s="76"/>
      <c r="F17" s="76"/>
      <c r="G17" s="66"/>
      <c r="H17" s="87"/>
    </row>
    <row r="18" spans="1:8" ht="12.75">
      <c r="A18" s="94" t="s">
        <v>101</v>
      </c>
      <c r="B18" s="66">
        <v>679</v>
      </c>
      <c r="C18" s="66">
        <v>725</v>
      </c>
      <c r="D18" s="66">
        <v>30</v>
      </c>
      <c r="E18" s="66">
        <v>3165</v>
      </c>
      <c r="F18" s="66">
        <v>2</v>
      </c>
      <c r="G18" s="66">
        <f>IF(SUM(B18:F18)&lt;&gt;0,SUM(B18:F18),"0")</f>
        <v>4601</v>
      </c>
      <c r="H18" s="87"/>
    </row>
    <row r="19" spans="1:8" ht="12.75">
      <c r="A19" s="94" t="s">
        <v>102</v>
      </c>
      <c r="B19" s="66">
        <v>186</v>
      </c>
      <c r="C19" s="66">
        <v>109</v>
      </c>
      <c r="D19" s="66">
        <v>125</v>
      </c>
      <c r="E19" s="66">
        <v>2130</v>
      </c>
      <c r="F19" s="66" t="s">
        <v>42</v>
      </c>
      <c r="G19" s="66">
        <f>IF(SUM(B19:F19)&lt;&gt;0,SUM(B19:F19),"0")</f>
        <v>2550</v>
      </c>
      <c r="H19" s="87"/>
    </row>
    <row r="20" spans="1:8" ht="12.75">
      <c r="A20" s="94" t="s">
        <v>103</v>
      </c>
      <c r="B20" s="66">
        <v>398</v>
      </c>
      <c r="C20" s="66">
        <v>127</v>
      </c>
      <c r="D20" s="66">
        <v>117</v>
      </c>
      <c r="E20" s="66">
        <v>1850</v>
      </c>
      <c r="F20" s="66">
        <v>15</v>
      </c>
      <c r="G20" s="66">
        <f>IF(SUM(B20:F20)&lt;&gt;0,SUM(B20:F20),"0")</f>
        <v>2507</v>
      </c>
      <c r="H20" s="87"/>
    </row>
    <row r="21" spans="1:8" ht="12.75">
      <c r="A21" s="95" t="s">
        <v>165</v>
      </c>
      <c r="B21" s="78">
        <v>1263</v>
      </c>
      <c r="C21" s="78">
        <v>961</v>
      </c>
      <c r="D21" s="78">
        <v>272</v>
      </c>
      <c r="E21" s="78">
        <v>7145</v>
      </c>
      <c r="F21" s="78">
        <v>17</v>
      </c>
      <c r="G21" s="67">
        <f>IF(SUM(B21:F21)&lt;&gt;0,SUM(B21:F21),"0")</f>
        <v>9658</v>
      </c>
      <c r="H21" s="87"/>
    </row>
    <row r="22" spans="1:8" ht="12.75">
      <c r="A22" s="95"/>
      <c r="B22" s="78"/>
      <c r="C22" s="78"/>
      <c r="D22" s="78"/>
      <c r="E22" s="78"/>
      <c r="F22" s="78"/>
      <c r="G22" s="67"/>
      <c r="H22" s="87"/>
    </row>
    <row r="23" spans="1:8" ht="12.75">
      <c r="A23" s="95" t="s">
        <v>104</v>
      </c>
      <c r="B23" s="67">
        <v>4876</v>
      </c>
      <c r="C23" s="67">
        <v>11183</v>
      </c>
      <c r="D23" s="67">
        <v>91</v>
      </c>
      <c r="E23" s="67">
        <v>5240</v>
      </c>
      <c r="F23" s="67">
        <v>12</v>
      </c>
      <c r="G23" s="67">
        <f>IF(SUM(B23:F23)&lt;&gt;0,SUM(B23:F23),"0")</f>
        <v>21402</v>
      </c>
      <c r="H23" s="87"/>
    </row>
    <row r="24" spans="1:8" ht="12.75">
      <c r="A24" s="95"/>
      <c r="B24" s="78"/>
      <c r="C24" s="78"/>
      <c r="D24" s="78"/>
      <c r="E24" s="78"/>
      <c r="F24" s="78"/>
      <c r="G24" s="67"/>
      <c r="H24" s="87"/>
    </row>
    <row r="25" spans="1:8" ht="12.75">
      <c r="A25" s="95" t="s">
        <v>105</v>
      </c>
      <c r="B25" s="67">
        <v>242</v>
      </c>
      <c r="C25" s="67">
        <v>2291</v>
      </c>
      <c r="D25" s="67">
        <v>54</v>
      </c>
      <c r="E25" s="67">
        <v>54</v>
      </c>
      <c r="F25" s="67" t="s">
        <v>42</v>
      </c>
      <c r="G25" s="67">
        <f>IF(SUM(B25:F25)&lt;&gt;0,SUM(B25:F25),"0")</f>
        <v>2641</v>
      </c>
      <c r="H25" s="87"/>
    </row>
    <row r="26" spans="1:8" ht="12.75">
      <c r="A26" s="94"/>
      <c r="B26" s="76"/>
      <c r="C26" s="76"/>
      <c r="D26" s="76"/>
      <c r="E26" s="76"/>
      <c r="F26" s="76"/>
      <c r="G26" s="66"/>
      <c r="H26" s="87"/>
    </row>
    <row r="27" spans="1:8" ht="12.75">
      <c r="A27" s="94" t="s">
        <v>106</v>
      </c>
      <c r="B27" s="66">
        <v>1027</v>
      </c>
      <c r="C27" s="66">
        <v>54566</v>
      </c>
      <c r="D27" s="66">
        <v>225</v>
      </c>
      <c r="E27" s="66">
        <v>253</v>
      </c>
      <c r="F27" s="69">
        <v>1888</v>
      </c>
      <c r="G27" s="66">
        <f>IF(SUM(B27:F27)&lt;&gt;0,SUM(B27:F27),"0")</f>
        <v>57959</v>
      </c>
      <c r="H27" s="87"/>
    </row>
    <row r="28" spans="1:8" ht="12.75">
      <c r="A28" s="94" t="s">
        <v>107</v>
      </c>
      <c r="B28" s="66">
        <v>21</v>
      </c>
      <c r="C28" s="66">
        <v>4117</v>
      </c>
      <c r="D28" s="66">
        <v>7</v>
      </c>
      <c r="E28" s="66" t="s">
        <v>42</v>
      </c>
      <c r="F28" s="66" t="s">
        <v>42</v>
      </c>
      <c r="G28" s="66">
        <f>IF(SUM(B28:F28)&lt;&gt;0,SUM(B28:F28),"0")</f>
        <v>4145</v>
      </c>
      <c r="H28" s="87"/>
    </row>
    <row r="29" spans="1:8" ht="12.75">
      <c r="A29" s="94" t="s">
        <v>108</v>
      </c>
      <c r="B29" s="66">
        <v>6169</v>
      </c>
      <c r="C29" s="66">
        <v>44343</v>
      </c>
      <c r="D29" s="66" t="s">
        <v>42</v>
      </c>
      <c r="E29" s="66" t="s">
        <v>42</v>
      </c>
      <c r="F29" s="66">
        <v>13790</v>
      </c>
      <c r="G29" s="66">
        <f>IF(SUM(B29:F29)&lt;&gt;0,SUM(B29:F29),"0")</f>
        <v>64302</v>
      </c>
      <c r="H29" s="87"/>
    </row>
    <row r="30" spans="1:8" ht="12.75">
      <c r="A30" s="95" t="s">
        <v>109</v>
      </c>
      <c r="B30" s="78">
        <v>7217</v>
      </c>
      <c r="C30" s="78">
        <v>103026</v>
      </c>
      <c r="D30" s="78">
        <v>232</v>
      </c>
      <c r="E30" s="78">
        <v>253</v>
      </c>
      <c r="F30" s="78">
        <v>15678</v>
      </c>
      <c r="G30" s="67">
        <f>IF(SUM(B30:F30)&lt;&gt;0,SUM(B30:F30),"0")</f>
        <v>126406</v>
      </c>
      <c r="H30" s="87"/>
    </row>
    <row r="31" spans="1:8" ht="12.75">
      <c r="A31" s="94"/>
      <c r="B31" s="76"/>
      <c r="C31" s="76"/>
      <c r="D31" s="76"/>
      <c r="E31" s="76"/>
      <c r="F31" s="76"/>
      <c r="G31" s="66"/>
      <c r="H31" s="87"/>
    </row>
    <row r="32" spans="1:8" ht="12.75">
      <c r="A32" s="94" t="s">
        <v>110</v>
      </c>
      <c r="B32" s="66">
        <v>13790</v>
      </c>
      <c r="C32" s="66">
        <v>5626</v>
      </c>
      <c r="D32" s="66">
        <v>145</v>
      </c>
      <c r="E32" s="66">
        <v>2215</v>
      </c>
      <c r="F32" s="66">
        <v>17</v>
      </c>
      <c r="G32" s="66">
        <f>IF(SUM(B32:F32)&lt;&gt;0,SUM(B32:F32),"0")</f>
        <v>21793</v>
      </c>
      <c r="H32" s="87"/>
    </row>
    <row r="33" spans="1:8" ht="12.75">
      <c r="A33" s="94" t="s">
        <v>111</v>
      </c>
      <c r="B33" s="66">
        <v>23068</v>
      </c>
      <c r="C33" s="66">
        <v>6969</v>
      </c>
      <c r="D33" s="66">
        <v>91</v>
      </c>
      <c r="E33" s="66">
        <v>2089</v>
      </c>
      <c r="F33" s="66">
        <v>260</v>
      </c>
      <c r="G33" s="66">
        <f>IF(SUM(B33:F33)&lt;&gt;0,SUM(B33:F33),"0")</f>
        <v>32477</v>
      </c>
      <c r="H33" s="87"/>
    </row>
    <row r="34" spans="1:8" ht="12.75">
      <c r="A34" s="94" t="s">
        <v>112</v>
      </c>
      <c r="B34" s="66">
        <v>9769</v>
      </c>
      <c r="C34" s="66">
        <v>40903</v>
      </c>
      <c r="D34" s="66">
        <v>5</v>
      </c>
      <c r="E34" s="66">
        <v>2667</v>
      </c>
      <c r="F34" s="66">
        <v>48</v>
      </c>
      <c r="G34" s="66">
        <f>IF(SUM(B34:F34)&lt;&gt;0,SUM(B34:F34),"0")</f>
        <v>53392</v>
      </c>
      <c r="H34" s="87"/>
    </row>
    <row r="35" spans="1:8" ht="12.75">
      <c r="A35" s="94" t="s">
        <v>113</v>
      </c>
      <c r="B35" s="66">
        <v>2217</v>
      </c>
      <c r="C35" s="66">
        <v>118</v>
      </c>
      <c r="D35" s="66" t="s">
        <v>42</v>
      </c>
      <c r="E35" s="66">
        <v>13</v>
      </c>
      <c r="F35" s="66">
        <v>5</v>
      </c>
      <c r="G35" s="66">
        <f>IF(SUM(B35:F35)&lt;&gt;0,SUM(B35:F35),"0")</f>
        <v>2353</v>
      </c>
      <c r="H35" s="87"/>
    </row>
    <row r="36" spans="1:8" ht="12.75">
      <c r="A36" s="95" t="s">
        <v>114</v>
      </c>
      <c r="B36" s="78">
        <v>48844</v>
      </c>
      <c r="C36" s="78">
        <v>53616</v>
      </c>
      <c r="D36" s="78">
        <v>241</v>
      </c>
      <c r="E36" s="78">
        <v>6984</v>
      </c>
      <c r="F36" s="78">
        <v>330</v>
      </c>
      <c r="G36" s="67">
        <f>IF(SUM(B36:F36)&lt;&gt;0,SUM(B36:F36),"0")</f>
        <v>110015</v>
      </c>
      <c r="H36" s="87"/>
    </row>
    <row r="37" spans="1:8" ht="12.75">
      <c r="A37" s="95"/>
      <c r="B37" s="78"/>
      <c r="C37" s="78"/>
      <c r="D37" s="78"/>
      <c r="E37" s="78"/>
      <c r="F37" s="78"/>
      <c r="G37" s="67"/>
      <c r="H37" s="87"/>
    </row>
    <row r="38" spans="1:8" ht="12.75">
      <c r="A38" s="95" t="s">
        <v>115</v>
      </c>
      <c r="B38" s="67">
        <v>32125</v>
      </c>
      <c r="C38" s="67">
        <v>2411</v>
      </c>
      <c r="D38" s="67" t="s">
        <v>42</v>
      </c>
      <c r="E38" s="67" t="s">
        <v>42</v>
      </c>
      <c r="F38" s="67" t="s">
        <v>42</v>
      </c>
      <c r="G38" s="67">
        <f>IF(SUM(B38:F38)&lt;&gt;0,SUM(B38:F38),"0")</f>
        <v>34536</v>
      </c>
      <c r="H38" s="87"/>
    </row>
    <row r="39" spans="1:8" ht="12.75">
      <c r="A39" s="94"/>
      <c r="B39" s="76"/>
      <c r="C39" s="76"/>
      <c r="D39" s="76"/>
      <c r="E39" s="76"/>
      <c r="F39" s="76"/>
      <c r="G39" s="66"/>
      <c r="H39" s="87"/>
    </row>
    <row r="40" spans="1:8" ht="12.75">
      <c r="A40" s="94" t="s">
        <v>116</v>
      </c>
      <c r="B40" s="66">
        <v>2119</v>
      </c>
      <c r="C40" s="66">
        <v>1015</v>
      </c>
      <c r="D40" s="66">
        <v>7</v>
      </c>
      <c r="E40" s="66">
        <v>150</v>
      </c>
      <c r="F40" s="66" t="s">
        <v>42</v>
      </c>
      <c r="G40" s="66">
        <f aca="true" t="shared" si="0" ref="G40:G49">IF(SUM(B40:F40)&lt;&gt;0,SUM(B40:F40),"0")</f>
        <v>3291</v>
      </c>
      <c r="H40" s="87"/>
    </row>
    <row r="41" spans="1:8" ht="12.75">
      <c r="A41" s="94" t="s">
        <v>117</v>
      </c>
      <c r="B41" s="66">
        <v>84</v>
      </c>
      <c r="C41" s="66">
        <v>6967</v>
      </c>
      <c r="D41" s="66" t="s">
        <v>42</v>
      </c>
      <c r="E41" s="66">
        <v>534</v>
      </c>
      <c r="F41" s="66">
        <v>5</v>
      </c>
      <c r="G41" s="66">
        <f t="shared" si="0"/>
        <v>7590</v>
      </c>
      <c r="H41" s="87"/>
    </row>
    <row r="42" spans="1:8" ht="12.75">
      <c r="A42" s="94" t="s">
        <v>118</v>
      </c>
      <c r="B42" s="66">
        <v>3423</v>
      </c>
      <c r="C42" s="66">
        <v>8866</v>
      </c>
      <c r="D42" s="66">
        <v>360</v>
      </c>
      <c r="E42" s="66">
        <v>3006</v>
      </c>
      <c r="F42" s="66">
        <v>101</v>
      </c>
      <c r="G42" s="66">
        <f t="shared" si="0"/>
        <v>15756</v>
      </c>
      <c r="H42" s="87"/>
    </row>
    <row r="43" spans="1:8" ht="12.75">
      <c r="A43" s="94" t="s">
        <v>119</v>
      </c>
      <c r="B43" s="66">
        <v>4108</v>
      </c>
      <c r="C43" s="66">
        <v>26353</v>
      </c>
      <c r="D43" s="69">
        <v>2</v>
      </c>
      <c r="E43" s="66">
        <v>406</v>
      </c>
      <c r="F43" s="69">
        <v>7</v>
      </c>
      <c r="G43" s="66">
        <f t="shared" si="0"/>
        <v>30876</v>
      </c>
      <c r="H43" s="87"/>
    </row>
    <row r="44" spans="1:8" ht="12.75">
      <c r="A44" s="94" t="s">
        <v>120</v>
      </c>
      <c r="B44" s="66">
        <v>19695</v>
      </c>
      <c r="C44" s="66">
        <v>2410</v>
      </c>
      <c r="D44" s="66">
        <v>5</v>
      </c>
      <c r="E44" s="66">
        <v>359</v>
      </c>
      <c r="F44" s="66" t="s">
        <v>42</v>
      </c>
      <c r="G44" s="66">
        <f t="shared" si="0"/>
        <v>22469</v>
      </c>
      <c r="H44" s="87"/>
    </row>
    <row r="45" spans="1:8" ht="12.75">
      <c r="A45" s="94" t="s">
        <v>121</v>
      </c>
      <c r="B45" s="66">
        <v>1399</v>
      </c>
      <c r="C45" s="66">
        <v>3066</v>
      </c>
      <c r="D45" s="66">
        <v>32</v>
      </c>
      <c r="E45" s="66">
        <v>118</v>
      </c>
      <c r="F45" s="66">
        <v>3</v>
      </c>
      <c r="G45" s="66">
        <f t="shared" si="0"/>
        <v>4618</v>
      </c>
      <c r="H45" s="87"/>
    </row>
    <row r="46" spans="1:8" ht="12.75">
      <c r="A46" s="94" t="s">
        <v>122</v>
      </c>
      <c r="B46" s="66">
        <v>54</v>
      </c>
      <c r="C46" s="66">
        <v>887</v>
      </c>
      <c r="D46" s="66" t="s">
        <v>42</v>
      </c>
      <c r="E46" s="66">
        <v>89</v>
      </c>
      <c r="F46" s="69">
        <v>12</v>
      </c>
      <c r="G46" s="66">
        <f t="shared" si="0"/>
        <v>1042</v>
      </c>
      <c r="H46" s="87"/>
    </row>
    <row r="47" spans="1:8" ht="12.75">
      <c r="A47" s="94" t="s">
        <v>123</v>
      </c>
      <c r="B47" s="66">
        <v>312</v>
      </c>
      <c r="C47" s="66">
        <v>12562</v>
      </c>
      <c r="D47" s="66" t="s">
        <v>42</v>
      </c>
      <c r="E47" s="66">
        <v>100</v>
      </c>
      <c r="F47" s="66" t="s">
        <v>42</v>
      </c>
      <c r="G47" s="66">
        <f t="shared" si="0"/>
        <v>12974</v>
      </c>
      <c r="H47" s="87"/>
    </row>
    <row r="48" spans="1:8" ht="12.75">
      <c r="A48" s="94" t="s">
        <v>124</v>
      </c>
      <c r="B48" s="66">
        <v>1282</v>
      </c>
      <c r="C48" s="66">
        <v>8914</v>
      </c>
      <c r="D48" s="66">
        <v>13</v>
      </c>
      <c r="E48" s="66">
        <v>300</v>
      </c>
      <c r="F48" s="66">
        <v>21</v>
      </c>
      <c r="G48" s="66">
        <f t="shared" si="0"/>
        <v>10530</v>
      </c>
      <c r="H48" s="87"/>
    </row>
    <row r="49" spans="1:8" ht="12.75">
      <c r="A49" s="95" t="s">
        <v>166</v>
      </c>
      <c r="B49" s="78">
        <v>32476</v>
      </c>
      <c r="C49" s="78">
        <v>71040</v>
      </c>
      <c r="D49" s="78">
        <v>419</v>
      </c>
      <c r="E49" s="78">
        <v>5062</v>
      </c>
      <c r="F49" s="78">
        <v>149</v>
      </c>
      <c r="G49" s="67">
        <f t="shared" si="0"/>
        <v>109146</v>
      </c>
      <c r="H49" s="87"/>
    </row>
    <row r="50" spans="1:8" ht="12.75">
      <c r="A50" s="95"/>
      <c r="B50" s="78"/>
      <c r="C50" s="78"/>
      <c r="D50" s="78"/>
      <c r="E50" s="78"/>
      <c r="F50" s="78"/>
      <c r="G50" s="67"/>
      <c r="H50" s="87"/>
    </row>
    <row r="51" spans="1:8" ht="12.75">
      <c r="A51" s="95" t="s">
        <v>125</v>
      </c>
      <c r="B51" s="67">
        <v>585</v>
      </c>
      <c r="C51" s="67">
        <v>1495</v>
      </c>
      <c r="D51" s="67" t="s">
        <v>42</v>
      </c>
      <c r="E51" s="67">
        <v>435</v>
      </c>
      <c r="F51" s="67">
        <v>2</v>
      </c>
      <c r="G51" s="67">
        <f>IF(SUM(B51:F51)&lt;&gt;0,SUM(B51:F51),"0")</f>
        <v>2517</v>
      </c>
      <c r="H51" s="87"/>
    </row>
    <row r="52" spans="1:8" ht="12.75">
      <c r="A52" s="94"/>
      <c r="B52" s="76"/>
      <c r="C52" s="76"/>
      <c r="D52" s="76"/>
      <c r="E52" s="76"/>
      <c r="F52" s="76"/>
      <c r="G52" s="66"/>
      <c r="H52" s="87"/>
    </row>
    <row r="53" spans="1:8" ht="12.75">
      <c r="A53" s="94" t="s">
        <v>126</v>
      </c>
      <c r="B53" s="66">
        <v>1570</v>
      </c>
      <c r="C53" s="66">
        <v>10965</v>
      </c>
      <c r="D53" s="66">
        <v>35</v>
      </c>
      <c r="E53" s="66" t="s">
        <v>42</v>
      </c>
      <c r="F53" s="66">
        <v>15</v>
      </c>
      <c r="G53" s="66">
        <f aca="true" t="shared" si="1" ref="G53:G58">IF(SUM(B53:F53)&lt;&gt;0,SUM(B53:F53),"0")</f>
        <v>12585</v>
      </c>
      <c r="H53" s="87"/>
    </row>
    <row r="54" spans="1:8" ht="12.75">
      <c r="A54" s="94" t="s">
        <v>127</v>
      </c>
      <c r="B54" s="66">
        <v>2682</v>
      </c>
      <c r="C54" s="66">
        <v>6268</v>
      </c>
      <c r="D54" s="66" t="s">
        <v>42</v>
      </c>
      <c r="E54" s="66" t="s">
        <v>42</v>
      </c>
      <c r="F54" s="66" t="s">
        <v>42</v>
      </c>
      <c r="G54" s="66">
        <f t="shared" si="1"/>
        <v>8950</v>
      </c>
      <c r="H54" s="87"/>
    </row>
    <row r="55" spans="1:8" ht="12.75">
      <c r="A55" s="94" t="s">
        <v>128</v>
      </c>
      <c r="B55" s="66">
        <v>3456</v>
      </c>
      <c r="C55" s="66">
        <v>3109</v>
      </c>
      <c r="D55" s="66">
        <v>7</v>
      </c>
      <c r="E55" s="66">
        <v>17</v>
      </c>
      <c r="F55" s="66">
        <v>4</v>
      </c>
      <c r="G55" s="66">
        <f t="shared" si="1"/>
        <v>6593</v>
      </c>
      <c r="H55" s="87"/>
    </row>
    <row r="56" spans="1:8" ht="12.75">
      <c r="A56" s="94" t="s">
        <v>129</v>
      </c>
      <c r="B56" s="66">
        <v>414</v>
      </c>
      <c r="C56" s="66">
        <v>1906</v>
      </c>
      <c r="D56" s="66" t="s">
        <v>42</v>
      </c>
      <c r="E56" s="66" t="s">
        <v>42</v>
      </c>
      <c r="F56" s="66" t="s">
        <v>42</v>
      </c>
      <c r="G56" s="66">
        <f t="shared" si="1"/>
        <v>2320</v>
      </c>
      <c r="H56" s="87"/>
    </row>
    <row r="57" spans="1:8" ht="12.75">
      <c r="A57" s="94" t="s">
        <v>130</v>
      </c>
      <c r="B57" s="66">
        <v>52603</v>
      </c>
      <c r="C57" s="66">
        <v>10945</v>
      </c>
      <c r="D57" s="66">
        <v>9</v>
      </c>
      <c r="E57" s="66">
        <v>134</v>
      </c>
      <c r="F57" s="66">
        <v>4271</v>
      </c>
      <c r="G57" s="66">
        <f t="shared" si="1"/>
        <v>67962</v>
      </c>
      <c r="H57" s="87"/>
    </row>
    <row r="58" spans="1:8" ht="12.75">
      <c r="A58" s="95" t="s">
        <v>131</v>
      </c>
      <c r="B58" s="78">
        <v>60725</v>
      </c>
      <c r="C58" s="78">
        <v>33193</v>
      </c>
      <c r="D58" s="78">
        <v>51</v>
      </c>
      <c r="E58" s="78">
        <v>151</v>
      </c>
      <c r="F58" s="78">
        <v>4290</v>
      </c>
      <c r="G58" s="67">
        <f t="shared" si="1"/>
        <v>98410</v>
      </c>
      <c r="H58" s="87"/>
    </row>
    <row r="59" spans="1:8" ht="12.75">
      <c r="A59" s="94"/>
      <c r="B59" s="76"/>
      <c r="C59" s="76"/>
      <c r="D59" s="76"/>
      <c r="E59" s="76"/>
      <c r="F59" s="76"/>
      <c r="G59" s="66"/>
      <c r="H59" s="87"/>
    </row>
    <row r="60" spans="1:8" ht="12.75">
      <c r="A60" s="94" t="s">
        <v>132</v>
      </c>
      <c r="B60" s="66">
        <v>244</v>
      </c>
      <c r="C60" s="66">
        <v>1024</v>
      </c>
      <c r="D60" s="66">
        <v>4</v>
      </c>
      <c r="E60" s="66" t="s">
        <v>42</v>
      </c>
      <c r="F60" s="66">
        <v>162</v>
      </c>
      <c r="G60" s="66">
        <f>IF(SUM(B60:F60)&lt;&gt;0,SUM(B60:F60),"0")</f>
        <v>1434</v>
      </c>
      <c r="H60" s="87"/>
    </row>
    <row r="61" spans="1:8" ht="12.75">
      <c r="A61" s="94" t="s">
        <v>133</v>
      </c>
      <c r="B61" s="66">
        <v>406</v>
      </c>
      <c r="C61" s="66">
        <v>1202</v>
      </c>
      <c r="D61" s="66">
        <v>69</v>
      </c>
      <c r="E61" s="66">
        <v>34</v>
      </c>
      <c r="F61" s="66">
        <v>427</v>
      </c>
      <c r="G61" s="66">
        <f>IF(SUM(B61:F61)&lt;&gt;0,SUM(B61:F61),"0")</f>
        <v>2138</v>
      </c>
      <c r="H61" s="87"/>
    </row>
    <row r="62" spans="1:8" ht="12.75">
      <c r="A62" s="94" t="s">
        <v>134</v>
      </c>
      <c r="B62" s="66">
        <v>212</v>
      </c>
      <c r="C62" s="66">
        <v>2289</v>
      </c>
      <c r="D62" s="66">
        <v>55</v>
      </c>
      <c r="E62" s="66" t="s">
        <v>42</v>
      </c>
      <c r="F62" s="66">
        <v>151</v>
      </c>
      <c r="G62" s="66">
        <f>IF(SUM(B62:F62)&lt;&gt;0,SUM(B62:F62),"0")</f>
        <v>2707</v>
      </c>
      <c r="H62" s="87"/>
    </row>
    <row r="63" spans="1:8" ht="12.75">
      <c r="A63" s="95" t="s">
        <v>135</v>
      </c>
      <c r="B63" s="78">
        <v>862</v>
      </c>
      <c r="C63" s="78">
        <v>4515</v>
      </c>
      <c r="D63" s="78">
        <v>128</v>
      </c>
      <c r="E63" s="78">
        <v>34</v>
      </c>
      <c r="F63" s="78">
        <v>740</v>
      </c>
      <c r="G63" s="67">
        <f>IF(SUM(B63:F63)&lt;&gt;0,SUM(B63:F63),"0")</f>
        <v>6279</v>
      </c>
      <c r="H63" s="87"/>
    </row>
    <row r="64" spans="1:8" ht="12.75">
      <c r="A64" s="94"/>
      <c r="B64" s="76"/>
      <c r="C64" s="76"/>
      <c r="D64" s="76"/>
      <c r="E64" s="76"/>
      <c r="F64" s="76"/>
      <c r="G64" s="66"/>
      <c r="H64" s="87"/>
    </row>
    <row r="65" spans="1:8" ht="12.75">
      <c r="A65" s="95" t="s">
        <v>136</v>
      </c>
      <c r="B65" s="67">
        <v>226</v>
      </c>
      <c r="C65" s="67">
        <v>897</v>
      </c>
      <c r="D65" s="67" t="s">
        <v>42</v>
      </c>
      <c r="E65" s="67" t="s">
        <v>42</v>
      </c>
      <c r="F65" s="67">
        <v>247</v>
      </c>
      <c r="G65" s="67">
        <f>IF(SUM(B65:F65)&lt;&gt;0,SUM(B65:F65),"0")</f>
        <v>1370</v>
      </c>
      <c r="H65" s="87"/>
    </row>
    <row r="66" spans="1:8" ht="12.75">
      <c r="A66" s="94"/>
      <c r="B66" s="76"/>
      <c r="C66" s="76"/>
      <c r="D66" s="76"/>
      <c r="E66" s="76"/>
      <c r="F66" s="76"/>
      <c r="G66" s="66"/>
      <c r="H66" s="87"/>
    </row>
    <row r="67" spans="1:8" ht="12.75">
      <c r="A67" s="94" t="s">
        <v>137</v>
      </c>
      <c r="B67" s="66">
        <v>24635</v>
      </c>
      <c r="C67" s="66">
        <v>5008</v>
      </c>
      <c r="D67" s="66">
        <v>27</v>
      </c>
      <c r="E67" s="66" t="s">
        <v>42</v>
      </c>
      <c r="F67" s="66" t="s">
        <v>42</v>
      </c>
      <c r="G67" s="66">
        <f>IF(SUM(B67:F67)&lt;&gt;0,SUM(B67:F67),"0")</f>
        <v>29670</v>
      </c>
      <c r="H67" s="87"/>
    </row>
    <row r="68" spans="1:8" ht="12.75">
      <c r="A68" s="94" t="s">
        <v>138</v>
      </c>
      <c r="B68" s="66">
        <v>17720</v>
      </c>
      <c r="C68" s="66">
        <v>2625</v>
      </c>
      <c r="D68" s="66">
        <v>10</v>
      </c>
      <c r="E68" s="66">
        <v>15000</v>
      </c>
      <c r="F68" s="66">
        <v>40</v>
      </c>
      <c r="G68" s="66">
        <f>IF(SUM(B68:F68)&lt;&gt;0,SUM(B68:F68),"0")</f>
        <v>35395</v>
      </c>
      <c r="H68" s="87"/>
    </row>
    <row r="69" spans="1:8" ht="12.75">
      <c r="A69" s="95" t="s">
        <v>139</v>
      </c>
      <c r="B69" s="142">
        <v>42355</v>
      </c>
      <c r="C69" s="142">
        <v>7633</v>
      </c>
      <c r="D69" s="142">
        <v>37</v>
      </c>
      <c r="E69" s="142">
        <v>15000</v>
      </c>
      <c r="F69" s="142">
        <v>40</v>
      </c>
      <c r="G69" s="70">
        <f>IF(SUM(B69:F69)&lt;&gt;0,SUM(B69:F69),"0")</f>
        <v>65065</v>
      </c>
      <c r="H69" s="87"/>
    </row>
    <row r="70" spans="1:8" ht="12.75">
      <c r="A70" s="94"/>
      <c r="B70" s="76"/>
      <c r="C70" s="76"/>
      <c r="D70" s="76"/>
      <c r="E70" s="76"/>
      <c r="F70" s="76"/>
      <c r="G70" s="66"/>
      <c r="H70" s="87"/>
    </row>
    <row r="71" spans="1:8" ht="12.75">
      <c r="A71" s="94" t="s">
        <v>140</v>
      </c>
      <c r="B71" s="66">
        <v>220</v>
      </c>
      <c r="C71" s="66">
        <v>147</v>
      </c>
      <c r="D71" s="66" t="s">
        <v>42</v>
      </c>
      <c r="E71" s="66" t="s">
        <v>42</v>
      </c>
      <c r="F71" s="66" t="s">
        <v>42</v>
      </c>
      <c r="G71" s="66">
        <f aca="true" t="shared" si="2" ref="G71:G79">IF(SUM(B71:F71)&lt;&gt;0,SUM(B71:F71),"0")</f>
        <v>367</v>
      </c>
      <c r="H71" s="87"/>
    </row>
    <row r="72" spans="1:8" ht="12.75">
      <c r="A72" s="94" t="s">
        <v>141</v>
      </c>
      <c r="B72" s="66">
        <v>21681</v>
      </c>
      <c r="C72" s="66">
        <v>985</v>
      </c>
      <c r="D72" s="66" t="s">
        <v>42</v>
      </c>
      <c r="E72" s="66" t="s">
        <v>42</v>
      </c>
      <c r="F72" s="66" t="s">
        <v>42</v>
      </c>
      <c r="G72" s="66">
        <f t="shared" si="2"/>
        <v>22666</v>
      </c>
      <c r="H72" s="87"/>
    </row>
    <row r="73" spans="1:8" ht="12.75">
      <c r="A73" s="94" t="s">
        <v>142</v>
      </c>
      <c r="B73" s="66">
        <v>8076</v>
      </c>
      <c r="C73" s="66">
        <v>1705</v>
      </c>
      <c r="D73" s="66">
        <v>138</v>
      </c>
      <c r="E73" s="66" t="s">
        <v>42</v>
      </c>
      <c r="F73" s="66">
        <v>274</v>
      </c>
      <c r="G73" s="66">
        <f t="shared" si="2"/>
        <v>10193</v>
      </c>
      <c r="H73" s="87"/>
    </row>
    <row r="74" spans="1:8" ht="12.75">
      <c r="A74" s="94" t="s">
        <v>143</v>
      </c>
      <c r="B74" s="66">
        <v>3418</v>
      </c>
      <c r="C74" s="66">
        <v>2958</v>
      </c>
      <c r="D74" s="66">
        <v>21</v>
      </c>
      <c r="E74" s="66" t="s">
        <v>42</v>
      </c>
      <c r="F74" s="66" t="s">
        <v>42</v>
      </c>
      <c r="G74" s="66">
        <f t="shared" si="2"/>
        <v>6397</v>
      </c>
      <c r="H74" s="87"/>
    </row>
    <row r="75" spans="1:8" ht="12.75">
      <c r="A75" s="94" t="s">
        <v>144</v>
      </c>
      <c r="B75" s="66">
        <v>3160</v>
      </c>
      <c r="C75" s="66">
        <v>1710</v>
      </c>
      <c r="D75" s="66">
        <v>4</v>
      </c>
      <c r="E75" s="69">
        <v>30</v>
      </c>
      <c r="F75" s="66">
        <v>87</v>
      </c>
      <c r="G75" s="66">
        <f t="shared" si="2"/>
        <v>4991</v>
      </c>
      <c r="H75" s="87"/>
    </row>
    <row r="76" spans="1:8" ht="12.75">
      <c r="A76" s="94" t="s">
        <v>145</v>
      </c>
      <c r="B76" s="66">
        <v>756</v>
      </c>
      <c r="C76" s="66">
        <v>792</v>
      </c>
      <c r="D76" s="66">
        <v>1</v>
      </c>
      <c r="E76" s="66">
        <v>50</v>
      </c>
      <c r="F76" s="66" t="s">
        <v>42</v>
      </c>
      <c r="G76" s="66">
        <f t="shared" si="2"/>
        <v>1599</v>
      </c>
      <c r="H76" s="87"/>
    </row>
    <row r="77" spans="1:8" ht="12.75">
      <c r="A77" s="94" t="s">
        <v>146</v>
      </c>
      <c r="B77" s="66">
        <v>10395</v>
      </c>
      <c r="C77" s="66">
        <v>3812</v>
      </c>
      <c r="D77" s="66">
        <v>170</v>
      </c>
      <c r="E77" s="69">
        <v>105</v>
      </c>
      <c r="F77" s="69">
        <v>3346</v>
      </c>
      <c r="G77" s="66">
        <f t="shared" si="2"/>
        <v>17828</v>
      </c>
      <c r="H77" s="87"/>
    </row>
    <row r="78" spans="1:8" ht="12.75">
      <c r="A78" s="94" t="s">
        <v>147</v>
      </c>
      <c r="B78" s="66">
        <v>12256</v>
      </c>
      <c r="C78" s="66">
        <v>2814</v>
      </c>
      <c r="D78" s="66" t="s">
        <v>42</v>
      </c>
      <c r="E78" s="66" t="s">
        <v>42</v>
      </c>
      <c r="F78" s="69">
        <v>6326</v>
      </c>
      <c r="G78" s="66">
        <f t="shared" si="2"/>
        <v>21396</v>
      </c>
      <c r="H78" s="87"/>
    </row>
    <row r="79" spans="1:8" ht="12.75">
      <c r="A79" s="95" t="s">
        <v>167</v>
      </c>
      <c r="B79" s="78">
        <v>59962</v>
      </c>
      <c r="C79" s="78">
        <v>14923</v>
      </c>
      <c r="D79" s="78">
        <v>334</v>
      </c>
      <c r="E79" s="78">
        <v>185</v>
      </c>
      <c r="F79" s="78">
        <v>10033</v>
      </c>
      <c r="G79" s="67">
        <f t="shared" si="2"/>
        <v>85437</v>
      </c>
      <c r="H79" s="87"/>
    </row>
    <row r="80" spans="1:8" ht="12.75">
      <c r="A80" s="94"/>
      <c r="B80" s="76"/>
      <c r="C80" s="76"/>
      <c r="D80" s="76"/>
      <c r="E80" s="76"/>
      <c r="F80" s="76"/>
      <c r="G80" s="66"/>
      <c r="H80" s="87"/>
    </row>
    <row r="81" spans="1:8" ht="12.75">
      <c r="A81" s="94" t="s">
        <v>148</v>
      </c>
      <c r="B81" s="66">
        <v>413</v>
      </c>
      <c r="C81" s="66">
        <v>116</v>
      </c>
      <c r="D81" s="66" t="s">
        <v>42</v>
      </c>
      <c r="E81" s="66" t="s">
        <v>42</v>
      </c>
      <c r="F81" s="66">
        <v>35</v>
      </c>
      <c r="G81" s="66">
        <f>IF(SUM(B81:F81)&lt;&gt;0,SUM(B81:F81),"0")</f>
        <v>564</v>
      </c>
      <c r="H81" s="87"/>
    </row>
    <row r="82" spans="1:8" ht="12.75">
      <c r="A82" s="94" t="s">
        <v>149</v>
      </c>
      <c r="B82" s="66">
        <v>768</v>
      </c>
      <c r="C82" s="66">
        <v>171</v>
      </c>
      <c r="D82" s="66">
        <v>2</v>
      </c>
      <c r="E82" s="66" t="s">
        <v>42</v>
      </c>
      <c r="F82" s="66">
        <v>1378</v>
      </c>
      <c r="G82" s="66">
        <f>IF(SUM(B82:F82)&lt;&gt;0,SUM(B82:F82),"0")</f>
        <v>2319</v>
      </c>
      <c r="H82" s="87"/>
    </row>
    <row r="83" spans="1:8" ht="12.75">
      <c r="A83" s="95" t="s">
        <v>150</v>
      </c>
      <c r="B83" s="78">
        <v>1181</v>
      </c>
      <c r="C83" s="78">
        <v>287</v>
      </c>
      <c r="D83" s="78">
        <v>2</v>
      </c>
      <c r="E83" s="67" t="s">
        <v>42</v>
      </c>
      <c r="F83" s="78">
        <v>1413</v>
      </c>
      <c r="G83" s="67">
        <f>IF(SUM(B83:F83)&lt;&gt;0,SUM(B83:F83),"0")</f>
        <v>2883</v>
      </c>
      <c r="H83" s="87"/>
    </row>
    <row r="84" spans="1:8" ht="12.75">
      <c r="A84" s="95"/>
      <c r="B84" s="67"/>
      <c r="C84" s="67"/>
      <c r="D84" s="67"/>
      <c r="E84" s="67"/>
      <c r="F84" s="67"/>
      <c r="G84" s="67"/>
      <c r="H84" s="87"/>
    </row>
    <row r="85" spans="1:8" ht="13.5" thickBot="1">
      <c r="A85" s="96" t="s">
        <v>151</v>
      </c>
      <c r="B85" s="82">
        <v>387310</v>
      </c>
      <c r="C85" s="82">
        <v>308312</v>
      </c>
      <c r="D85" s="82">
        <v>4531</v>
      </c>
      <c r="E85" s="82">
        <v>191267</v>
      </c>
      <c r="F85" s="82">
        <v>39876</v>
      </c>
      <c r="G85" s="73">
        <f>IF(SUM(B85:F85)&lt;&gt;0,SUM(B85:F85),"0")</f>
        <v>931296</v>
      </c>
      <c r="H85" s="87"/>
    </row>
    <row r="86" ht="12.75">
      <c r="G86" s="97"/>
    </row>
  </sheetData>
  <mergeCells count="3">
    <mergeCell ref="A1:G1"/>
    <mergeCell ref="A3:G3"/>
    <mergeCell ref="B5:G5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5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 codeName="Hoja151"/>
  <dimension ref="A1:I25"/>
  <sheetViews>
    <sheetView showGridLines="0" zoomScale="75" zoomScaleNormal="75" workbookViewId="0" topLeftCell="A1">
      <selection activeCell="K8" sqref="K8"/>
    </sheetView>
  </sheetViews>
  <sheetFormatPr defaultColWidth="11.421875" defaultRowHeight="12.75"/>
  <cols>
    <col min="1" max="1" width="14.7109375" style="5" customWidth="1"/>
    <col min="2" max="2" width="16.57421875" style="5" customWidth="1"/>
    <col min="3" max="3" width="16.421875" style="5" customWidth="1"/>
    <col min="4" max="4" width="16.140625" style="5" customWidth="1"/>
    <col min="5" max="6" width="15.8515625" style="5" customWidth="1"/>
    <col min="7" max="7" width="16.28125" style="5" customWidth="1"/>
    <col min="8" max="8" width="16.421875" style="5" customWidth="1"/>
    <col min="9" max="9" width="19.140625" style="5" customWidth="1"/>
    <col min="10" max="14" width="17.7109375" style="5" customWidth="1"/>
    <col min="15" max="16384" width="11.421875" style="5" customWidth="1"/>
  </cols>
  <sheetData>
    <row r="1" spans="1:9" s="55" customFormat="1" ht="18">
      <c r="A1" s="179" t="s">
        <v>0</v>
      </c>
      <c r="B1" s="179"/>
      <c r="C1" s="179"/>
      <c r="D1" s="179"/>
      <c r="E1" s="179"/>
      <c r="F1" s="179"/>
      <c r="G1" s="179"/>
      <c r="H1" s="179"/>
      <c r="I1" s="179"/>
    </row>
    <row r="2" s="56" customFormat="1" ht="14.25"/>
    <row r="3" spans="1:9" s="56" customFormat="1" ht="15">
      <c r="A3" s="191" t="s">
        <v>28</v>
      </c>
      <c r="B3" s="191"/>
      <c r="C3" s="191"/>
      <c r="D3" s="191"/>
      <c r="E3" s="191"/>
      <c r="F3" s="191"/>
      <c r="G3" s="191"/>
      <c r="H3" s="191"/>
      <c r="I3" s="191"/>
    </row>
    <row r="4" spans="1:9" s="56" customFormat="1" ht="15.75" thickBot="1">
      <c r="A4" s="4"/>
      <c r="B4" s="99"/>
      <c r="C4" s="99"/>
      <c r="D4" s="99"/>
      <c r="E4" s="99"/>
      <c r="F4" s="99"/>
      <c r="G4" s="99"/>
      <c r="H4" s="99"/>
      <c r="I4" s="99"/>
    </row>
    <row r="5" spans="1:9" ht="12.75">
      <c r="A5" s="8"/>
      <c r="B5" s="194" t="s">
        <v>29</v>
      </c>
      <c r="C5" s="195"/>
      <c r="D5" s="194" t="s">
        <v>30</v>
      </c>
      <c r="E5" s="195"/>
      <c r="F5" s="194" t="s">
        <v>31</v>
      </c>
      <c r="G5" s="196"/>
      <c r="H5" s="194" t="s">
        <v>32</v>
      </c>
      <c r="I5" s="196"/>
    </row>
    <row r="6" spans="1:9" ht="12.75">
      <c r="A6" s="30" t="s">
        <v>4</v>
      </c>
      <c r="B6" s="7" t="s">
        <v>5</v>
      </c>
      <c r="C6" s="7" t="s">
        <v>172</v>
      </c>
      <c r="D6" s="7" t="s">
        <v>5</v>
      </c>
      <c r="E6" s="7" t="s">
        <v>172</v>
      </c>
      <c r="F6" s="7" t="s">
        <v>5</v>
      </c>
      <c r="G6" s="7" t="s">
        <v>172</v>
      </c>
      <c r="H6" s="7" t="s">
        <v>5</v>
      </c>
      <c r="I6" s="7" t="s">
        <v>172</v>
      </c>
    </row>
    <row r="7" spans="1:9" ht="13.5" thickBot="1">
      <c r="A7" s="144"/>
      <c r="B7" s="31" t="s">
        <v>170</v>
      </c>
      <c r="C7" s="31" t="s">
        <v>171</v>
      </c>
      <c r="D7" s="31" t="s">
        <v>170</v>
      </c>
      <c r="E7" s="31" t="s">
        <v>171</v>
      </c>
      <c r="F7" s="31" t="s">
        <v>170</v>
      </c>
      <c r="G7" s="31" t="s">
        <v>171</v>
      </c>
      <c r="H7" s="31" t="s">
        <v>170</v>
      </c>
      <c r="I7" s="31" t="s">
        <v>171</v>
      </c>
    </row>
    <row r="8" spans="1:9" ht="12.75">
      <c r="A8" s="9">
        <v>1990</v>
      </c>
      <c r="B8" s="12">
        <v>52.2</v>
      </c>
      <c r="C8" s="13">
        <v>909</v>
      </c>
      <c r="D8" s="12">
        <v>12.7</v>
      </c>
      <c r="E8" s="51">
        <v>370</v>
      </c>
      <c r="F8" s="12">
        <v>12.5</v>
      </c>
      <c r="G8" s="13">
        <v>325</v>
      </c>
      <c r="H8" s="12">
        <v>7.7</v>
      </c>
      <c r="I8" s="13">
        <v>98</v>
      </c>
    </row>
    <row r="9" spans="1:9" ht="12.75">
      <c r="A9" s="9">
        <v>1991</v>
      </c>
      <c r="B9" s="12">
        <v>50.6</v>
      </c>
      <c r="C9" s="13">
        <v>873</v>
      </c>
      <c r="D9" s="12">
        <v>12.8</v>
      </c>
      <c r="E9" s="16">
        <v>395</v>
      </c>
      <c r="F9" s="12">
        <v>12.4</v>
      </c>
      <c r="G9" s="13">
        <v>318</v>
      </c>
      <c r="H9" s="12">
        <v>7</v>
      </c>
      <c r="I9" s="13">
        <v>89</v>
      </c>
    </row>
    <row r="10" spans="1:9" ht="12.75">
      <c r="A10" s="9">
        <v>1992</v>
      </c>
      <c r="B10" s="12">
        <v>41.8</v>
      </c>
      <c r="C10" s="13">
        <v>686</v>
      </c>
      <c r="D10" s="12">
        <v>10.9</v>
      </c>
      <c r="E10" s="16">
        <v>320</v>
      </c>
      <c r="F10" s="10">
        <v>12</v>
      </c>
      <c r="G10" s="13">
        <v>292</v>
      </c>
      <c r="H10" s="12">
        <v>7.6</v>
      </c>
      <c r="I10" s="13">
        <v>87</v>
      </c>
    </row>
    <row r="11" spans="1:9" ht="12.75">
      <c r="A11" s="9">
        <v>1993</v>
      </c>
      <c r="B11" s="12">
        <v>36.6</v>
      </c>
      <c r="C11" s="13">
        <v>645</v>
      </c>
      <c r="D11" s="10">
        <v>25</v>
      </c>
      <c r="E11" s="16">
        <v>326</v>
      </c>
      <c r="F11" s="12">
        <v>10.1</v>
      </c>
      <c r="G11" s="13">
        <v>261</v>
      </c>
      <c r="H11" s="12">
        <v>6.4</v>
      </c>
      <c r="I11" s="13">
        <v>78</v>
      </c>
    </row>
    <row r="12" spans="1:9" ht="12.75">
      <c r="A12" s="9">
        <v>1994</v>
      </c>
      <c r="B12" s="12">
        <v>34.1</v>
      </c>
      <c r="C12" s="13">
        <v>637</v>
      </c>
      <c r="D12" s="10">
        <v>9.8</v>
      </c>
      <c r="E12" s="16">
        <v>304</v>
      </c>
      <c r="F12" s="12">
        <v>9.8</v>
      </c>
      <c r="G12" s="13">
        <v>255</v>
      </c>
      <c r="H12" s="12">
        <v>7.5</v>
      </c>
      <c r="I12" s="13">
        <v>80</v>
      </c>
    </row>
    <row r="13" spans="1:9" ht="12.75">
      <c r="A13" s="9">
        <v>1995</v>
      </c>
      <c r="B13" s="12">
        <v>32.6</v>
      </c>
      <c r="C13" s="13">
        <v>600</v>
      </c>
      <c r="D13" s="12">
        <v>7.9</v>
      </c>
      <c r="E13" s="13">
        <v>244</v>
      </c>
      <c r="F13" s="10">
        <v>9</v>
      </c>
      <c r="G13" s="13">
        <v>227</v>
      </c>
      <c r="H13" s="10">
        <v>6.2</v>
      </c>
      <c r="I13" s="13">
        <v>51</v>
      </c>
    </row>
    <row r="14" spans="1:9" ht="12.75">
      <c r="A14" s="14">
        <v>1996</v>
      </c>
      <c r="B14" s="15">
        <v>29.8</v>
      </c>
      <c r="C14" s="16">
        <v>586</v>
      </c>
      <c r="D14" s="15">
        <v>6.2</v>
      </c>
      <c r="E14" s="16">
        <v>219</v>
      </c>
      <c r="F14" s="15">
        <v>11.2</v>
      </c>
      <c r="G14" s="16">
        <v>294</v>
      </c>
      <c r="H14" s="15">
        <v>6.6</v>
      </c>
      <c r="I14" s="13">
        <v>78</v>
      </c>
    </row>
    <row r="15" spans="1:9" ht="12.75">
      <c r="A15" s="14">
        <v>1997</v>
      </c>
      <c r="B15" s="15">
        <v>20.2</v>
      </c>
      <c r="C15" s="16">
        <v>397</v>
      </c>
      <c r="D15" s="15">
        <v>4.7</v>
      </c>
      <c r="E15" s="16">
        <v>165</v>
      </c>
      <c r="F15" s="15">
        <v>9.7</v>
      </c>
      <c r="G15" s="16">
        <v>261</v>
      </c>
      <c r="H15" s="15">
        <v>6.6</v>
      </c>
      <c r="I15" s="13">
        <v>91</v>
      </c>
    </row>
    <row r="16" spans="1:9" ht="12.75">
      <c r="A16" s="14">
        <v>1998</v>
      </c>
      <c r="B16" s="15">
        <v>12.1</v>
      </c>
      <c r="C16" s="16">
        <v>338</v>
      </c>
      <c r="D16" s="15">
        <v>3.7</v>
      </c>
      <c r="E16" s="16">
        <v>156</v>
      </c>
      <c r="F16" s="15">
        <v>5.2</v>
      </c>
      <c r="G16" s="16">
        <v>125</v>
      </c>
      <c r="H16" s="15">
        <v>11</v>
      </c>
      <c r="I16" s="13">
        <v>147</v>
      </c>
    </row>
    <row r="17" spans="1:9" ht="12.75">
      <c r="A17" s="14">
        <v>1999</v>
      </c>
      <c r="B17" s="15">
        <v>6.3</v>
      </c>
      <c r="C17" s="16">
        <v>150</v>
      </c>
      <c r="D17" s="15">
        <v>3.7</v>
      </c>
      <c r="E17" s="16">
        <v>145</v>
      </c>
      <c r="F17" s="15">
        <v>6</v>
      </c>
      <c r="G17" s="16">
        <v>130</v>
      </c>
      <c r="H17" s="15">
        <v>31.7</v>
      </c>
      <c r="I17" s="13">
        <v>347.7</v>
      </c>
    </row>
    <row r="18" spans="1:9" ht="12.75">
      <c r="A18" s="14">
        <v>2000</v>
      </c>
      <c r="B18" s="15">
        <v>6</v>
      </c>
      <c r="C18" s="16">
        <v>158</v>
      </c>
      <c r="D18" s="15">
        <v>3.4</v>
      </c>
      <c r="E18" s="16">
        <v>139.2</v>
      </c>
      <c r="F18" s="15">
        <v>6.9</v>
      </c>
      <c r="G18" s="16">
        <v>159.2</v>
      </c>
      <c r="H18" s="128">
        <v>41.3</v>
      </c>
      <c r="I18" s="129">
        <v>412</v>
      </c>
    </row>
    <row r="19" spans="1:9" ht="12.75">
      <c r="A19" s="14">
        <v>2001</v>
      </c>
      <c r="B19" s="15">
        <v>5.228</v>
      </c>
      <c r="C19" s="16">
        <v>142.755</v>
      </c>
      <c r="D19" s="15">
        <v>2.541</v>
      </c>
      <c r="E19" s="16">
        <v>112.975</v>
      </c>
      <c r="F19" s="15">
        <v>6.695</v>
      </c>
      <c r="G19" s="16">
        <v>158.066</v>
      </c>
      <c r="H19" s="128">
        <v>31.219</v>
      </c>
      <c r="I19" s="129">
        <v>325.763</v>
      </c>
    </row>
    <row r="20" spans="1:9" ht="12.75">
      <c r="A20" s="14">
        <v>2002</v>
      </c>
      <c r="B20" s="15">
        <v>3.452</v>
      </c>
      <c r="C20" s="16">
        <v>95.425</v>
      </c>
      <c r="D20" s="15">
        <v>2.34</v>
      </c>
      <c r="E20" s="16">
        <v>118.411</v>
      </c>
      <c r="F20" s="15">
        <v>6.722</v>
      </c>
      <c r="G20" s="16">
        <v>196.267</v>
      </c>
      <c r="H20" s="128">
        <v>36.452</v>
      </c>
      <c r="I20" s="129">
        <v>352.632</v>
      </c>
    </row>
    <row r="21" spans="1:9" ht="12.75">
      <c r="A21" s="14">
        <v>2003</v>
      </c>
      <c r="B21" s="15">
        <v>4.2</v>
      </c>
      <c r="C21" s="16">
        <v>121.1</v>
      </c>
      <c r="D21" s="15">
        <v>2.3</v>
      </c>
      <c r="E21" s="16">
        <v>110.3</v>
      </c>
      <c r="F21" s="15">
        <v>7</v>
      </c>
      <c r="G21" s="16">
        <v>183.9</v>
      </c>
      <c r="H21" s="128">
        <v>48.971</v>
      </c>
      <c r="I21" s="129">
        <v>434.179</v>
      </c>
    </row>
    <row r="22" spans="1:9" ht="12.75">
      <c r="A22" s="14">
        <v>2004</v>
      </c>
      <c r="B22" s="15">
        <v>2.208</v>
      </c>
      <c r="C22" s="16">
        <v>61.421</v>
      </c>
      <c r="D22" s="15">
        <v>2.3</v>
      </c>
      <c r="E22" s="16">
        <v>95.731</v>
      </c>
      <c r="F22" s="15">
        <v>6.639</v>
      </c>
      <c r="G22" s="16">
        <v>172.843</v>
      </c>
      <c r="H22" s="15">
        <v>32.411</v>
      </c>
      <c r="I22" s="13">
        <v>202.224</v>
      </c>
    </row>
    <row r="23" spans="1:9" ht="13.5" thickBot="1">
      <c r="A23" s="28">
        <v>2005</v>
      </c>
      <c r="B23" s="35">
        <v>2.195</v>
      </c>
      <c r="C23" s="36">
        <v>56.794</v>
      </c>
      <c r="D23" s="35">
        <v>1.633</v>
      </c>
      <c r="E23" s="36">
        <v>60.113</v>
      </c>
      <c r="F23" s="35">
        <v>6.305</v>
      </c>
      <c r="G23" s="36">
        <v>174.642</v>
      </c>
      <c r="H23" s="155">
        <v>20.551</v>
      </c>
      <c r="I23" s="175">
        <v>189.504</v>
      </c>
    </row>
    <row r="24" spans="1:9" ht="12.75">
      <c r="A24" s="39"/>
      <c r="B24" s="40"/>
      <c r="C24" s="42"/>
      <c r="D24" s="40"/>
      <c r="E24" s="42"/>
      <c r="F24" s="40"/>
      <c r="G24" s="42"/>
      <c r="H24" s="40"/>
      <c r="I24" s="42"/>
    </row>
    <row r="25" spans="1:9" ht="12.75">
      <c r="A25" s="39"/>
      <c r="B25" s="40"/>
      <c r="C25" s="42"/>
      <c r="D25" s="40"/>
      <c r="E25" s="42"/>
      <c r="F25" s="40"/>
      <c r="G25" s="42"/>
      <c r="H25" s="40"/>
      <c r="I25" s="42"/>
    </row>
  </sheetData>
  <mergeCells count="6">
    <mergeCell ref="A3:I3"/>
    <mergeCell ref="A1:I1"/>
    <mergeCell ref="B5:C5"/>
    <mergeCell ref="D5:E5"/>
    <mergeCell ref="F5:G5"/>
    <mergeCell ref="H5:I5"/>
  </mergeCells>
  <printOptions horizontalCentered="1"/>
  <pageMargins left="0.75" right="0.75" top="0.5905511811023623" bottom="1" header="0" footer="0"/>
  <pageSetup horizontalDpi="600" verticalDpi="600" orientation="portrait" paperSize="9" scale="55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 codeName="Hoja15"/>
  <dimension ref="A1:I25"/>
  <sheetViews>
    <sheetView showGridLines="0" zoomScale="75" zoomScaleNormal="75" workbookViewId="0" topLeftCell="A1">
      <selection activeCell="J35" sqref="J35"/>
    </sheetView>
  </sheetViews>
  <sheetFormatPr defaultColWidth="11.421875" defaultRowHeight="12.75"/>
  <cols>
    <col min="1" max="2" width="14.7109375" style="0" customWidth="1"/>
    <col min="3" max="3" width="16.8515625" style="0" customWidth="1"/>
    <col min="4" max="4" width="14.7109375" style="0" customWidth="1"/>
    <col min="5" max="5" width="16.28125" style="0" customWidth="1"/>
    <col min="6" max="9" width="14.7109375" style="0" customWidth="1"/>
    <col min="12" max="12" width="17.28125" style="0" customWidth="1"/>
    <col min="13" max="17" width="17.7109375" style="0" customWidth="1"/>
  </cols>
  <sheetData>
    <row r="1" spans="1:9" s="2" customFormat="1" ht="18">
      <c r="A1" s="168" t="s">
        <v>0</v>
      </c>
      <c r="B1" s="168"/>
      <c r="C1" s="168"/>
      <c r="D1" s="168"/>
      <c r="E1" s="168"/>
      <c r="F1" s="168"/>
      <c r="G1" s="168"/>
      <c r="H1" s="1"/>
      <c r="I1" s="1"/>
    </row>
    <row r="2" s="3" customFormat="1" ht="14.25"/>
    <row r="3" spans="1:7" ht="15">
      <c r="A3" s="164" t="s">
        <v>33</v>
      </c>
      <c r="B3" s="164"/>
      <c r="C3" s="164"/>
      <c r="D3" s="164"/>
      <c r="E3" s="164"/>
      <c r="F3" s="164"/>
      <c r="G3" s="164"/>
    </row>
    <row r="4" spans="1:7" ht="15">
      <c r="A4" s="164" t="s">
        <v>169</v>
      </c>
      <c r="B4" s="164"/>
      <c r="C4" s="164"/>
      <c r="D4" s="164"/>
      <c r="E4" s="164"/>
      <c r="F4" s="164"/>
      <c r="G4" s="164"/>
    </row>
    <row r="5" spans="1:6" ht="13.5" thickBot="1">
      <c r="A5" s="52"/>
      <c r="B5" s="25"/>
      <c r="C5" s="25"/>
      <c r="D5" s="25"/>
      <c r="E5" s="25"/>
      <c r="F5" s="24"/>
    </row>
    <row r="6" spans="1:7" ht="12.75">
      <c r="A6" s="148"/>
      <c r="B6" s="153"/>
      <c r="C6" s="150"/>
      <c r="D6" s="150"/>
      <c r="E6" s="151" t="s">
        <v>6</v>
      </c>
      <c r="F6" s="151" t="s">
        <v>13</v>
      </c>
      <c r="G6" s="150"/>
    </row>
    <row r="7" spans="1:7" ht="12.75">
      <c r="A7" s="8"/>
      <c r="C7" s="29" t="s">
        <v>5</v>
      </c>
      <c r="D7" s="29" t="s">
        <v>14</v>
      </c>
      <c r="E7" s="29" t="s">
        <v>15</v>
      </c>
      <c r="F7" s="29" t="s">
        <v>16</v>
      </c>
      <c r="G7" s="29" t="s">
        <v>17</v>
      </c>
    </row>
    <row r="8" spans="1:7" ht="12.75">
      <c r="A8" s="170" t="s">
        <v>4</v>
      </c>
      <c r="B8" s="200"/>
      <c r="C8" s="154" t="s">
        <v>170</v>
      </c>
      <c r="D8" s="29" t="s">
        <v>18</v>
      </c>
      <c r="E8" s="154" t="s">
        <v>171</v>
      </c>
      <c r="F8" s="29" t="s">
        <v>19</v>
      </c>
      <c r="G8" s="29" t="s">
        <v>20</v>
      </c>
    </row>
    <row r="9" spans="1:7" ht="13.5" thickBot="1">
      <c r="A9" s="144"/>
      <c r="B9" s="141"/>
      <c r="C9" s="31"/>
      <c r="D9" s="31"/>
      <c r="E9" s="31"/>
      <c r="F9" s="147" t="s">
        <v>21</v>
      </c>
      <c r="G9" s="31"/>
    </row>
    <row r="10" spans="1:7" ht="12.75">
      <c r="A10" s="192">
        <v>1990</v>
      </c>
      <c r="B10" s="193"/>
      <c r="C10" s="12">
        <v>202.5</v>
      </c>
      <c r="D10" s="10">
        <v>307.5061728395062</v>
      </c>
      <c r="E10" s="11">
        <v>6227</v>
      </c>
      <c r="F10" s="32">
        <v>2.175663817869292</v>
      </c>
      <c r="G10" s="11">
        <v>135478.58593872082</v>
      </c>
    </row>
    <row r="11" spans="1:7" ht="12.75">
      <c r="A11" s="192">
        <v>1991</v>
      </c>
      <c r="B11" s="193"/>
      <c r="C11" s="12">
        <v>204.5</v>
      </c>
      <c r="D11" s="12">
        <v>298</v>
      </c>
      <c r="E11" s="11">
        <v>6102</v>
      </c>
      <c r="F11" s="32">
        <v>2.2297549072638323</v>
      </c>
      <c r="G11" s="11">
        <v>136057.12019040063</v>
      </c>
    </row>
    <row r="12" spans="1:7" ht="12.75">
      <c r="A12" s="192">
        <v>1992</v>
      </c>
      <c r="B12" s="193"/>
      <c r="C12" s="12">
        <v>246.6</v>
      </c>
      <c r="D12" s="10">
        <v>254.3390105433901</v>
      </c>
      <c r="E12" s="11">
        <v>6272</v>
      </c>
      <c r="F12" s="32">
        <v>2.2898561177022105</v>
      </c>
      <c r="G12" s="11">
        <v>143619.77570228264</v>
      </c>
    </row>
    <row r="13" spans="1:7" ht="12.75">
      <c r="A13" s="192">
        <v>1993</v>
      </c>
      <c r="B13" s="193"/>
      <c r="C13" s="10">
        <v>222.6</v>
      </c>
      <c r="D13" s="10">
        <v>325.2470799640611</v>
      </c>
      <c r="E13" s="11">
        <v>7240</v>
      </c>
      <c r="F13" s="32">
        <v>2.3319269650090755</v>
      </c>
      <c r="G13" s="11">
        <v>168831.51226665705</v>
      </c>
    </row>
    <row r="14" spans="1:7" ht="12.75">
      <c r="A14" s="192">
        <v>1994</v>
      </c>
      <c r="B14" s="193"/>
      <c r="C14" s="17">
        <v>191.5</v>
      </c>
      <c r="D14" s="17">
        <v>359.8433420365535</v>
      </c>
      <c r="E14" s="51">
        <v>6891</v>
      </c>
      <c r="F14" s="53">
        <v>2.3739978123159404</v>
      </c>
      <c r="G14" s="11">
        <v>163592.1892466914</v>
      </c>
    </row>
    <row r="15" spans="1:7" ht="12.75">
      <c r="A15" s="192">
        <v>1995</v>
      </c>
      <c r="B15" s="193"/>
      <c r="C15" s="15">
        <v>176.3</v>
      </c>
      <c r="D15" s="17">
        <v>353.5450935904708</v>
      </c>
      <c r="E15" s="16">
        <v>6233</v>
      </c>
      <c r="F15" s="34">
        <v>2.410058538578967</v>
      </c>
      <c r="G15" s="11">
        <v>150218.94870962703</v>
      </c>
    </row>
    <row r="16" spans="1:7" ht="12.75">
      <c r="A16" s="192">
        <v>1996</v>
      </c>
      <c r="B16" s="193"/>
      <c r="C16" s="15">
        <v>211.2</v>
      </c>
      <c r="D16" s="17">
        <v>354.78219696969694</v>
      </c>
      <c r="E16" s="16">
        <v>7493</v>
      </c>
      <c r="F16" s="34">
        <v>2.5362710804995614</v>
      </c>
      <c r="G16" s="11">
        <v>190042.79206183212</v>
      </c>
    </row>
    <row r="17" spans="1:7" ht="12.75">
      <c r="A17" s="192">
        <v>1997</v>
      </c>
      <c r="B17" s="193"/>
      <c r="C17" s="15">
        <v>173.4</v>
      </c>
      <c r="D17" s="17">
        <v>351.8</v>
      </c>
      <c r="E17" s="16">
        <v>6101</v>
      </c>
      <c r="F17" s="34">
        <v>2.5422812015433993</v>
      </c>
      <c r="G17" s="11">
        <v>155104.57610616277</v>
      </c>
    </row>
    <row r="18" spans="1:7" ht="12.75">
      <c r="A18" s="192">
        <v>1998</v>
      </c>
      <c r="B18" s="193"/>
      <c r="C18" s="15">
        <v>253.3</v>
      </c>
      <c r="D18" s="17">
        <v>482.1</v>
      </c>
      <c r="E18" s="16">
        <v>12212</v>
      </c>
      <c r="F18" s="34">
        <v>2.5302609594557235</v>
      </c>
      <c r="G18" s="11">
        <v>308995.4683687329</v>
      </c>
    </row>
    <row r="19" spans="1:7" ht="12.75">
      <c r="A19" s="192">
        <v>1999</v>
      </c>
      <c r="B19" s="193"/>
      <c r="C19" s="15">
        <v>252</v>
      </c>
      <c r="D19" s="17">
        <v>459.8</v>
      </c>
      <c r="E19" s="16">
        <v>11586</v>
      </c>
      <c r="F19" s="34">
        <v>2.5603115646749126</v>
      </c>
      <c r="G19" s="11">
        <v>296637.6978832354</v>
      </c>
    </row>
    <row r="20" spans="1:7" ht="12.75">
      <c r="A20" s="9">
        <v>2000</v>
      </c>
      <c r="B20" s="14"/>
      <c r="C20" s="15">
        <v>246.5</v>
      </c>
      <c r="D20" s="120">
        <v>457.0385395537525</v>
      </c>
      <c r="E20" s="16">
        <v>11266</v>
      </c>
      <c r="F20" s="34">
        <v>2.62</v>
      </c>
      <c r="G20" s="11">
        <v>295169.2</v>
      </c>
    </row>
    <row r="21" spans="1:7" ht="12.75">
      <c r="A21" s="9">
        <v>2001</v>
      </c>
      <c r="B21" s="14"/>
      <c r="C21" s="15">
        <v>240.507</v>
      </c>
      <c r="D21" s="120">
        <v>473.13928492725785</v>
      </c>
      <c r="E21" s="16">
        <v>11379.331</v>
      </c>
      <c r="F21" s="34">
        <v>2.410058538578967</v>
      </c>
      <c r="G21" s="11">
        <v>274248.5383986634</v>
      </c>
    </row>
    <row r="22" spans="1:7" ht="12.75">
      <c r="A22" s="9">
        <v>2002</v>
      </c>
      <c r="B22" s="14"/>
      <c r="C22" s="15">
        <v>245.782</v>
      </c>
      <c r="D22" s="120">
        <v>464.1698334296246</v>
      </c>
      <c r="E22" s="16">
        <v>11408.459</v>
      </c>
      <c r="F22" s="34">
        <v>2.5</v>
      </c>
      <c r="G22" s="11">
        <v>285211.47500000003</v>
      </c>
    </row>
    <row r="23" spans="1:7" ht="12.75">
      <c r="A23" s="9">
        <v>2003</v>
      </c>
      <c r="B23" s="14"/>
      <c r="C23" s="15">
        <v>294.6</v>
      </c>
      <c r="D23" s="120">
        <v>360.4548540393754</v>
      </c>
      <c r="E23" s="16">
        <v>10619</v>
      </c>
      <c r="F23" s="34">
        <v>2.43</v>
      </c>
      <c r="G23" s="11">
        <v>258041.7</v>
      </c>
    </row>
    <row r="24" spans="1:7" s="21" customFormat="1" ht="12.75">
      <c r="A24" s="192">
        <v>2004</v>
      </c>
      <c r="B24" s="193"/>
      <c r="C24" s="15">
        <v>274.512</v>
      </c>
      <c r="D24" s="17">
        <v>314.50523110100835</v>
      </c>
      <c r="E24" s="16">
        <v>8633.546</v>
      </c>
      <c r="F24" s="34">
        <v>2.43</v>
      </c>
      <c r="G24" s="11">
        <v>209795.16780000002</v>
      </c>
    </row>
    <row r="25" spans="1:7" s="21" customFormat="1" ht="13.5" thickBot="1">
      <c r="A25" s="54">
        <v>2005</v>
      </c>
      <c r="B25" s="18"/>
      <c r="C25" s="19">
        <v>331.747</v>
      </c>
      <c r="D25" s="121">
        <v>364.29719032877466</v>
      </c>
      <c r="E25" s="20">
        <v>12085.45</v>
      </c>
      <c r="F25" s="127">
        <v>2.63</v>
      </c>
      <c r="G25" s="122">
        <v>317847.335</v>
      </c>
    </row>
  </sheetData>
  <mergeCells count="15">
    <mergeCell ref="A24:B24"/>
    <mergeCell ref="A19:B19"/>
    <mergeCell ref="A8:B8"/>
    <mergeCell ref="A1:G1"/>
    <mergeCell ref="A10:B10"/>
    <mergeCell ref="A11:B11"/>
    <mergeCell ref="A12:B12"/>
    <mergeCell ref="A17:B17"/>
    <mergeCell ref="A18:B18"/>
    <mergeCell ref="A3:G3"/>
    <mergeCell ref="A16:B16"/>
    <mergeCell ref="A4:G4"/>
    <mergeCell ref="A13:B13"/>
    <mergeCell ref="A14:B14"/>
    <mergeCell ref="A15:B15"/>
  </mergeCells>
  <printOptions horizontalCentered="1"/>
  <pageMargins left="0.75" right="0.75" top="0.5905511811023623" bottom="1" header="0" footer="0"/>
  <pageSetup horizontalDpi="600" verticalDpi="600" orientation="portrait" paperSize="9" scale="75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 codeName="Hoja74">
    <pageSetUpPr fitToPage="1"/>
  </sheetPr>
  <dimension ref="A1:I56"/>
  <sheetViews>
    <sheetView zoomScale="75" zoomScaleNormal="75" workbookViewId="0" topLeftCell="A1">
      <selection activeCell="A3" sqref="A3:G3"/>
    </sheetView>
  </sheetViews>
  <sheetFormatPr defaultColWidth="11.421875" defaultRowHeight="12.75"/>
  <cols>
    <col min="1" max="1" width="25.7109375" style="58" customWidth="1"/>
    <col min="2" max="7" width="14.7109375" style="58" customWidth="1"/>
    <col min="8" max="16384" width="11.421875" style="58" customWidth="1"/>
  </cols>
  <sheetData>
    <row r="1" spans="1:7" s="55" customFormat="1" ht="18">
      <c r="A1" s="179" t="s">
        <v>0</v>
      </c>
      <c r="B1" s="179"/>
      <c r="C1" s="179"/>
      <c r="D1" s="179"/>
      <c r="E1" s="179"/>
      <c r="F1" s="179"/>
      <c r="G1" s="179"/>
    </row>
    <row r="3" spans="1:7" s="56" customFormat="1" ht="15">
      <c r="A3" s="191" t="s">
        <v>206</v>
      </c>
      <c r="B3" s="191"/>
      <c r="C3" s="191"/>
      <c r="D3" s="191"/>
      <c r="E3" s="191"/>
      <c r="F3" s="191"/>
      <c r="G3" s="191"/>
    </row>
    <row r="4" spans="1:7" s="56" customFormat="1" ht="15.75" thickBot="1">
      <c r="A4" s="98"/>
      <c r="B4" s="99"/>
      <c r="C4" s="99"/>
      <c r="D4" s="99"/>
      <c r="E4" s="99"/>
      <c r="F4" s="99"/>
      <c r="G4" s="99"/>
    </row>
    <row r="5" spans="1:7" ht="12.75">
      <c r="A5" s="135" t="s">
        <v>85</v>
      </c>
      <c r="B5" s="136"/>
      <c r="C5" s="135" t="s">
        <v>5</v>
      </c>
      <c r="D5" s="137"/>
      <c r="E5" s="166" t="s">
        <v>14</v>
      </c>
      <c r="F5" s="167"/>
      <c r="G5" s="138" t="s">
        <v>6</v>
      </c>
    </row>
    <row r="6" spans="1:7" ht="12.75">
      <c r="A6" s="59" t="s">
        <v>87</v>
      </c>
      <c r="B6" s="107"/>
      <c r="C6" s="108" t="s">
        <v>154</v>
      </c>
      <c r="D6" s="109" t="s">
        <v>155</v>
      </c>
      <c r="E6" s="189" t="s">
        <v>67</v>
      </c>
      <c r="F6" s="190"/>
      <c r="G6" s="62" t="s">
        <v>15</v>
      </c>
    </row>
    <row r="7" spans="1:7" ht="13.5" thickBot="1">
      <c r="A7" s="90"/>
      <c r="B7" s="91" t="s">
        <v>38</v>
      </c>
      <c r="C7" s="91" t="s">
        <v>39</v>
      </c>
      <c r="D7" s="110" t="s">
        <v>40</v>
      </c>
      <c r="E7" s="91" t="s">
        <v>38</v>
      </c>
      <c r="F7" s="91" t="s">
        <v>39</v>
      </c>
      <c r="G7" s="91" t="s">
        <v>81</v>
      </c>
    </row>
    <row r="8" spans="1:7" ht="12.75">
      <c r="A8" s="57" t="s">
        <v>94</v>
      </c>
      <c r="B8" s="85">
        <v>194</v>
      </c>
      <c r="C8" s="85" t="s">
        <v>42</v>
      </c>
      <c r="D8" s="85">
        <v>194</v>
      </c>
      <c r="E8" s="111">
        <v>30000</v>
      </c>
      <c r="F8" s="111" t="s">
        <v>42</v>
      </c>
      <c r="G8" s="85">
        <v>5820</v>
      </c>
    </row>
    <row r="9" spans="1:7" ht="12.75">
      <c r="A9" s="61" t="s">
        <v>95</v>
      </c>
      <c r="B9" s="102">
        <v>631</v>
      </c>
      <c r="C9" s="102" t="s">
        <v>42</v>
      </c>
      <c r="D9" s="66">
        <v>631</v>
      </c>
      <c r="E9" s="102">
        <v>30000</v>
      </c>
      <c r="F9" s="102" t="s">
        <v>42</v>
      </c>
      <c r="G9" s="102">
        <v>18930</v>
      </c>
    </row>
    <row r="10" spans="1:7" ht="12.75">
      <c r="A10" s="61" t="s">
        <v>96</v>
      </c>
      <c r="B10" s="66">
        <v>291</v>
      </c>
      <c r="C10" s="66" t="s">
        <v>42</v>
      </c>
      <c r="D10" s="66">
        <v>291</v>
      </c>
      <c r="E10" s="102">
        <v>30000</v>
      </c>
      <c r="F10" s="102" t="s">
        <v>42</v>
      </c>
      <c r="G10" s="66">
        <v>8730</v>
      </c>
    </row>
    <row r="11" spans="1:7" ht="12.75">
      <c r="A11" s="61" t="s">
        <v>97</v>
      </c>
      <c r="B11" s="102">
        <v>19</v>
      </c>
      <c r="C11" s="102" t="s">
        <v>42</v>
      </c>
      <c r="D11" s="66">
        <v>19</v>
      </c>
      <c r="E11" s="102">
        <v>30000</v>
      </c>
      <c r="F11" s="102" t="s">
        <v>42</v>
      </c>
      <c r="G11" s="102">
        <v>570</v>
      </c>
    </row>
    <row r="12" spans="1:7" ht="12.75">
      <c r="A12" s="71" t="s">
        <v>98</v>
      </c>
      <c r="B12" s="67">
        <v>1135</v>
      </c>
      <c r="C12" s="67" t="s">
        <v>42</v>
      </c>
      <c r="D12" s="67">
        <v>1135</v>
      </c>
      <c r="E12" s="103">
        <v>30000</v>
      </c>
      <c r="F12" s="103" t="s">
        <v>42</v>
      </c>
      <c r="G12" s="67">
        <v>34050</v>
      </c>
    </row>
    <row r="13" spans="1:7" ht="12.75">
      <c r="A13" s="71"/>
      <c r="B13" s="67"/>
      <c r="C13" s="67"/>
      <c r="D13" s="67"/>
      <c r="E13" s="103"/>
      <c r="F13" s="103"/>
      <c r="G13" s="67"/>
    </row>
    <row r="14" spans="1:7" ht="12.75">
      <c r="A14" s="71" t="s">
        <v>99</v>
      </c>
      <c r="B14" s="103">
        <v>280</v>
      </c>
      <c r="C14" s="67" t="s">
        <v>42</v>
      </c>
      <c r="D14" s="67">
        <v>280</v>
      </c>
      <c r="E14" s="103">
        <v>27000</v>
      </c>
      <c r="F14" s="67" t="s">
        <v>42</v>
      </c>
      <c r="G14" s="103">
        <v>7560</v>
      </c>
    </row>
    <row r="15" spans="1:7" ht="12.75">
      <c r="A15" s="71"/>
      <c r="B15" s="67"/>
      <c r="C15" s="67"/>
      <c r="D15" s="67"/>
      <c r="E15" s="103"/>
      <c r="F15" s="103"/>
      <c r="G15" s="67"/>
    </row>
    <row r="16" spans="1:7" ht="12.75">
      <c r="A16" s="61" t="s">
        <v>101</v>
      </c>
      <c r="B16" s="102">
        <v>20</v>
      </c>
      <c r="C16" s="102" t="s">
        <v>42</v>
      </c>
      <c r="D16" s="66">
        <v>20</v>
      </c>
      <c r="E16" s="102">
        <v>25000</v>
      </c>
      <c r="F16" s="102" t="s">
        <v>42</v>
      </c>
      <c r="G16" s="102">
        <v>500</v>
      </c>
    </row>
    <row r="17" spans="1:7" ht="12.75">
      <c r="A17" s="61" t="s">
        <v>102</v>
      </c>
      <c r="B17" s="102">
        <v>80</v>
      </c>
      <c r="C17" s="66" t="s">
        <v>42</v>
      </c>
      <c r="D17" s="66">
        <v>80</v>
      </c>
      <c r="E17" s="102">
        <v>23500</v>
      </c>
      <c r="F17" s="66" t="s">
        <v>42</v>
      </c>
      <c r="G17" s="102">
        <v>1880</v>
      </c>
    </row>
    <row r="18" spans="1:7" ht="12.75">
      <c r="A18" s="61" t="s">
        <v>103</v>
      </c>
      <c r="B18" s="102">
        <v>75</v>
      </c>
      <c r="C18" s="66" t="s">
        <v>42</v>
      </c>
      <c r="D18" s="66">
        <v>75</v>
      </c>
      <c r="E18" s="102">
        <v>25000</v>
      </c>
      <c r="F18" s="66" t="s">
        <v>42</v>
      </c>
      <c r="G18" s="102">
        <v>1875</v>
      </c>
    </row>
    <row r="19" spans="1:7" ht="12.75">
      <c r="A19" s="71" t="s">
        <v>165</v>
      </c>
      <c r="B19" s="67">
        <v>175</v>
      </c>
      <c r="C19" s="67" t="s">
        <v>42</v>
      </c>
      <c r="D19" s="67">
        <v>175</v>
      </c>
      <c r="E19" s="103">
        <v>24314</v>
      </c>
      <c r="F19" s="103" t="s">
        <v>42</v>
      </c>
      <c r="G19" s="67">
        <v>4255</v>
      </c>
    </row>
    <row r="20" spans="1:7" ht="12.75">
      <c r="A20" s="71"/>
      <c r="B20" s="67"/>
      <c r="C20" s="67"/>
      <c r="D20" s="67"/>
      <c r="E20" s="103"/>
      <c r="F20" s="103"/>
      <c r="G20" s="67"/>
    </row>
    <row r="21" spans="1:7" ht="12.75">
      <c r="A21" s="71" t="s">
        <v>104</v>
      </c>
      <c r="B21" s="103">
        <v>65</v>
      </c>
      <c r="C21" s="103" t="s">
        <v>42</v>
      </c>
      <c r="D21" s="67">
        <v>65</v>
      </c>
      <c r="E21" s="103">
        <v>31750</v>
      </c>
      <c r="F21" s="103" t="s">
        <v>42</v>
      </c>
      <c r="G21" s="103">
        <v>2064</v>
      </c>
    </row>
    <row r="22" spans="1:7" ht="12.75">
      <c r="A22" s="71"/>
      <c r="B22" s="67"/>
      <c r="C22" s="67"/>
      <c r="D22" s="67"/>
      <c r="E22" s="103"/>
      <c r="F22" s="103"/>
      <c r="G22" s="67"/>
    </row>
    <row r="23" spans="1:7" ht="12.75">
      <c r="A23" s="71" t="s">
        <v>105</v>
      </c>
      <c r="B23" s="103" t="s">
        <v>42</v>
      </c>
      <c r="C23" s="103">
        <v>54</v>
      </c>
      <c r="D23" s="67">
        <v>54</v>
      </c>
      <c r="E23" s="103" t="s">
        <v>42</v>
      </c>
      <c r="F23" s="103">
        <v>40000</v>
      </c>
      <c r="G23" s="103">
        <v>2160</v>
      </c>
    </row>
    <row r="24" spans="1:7" ht="12.75">
      <c r="A24" s="61"/>
      <c r="B24" s="66"/>
      <c r="C24" s="66"/>
      <c r="D24" s="66"/>
      <c r="E24" s="102"/>
      <c r="F24" s="102"/>
      <c r="G24" s="66"/>
    </row>
    <row r="25" spans="1:7" ht="12.75">
      <c r="A25" s="61" t="s">
        <v>110</v>
      </c>
      <c r="B25" s="104">
        <v>122</v>
      </c>
      <c r="C25" s="104">
        <v>2</v>
      </c>
      <c r="D25" s="66">
        <v>124</v>
      </c>
      <c r="E25" s="104">
        <v>23600</v>
      </c>
      <c r="F25" s="104">
        <v>35400</v>
      </c>
      <c r="G25" s="104">
        <v>2950</v>
      </c>
    </row>
    <row r="26" spans="1:7" ht="12.75">
      <c r="A26" s="61" t="s">
        <v>111</v>
      </c>
      <c r="B26" s="104">
        <v>9</v>
      </c>
      <c r="C26" s="104" t="s">
        <v>42</v>
      </c>
      <c r="D26" s="66">
        <v>9</v>
      </c>
      <c r="E26" s="104">
        <v>30000</v>
      </c>
      <c r="F26" s="104" t="s">
        <v>42</v>
      </c>
      <c r="G26" s="102">
        <v>270</v>
      </c>
    </row>
    <row r="27" spans="1:7" ht="12.75">
      <c r="A27" s="61" t="s">
        <v>112</v>
      </c>
      <c r="B27" s="104">
        <v>5</v>
      </c>
      <c r="C27" s="104" t="s">
        <v>42</v>
      </c>
      <c r="D27" s="66">
        <v>5</v>
      </c>
      <c r="E27" s="104">
        <v>10000</v>
      </c>
      <c r="F27" s="104" t="s">
        <v>42</v>
      </c>
      <c r="G27" s="102">
        <v>50</v>
      </c>
    </row>
    <row r="28" spans="1:7" ht="12.75">
      <c r="A28" s="71" t="s">
        <v>114</v>
      </c>
      <c r="B28" s="67">
        <v>136</v>
      </c>
      <c r="C28" s="67">
        <v>2</v>
      </c>
      <c r="D28" s="67">
        <v>138</v>
      </c>
      <c r="E28" s="103">
        <v>23524</v>
      </c>
      <c r="F28" s="103">
        <v>35400</v>
      </c>
      <c r="G28" s="67">
        <v>3270</v>
      </c>
    </row>
    <row r="29" spans="1:7" ht="12.75">
      <c r="A29" s="71"/>
      <c r="B29" s="67"/>
      <c r="C29" s="67"/>
      <c r="D29" s="67"/>
      <c r="E29" s="103"/>
      <c r="F29" s="103"/>
      <c r="G29" s="67"/>
    </row>
    <row r="30" spans="1:7" ht="12.75">
      <c r="A30" s="61" t="s">
        <v>116</v>
      </c>
      <c r="B30" s="102" t="s">
        <v>42</v>
      </c>
      <c r="C30" s="102">
        <v>5</v>
      </c>
      <c r="D30" s="66">
        <v>5</v>
      </c>
      <c r="E30" s="102" t="s">
        <v>42</v>
      </c>
      <c r="F30" s="102">
        <v>25000</v>
      </c>
      <c r="G30" s="102">
        <v>125</v>
      </c>
    </row>
    <row r="31" spans="1:7" ht="12.75">
      <c r="A31" s="61" t="s">
        <v>118</v>
      </c>
      <c r="B31" s="102">
        <v>51</v>
      </c>
      <c r="C31" s="102">
        <v>72</v>
      </c>
      <c r="D31" s="66">
        <v>123</v>
      </c>
      <c r="E31" s="102">
        <v>12100</v>
      </c>
      <c r="F31" s="102">
        <v>34500</v>
      </c>
      <c r="G31" s="102">
        <v>3101</v>
      </c>
    </row>
    <row r="32" spans="1:7" ht="12.75">
      <c r="A32" s="61" t="s">
        <v>120</v>
      </c>
      <c r="B32" s="102">
        <v>5</v>
      </c>
      <c r="C32" s="102" t="s">
        <v>42</v>
      </c>
      <c r="D32" s="66">
        <v>5</v>
      </c>
      <c r="E32" s="102">
        <v>13000</v>
      </c>
      <c r="F32" s="102" t="s">
        <v>42</v>
      </c>
      <c r="G32" s="102">
        <v>65</v>
      </c>
    </row>
    <row r="33" spans="1:7" ht="12.75">
      <c r="A33" s="61" t="s">
        <v>121</v>
      </c>
      <c r="B33" s="102">
        <v>1</v>
      </c>
      <c r="C33" s="102" t="s">
        <v>42</v>
      </c>
      <c r="D33" s="66">
        <v>1</v>
      </c>
      <c r="E33" s="102">
        <v>12000</v>
      </c>
      <c r="F33" s="102" t="s">
        <v>42</v>
      </c>
      <c r="G33" s="102">
        <v>12</v>
      </c>
    </row>
    <row r="34" spans="1:7" ht="12.75">
      <c r="A34" s="61" t="s">
        <v>124</v>
      </c>
      <c r="B34" s="102">
        <v>9</v>
      </c>
      <c r="C34" s="102">
        <v>1</v>
      </c>
      <c r="D34" s="66">
        <v>10</v>
      </c>
      <c r="E34" s="102">
        <v>14000</v>
      </c>
      <c r="F34" s="102">
        <v>33000</v>
      </c>
      <c r="G34" s="102">
        <v>159</v>
      </c>
    </row>
    <row r="35" spans="1:7" ht="12.75">
      <c r="A35" s="71" t="s">
        <v>166</v>
      </c>
      <c r="B35" s="67">
        <v>66</v>
      </c>
      <c r="C35" s="67">
        <v>78</v>
      </c>
      <c r="D35" s="67">
        <v>144</v>
      </c>
      <c r="E35" s="103">
        <v>12426</v>
      </c>
      <c r="F35" s="103">
        <v>33872</v>
      </c>
      <c r="G35" s="67">
        <v>3462</v>
      </c>
    </row>
    <row r="36" spans="1:7" ht="12.75">
      <c r="A36" s="71"/>
      <c r="B36" s="67"/>
      <c r="C36" s="67"/>
      <c r="D36" s="67"/>
      <c r="E36" s="103"/>
      <c r="F36" s="103"/>
      <c r="G36" s="67"/>
    </row>
    <row r="37" spans="1:7" ht="12.75">
      <c r="A37" s="61" t="s">
        <v>126</v>
      </c>
      <c r="B37" s="66" t="s">
        <v>42</v>
      </c>
      <c r="C37" s="66">
        <v>10</v>
      </c>
      <c r="D37" s="66">
        <v>10</v>
      </c>
      <c r="E37" s="102" t="s">
        <v>42</v>
      </c>
      <c r="F37" s="102">
        <v>24000</v>
      </c>
      <c r="G37" s="66">
        <v>240</v>
      </c>
    </row>
    <row r="38" spans="1:7" ht="12.75">
      <c r="A38" s="61" t="s">
        <v>130</v>
      </c>
      <c r="B38" s="66" t="s">
        <v>42</v>
      </c>
      <c r="C38" s="66">
        <v>3</v>
      </c>
      <c r="D38" s="66">
        <v>3</v>
      </c>
      <c r="E38" s="102" t="s">
        <v>42</v>
      </c>
      <c r="F38" s="102">
        <v>39500</v>
      </c>
      <c r="G38" s="66">
        <v>119</v>
      </c>
    </row>
    <row r="39" spans="1:7" ht="12.75">
      <c r="A39" s="71" t="s">
        <v>131</v>
      </c>
      <c r="B39" s="67" t="s">
        <v>42</v>
      </c>
      <c r="C39" s="67">
        <v>13</v>
      </c>
      <c r="D39" s="67">
        <v>13</v>
      </c>
      <c r="E39" s="103" t="s">
        <v>42</v>
      </c>
      <c r="F39" s="103">
        <v>27577</v>
      </c>
      <c r="G39" s="67">
        <v>359</v>
      </c>
    </row>
    <row r="40" spans="1:7" ht="12.75">
      <c r="A40" s="61"/>
      <c r="B40" s="66"/>
      <c r="C40" s="66"/>
      <c r="D40" s="66"/>
      <c r="E40" s="102"/>
      <c r="F40" s="102"/>
      <c r="G40" s="66"/>
    </row>
    <row r="41" spans="1:7" ht="12.75">
      <c r="A41" s="61" t="s">
        <v>132</v>
      </c>
      <c r="B41" s="104">
        <v>1</v>
      </c>
      <c r="C41" s="104" t="s">
        <v>42</v>
      </c>
      <c r="D41" s="66">
        <v>1</v>
      </c>
      <c r="E41" s="104">
        <v>10000</v>
      </c>
      <c r="F41" s="104" t="s">
        <v>42</v>
      </c>
      <c r="G41" s="102">
        <v>10</v>
      </c>
    </row>
    <row r="42" spans="1:7" ht="12.75">
      <c r="A42" s="61" t="s">
        <v>133</v>
      </c>
      <c r="B42" s="104">
        <v>8</v>
      </c>
      <c r="C42" s="104">
        <v>10</v>
      </c>
      <c r="D42" s="66">
        <v>18</v>
      </c>
      <c r="E42" s="104">
        <v>12000</v>
      </c>
      <c r="F42" s="104">
        <v>22000</v>
      </c>
      <c r="G42" s="102">
        <v>316</v>
      </c>
    </row>
    <row r="43" spans="1:7" ht="12.75">
      <c r="A43" s="61" t="s">
        <v>134</v>
      </c>
      <c r="B43" s="66" t="s">
        <v>42</v>
      </c>
      <c r="C43" s="69">
        <v>10</v>
      </c>
      <c r="D43" s="69">
        <v>10</v>
      </c>
      <c r="E43" s="66" t="s">
        <v>42</v>
      </c>
      <c r="F43" s="69">
        <v>25000</v>
      </c>
      <c r="G43" s="69">
        <v>250</v>
      </c>
    </row>
    <row r="44" spans="1:7" ht="12.75">
      <c r="A44" s="71" t="s">
        <v>135</v>
      </c>
      <c r="B44" s="67">
        <v>9</v>
      </c>
      <c r="C44" s="67">
        <v>20</v>
      </c>
      <c r="D44" s="67">
        <v>29</v>
      </c>
      <c r="E44" s="103">
        <v>11778</v>
      </c>
      <c r="F44" s="103">
        <v>23500</v>
      </c>
      <c r="G44" s="67">
        <v>576</v>
      </c>
    </row>
    <row r="45" spans="1:7" ht="12.75">
      <c r="A45" s="71"/>
      <c r="B45" s="67"/>
      <c r="C45" s="67"/>
      <c r="D45" s="67"/>
      <c r="E45" s="103"/>
      <c r="F45" s="103"/>
      <c r="G45" s="67"/>
    </row>
    <row r="46" spans="1:7" ht="12.75">
      <c r="A46" s="61" t="s">
        <v>137</v>
      </c>
      <c r="B46" s="66" t="s">
        <v>42</v>
      </c>
      <c r="C46" s="102">
        <v>27</v>
      </c>
      <c r="D46" s="66">
        <v>27</v>
      </c>
      <c r="E46" s="66" t="s">
        <v>42</v>
      </c>
      <c r="F46" s="102">
        <v>30000</v>
      </c>
      <c r="G46" s="102">
        <v>810</v>
      </c>
    </row>
    <row r="47" spans="1:7" ht="12.75">
      <c r="A47" s="61" t="s">
        <v>138</v>
      </c>
      <c r="B47" s="66" t="s">
        <v>42</v>
      </c>
      <c r="C47" s="102">
        <v>10</v>
      </c>
      <c r="D47" s="66">
        <v>10</v>
      </c>
      <c r="E47" s="66" t="s">
        <v>42</v>
      </c>
      <c r="F47" s="102">
        <v>25000</v>
      </c>
      <c r="G47" s="102">
        <v>250</v>
      </c>
    </row>
    <row r="48" spans="1:7" ht="12.75">
      <c r="A48" s="71" t="s">
        <v>139</v>
      </c>
      <c r="B48" s="67" t="s">
        <v>42</v>
      </c>
      <c r="C48" s="67">
        <v>37</v>
      </c>
      <c r="D48" s="67">
        <v>37</v>
      </c>
      <c r="E48" s="67" t="s">
        <v>42</v>
      </c>
      <c r="F48" s="103">
        <v>28649</v>
      </c>
      <c r="G48" s="67">
        <v>1060</v>
      </c>
    </row>
    <row r="49" spans="1:7" ht="12.75">
      <c r="A49" s="61"/>
      <c r="B49" s="66"/>
      <c r="C49" s="66"/>
      <c r="D49" s="66"/>
      <c r="E49" s="102"/>
      <c r="F49" s="102"/>
      <c r="G49" s="66"/>
    </row>
    <row r="50" spans="1:7" ht="12.75">
      <c r="A50" s="61" t="s">
        <v>142</v>
      </c>
      <c r="B50" s="102">
        <v>12</v>
      </c>
      <c r="C50" s="102">
        <v>27</v>
      </c>
      <c r="D50" s="66">
        <v>39</v>
      </c>
      <c r="E50" s="102">
        <v>10000</v>
      </c>
      <c r="F50" s="102">
        <v>20000</v>
      </c>
      <c r="G50" s="102">
        <v>660</v>
      </c>
    </row>
    <row r="51" spans="1:7" ht="12.75">
      <c r="A51" s="61" t="s">
        <v>143</v>
      </c>
      <c r="B51" s="66" t="s">
        <v>42</v>
      </c>
      <c r="C51" s="66">
        <v>12</v>
      </c>
      <c r="D51" s="66">
        <v>12</v>
      </c>
      <c r="E51" s="66" t="s">
        <v>42</v>
      </c>
      <c r="F51" s="102">
        <v>25500</v>
      </c>
      <c r="G51" s="66">
        <v>306</v>
      </c>
    </row>
    <row r="52" spans="1:9" ht="12.75">
      <c r="A52" s="61" t="s">
        <v>144</v>
      </c>
      <c r="B52" s="66">
        <v>1</v>
      </c>
      <c r="C52" s="66">
        <v>1</v>
      </c>
      <c r="D52" s="66">
        <v>2</v>
      </c>
      <c r="E52" s="102">
        <v>9000</v>
      </c>
      <c r="F52" s="102">
        <v>35000</v>
      </c>
      <c r="G52" s="66">
        <v>44</v>
      </c>
      <c r="I52" s="112"/>
    </row>
    <row r="53" spans="1:7" ht="12.75">
      <c r="A53" s="61" t="s">
        <v>146</v>
      </c>
      <c r="B53" s="69">
        <v>21</v>
      </c>
      <c r="C53" s="66">
        <v>64</v>
      </c>
      <c r="D53" s="66">
        <v>85</v>
      </c>
      <c r="E53" s="69">
        <v>15000</v>
      </c>
      <c r="F53" s="102">
        <v>20000</v>
      </c>
      <c r="G53" s="66">
        <v>1595</v>
      </c>
    </row>
    <row r="54" spans="1:7" ht="12.75">
      <c r="A54" s="71" t="s">
        <v>167</v>
      </c>
      <c r="B54" s="67">
        <v>34</v>
      </c>
      <c r="C54" s="67">
        <v>104</v>
      </c>
      <c r="D54" s="67">
        <v>138</v>
      </c>
      <c r="E54" s="103">
        <v>13059</v>
      </c>
      <c r="F54" s="103">
        <v>20779</v>
      </c>
      <c r="G54" s="67">
        <v>2605</v>
      </c>
    </row>
    <row r="55" spans="1:7" ht="12.75">
      <c r="A55" s="61"/>
      <c r="B55" s="66"/>
      <c r="C55" s="66"/>
      <c r="D55" s="66"/>
      <c r="E55" s="102"/>
      <c r="F55" s="102"/>
      <c r="G55" s="66"/>
    </row>
    <row r="56" spans="1:7" ht="13.5" thickBot="1">
      <c r="A56" s="72" t="s">
        <v>151</v>
      </c>
      <c r="B56" s="73">
        <v>1900</v>
      </c>
      <c r="C56" s="73">
        <v>308</v>
      </c>
      <c r="D56" s="73">
        <v>2208</v>
      </c>
      <c r="E56" s="106">
        <v>27631</v>
      </c>
      <c r="F56" s="106">
        <v>28969</v>
      </c>
      <c r="G56" s="73">
        <v>61421</v>
      </c>
    </row>
  </sheetData>
  <mergeCells count="4">
    <mergeCell ref="A1:G1"/>
    <mergeCell ref="A3:G3"/>
    <mergeCell ref="E5:F5"/>
    <mergeCell ref="E6:F6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76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 codeName="Hoja87">
    <pageSetUpPr fitToPage="1"/>
  </sheetPr>
  <dimension ref="A1:I57"/>
  <sheetViews>
    <sheetView zoomScale="75" zoomScaleNormal="75" workbookViewId="0" topLeftCell="A1">
      <selection activeCell="I16" sqref="I16"/>
    </sheetView>
  </sheetViews>
  <sheetFormatPr defaultColWidth="11.421875" defaultRowHeight="12.75"/>
  <cols>
    <col min="1" max="1" width="25.7109375" style="58" customWidth="1"/>
    <col min="2" max="7" width="14.7109375" style="58" customWidth="1"/>
    <col min="8" max="16384" width="11.421875" style="58" customWidth="1"/>
  </cols>
  <sheetData>
    <row r="1" spans="1:7" s="55" customFormat="1" ht="18">
      <c r="A1" s="179" t="s">
        <v>0</v>
      </c>
      <c r="B1" s="179"/>
      <c r="C1" s="179"/>
      <c r="D1" s="179"/>
      <c r="E1" s="179"/>
      <c r="F1" s="179"/>
      <c r="G1" s="179"/>
    </row>
    <row r="3" spans="1:7" s="56" customFormat="1" ht="15">
      <c r="A3" s="191" t="s">
        <v>207</v>
      </c>
      <c r="B3" s="191"/>
      <c r="C3" s="191"/>
      <c r="D3" s="191"/>
      <c r="E3" s="191"/>
      <c r="F3" s="191"/>
      <c r="G3" s="191"/>
    </row>
    <row r="4" spans="1:7" s="56" customFormat="1" ht="15.75" thickBot="1">
      <c r="A4" s="98"/>
      <c r="B4" s="99"/>
      <c r="C4" s="99"/>
      <c r="D4" s="99"/>
      <c r="E4" s="99"/>
      <c r="F4" s="99"/>
      <c r="G4" s="99"/>
    </row>
    <row r="5" spans="1:7" ht="12.75">
      <c r="A5" s="135" t="s">
        <v>85</v>
      </c>
      <c r="B5" s="136"/>
      <c r="C5" s="135" t="s">
        <v>5</v>
      </c>
      <c r="D5" s="137"/>
      <c r="E5" s="166" t="s">
        <v>14</v>
      </c>
      <c r="F5" s="167"/>
      <c r="G5" s="138" t="s">
        <v>6</v>
      </c>
    </row>
    <row r="6" spans="1:7" ht="12.75">
      <c r="A6" s="59" t="s">
        <v>87</v>
      </c>
      <c r="B6" s="107"/>
      <c r="C6" s="108" t="s">
        <v>154</v>
      </c>
      <c r="D6" s="109" t="s">
        <v>155</v>
      </c>
      <c r="E6" s="189" t="s">
        <v>67</v>
      </c>
      <c r="F6" s="190"/>
      <c r="G6" s="62" t="s">
        <v>15</v>
      </c>
    </row>
    <row r="7" spans="1:7" ht="13.5" thickBot="1">
      <c r="A7" s="90"/>
      <c r="B7" s="91" t="s">
        <v>38</v>
      </c>
      <c r="C7" s="91" t="s">
        <v>39</v>
      </c>
      <c r="D7" s="110" t="s">
        <v>40</v>
      </c>
      <c r="E7" s="91" t="s">
        <v>38</v>
      </c>
      <c r="F7" s="91" t="s">
        <v>39</v>
      </c>
      <c r="G7" s="91" t="s">
        <v>81</v>
      </c>
    </row>
    <row r="8" spans="1:7" ht="12.75">
      <c r="A8" s="57" t="s">
        <v>94</v>
      </c>
      <c r="B8" s="85">
        <v>183</v>
      </c>
      <c r="C8" s="85" t="s">
        <v>42</v>
      </c>
      <c r="D8" s="85">
        <v>183</v>
      </c>
      <c r="E8" s="111">
        <v>30000</v>
      </c>
      <c r="F8" s="111" t="s">
        <v>42</v>
      </c>
      <c r="G8" s="85">
        <v>5490</v>
      </c>
    </row>
    <row r="9" spans="1:7" ht="12.75">
      <c r="A9" s="61" t="s">
        <v>95</v>
      </c>
      <c r="B9" s="102">
        <v>611</v>
      </c>
      <c r="C9" s="102" t="s">
        <v>42</v>
      </c>
      <c r="D9" s="66">
        <v>611</v>
      </c>
      <c r="E9" s="102">
        <v>30000</v>
      </c>
      <c r="F9" s="102" t="s">
        <v>42</v>
      </c>
      <c r="G9" s="102">
        <v>18330</v>
      </c>
    </row>
    <row r="10" spans="1:7" ht="12.75">
      <c r="A10" s="61" t="s">
        <v>96</v>
      </c>
      <c r="B10" s="66">
        <v>294</v>
      </c>
      <c r="C10" s="66" t="s">
        <v>42</v>
      </c>
      <c r="D10" s="66">
        <v>294</v>
      </c>
      <c r="E10" s="102">
        <v>30000</v>
      </c>
      <c r="F10" s="102" t="s">
        <v>42</v>
      </c>
      <c r="G10" s="66">
        <v>8820</v>
      </c>
    </row>
    <row r="11" spans="1:7" ht="12.75">
      <c r="A11" s="61" t="s">
        <v>97</v>
      </c>
      <c r="B11" s="102">
        <v>9</v>
      </c>
      <c r="C11" s="102">
        <v>9</v>
      </c>
      <c r="D11" s="66">
        <v>18</v>
      </c>
      <c r="E11" s="102">
        <v>30000</v>
      </c>
      <c r="F11" s="102" t="s">
        <v>42</v>
      </c>
      <c r="G11" s="102">
        <v>270</v>
      </c>
    </row>
    <row r="12" spans="1:7" ht="12.75">
      <c r="A12" s="71" t="s">
        <v>98</v>
      </c>
      <c r="B12" s="67">
        <v>1097</v>
      </c>
      <c r="C12" s="67">
        <v>9</v>
      </c>
      <c r="D12" s="67">
        <v>1106</v>
      </c>
      <c r="E12" s="103">
        <v>30000</v>
      </c>
      <c r="F12" s="103" t="s">
        <v>42</v>
      </c>
      <c r="G12" s="67">
        <v>32910</v>
      </c>
    </row>
    <row r="13" spans="1:7" ht="12.75">
      <c r="A13" s="71"/>
      <c r="B13" s="67"/>
      <c r="C13" s="67"/>
      <c r="D13" s="67"/>
      <c r="E13" s="103"/>
      <c r="F13" s="103"/>
      <c r="G13" s="67"/>
    </row>
    <row r="14" spans="1:7" ht="12.75">
      <c r="A14" s="71" t="s">
        <v>99</v>
      </c>
      <c r="B14" s="103">
        <v>240</v>
      </c>
      <c r="C14" s="67" t="s">
        <v>42</v>
      </c>
      <c r="D14" s="67">
        <v>240</v>
      </c>
      <c r="E14" s="103">
        <v>30000</v>
      </c>
      <c r="F14" s="67" t="s">
        <v>42</v>
      </c>
      <c r="G14" s="103">
        <v>7200</v>
      </c>
    </row>
    <row r="15" spans="1:7" ht="12.75">
      <c r="A15" s="71"/>
      <c r="B15" s="67"/>
      <c r="C15" s="67"/>
      <c r="D15" s="67"/>
      <c r="E15" s="103"/>
      <c r="F15" s="103"/>
      <c r="G15" s="67"/>
    </row>
    <row r="16" spans="1:7" ht="12.75">
      <c r="A16" s="61" t="s">
        <v>101</v>
      </c>
      <c r="B16" s="102">
        <v>20</v>
      </c>
      <c r="C16" s="102" t="s">
        <v>42</v>
      </c>
      <c r="D16" s="66">
        <v>20</v>
      </c>
      <c r="E16" s="102">
        <v>25000</v>
      </c>
      <c r="F16" s="102" t="s">
        <v>42</v>
      </c>
      <c r="G16" s="102">
        <v>500</v>
      </c>
    </row>
    <row r="17" spans="1:7" ht="12.75">
      <c r="A17" s="61" t="s">
        <v>102</v>
      </c>
      <c r="B17" s="102">
        <v>70</v>
      </c>
      <c r="C17" s="66" t="s">
        <v>42</v>
      </c>
      <c r="D17" s="66">
        <v>70</v>
      </c>
      <c r="E17" s="102">
        <v>23000</v>
      </c>
      <c r="F17" s="66" t="s">
        <v>42</v>
      </c>
      <c r="G17" s="102">
        <v>1610</v>
      </c>
    </row>
    <row r="18" spans="1:7" ht="12.75">
      <c r="A18" s="61" t="s">
        <v>103</v>
      </c>
      <c r="B18" s="102">
        <v>75</v>
      </c>
      <c r="C18" s="66" t="s">
        <v>42</v>
      </c>
      <c r="D18" s="66">
        <v>75</v>
      </c>
      <c r="E18" s="102">
        <v>23500</v>
      </c>
      <c r="F18" s="66" t="s">
        <v>42</v>
      </c>
      <c r="G18" s="102">
        <v>1763</v>
      </c>
    </row>
    <row r="19" spans="1:7" ht="12.75">
      <c r="A19" s="71" t="s">
        <v>165</v>
      </c>
      <c r="B19" s="67">
        <v>165</v>
      </c>
      <c r="C19" s="67" t="s">
        <v>42</v>
      </c>
      <c r="D19" s="67">
        <v>165</v>
      </c>
      <c r="E19" s="103">
        <v>23470</v>
      </c>
      <c r="F19" s="103" t="s">
        <v>42</v>
      </c>
      <c r="G19" s="67">
        <v>3873</v>
      </c>
    </row>
    <row r="20" spans="1:7" ht="12.75">
      <c r="A20" s="71"/>
      <c r="B20" s="67"/>
      <c r="C20" s="67"/>
      <c r="D20" s="67"/>
      <c r="E20" s="103"/>
      <c r="F20" s="103"/>
      <c r="G20" s="67"/>
    </row>
    <row r="21" spans="1:7" ht="12.75">
      <c r="A21" s="71" t="s">
        <v>104</v>
      </c>
      <c r="B21" s="103">
        <v>29</v>
      </c>
      <c r="C21" s="103" t="s">
        <v>42</v>
      </c>
      <c r="D21" s="67">
        <v>29</v>
      </c>
      <c r="E21" s="103">
        <v>32520</v>
      </c>
      <c r="F21" s="103" t="s">
        <v>42</v>
      </c>
      <c r="G21" s="103">
        <v>943</v>
      </c>
    </row>
    <row r="22" spans="1:7" ht="12.75">
      <c r="A22" s="71"/>
      <c r="B22" s="67"/>
      <c r="C22" s="67"/>
      <c r="D22" s="67"/>
      <c r="E22" s="103"/>
      <c r="F22" s="103"/>
      <c r="G22" s="67"/>
    </row>
    <row r="23" spans="1:7" ht="12.75">
      <c r="A23" s="71" t="s">
        <v>105</v>
      </c>
      <c r="B23" s="103" t="s">
        <v>42</v>
      </c>
      <c r="C23" s="103">
        <v>37</v>
      </c>
      <c r="D23" s="67">
        <v>37</v>
      </c>
      <c r="E23" s="103" t="s">
        <v>42</v>
      </c>
      <c r="F23" s="103">
        <v>40000</v>
      </c>
      <c r="G23" s="103">
        <v>1480</v>
      </c>
    </row>
    <row r="24" spans="1:7" ht="12.75">
      <c r="A24" s="61"/>
      <c r="B24" s="66"/>
      <c r="C24" s="66"/>
      <c r="D24" s="66"/>
      <c r="E24" s="102"/>
      <c r="F24" s="102"/>
      <c r="G24" s="66"/>
    </row>
    <row r="25" spans="1:7" ht="12.75">
      <c r="A25" s="61" t="s">
        <v>110</v>
      </c>
      <c r="B25" s="104">
        <v>80</v>
      </c>
      <c r="C25" s="104">
        <v>2</v>
      </c>
      <c r="D25" s="66">
        <v>82</v>
      </c>
      <c r="E25" s="104">
        <v>11800</v>
      </c>
      <c r="F25" s="104">
        <v>35000</v>
      </c>
      <c r="G25" s="104">
        <v>1014</v>
      </c>
    </row>
    <row r="26" spans="1:7" ht="12.75">
      <c r="A26" s="61" t="s">
        <v>111</v>
      </c>
      <c r="B26" s="104">
        <v>54</v>
      </c>
      <c r="C26" s="104" t="s">
        <v>42</v>
      </c>
      <c r="D26" s="66">
        <v>54</v>
      </c>
      <c r="E26" s="104">
        <v>30000</v>
      </c>
      <c r="F26" s="104" t="s">
        <v>42</v>
      </c>
      <c r="G26" s="102">
        <v>1620</v>
      </c>
    </row>
    <row r="27" spans="1:7" ht="12.75">
      <c r="A27" s="61" t="s">
        <v>112</v>
      </c>
      <c r="B27" s="104">
        <v>178</v>
      </c>
      <c r="C27" s="104" t="s">
        <v>42</v>
      </c>
      <c r="D27" s="66">
        <v>178</v>
      </c>
      <c r="E27" s="104">
        <v>8000</v>
      </c>
      <c r="F27" s="104" t="s">
        <v>42</v>
      </c>
      <c r="G27" s="102">
        <v>1424</v>
      </c>
    </row>
    <row r="28" spans="1:7" ht="12.75">
      <c r="A28" s="71" t="s">
        <v>114</v>
      </c>
      <c r="B28" s="67">
        <v>312</v>
      </c>
      <c r="C28" s="67">
        <v>2</v>
      </c>
      <c r="D28" s="67">
        <v>314</v>
      </c>
      <c r="E28" s="103">
        <v>12782</v>
      </c>
      <c r="F28" s="103">
        <v>35000</v>
      </c>
      <c r="G28" s="67">
        <v>4058</v>
      </c>
    </row>
    <row r="29" spans="1:7" ht="12.75">
      <c r="A29" s="71"/>
      <c r="B29" s="67"/>
      <c r="C29" s="67"/>
      <c r="D29" s="67"/>
      <c r="E29" s="103"/>
      <c r="F29" s="103"/>
      <c r="G29" s="67"/>
    </row>
    <row r="30" spans="1:7" ht="12.75">
      <c r="A30" s="61" t="s">
        <v>116</v>
      </c>
      <c r="B30" s="102">
        <v>2</v>
      </c>
      <c r="C30" s="102">
        <v>5</v>
      </c>
      <c r="D30" s="66">
        <v>7</v>
      </c>
      <c r="E30" s="102">
        <v>2500</v>
      </c>
      <c r="F30" s="102">
        <v>18500</v>
      </c>
      <c r="G30" s="102">
        <v>98</v>
      </c>
    </row>
    <row r="31" spans="1:7" ht="12.75">
      <c r="A31" s="61" t="s">
        <v>118</v>
      </c>
      <c r="B31" s="102">
        <v>29</v>
      </c>
      <c r="C31" s="102">
        <v>47</v>
      </c>
      <c r="D31" s="66">
        <v>76</v>
      </c>
      <c r="E31" s="102">
        <v>7500</v>
      </c>
      <c r="F31" s="102">
        <v>33800</v>
      </c>
      <c r="G31" s="102">
        <v>1806</v>
      </c>
    </row>
    <row r="32" spans="1:7" ht="12.75">
      <c r="A32" s="61" t="s">
        <v>120</v>
      </c>
      <c r="B32" s="102">
        <v>5</v>
      </c>
      <c r="C32" s="102" t="s">
        <v>42</v>
      </c>
      <c r="D32" s="66">
        <v>5</v>
      </c>
      <c r="E32" s="102">
        <v>10000</v>
      </c>
      <c r="F32" s="102" t="s">
        <v>42</v>
      </c>
      <c r="G32" s="102">
        <v>50</v>
      </c>
    </row>
    <row r="33" spans="1:7" ht="12.75">
      <c r="A33" s="61" t="s">
        <v>124</v>
      </c>
      <c r="B33" s="102">
        <v>4</v>
      </c>
      <c r="C33" s="102">
        <v>1</v>
      </c>
      <c r="D33" s="66">
        <v>5</v>
      </c>
      <c r="E33" s="102">
        <v>5000</v>
      </c>
      <c r="F33" s="102">
        <v>30000</v>
      </c>
      <c r="G33" s="102">
        <v>50</v>
      </c>
    </row>
    <row r="34" spans="1:7" ht="12.75">
      <c r="A34" s="71" t="s">
        <v>166</v>
      </c>
      <c r="B34" s="67">
        <v>40</v>
      </c>
      <c r="C34" s="67">
        <v>53</v>
      </c>
      <c r="D34" s="67">
        <v>93</v>
      </c>
      <c r="E34" s="103">
        <v>7313</v>
      </c>
      <c r="F34" s="103">
        <v>32285</v>
      </c>
      <c r="G34" s="67">
        <v>2004</v>
      </c>
    </row>
    <row r="35" spans="1:7" ht="12.75">
      <c r="A35" s="71"/>
      <c r="B35" s="67"/>
      <c r="C35" s="67"/>
      <c r="D35" s="67"/>
      <c r="E35" s="103"/>
      <c r="F35" s="103"/>
      <c r="G35" s="67"/>
    </row>
    <row r="36" spans="1:7" ht="12.75">
      <c r="A36" s="61" t="s">
        <v>126</v>
      </c>
      <c r="B36" s="66" t="s">
        <v>42</v>
      </c>
      <c r="C36" s="66">
        <v>10</v>
      </c>
      <c r="D36" s="66">
        <v>10</v>
      </c>
      <c r="E36" s="102" t="s">
        <v>42</v>
      </c>
      <c r="F36" s="102">
        <v>22500</v>
      </c>
      <c r="G36" s="66">
        <v>225</v>
      </c>
    </row>
    <row r="37" spans="1:7" ht="12.75">
      <c r="A37" s="61" t="s">
        <v>130</v>
      </c>
      <c r="B37" s="66" t="s">
        <v>42</v>
      </c>
      <c r="C37" s="66">
        <v>3</v>
      </c>
      <c r="D37" s="66">
        <v>3</v>
      </c>
      <c r="E37" s="102" t="s">
        <v>42</v>
      </c>
      <c r="F37" s="102">
        <v>39500</v>
      </c>
      <c r="G37" s="66">
        <v>119</v>
      </c>
    </row>
    <row r="38" spans="1:7" ht="12.75">
      <c r="A38" s="71" t="s">
        <v>131</v>
      </c>
      <c r="B38" s="67" t="s">
        <v>42</v>
      </c>
      <c r="C38" s="67">
        <v>13</v>
      </c>
      <c r="D38" s="67">
        <v>13</v>
      </c>
      <c r="E38" s="103" t="s">
        <v>42</v>
      </c>
      <c r="F38" s="103">
        <v>26423</v>
      </c>
      <c r="G38" s="67">
        <v>344</v>
      </c>
    </row>
    <row r="39" spans="1:7" ht="12.75">
      <c r="A39" s="61"/>
      <c r="B39" s="66"/>
      <c r="C39" s="66"/>
      <c r="D39" s="66"/>
      <c r="E39" s="102"/>
      <c r="F39" s="102"/>
      <c r="G39" s="66"/>
    </row>
    <row r="40" spans="1:7" ht="12.75">
      <c r="A40" s="61" t="s">
        <v>132</v>
      </c>
      <c r="B40" s="104">
        <v>1</v>
      </c>
      <c r="C40" s="104" t="s">
        <v>42</v>
      </c>
      <c r="D40" s="66">
        <v>1</v>
      </c>
      <c r="E40" s="104">
        <v>10000</v>
      </c>
      <c r="F40" s="104" t="s">
        <v>42</v>
      </c>
      <c r="G40" s="102">
        <v>10</v>
      </c>
    </row>
    <row r="41" spans="1:7" ht="12.75">
      <c r="A41" s="61" t="s">
        <v>133</v>
      </c>
      <c r="B41" s="104">
        <v>4</v>
      </c>
      <c r="C41" s="104">
        <v>2</v>
      </c>
      <c r="D41" s="66">
        <v>6</v>
      </c>
      <c r="E41" s="104">
        <v>12000</v>
      </c>
      <c r="F41" s="104">
        <v>22000</v>
      </c>
      <c r="G41" s="102">
        <v>92</v>
      </c>
    </row>
    <row r="42" spans="1:7" ht="12.75">
      <c r="A42" s="61" t="s">
        <v>134</v>
      </c>
      <c r="B42" s="66" t="s">
        <v>42</v>
      </c>
      <c r="C42" s="69">
        <v>10</v>
      </c>
      <c r="D42" s="69">
        <v>10</v>
      </c>
      <c r="E42" s="66" t="s">
        <v>42</v>
      </c>
      <c r="F42" s="69">
        <v>25000</v>
      </c>
      <c r="G42" s="69">
        <v>250</v>
      </c>
    </row>
    <row r="43" spans="1:7" ht="12.75">
      <c r="A43" s="71" t="s">
        <v>135</v>
      </c>
      <c r="B43" s="67">
        <v>5</v>
      </c>
      <c r="C43" s="67">
        <v>12</v>
      </c>
      <c r="D43" s="67">
        <v>17</v>
      </c>
      <c r="E43" s="103">
        <v>11600</v>
      </c>
      <c r="F43" s="103">
        <v>24500</v>
      </c>
      <c r="G43" s="67">
        <v>352</v>
      </c>
    </row>
    <row r="44" spans="1:7" ht="12.75">
      <c r="A44" s="71"/>
      <c r="B44" s="67"/>
      <c r="C44" s="67"/>
      <c r="D44" s="67"/>
      <c r="E44" s="103"/>
      <c r="F44" s="103"/>
      <c r="G44" s="67"/>
    </row>
    <row r="45" spans="1:7" ht="12.75">
      <c r="A45" s="61" t="s">
        <v>137</v>
      </c>
      <c r="B45" s="66" t="s">
        <v>42</v>
      </c>
      <c r="C45" s="102">
        <v>30</v>
      </c>
      <c r="D45" s="66">
        <v>30</v>
      </c>
      <c r="E45" s="66" t="s">
        <v>42</v>
      </c>
      <c r="F45" s="102">
        <v>30000</v>
      </c>
      <c r="G45" s="102">
        <v>900</v>
      </c>
    </row>
    <row r="46" spans="1:7" ht="12.75">
      <c r="A46" s="61" t="s">
        <v>138</v>
      </c>
      <c r="B46" s="66" t="s">
        <v>42</v>
      </c>
      <c r="C46" s="102">
        <v>15</v>
      </c>
      <c r="D46" s="66">
        <v>15</v>
      </c>
      <c r="E46" s="66" t="s">
        <v>42</v>
      </c>
      <c r="F46" s="102">
        <v>25000</v>
      </c>
      <c r="G46" s="102">
        <v>375</v>
      </c>
    </row>
    <row r="47" spans="1:7" ht="12.75">
      <c r="A47" s="71" t="s">
        <v>139</v>
      </c>
      <c r="B47" s="67" t="s">
        <v>42</v>
      </c>
      <c r="C47" s="67">
        <v>45</v>
      </c>
      <c r="D47" s="67">
        <v>45</v>
      </c>
      <c r="E47" s="67" t="s">
        <v>42</v>
      </c>
      <c r="F47" s="103">
        <v>28333</v>
      </c>
      <c r="G47" s="67">
        <v>1275</v>
      </c>
    </row>
    <row r="48" spans="1:7" ht="12.75">
      <c r="A48" s="61"/>
      <c r="B48" s="66"/>
      <c r="C48" s="66"/>
      <c r="D48" s="66"/>
      <c r="E48" s="102"/>
      <c r="F48" s="102"/>
      <c r="G48" s="66"/>
    </row>
    <row r="49" spans="1:7" ht="12.75">
      <c r="A49" s="61" t="s">
        <v>141</v>
      </c>
      <c r="B49" s="69">
        <v>6</v>
      </c>
      <c r="C49" s="66" t="s">
        <v>42</v>
      </c>
      <c r="D49" s="66">
        <v>6</v>
      </c>
      <c r="E49" s="66" t="s">
        <v>42</v>
      </c>
      <c r="F49" s="102" t="s">
        <v>42</v>
      </c>
      <c r="G49" s="66" t="s">
        <v>42</v>
      </c>
    </row>
    <row r="50" spans="1:7" ht="12.75">
      <c r="A50" s="61" t="s">
        <v>142</v>
      </c>
      <c r="B50" s="102">
        <v>10</v>
      </c>
      <c r="C50" s="102">
        <v>25</v>
      </c>
      <c r="D50" s="66">
        <v>35</v>
      </c>
      <c r="E50" s="102">
        <v>5500</v>
      </c>
      <c r="F50" s="102">
        <v>20000</v>
      </c>
      <c r="G50" s="102">
        <v>555</v>
      </c>
    </row>
    <row r="51" spans="1:7" ht="12.75">
      <c r="A51" s="61" t="s">
        <v>143</v>
      </c>
      <c r="B51" s="66" t="s">
        <v>42</v>
      </c>
      <c r="C51" s="66">
        <v>10</v>
      </c>
      <c r="D51" s="66">
        <v>10</v>
      </c>
      <c r="E51" s="66" t="s">
        <v>42</v>
      </c>
      <c r="F51" s="102">
        <v>27500</v>
      </c>
      <c r="G51" s="66">
        <v>275</v>
      </c>
    </row>
    <row r="52" spans="1:9" ht="12.75">
      <c r="A52" s="61" t="s">
        <v>144</v>
      </c>
      <c r="B52" s="66" t="s">
        <v>42</v>
      </c>
      <c r="C52" s="66">
        <v>1</v>
      </c>
      <c r="D52" s="66">
        <v>1</v>
      </c>
      <c r="E52" s="102">
        <v>7000</v>
      </c>
      <c r="F52" s="102">
        <v>33000</v>
      </c>
      <c r="G52" s="66">
        <v>33</v>
      </c>
      <c r="I52" s="112"/>
    </row>
    <row r="53" spans="1:7" ht="12.75">
      <c r="A53" s="61" t="s">
        <v>145</v>
      </c>
      <c r="B53" s="66" t="s">
        <v>42</v>
      </c>
      <c r="C53" s="66">
        <v>2</v>
      </c>
      <c r="D53" s="66">
        <v>2</v>
      </c>
      <c r="E53" s="102" t="s">
        <v>42</v>
      </c>
      <c r="F53" s="102">
        <v>10000</v>
      </c>
      <c r="G53" s="66">
        <v>20</v>
      </c>
    </row>
    <row r="54" spans="1:7" ht="12.75">
      <c r="A54" s="61" t="s">
        <v>146</v>
      </c>
      <c r="B54" s="69">
        <v>21</v>
      </c>
      <c r="C54" s="66">
        <v>61</v>
      </c>
      <c r="D54" s="66">
        <v>82</v>
      </c>
      <c r="E54" s="69">
        <v>12000</v>
      </c>
      <c r="F54" s="102">
        <v>20000</v>
      </c>
      <c r="G54" s="66">
        <v>1472</v>
      </c>
    </row>
    <row r="55" spans="1:7" ht="12.75">
      <c r="A55" s="71" t="s">
        <v>167</v>
      </c>
      <c r="B55" s="67">
        <v>37</v>
      </c>
      <c r="C55" s="67">
        <v>99</v>
      </c>
      <c r="D55" s="67">
        <v>136</v>
      </c>
      <c r="E55" s="103">
        <v>8297</v>
      </c>
      <c r="F55" s="103">
        <v>20687</v>
      </c>
      <c r="G55" s="67">
        <v>2355</v>
      </c>
    </row>
    <row r="56" spans="1:7" ht="12.75">
      <c r="A56" s="61"/>
      <c r="B56" s="66"/>
      <c r="C56" s="66"/>
      <c r="D56" s="66"/>
      <c r="E56" s="102"/>
      <c r="F56" s="102"/>
      <c r="G56" s="66"/>
    </row>
    <row r="57" spans="1:7" ht="13.5" thickBot="1">
      <c r="A57" s="72" t="s">
        <v>151</v>
      </c>
      <c r="B57" s="73">
        <v>1925</v>
      </c>
      <c r="C57" s="73">
        <v>270</v>
      </c>
      <c r="D57" s="73">
        <v>2195</v>
      </c>
      <c r="E57" s="106">
        <v>25751</v>
      </c>
      <c r="F57" s="106">
        <v>26747</v>
      </c>
      <c r="G57" s="73">
        <v>56794</v>
      </c>
    </row>
  </sheetData>
  <mergeCells count="4">
    <mergeCell ref="A1:G1"/>
    <mergeCell ref="A3:G3"/>
    <mergeCell ref="E5:F5"/>
    <mergeCell ref="E6:F6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76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 codeName="Hoja75">
    <pageSetUpPr fitToPage="1"/>
  </sheetPr>
  <dimension ref="A1:I58"/>
  <sheetViews>
    <sheetView zoomScale="75" zoomScaleNormal="75" workbookViewId="0" topLeftCell="A1">
      <selection activeCell="A3" sqref="A3:G3"/>
    </sheetView>
  </sheetViews>
  <sheetFormatPr defaultColWidth="11.421875" defaultRowHeight="12.75"/>
  <cols>
    <col min="1" max="1" width="25.7109375" style="58" customWidth="1"/>
    <col min="2" max="7" width="14.7109375" style="58" customWidth="1"/>
    <col min="8" max="16384" width="11.421875" style="58" customWidth="1"/>
  </cols>
  <sheetData>
    <row r="1" spans="1:7" s="55" customFormat="1" ht="18">
      <c r="A1" s="179" t="s">
        <v>0</v>
      </c>
      <c r="B1" s="179"/>
      <c r="C1" s="179"/>
      <c r="D1" s="179"/>
      <c r="E1" s="179"/>
      <c r="F1" s="179"/>
      <c r="G1" s="179"/>
    </row>
    <row r="3" spans="1:7" s="56" customFormat="1" ht="15">
      <c r="A3" s="191" t="s">
        <v>208</v>
      </c>
      <c r="B3" s="191"/>
      <c r="C3" s="191"/>
      <c r="D3" s="191"/>
      <c r="E3" s="191"/>
      <c r="F3" s="191"/>
      <c r="G3" s="191"/>
    </row>
    <row r="4" spans="1:7" s="56" customFormat="1" ht="15.75" thickBot="1">
      <c r="A4" s="98"/>
      <c r="B4" s="99"/>
      <c r="C4" s="99"/>
      <c r="D4" s="99"/>
      <c r="E4" s="99"/>
      <c r="F4" s="99"/>
      <c r="G4" s="99"/>
    </row>
    <row r="5" spans="1:7" ht="12.75">
      <c r="A5" s="135" t="s">
        <v>85</v>
      </c>
      <c r="B5" s="136"/>
      <c r="C5" s="135" t="s">
        <v>5</v>
      </c>
      <c r="D5" s="137"/>
      <c r="E5" s="166" t="s">
        <v>14</v>
      </c>
      <c r="F5" s="167"/>
      <c r="G5" s="138" t="s">
        <v>6</v>
      </c>
    </row>
    <row r="6" spans="1:7" ht="12.75">
      <c r="A6" s="59" t="s">
        <v>87</v>
      </c>
      <c r="B6" s="107"/>
      <c r="C6" s="108" t="s">
        <v>154</v>
      </c>
      <c r="D6" s="109" t="s">
        <v>155</v>
      </c>
      <c r="E6" s="189" t="s">
        <v>67</v>
      </c>
      <c r="F6" s="190"/>
      <c r="G6" s="62" t="s">
        <v>15</v>
      </c>
    </row>
    <row r="7" spans="1:7" ht="13.5" thickBot="1">
      <c r="A7" s="90"/>
      <c r="B7" s="91" t="s">
        <v>38</v>
      </c>
      <c r="C7" s="91" t="s">
        <v>39</v>
      </c>
      <c r="D7" s="110" t="s">
        <v>40</v>
      </c>
      <c r="E7" s="91" t="s">
        <v>38</v>
      </c>
      <c r="F7" s="91" t="s">
        <v>39</v>
      </c>
      <c r="G7" s="91" t="s">
        <v>81</v>
      </c>
    </row>
    <row r="8" spans="1:7" ht="12.75">
      <c r="A8" s="57" t="s">
        <v>94</v>
      </c>
      <c r="B8" s="85">
        <v>30</v>
      </c>
      <c r="C8" s="85">
        <v>2</v>
      </c>
      <c r="D8" s="85">
        <v>32</v>
      </c>
      <c r="E8" s="111">
        <v>40000</v>
      </c>
      <c r="F8" s="111">
        <v>45000</v>
      </c>
      <c r="G8" s="85">
        <v>1290</v>
      </c>
    </row>
    <row r="9" spans="1:7" ht="12.75">
      <c r="A9" s="61" t="s">
        <v>95</v>
      </c>
      <c r="B9" s="102">
        <v>670</v>
      </c>
      <c r="C9" s="102">
        <v>35</v>
      </c>
      <c r="D9" s="66">
        <v>705</v>
      </c>
      <c r="E9" s="102">
        <v>40000</v>
      </c>
      <c r="F9" s="102">
        <v>45000</v>
      </c>
      <c r="G9" s="102">
        <v>28375</v>
      </c>
    </row>
    <row r="10" spans="1:7" ht="12.75">
      <c r="A10" s="61" t="s">
        <v>96</v>
      </c>
      <c r="B10" s="66">
        <v>153</v>
      </c>
      <c r="C10" s="66">
        <v>229</v>
      </c>
      <c r="D10" s="66">
        <v>382</v>
      </c>
      <c r="E10" s="102">
        <v>40000</v>
      </c>
      <c r="F10" s="102">
        <v>45000</v>
      </c>
      <c r="G10" s="66">
        <v>16425</v>
      </c>
    </row>
    <row r="11" spans="1:7" ht="12.75">
      <c r="A11" s="61" t="s">
        <v>97</v>
      </c>
      <c r="B11" s="102">
        <v>82</v>
      </c>
      <c r="C11" s="102">
        <v>4</v>
      </c>
      <c r="D11" s="66">
        <v>86</v>
      </c>
      <c r="E11" s="102">
        <v>40000</v>
      </c>
      <c r="F11" s="102">
        <v>45000</v>
      </c>
      <c r="G11" s="102">
        <v>3460</v>
      </c>
    </row>
    <row r="12" spans="1:7" ht="12.75">
      <c r="A12" s="71" t="s">
        <v>98</v>
      </c>
      <c r="B12" s="67">
        <v>935</v>
      </c>
      <c r="C12" s="67">
        <v>270</v>
      </c>
      <c r="D12" s="67">
        <v>1205</v>
      </c>
      <c r="E12" s="103">
        <v>40000</v>
      </c>
      <c r="F12" s="103">
        <v>45000</v>
      </c>
      <c r="G12" s="67">
        <v>49550</v>
      </c>
    </row>
    <row r="13" spans="1:7" ht="12.75">
      <c r="A13" s="71"/>
      <c r="B13" s="67"/>
      <c r="C13" s="67"/>
      <c r="D13" s="67"/>
      <c r="E13" s="103"/>
      <c r="F13" s="103"/>
      <c r="G13" s="67"/>
    </row>
    <row r="14" spans="1:7" ht="12.75">
      <c r="A14" s="71" t="s">
        <v>99</v>
      </c>
      <c r="B14" s="103">
        <v>50</v>
      </c>
      <c r="C14" s="67" t="s">
        <v>42</v>
      </c>
      <c r="D14" s="67">
        <v>50</v>
      </c>
      <c r="E14" s="103">
        <v>30000</v>
      </c>
      <c r="F14" s="67" t="s">
        <v>42</v>
      </c>
      <c r="G14" s="103">
        <v>1500</v>
      </c>
    </row>
    <row r="15" spans="1:7" ht="12.75">
      <c r="A15" s="71"/>
      <c r="B15" s="67"/>
      <c r="C15" s="67"/>
      <c r="D15" s="67"/>
      <c r="E15" s="103"/>
      <c r="F15" s="103"/>
      <c r="G15" s="67"/>
    </row>
    <row r="16" spans="1:7" ht="12.75">
      <c r="A16" s="61" t="s">
        <v>101</v>
      </c>
      <c r="B16" s="102">
        <v>10</v>
      </c>
      <c r="C16" s="102" t="s">
        <v>42</v>
      </c>
      <c r="D16" s="66">
        <v>10</v>
      </c>
      <c r="E16" s="102">
        <v>32500</v>
      </c>
      <c r="F16" s="102" t="s">
        <v>42</v>
      </c>
      <c r="G16" s="102">
        <v>325</v>
      </c>
    </row>
    <row r="17" spans="1:7" ht="12.75">
      <c r="A17" s="61" t="s">
        <v>102</v>
      </c>
      <c r="B17" s="102">
        <v>45</v>
      </c>
      <c r="C17" s="66" t="s">
        <v>42</v>
      </c>
      <c r="D17" s="66">
        <v>45</v>
      </c>
      <c r="E17" s="102">
        <v>30000</v>
      </c>
      <c r="F17" s="66" t="s">
        <v>42</v>
      </c>
      <c r="G17" s="102">
        <v>1350</v>
      </c>
    </row>
    <row r="18" spans="1:7" ht="12.75">
      <c r="A18" s="61" t="s">
        <v>103</v>
      </c>
      <c r="B18" s="102">
        <v>40</v>
      </c>
      <c r="C18" s="66" t="s">
        <v>42</v>
      </c>
      <c r="D18" s="66">
        <v>40</v>
      </c>
      <c r="E18" s="102">
        <v>30000</v>
      </c>
      <c r="F18" s="66" t="s">
        <v>42</v>
      </c>
      <c r="G18" s="102">
        <v>1200</v>
      </c>
    </row>
    <row r="19" spans="1:7" ht="12.75">
      <c r="A19" s="71" t="s">
        <v>165</v>
      </c>
      <c r="B19" s="67">
        <v>95</v>
      </c>
      <c r="C19" s="67" t="s">
        <v>42</v>
      </c>
      <c r="D19" s="67">
        <v>95</v>
      </c>
      <c r="E19" s="103">
        <v>30263</v>
      </c>
      <c r="F19" s="103" t="s">
        <v>42</v>
      </c>
      <c r="G19" s="67">
        <v>2875</v>
      </c>
    </row>
    <row r="20" spans="1:7" ht="12.75">
      <c r="A20" s="71"/>
      <c r="B20" s="67"/>
      <c r="C20" s="67"/>
      <c r="D20" s="67"/>
      <c r="E20" s="103"/>
      <c r="F20" s="103"/>
      <c r="G20" s="67"/>
    </row>
    <row r="21" spans="1:7" ht="12.75">
      <c r="A21" s="71" t="s">
        <v>104</v>
      </c>
      <c r="B21" s="103">
        <v>26</v>
      </c>
      <c r="C21" s="103" t="s">
        <v>42</v>
      </c>
      <c r="D21" s="67">
        <v>26</v>
      </c>
      <c r="E21" s="103">
        <v>43900</v>
      </c>
      <c r="F21" s="103" t="s">
        <v>42</v>
      </c>
      <c r="G21" s="103">
        <v>1141</v>
      </c>
    </row>
    <row r="22" spans="1:7" ht="12.75">
      <c r="A22" s="71"/>
      <c r="B22" s="67"/>
      <c r="C22" s="67"/>
      <c r="D22" s="67"/>
      <c r="E22" s="103"/>
      <c r="F22" s="103"/>
      <c r="G22" s="67"/>
    </row>
    <row r="23" spans="1:7" ht="12.75">
      <c r="A23" s="61" t="s">
        <v>106</v>
      </c>
      <c r="B23" s="69">
        <v>60</v>
      </c>
      <c r="C23" s="66">
        <v>165</v>
      </c>
      <c r="D23" s="66">
        <v>225</v>
      </c>
      <c r="E23" s="69">
        <v>25000</v>
      </c>
      <c r="F23" s="102">
        <v>45000</v>
      </c>
      <c r="G23" s="66">
        <v>8925</v>
      </c>
    </row>
    <row r="24" spans="1:7" ht="12.75">
      <c r="A24" s="61" t="s">
        <v>107</v>
      </c>
      <c r="B24" s="66" t="s">
        <v>42</v>
      </c>
      <c r="C24" s="66">
        <v>7</v>
      </c>
      <c r="D24" s="66">
        <v>7</v>
      </c>
      <c r="E24" s="66" t="s">
        <v>42</v>
      </c>
      <c r="F24" s="102">
        <v>45000</v>
      </c>
      <c r="G24" s="66">
        <v>315</v>
      </c>
    </row>
    <row r="25" spans="1:7" ht="12.75">
      <c r="A25" s="71" t="s">
        <v>109</v>
      </c>
      <c r="B25" s="70">
        <v>60</v>
      </c>
      <c r="C25" s="67">
        <v>172</v>
      </c>
      <c r="D25" s="67">
        <v>232</v>
      </c>
      <c r="E25" s="70">
        <v>25000</v>
      </c>
      <c r="F25" s="103">
        <v>45000</v>
      </c>
      <c r="G25" s="67">
        <v>9240</v>
      </c>
    </row>
    <row r="26" spans="1:7" ht="12.75">
      <c r="A26" s="61"/>
      <c r="B26" s="66"/>
      <c r="C26" s="66"/>
      <c r="D26" s="66"/>
      <c r="E26" s="102"/>
      <c r="F26" s="102"/>
      <c r="G26" s="66"/>
    </row>
    <row r="27" spans="1:7" ht="12.75">
      <c r="A27" s="61" t="s">
        <v>110</v>
      </c>
      <c r="B27" s="104">
        <v>19</v>
      </c>
      <c r="C27" s="104">
        <v>2</v>
      </c>
      <c r="D27" s="66">
        <v>21</v>
      </c>
      <c r="E27" s="104">
        <v>16500</v>
      </c>
      <c r="F27" s="104">
        <v>52600</v>
      </c>
      <c r="G27" s="104">
        <v>419</v>
      </c>
    </row>
    <row r="28" spans="1:7" ht="12.75">
      <c r="A28" s="61" t="s">
        <v>111</v>
      </c>
      <c r="B28" s="104">
        <v>82</v>
      </c>
      <c r="C28" s="104" t="s">
        <v>42</v>
      </c>
      <c r="D28" s="66">
        <v>82</v>
      </c>
      <c r="E28" s="104">
        <v>32000</v>
      </c>
      <c r="F28" s="104" t="s">
        <v>42</v>
      </c>
      <c r="G28" s="102">
        <v>2624</v>
      </c>
    </row>
    <row r="29" spans="1:7" ht="12.75">
      <c r="A29" s="71" t="s">
        <v>114</v>
      </c>
      <c r="B29" s="67">
        <v>101</v>
      </c>
      <c r="C29" s="67">
        <v>2</v>
      </c>
      <c r="D29" s="67">
        <v>103</v>
      </c>
      <c r="E29" s="103">
        <v>29084</v>
      </c>
      <c r="F29" s="103">
        <v>52600</v>
      </c>
      <c r="G29" s="67">
        <v>3043</v>
      </c>
    </row>
    <row r="30" spans="1:7" ht="12.75">
      <c r="A30" s="71"/>
      <c r="B30" s="67"/>
      <c r="C30" s="67"/>
      <c r="D30" s="67"/>
      <c r="E30" s="103"/>
      <c r="F30" s="103"/>
      <c r="G30" s="67"/>
    </row>
    <row r="31" spans="1:7" ht="12.75">
      <c r="A31" s="61" t="s">
        <v>116</v>
      </c>
      <c r="B31" s="102" t="s">
        <v>42</v>
      </c>
      <c r="C31" s="102">
        <v>2</v>
      </c>
      <c r="D31" s="66">
        <v>2</v>
      </c>
      <c r="E31" s="102" t="s">
        <v>42</v>
      </c>
      <c r="F31" s="102">
        <v>65000</v>
      </c>
      <c r="G31" s="102">
        <v>130</v>
      </c>
    </row>
    <row r="32" spans="1:7" ht="12.75">
      <c r="A32" s="61" t="s">
        <v>118</v>
      </c>
      <c r="B32" s="102">
        <v>29</v>
      </c>
      <c r="C32" s="102">
        <v>208</v>
      </c>
      <c r="D32" s="66">
        <v>237</v>
      </c>
      <c r="E32" s="102">
        <v>22400</v>
      </c>
      <c r="F32" s="102">
        <v>80700</v>
      </c>
      <c r="G32" s="102">
        <v>17435</v>
      </c>
    </row>
    <row r="33" spans="1:7" ht="12.75">
      <c r="A33" s="61" t="s">
        <v>119</v>
      </c>
      <c r="B33" s="66" t="s">
        <v>42</v>
      </c>
      <c r="C33" s="102">
        <v>2</v>
      </c>
      <c r="D33" s="66">
        <v>2</v>
      </c>
      <c r="E33" s="66" t="s">
        <v>42</v>
      </c>
      <c r="F33" s="102">
        <v>80000</v>
      </c>
      <c r="G33" s="102">
        <v>160</v>
      </c>
    </row>
    <row r="34" spans="1:7" ht="12.75">
      <c r="A34" s="61" t="s">
        <v>121</v>
      </c>
      <c r="B34" s="102" t="s">
        <v>42</v>
      </c>
      <c r="C34" s="102">
        <v>31</v>
      </c>
      <c r="D34" s="66">
        <v>31</v>
      </c>
      <c r="E34" s="102" t="s">
        <v>42</v>
      </c>
      <c r="F34" s="102">
        <v>65000</v>
      </c>
      <c r="G34" s="102">
        <v>2015</v>
      </c>
    </row>
    <row r="35" spans="1:7" ht="12.75">
      <c r="A35" s="61" t="s">
        <v>124</v>
      </c>
      <c r="B35" s="102">
        <v>1</v>
      </c>
      <c r="C35" s="102">
        <v>2</v>
      </c>
      <c r="D35" s="66">
        <v>3</v>
      </c>
      <c r="E35" s="102">
        <v>20000</v>
      </c>
      <c r="F35" s="102">
        <v>60000</v>
      </c>
      <c r="G35" s="102">
        <v>140</v>
      </c>
    </row>
    <row r="36" spans="1:7" ht="12.75">
      <c r="A36" s="71" t="s">
        <v>166</v>
      </c>
      <c r="B36" s="67">
        <v>30</v>
      </c>
      <c r="C36" s="67">
        <v>245</v>
      </c>
      <c r="D36" s="67">
        <v>275</v>
      </c>
      <c r="E36" s="103">
        <v>22320</v>
      </c>
      <c r="F36" s="103">
        <v>78411</v>
      </c>
      <c r="G36" s="67">
        <v>19880</v>
      </c>
    </row>
    <row r="37" spans="1:7" ht="12.75">
      <c r="A37" s="71"/>
      <c r="B37" s="67"/>
      <c r="C37" s="67"/>
      <c r="D37" s="67"/>
      <c r="E37" s="103"/>
      <c r="F37" s="103"/>
      <c r="G37" s="67"/>
    </row>
    <row r="38" spans="1:7" ht="12.75">
      <c r="A38" s="61" t="s">
        <v>126</v>
      </c>
      <c r="B38" s="66" t="s">
        <v>42</v>
      </c>
      <c r="C38" s="66">
        <v>25</v>
      </c>
      <c r="D38" s="66">
        <v>25</v>
      </c>
      <c r="E38" s="102" t="s">
        <v>42</v>
      </c>
      <c r="F38" s="102">
        <v>45000</v>
      </c>
      <c r="G38" s="66">
        <v>1125</v>
      </c>
    </row>
    <row r="39" spans="1:7" ht="12.75">
      <c r="A39" s="61" t="s">
        <v>128</v>
      </c>
      <c r="B39" s="66" t="s">
        <v>42</v>
      </c>
      <c r="C39" s="66">
        <v>5</v>
      </c>
      <c r="D39" s="66">
        <v>5</v>
      </c>
      <c r="E39" s="102" t="s">
        <v>42</v>
      </c>
      <c r="F39" s="102">
        <v>49000</v>
      </c>
      <c r="G39" s="66">
        <v>245</v>
      </c>
    </row>
    <row r="40" spans="1:7" ht="12.75">
      <c r="A40" s="61" t="s">
        <v>130</v>
      </c>
      <c r="B40" s="66" t="s">
        <v>42</v>
      </c>
      <c r="C40" s="66">
        <v>6</v>
      </c>
      <c r="D40" s="66">
        <v>6</v>
      </c>
      <c r="E40" s="102" t="s">
        <v>42</v>
      </c>
      <c r="F40" s="102">
        <v>59000</v>
      </c>
      <c r="G40" s="66">
        <v>354</v>
      </c>
    </row>
    <row r="41" spans="1:7" ht="12.75">
      <c r="A41" s="71" t="s">
        <v>131</v>
      </c>
      <c r="B41" s="67" t="s">
        <v>42</v>
      </c>
      <c r="C41" s="67">
        <v>36</v>
      </c>
      <c r="D41" s="67">
        <v>36</v>
      </c>
      <c r="E41" s="103" t="s">
        <v>42</v>
      </c>
      <c r="F41" s="103">
        <v>47889</v>
      </c>
      <c r="G41" s="67">
        <v>1724</v>
      </c>
    </row>
    <row r="42" spans="1:7" ht="12.75">
      <c r="A42" s="61"/>
      <c r="B42" s="66"/>
      <c r="C42" s="66"/>
      <c r="D42" s="66"/>
      <c r="E42" s="102"/>
      <c r="F42" s="102"/>
      <c r="G42" s="66"/>
    </row>
    <row r="43" spans="1:7" ht="12.75">
      <c r="A43" s="61" t="s">
        <v>132</v>
      </c>
      <c r="B43" s="104" t="s">
        <v>42</v>
      </c>
      <c r="C43" s="104">
        <v>3</v>
      </c>
      <c r="D43" s="66">
        <v>3</v>
      </c>
      <c r="E43" s="104" t="s">
        <v>42</v>
      </c>
      <c r="F43" s="104">
        <v>30000</v>
      </c>
      <c r="G43" s="102">
        <v>90</v>
      </c>
    </row>
    <row r="44" spans="1:7" ht="12.75">
      <c r="A44" s="61" t="s">
        <v>133</v>
      </c>
      <c r="B44" s="104">
        <v>39</v>
      </c>
      <c r="C44" s="104">
        <v>11</v>
      </c>
      <c r="D44" s="66">
        <v>50</v>
      </c>
      <c r="E44" s="104">
        <v>13800</v>
      </c>
      <c r="F44" s="104">
        <v>33500</v>
      </c>
      <c r="G44" s="102">
        <v>907</v>
      </c>
    </row>
    <row r="45" spans="1:7" ht="12.75">
      <c r="A45" s="61" t="s">
        <v>134</v>
      </c>
      <c r="B45" s="69">
        <v>44</v>
      </c>
      <c r="C45" s="69">
        <v>1</v>
      </c>
      <c r="D45" s="69">
        <v>45</v>
      </c>
      <c r="E45" s="69">
        <v>8000</v>
      </c>
      <c r="F45" s="69">
        <v>25000</v>
      </c>
      <c r="G45" s="69">
        <v>377</v>
      </c>
    </row>
    <row r="46" spans="1:7" ht="12.75">
      <c r="A46" s="71" t="s">
        <v>135</v>
      </c>
      <c r="B46" s="67">
        <v>83</v>
      </c>
      <c r="C46" s="67">
        <v>15</v>
      </c>
      <c r="D46" s="67">
        <v>98</v>
      </c>
      <c r="E46" s="103">
        <v>10725</v>
      </c>
      <c r="F46" s="103">
        <v>32233</v>
      </c>
      <c r="G46" s="67">
        <v>1374</v>
      </c>
    </row>
    <row r="47" spans="1:7" ht="12.75">
      <c r="A47" s="71"/>
      <c r="B47" s="67"/>
      <c r="C47" s="67"/>
      <c r="D47" s="67"/>
      <c r="E47" s="103"/>
      <c r="F47" s="103"/>
      <c r="G47" s="67"/>
    </row>
    <row r="48" spans="1:7" ht="12.75">
      <c r="A48" s="61" t="s">
        <v>142</v>
      </c>
      <c r="B48" s="102">
        <v>51</v>
      </c>
      <c r="C48" s="102">
        <v>40</v>
      </c>
      <c r="D48" s="66">
        <v>91</v>
      </c>
      <c r="E48" s="102">
        <v>20000</v>
      </c>
      <c r="F48" s="102">
        <v>45000</v>
      </c>
      <c r="G48" s="102">
        <v>2820</v>
      </c>
    </row>
    <row r="49" spans="1:7" ht="12.75">
      <c r="A49" s="61" t="s">
        <v>143</v>
      </c>
      <c r="B49" s="66" t="s">
        <v>42</v>
      </c>
      <c r="C49" s="66">
        <v>9</v>
      </c>
      <c r="D49" s="66">
        <v>9</v>
      </c>
      <c r="E49" s="66" t="s">
        <v>42</v>
      </c>
      <c r="F49" s="102">
        <v>37000</v>
      </c>
      <c r="G49" s="66">
        <v>333</v>
      </c>
    </row>
    <row r="50" spans="1:9" ht="12.75">
      <c r="A50" s="61" t="s">
        <v>144</v>
      </c>
      <c r="B50" s="66" t="s">
        <v>42</v>
      </c>
      <c r="C50" s="66">
        <v>2</v>
      </c>
      <c r="D50" s="66">
        <v>2</v>
      </c>
      <c r="E50" s="102" t="s">
        <v>42</v>
      </c>
      <c r="F50" s="102">
        <v>50000</v>
      </c>
      <c r="G50" s="66">
        <v>100</v>
      </c>
      <c r="I50" s="112"/>
    </row>
    <row r="51" spans="1:7" ht="12.75">
      <c r="A51" s="61" t="s">
        <v>145</v>
      </c>
      <c r="B51" s="66" t="s">
        <v>42</v>
      </c>
      <c r="C51" s="66">
        <v>1</v>
      </c>
      <c r="D51" s="66">
        <v>1</v>
      </c>
      <c r="E51" s="102" t="s">
        <v>42</v>
      </c>
      <c r="F51" s="102">
        <v>31000</v>
      </c>
      <c r="G51" s="66">
        <v>31</v>
      </c>
    </row>
    <row r="52" spans="1:7" ht="12.75">
      <c r="A52" s="61" t="s">
        <v>146</v>
      </c>
      <c r="B52" s="69">
        <v>23</v>
      </c>
      <c r="C52" s="66">
        <v>52</v>
      </c>
      <c r="D52" s="66">
        <v>75</v>
      </c>
      <c r="E52" s="69">
        <v>12000</v>
      </c>
      <c r="F52" s="102">
        <v>35000</v>
      </c>
      <c r="G52" s="66">
        <v>2096</v>
      </c>
    </row>
    <row r="53" spans="1:7" ht="12.75">
      <c r="A53" s="71" t="s">
        <v>167</v>
      </c>
      <c r="B53" s="67">
        <v>74</v>
      </c>
      <c r="C53" s="67">
        <v>104</v>
      </c>
      <c r="D53" s="67">
        <v>178</v>
      </c>
      <c r="E53" s="103">
        <v>17514</v>
      </c>
      <c r="F53" s="103">
        <v>39269</v>
      </c>
      <c r="G53" s="67">
        <v>5380</v>
      </c>
    </row>
    <row r="54" spans="1:7" ht="12.75">
      <c r="A54" s="61"/>
      <c r="B54" s="66"/>
      <c r="C54" s="66"/>
      <c r="D54" s="66"/>
      <c r="E54" s="102"/>
      <c r="F54" s="102"/>
      <c r="G54" s="66"/>
    </row>
    <row r="55" spans="1:7" ht="12.75">
      <c r="A55" s="61" t="s">
        <v>149</v>
      </c>
      <c r="B55" s="102">
        <v>1</v>
      </c>
      <c r="C55" s="102">
        <v>1</v>
      </c>
      <c r="D55" s="66">
        <v>2</v>
      </c>
      <c r="E55" s="102">
        <v>4000</v>
      </c>
      <c r="F55" s="102">
        <v>20000</v>
      </c>
      <c r="G55" s="102">
        <v>24</v>
      </c>
    </row>
    <row r="56" spans="1:7" ht="12.75">
      <c r="A56" s="71" t="s">
        <v>150</v>
      </c>
      <c r="B56" s="67">
        <v>1</v>
      </c>
      <c r="C56" s="67">
        <v>1</v>
      </c>
      <c r="D56" s="67">
        <v>2</v>
      </c>
      <c r="E56" s="103">
        <v>4000</v>
      </c>
      <c r="F56" s="103">
        <v>20000</v>
      </c>
      <c r="G56" s="67">
        <v>24</v>
      </c>
    </row>
    <row r="57" spans="1:7" ht="12.75">
      <c r="A57" s="71"/>
      <c r="B57" s="67"/>
      <c r="C57" s="67"/>
      <c r="D57" s="67"/>
      <c r="E57" s="103"/>
      <c r="F57" s="103"/>
      <c r="G57" s="67"/>
    </row>
    <row r="58" spans="1:7" ht="13.5" thickBot="1">
      <c r="A58" s="72" t="s">
        <v>151</v>
      </c>
      <c r="B58" s="73">
        <v>1455</v>
      </c>
      <c r="C58" s="73">
        <v>845</v>
      </c>
      <c r="D58" s="73">
        <v>2300</v>
      </c>
      <c r="E58" s="106">
        <v>34511</v>
      </c>
      <c r="F58" s="106">
        <v>53867</v>
      </c>
      <c r="G58" s="73">
        <v>95731</v>
      </c>
    </row>
  </sheetData>
  <mergeCells count="4">
    <mergeCell ref="A1:G1"/>
    <mergeCell ref="A3:G3"/>
    <mergeCell ref="E5:F5"/>
    <mergeCell ref="E6:F6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76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 codeName="Hoja88">
    <pageSetUpPr fitToPage="1"/>
  </sheetPr>
  <dimension ref="A1:I56"/>
  <sheetViews>
    <sheetView zoomScale="75" zoomScaleNormal="75" workbookViewId="0" topLeftCell="A1">
      <selection activeCell="A3" sqref="A3:G3"/>
    </sheetView>
  </sheetViews>
  <sheetFormatPr defaultColWidth="11.421875" defaultRowHeight="12.75"/>
  <cols>
    <col min="1" max="1" width="25.7109375" style="58" customWidth="1"/>
    <col min="2" max="7" width="14.7109375" style="58" customWidth="1"/>
    <col min="8" max="16384" width="11.421875" style="58" customWidth="1"/>
  </cols>
  <sheetData>
    <row r="1" spans="1:7" s="55" customFormat="1" ht="18">
      <c r="A1" s="179" t="s">
        <v>0</v>
      </c>
      <c r="B1" s="179"/>
      <c r="C1" s="179"/>
      <c r="D1" s="179"/>
      <c r="E1" s="179"/>
      <c r="F1" s="179"/>
      <c r="G1" s="179"/>
    </row>
    <row r="3" spans="1:7" s="56" customFormat="1" ht="15">
      <c r="A3" s="191" t="s">
        <v>209</v>
      </c>
      <c r="B3" s="191"/>
      <c r="C3" s="191"/>
      <c r="D3" s="191"/>
      <c r="E3" s="191"/>
      <c r="F3" s="191"/>
      <c r="G3" s="191"/>
    </row>
    <row r="4" spans="1:7" s="56" customFormat="1" ht="15.75" thickBot="1">
      <c r="A4" s="98"/>
      <c r="B4" s="99"/>
      <c r="C4" s="99"/>
      <c r="D4" s="99"/>
      <c r="E4" s="99"/>
      <c r="F4" s="99"/>
      <c r="G4" s="99"/>
    </row>
    <row r="5" spans="1:7" ht="12.75">
      <c r="A5" s="135" t="s">
        <v>85</v>
      </c>
      <c r="B5" s="136"/>
      <c r="C5" s="135" t="s">
        <v>5</v>
      </c>
      <c r="D5" s="137"/>
      <c r="E5" s="166" t="s">
        <v>14</v>
      </c>
      <c r="F5" s="167"/>
      <c r="G5" s="138" t="s">
        <v>6</v>
      </c>
    </row>
    <row r="6" spans="1:7" ht="12.75">
      <c r="A6" s="59" t="s">
        <v>87</v>
      </c>
      <c r="B6" s="107"/>
      <c r="C6" s="108" t="s">
        <v>154</v>
      </c>
      <c r="D6" s="109" t="s">
        <v>155</v>
      </c>
      <c r="E6" s="189" t="s">
        <v>67</v>
      </c>
      <c r="F6" s="190"/>
      <c r="G6" s="62" t="s">
        <v>15</v>
      </c>
    </row>
    <row r="7" spans="1:7" ht="13.5" thickBot="1">
      <c r="A7" s="90"/>
      <c r="B7" s="91" t="s">
        <v>38</v>
      </c>
      <c r="C7" s="91" t="s">
        <v>39</v>
      </c>
      <c r="D7" s="110" t="s">
        <v>40</v>
      </c>
      <c r="E7" s="91" t="s">
        <v>38</v>
      </c>
      <c r="F7" s="91" t="s">
        <v>39</v>
      </c>
      <c r="G7" s="91" t="s">
        <v>81</v>
      </c>
    </row>
    <row r="8" spans="1:7" ht="12.75">
      <c r="A8" s="57" t="s">
        <v>94</v>
      </c>
      <c r="B8" s="85">
        <v>29</v>
      </c>
      <c r="C8" s="85">
        <v>12</v>
      </c>
      <c r="D8" s="85">
        <v>41</v>
      </c>
      <c r="E8" s="111">
        <v>35000</v>
      </c>
      <c r="F8" s="111">
        <v>40000</v>
      </c>
      <c r="G8" s="85">
        <v>1495</v>
      </c>
    </row>
    <row r="9" spans="1:7" ht="12.75">
      <c r="A9" s="61" t="s">
        <v>95</v>
      </c>
      <c r="B9" s="102">
        <v>382</v>
      </c>
      <c r="C9" s="102">
        <v>164</v>
      </c>
      <c r="D9" s="66">
        <v>546</v>
      </c>
      <c r="E9" s="102">
        <v>35000</v>
      </c>
      <c r="F9" s="102">
        <v>40000</v>
      </c>
      <c r="G9" s="102">
        <v>19930</v>
      </c>
    </row>
    <row r="10" spans="1:7" ht="12.75">
      <c r="A10" s="61" t="s">
        <v>96</v>
      </c>
      <c r="B10" s="66">
        <v>166</v>
      </c>
      <c r="C10" s="66">
        <v>249</v>
      </c>
      <c r="D10" s="66">
        <v>415</v>
      </c>
      <c r="E10" s="102">
        <v>37000</v>
      </c>
      <c r="F10" s="102">
        <v>40000</v>
      </c>
      <c r="G10" s="66">
        <v>16102</v>
      </c>
    </row>
    <row r="11" spans="1:7" ht="12.75">
      <c r="A11" s="61" t="s">
        <v>97</v>
      </c>
      <c r="B11" s="102">
        <v>29</v>
      </c>
      <c r="C11" s="102">
        <v>41</v>
      </c>
      <c r="D11" s="66">
        <v>70</v>
      </c>
      <c r="E11" s="102">
        <v>35000</v>
      </c>
      <c r="F11" s="102">
        <v>40000</v>
      </c>
      <c r="G11" s="102">
        <v>2655</v>
      </c>
    </row>
    <row r="12" spans="1:7" ht="12.75">
      <c r="A12" s="71" t="s">
        <v>98</v>
      </c>
      <c r="B12" s="67">
        <v>606</v>
      </c>
      <c r="C12" s="67">
        <v>466</v>
      </c>
      <c r="D12" s="67">
        <v>1072</v>
      </c>
      <c r="E12" s="103">
        <v>35548</v>
      </c>
      <c r="F12" s="103">
        <v>40000</v>
      </c>
      <c r="G12" s="67">
        <v>40182</v>
      </c>
    </row>
    <row r="13" spans="1:7" ht="12.75">
      <c r="A13" s="71"/>
      <c r="B13" s="67"/>
      <c r="C13" s="67"/>
      <c r="D13" s="67"/>
      <c r="E13" s="103"/>
      <c r="F13" s="103"/>
      <c r="G13" s="67"/>
    </row>
    <row r="14" spans="1:7" ht="12.75">
      <c r="A14" s="71" t="s">
        <v>99</v>
      </c>
      <c r="B14" s="103">
        <v>66</v>
      </c>
      <c r="C14" s="67" t="s">
        <v>42</v>
      </c>
      <c r="D14" s="67">
        <v>66</v>
      </c>
      <c r="E14" s="103">
        <v>30000</v>
      </c>
      <c r="F14" s="67" t="s">
        <v>42</v>
      </c>
      <c r="G14" s="103">
        <v>1980</v>
      </c>
    </row>
    <row r="15" spans="1:7" ht="12.75">
      <c r="A15" s="71"/>
      <c r="B15" s="67"/>
      <c r="C15" s="67"/>
      <c r="D15" s="67"/>
      <c r="E15" s="103"/>
      <c r="F15" s="103"/>
      <c r="G15" s="67"/>
    </row>
    <row r="16" spans="1:7" ht="12.75">
      <c r="A16" s="61" t="s">
        <v>101</v>
      </c>
      <c r="B16" s="102">
        <v>10</v>
      </c>
      <c r="C16" s="102" t="s">
        <v>42</v>
      </c>
      <c r="D16" s="66">
        <v>10</v>
      </c>
      <c r="E16" s="102">
        <v>32500</v>
      </c>
      <c r="F16" s="102" t="s">
        <v>42</v>
      </c>
      <c r="G16" s="102">
        <v>325</v>
      </c>
    </row>
    <row r="17" spans="1:7" ht="12.75">
      <c r="A17" s="61" t="s">
        <v>102</v>
      </c>
      <c r="B17" s="102">
        <v>40</v>
      </c>
      <c r="C17" s="66" t="s">
        <v>42</v>
      </c>
      <c r="D17" s="66">
        <v>40</v>
      </c>
      <c r="E17" s="102">
        <v>28500</v>
      </c>
      <c r="F17" s="66" t="s">
        <v>42</v>
      </c>
      <c r="G17" s="102">
        <v>1140</v>
      </c>
    </row>
    <row r="18" spans="1:7" ht="12.75">
      <c r="A18" s="61" t="s">
        <v>103</v>
      </c>
      <c r="B18" s="102">
        <v>38</v>
      </c>
      <c r="C18" s="66" t="s">
        <v>42</v>
      </c>
      <c r="D18" s="66">
        <v>38</v>
      </c>
      <c r="E18" s="102">
        <v>28500</v>
      </c>
      <c r="F18" s="66" t="s">
        <v>42</v>
      </c>
      <c r="G18" s="102">
        <v>1083</v>
      </c>
    </row>
    <row r="19" spans="1:7" ht="12.75">
      <c r="A19" s="71" t="s">
        <v>165</v>
      </c>
      <c r="B19" s="67">
        <v>88</v>
      </c>
      <c r="C19" s="67" t="s">
        <v>42</v>
      </c>
      <c r="D19" s="67">
        <v>88</v>
      </c>
      <c r="E19" s="103">
        <v>28955</v>
      </c>
      <c r="F19" s="103" t="s">
        <v>42</v>
      </c>
      <c r="G19" s="67">
        <v>2548</v>
      </c>
    </row>
    <row r="20" spans="1:7" ht="12.75">
      <c r="A20" s="71"/>
      <c r="B20" s="67"/>
      <c r="C20" s="67"/>
      <c r="D20" s="67"/>
      <c r="E20" s="103"/>
      <c r="F20" s="103"/>
      <c r="G20" s="67"/>
    </row>
    <row r="21" spans="1:7" ht="12.75">
      <c r="A21" s="71" t="s">
        <v>104</v>
      </c>
      <c r="B21" s="103">
        <v>8</v>
      </c>
      <c r="C21" s="103" t="s">
        <v>42</v>
      </c>
      <c r="D21" s="67">
        <v>8</v>
      </c>
      <c r="E21" s="103">
        <v>44700</v>
      </c>
      <c r="F21" s="103" t="s">
        <v>42</v>
      </c>
      <c r="G21" s="103">
        <v>358</v>
      </c>
    </row>
    <row r="22" spans="1:7" ht="12.75">
      <c r="A22" s="71"/>
      <c r="B22" s="67"/>
      <c r="C22" s="67"/>
      <c r="D22" s="67"/>
      <c r="E22" s="103"/>
      <c r="F22" s="103"/>
      <c r="G22" s="67"/>
    </row>
    <row r="23" spans="1:7" ht="12.75">
      <c r="A23" s="61" t="s">
        <v>107</v>
      </c>
      <c r="B23" s="66" t="s">
        <v>42</v>
      </c>
      <c r="C23" s="66">
        <v>2</v>
      </c>
      <c r="D23" s="66">
        <v>2</v>
      </c>
      <c r="E23" s="66" t="s">
        <v>42</v>
      </c>
      <c r="F23" s="102">
        <v>45000</v>
      </c>
      <c r="G23" s="66">
        <v>90</v>
      </c>
    </row>
    <row r="24" spans="1:7" ht="12.75">
      <c r="A24" s="71" t="s">
        <v>109</v>
      </c>
      <c r="B24" s="67" t="s">
        <v>42</v>
      </c>
      <c r="C24" s="67">
        <v>2</v>
      </c>
      <c r="D24" s="67">
        <v>2</v>
      </c>
      <c r="E24" s="67" t="s">
        <v>42</v>
      </c>
      <c r="F24" s="103">
        <v>45000</v>
      </c>
      <c r="G24" s="67">
        <v>90</v>
      </c>
    </row>
    <row r="25" spans="1:7" ht="12.75">
      <c r="A25" s="61"/>
      <c r="B25" s="66"/>
      <c r="C25" s="66"/>
      <c r="D25" s="66"/>
      <c r="E25" s="102"/>
      <c r="F25" s="102"/>
      <c r="G25" s="66"/>
    </row>
    <row r="26" spans="1:7" ht="12.75">
      <c r="A26" s="61" t="s">
        <v>110</v>
      </c>
      <c r="B26" s="104">
        <v>9</v>
      </c>
      <c r="C26" s="104">
        <v>2</v>
      </c>
      <c r="D26" s="66">
        <v>11</v>
      </c>
      <c r="E26" s="104">
        <v>13200</v>
      </c>
      <c r="F26" s="104">
        <v>49000</v>
      </c>
      <c r="G26" s="104">
        <v>217</v>
      </c>
    </row>
    <row r="27" spans="1:7" ht="12.75">
      <c r="A27" s="61" t="s">
        <v>113</v>
      </c>
      <c r="B27" s="104" t="s">
        <v>42</v>
      </c>
      <c r="C27" s="104">
        <v>1</v>
      </c>
      <c r="D27" s="66">
        <v>1</v>
      </c>
      <c r="E27" s="104" t="s">
        <v>42</v>
      </c>
      <c r="F27" s="104">
        <v>42000</v>
      </c>
      <c r="G27" s="102">
        <v>42</v>
      </c>
    </row>
    <row r="28" spans="1:7" ht="12.75">
      <c r="A28" s="71" t="s">
        <v>114</v>
      </c>
      <c r="B28" s="67">
        <v>9</v>
      </c>
      <c r="C28" s="67">
        <v>3</v>
      </c>
      <c r="D28" s="67">
        <v>12</v>
      </c>
      <c r="E28" s="103">
        <v>13200</v>
      </c>
      <c r="F28" s="103">
        <v>46667</v>
      </c>
      <c r="G28" s="67">
        <v>259</v>
      </c>
    </row>
    <row r="29" spans="1:7" ht="12.75">
      <c r="A29" s="71"/>
      <c r="B29" s="67"/>
      <c r="C29" s="67"/>
      <c r="D29" s="67"/>
      <c r="E29" s="103"/>
      <c r="F29" s="103"/>
      <c r="G29" s="67"/>
    </row>
    <row r="30" spans="1:7" ht="12.75">
      <c r="A30" s="61" t="s">
        <v>116</v>
      </c>
      <c r="B30" s="102" t="s">
        <v>42</v>
      </c>
      <c r="C30" s="102">
        <v>2</v>
      </c>
      <c r="D30" s="66">
        <v>2</v>
      </c>
      <c r="E30" s="102" t="s">
        <v>42</v>
      </c>
      <c r="F30" s="102">
        <v>45500</v>
      </c>
      <c r="G30" s="102">
        <v>91</v>
      </c>
    </row>
    <row r="31" spans="1:7" ht="12.75">
      <c r="A31" s="61" t="s">
        <v>118</v>
      </c>
      <c r="B31" s="102">
        <v>8</v>
      </c>
      <c r="C31" s="102">
        <v>110</v>
      </c>
      <c r="D31" s="66">
        <v>118</v>
      </c>
      <c r="E31" s="102">
        <v>12500</v>
      </c>
      <c r="F31" s="102">
        <v>81700</v>
      </c>
      <c r="G31" s="102">
        <v>9087</v>
      </c>
    </row>
    <row r="32" spans="1:7" ht="12.75">
      <c r="A32" s="61" t="s">
        <v>120</v>
      </c>
      <c r="B32" s="102" t="s">
        <v>42</v>
      </c>
      <c r="C32" s="102">
        <v>1</v>
      </c>
      <c r="D32" s="66">
        <v>1</v>
      </c>
      <c r="E32" s="102" t="s">
        <v>42</v>
      </c>
      <c r="F32" s="102">
        <v>80000</v>
      </c>
      <c r="G32" s="102">
        <v>80</v>
      </c>
    </row>
    <row r="33" spans="1:7" ht="12.75">
      <c r="A33" s="61" t="s">
        <v>124</v>
      </c>
      <c r="B33" s="102" t="s">
        <v>42</v>
      </c>
      <c r="C33" s="102">
        <v>1</v>
      </c>
      <c r="D33" s="66">
        <v>1</v>
      </c>
      <c r="E33" s="102" t="s">
        <v>42</v>
      </c>
      <c r="F33" s="102">
        <v>60000</v>
      </c>
      <c r="G33" s="102">
        <v>60</v>
      </c>
    </row>
    <row r="34" spans="1:7" ht="12.75">
      <c r="A34" s="71" t="s">
        <v>166</v>
      </c>
      <c r="B34" s="67">
        <v>8</v>
      </c>
      <c r="C34" s="67">
        <v>114</v>
      </c>
      <c r="D34" s="67">
        <v>122</v>
      </c>
      <c r="E34" s="103">
        <v>12500</v>
      </c>
      <c r="F34" s="103">
        <v>80860</v>
      </c>
      <c r="G34" s="67">
        <v>9318</v>
      </c>
    </row>
    <row r="35" spans="1:7" ht="12.75">
      <c r="A35" s="71"/>
      <c r="B35" s="67"/>
      <c r="C35" s="67"/>
      <c r="D35" s="67"/>
      <c r="E35" s="103"/>
      <c r="F35" s="103"/>
      <c r="G35" s="67"/>
    </row>
    <row r="36" spans="1:7" ht="12.75">
      <c r="A36" s="61" t="s">
        <v>126</v>
      </c>
      <c r="B36" s="66" t="s">
        <v>42</v>
      </c>
      <c r="C36" s="66">
        <v>20</v>
      </c>
      <c r="D36" s="66">
        <v>20</v>
      </c>
      <c r="E36" s="102" t="s">
        <v>42</v>
      </c>
      <c r="F36" s="102">
        <v>43500</v>
      </c>
      <c r="G36" s="66">
        <v>870</v>
      </c>
    </row>
    <row r="37" spans="1:7" ht="12.75">
      <c r="A37" s="61" t="s">
        <v>128</v>
      </c>
      <c r="B37" s="66">
        <v>5</v>
      </c>
      <c r="C37" s="66" t="s">
        <v>42</v>
      </c>
      <c r="D37" s="66">
        <v>5</v>
      </c>
      <c r="E37" s="102">
        <v>7500</v>
      </c>
      <c r="F37" s="102">
        <v>42000</v>
      </c>
      <c r="G37" s="66">
        <v>38</v>
      </c>
    </row>
    <row r="38" spans="1:7" ht="12.75">
      <c r="A38" s="61" t="s">
        <v>130</v>
      </c>
      <c r="B38" s="66" t="s">
        <v>42</v>
      </c>
      <c r="C38" s="66">
        <v>6</v>
      </c>
      <c r="D38" s="66">
        <v>6</v>
      </c>
      <c r="E38" s="102" t="s">
        <v>42</v>
      </c>
      <c r="F38" s="102">
        <v>59000</v>
      </c>
      <c r="G38" s="66">
        <v>354</v>
      </c>
    </row>
    <row r="39" spans="1:7" ht="12.75">
      <c r="A39" s="71" t="s">
        <v>131</v>
      </c>
      <c r="B39" s="67">
        <v>5</v>
      </c>
      <c r="C39" s="67">
        <v>26</v>
      </c>
      <c r="D39" s="67">
        <v>31</v>
      </c>
      <c r="E39" s="103">
        <v>7500</v>
      </c>
      <c r="F39" s="103">
        <v>47077</v>
      </c>
      <c r="G39" s="67">
        <v>1262</v>
      </c>
    </row>
    <row r="40" spans="1:7" ht="12.75">
      <c r="A40" s="61"/>
      <c r="B40" s="66"/>
      <c r="C40" s="66"/>
      <c r="D40" s="66"/>
      <c r="E40" s="102"/>
      <c r="F40" s="102"/>
      <c r="G40" s="66"/>
    </row>
    <row r="41" spans="1:7" ht="12.75">
      <c r="A41" s="61" t="s">
        <v>132</v>
      </c>
      <c r="B41" s="104" t="s">
        <v>42</v>
      </c>
      <c r="C41" s="104">
        <v>3</v>
      </c>
      <c r="D41" s="66">
        <v>3</v>
      </c>
      <c r="E41" s="104" t="s">
        <v>42</v>
      </c>
      <c r="F41" s="104">
        <v>30000</v>
      </c>
      <c r="G41" s="102">
        <v>90</v>
      </c>
    </row>
    <row r="42" spans="1:7" ht="12.75">
      <c r="A42" s="61" t="s">
        <v>133</v>
      </c>
      <c r="B42" s="104">
        <v>3</v>
      </c>
      <c r="C42" s="104">
        <v>2</v>
      </c>
      <c r="D42" s="66">
        <v>5</v>
      </c>
      <c r="E42" s="104">
        <v>12000</v>
      </c>
      <c r="F42" s="104">
        <v>33000</v>
      </c>
      <c r="G42" s="102">
        <v>102</v>
      </c>
    </row>
    <row r="43" spans="1:7" ht="12.75">
      <c r="A43" s="61" t="s">
        <v>134</v>
      </c>
      <c r="B43" s="69">
        <v>44</v>
      </c>
      <c r="C43" s="69">
        <v>2</v>
      </c>
      <c r="D43" s="69">
        <v>46</v>
      </c>
      <c r="E43" s="69">
        <v>2000</v>
      </c>
      <c r="F43" s="69">
        <v>25000</v>
      </c>
      <c r="G43" s="69">
        <v>138</v>
      </c>
    </row>
    <row r="44" spans="1:7" ht="12.75">
      <c r="A44" s="71" t="s">
        <v>135</v>
      </c>
      <c r="B44" s="67">
        <v>47</v>
      </c>
      <c r="C44" s="67">
        <v>7</v>
      </c>
      <c r="D44" s="67">
        <v>54</v>
      </c>
      <c r="E44" s="103">
        <v>2638</v>
      </c>
      <c r="F44" s="103">
        <v>29429</v>
      </c>
      <c r="G44" s="67">
        <v>330</v>
      </c>
    </row>
    <row r="45" spans="1:7" ht="12.75">
      <c r="A45" s="71"/>
      <c r="B45" s="67"/>
      <c r="C45" s="67"/>
      <c r="D45" s="67"/>
      <c r="E45" s="103"/>
      <c r="F45" s="103"/>
      <c r="G45" s="67"/>
    </row>
    <row r="46" spans="1:7" ht="12.75">
      <c r="A46" s="61" t="s">
        <v>141</v>
      </c>
      <c r="B46" s="69">
        <v>31</v>
      </c>
      <c r="C46" s="66">
        <v>3</v>
      </c>
      <c r="D46" s="66">
        <v>34</v>
      </c>
      <c r="E46" s="66" t="s">
        <v>42</v>
      </c>
      <c r="F46" s="102" t="s">
        <v>42</v>
      </c>
      <c r="G46" s="66" t="s">
        <v>42</v>
      </c>
    </row>
    <row r="47" spans="1:7" ht="12.75">
      <c r="A47" s="61" t="s">
        <v>142</v>
      </c>
      <c r="B47" s="102">
        <v>37</v>
      </c>
      <c r="C47" s="102">
        <v>37</v>
      </c>
      <c r="D47" s="66">
        <v>74</v>
      </c>
      <c r="E47" s="102">
        <v>6800</v>
      </c>
      <c r="F47" s="102">
        <v>45000</v>
      </c>
      <c r="G47" s="102">
        <v>1917</v>
      </c>
    </row>
    <row r="48" spans="1:7" ht="12.75">
      <c r="A48" s="61" t="s">
        <v>143</v>
      </c>
      <c r="B48" s="66" t="s">
        <v>42</v>
      </c>
      <c r="C48" s="66">
        <v>8</v>
      </c>
      <c r="D48" s="66">
        <v>8</v>
      </c>
      <c r="E48" s="66" t="s">
        <v>42</v>
      </c>
      <c r="F48" s="102">
        <v>37500</v>
      </c>
      <c r="G48" s="66">
        <v>300</v>
      </c>
    </row>
    <row r="49" spans="1:9" ht="12.75">
      <c r="A49" s="61" t="s">
        <v>144</v>
      </c>
      <c r="B49" s="66" t="s">
        <v>42</v>
      </c>
      <c r="C49" s="66">
        <v>1</v>
      </c>
      <c r="D49" s="66">
        <v>1</v>
      </c>
      <c r="E49" s="102" t="s">
        <v>42</v>
      </c>
      <c r="F49" s="102">
        <v>57000</v>
      </c>
      <c r="G49" s="66">
        <v>57</v>
      </c>
      <c r="I49" s="112"/>
    </row>
    <row r="50" spans="1:7" ht="12.75">
      <c r="A50" s="61" t="s">
        <v>146</v>
      </c>
      <c r="B50" s="69">
        <v>23</v>
      </c>
      <c r="C50" s="66">
        <v>36</v>
      </c>
      <c r="D50" s="66">
        <v>59</v>
      </c>
      <c r="E50" s="69">
        <v>10000</v>
      </c>
      <c r="F50" s="102">
        <v>35000</v>
      </c>
      <c r="G50" s="66">
        <v>1490</v>
      </c>
    </row>
    <row r="51" spans="1:7" ht="12.75">
      <c r="A51" s="71" t="s">
        <v>167</v>
      </c>
      <c r="B51" s="67">
        <v>91</v>
      </c>
      <c r="C51" s="67">
        <v>85</v>
      </c>
      <c r="D51" s="67">
        <v>176</v>
      </c>
      <c r="E51" s="103">
        <v>5292</v>
      </c>
      <c r="F51" s="103">
        <v>38612</v>
      </c>
      <c r="G51" s="67">
        <v>3764</v>
      </c>
    </row>
    <row r="52" spans="1:7" ht="12.75">
      <c r="A52" s="61"/>
      <c r="B52" s="66"/>
      <c r="C52" s="66"/>
      <c r="D52" s="66"/>
      <c r="E52" s="102"/>
      <c r="F52" s="102"/>
      <c r="G52" s="66"/>
    </row>
    <row r="53" spans="1:7" ht="12.75">
      <c r="A53" s="61" t="s">
        <v>149</v>
      </c>
      <c r="B53" s="102">
        <v>1</v>
      </c>
      <c r="C53" s="102">
        <v>1</v>
      </c>
      <c r="D53" s="66">
        <v>2</v>
      </c>
      <c r="E53" s="102">
        <v>4000</v>
      </c>
      <c r="F53" s="102">
        <v>18000</v>
      </c>
      <c r="G53" s="102">
        <v>22</v>
      </c>
    </row>
    <row r="54" spans="1:7" ht="12.75">
      <c r="A54" s="71" t="s">
        <v>150</v>
      </c>
      <c r="B54" s="67">
        <v>1</v>
      </c>
      <c r="C54" s="67">
        <v>1</v>
      </c>
      <c r="D54" s="67">
        <v>2</v>
      </c>
      <c r="E54" s="103">
        <v>4000</v>
      </c>
      <c r="F54" s="103">
        <v>18000</v>
      </c>
      <c r="G54" s="67">
        <v>22</v>
      </c>
    </row>
    <row r="55" spans="1:7" ht="12.75">
      <c r="A55" s="71"/>
      <c r="B55" s="67"/>
      <c r="C55" s="67"/>
      <c r="D55" s="67"/>
      <c r="E55" s="103"/>
      <c r="F55" s="103"/>
      <c r="G55" s="67"/>
    </row>
    <row r="56" spans="1:7" ht="13.5" thickBot="1">
      <c r="A56" s="72" t="s">
        <v>151</v>
      </c>
      <c r="B56" s="73">
        <v>929</v>
      </c>
      <c r="C56" s="73">
        <v>704</v>
      </c>
      <c r="D56" s="73">
        <v>1633</v>
      </c>
      <c r="E56" s="106">
        <v>29379</v>
      </c>
      <c r="F56" s="106">
        <v>46616</v>
      </c>
      <c r="G56" s="73">
        <v>60113</v>
      </c>
    </row>
  </sheetData>
  <mergeCells count="4">
    <mergeCell ref="A1:G1"/>
    <mergeCell ref="A3:G3"/>
    <mergeCell ref="E5:F5"/>
    <mergeCell ref="E6:F6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76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 codeName="Hoja77">
    <pageSetUpPr fitToPage="1"/>
  </sheetPr>
  <dimension ref="A1:I49"/>
  <sheetViews>
    <sheetView zoomScale="75" zoomScaleNormal="75" workbookViewId="0" topLeftCell="A1">
      <selection activeCell="A3" sqref="A3:G3"/>
    </sheetView>
  </sheetViews>
  <sheetFormatPr defaultColWidth="11.421875" defaultRowHeight="12.75"/>
  <cols>
    <col min="1" max="1" width="25.7109375" style="58" customWidth="1"/>
    <col min="2" max="7" width="14.7109375" style="58" customWidth="1"/>
    <col min="8" max="16384" width="11.421875" style="58" customWidth="1"/>
  </cols>
  <sheetData>
    <row r="1" spans="1:7" s="55" customFormat="1" ht="18">
      <c r="A1" s="179" t="s">
        <v>0</v>
      </c>
      <c r="B1" s="179"/>
      <c r="C1" s="179"/>
      <c r="D1" s="179"/>
      <c r="E1" s="179"/>
      <c r="F1" s="179"/>
      <c r="G1" s="179"/>
    </row>
    <row r="3" spans="1:7" s="56" customFormat="1" ht="15">
      <c r="A3" s="191" t="s">
        <v>210</v>
      </c>
      <c r="B3" s="191"/>
      <c r="C3" s="191"/>
      <c r="D3" s="191"/>
      <c r="E3" s="191"/>
      <c r="F3" s="191"/>
      <c r="G3" s="191"/>
    </row>
    <row r="4" spans="1:7" s="56" customFormat="1" ht="15.75" thickBot="1">
      <c r="A4" s="98"/>
      <c r="B4" s="99"/>
      <c r="C4" s="99"/>
      <c r="D4" s="99"/>
      <c r="E4" s="99"/>
      <c r="F4" s="99"/>
      <c r="G4" s="99"/>
    </row>
    <row r="5" spans="1:7" ht="12.75">
      <c r="A5" s="135" t="s">
        <v>85</v>
      </c>
      <c r="B5" s="136"/>
      <c r="C5" s="135" t="s">
        <v>5</v>
      </c>
      <c r="D5" s="137"/>
      <c r="E5" s="166" t="s">
        <v>14</v>
      </c>
      <c r="F5" s="167"/>
      <c r="G5" s="138" t="s">
        <v>6</v>
      </c>
    </row>
    <row r="6" spans="1:7" ht="12.75">
      <c r="A6" s="59" t="s">
        <v>87</v>
      </c>
      <c r="B6" s="107"/>
      <c r="C6" s="108" t="s">
        <v>154</v>
      </c>
      <c r="D6" s="109" t="s">
        <v>155</v>
      </c>
      <c r="E6" s="189" t="s">
        <v>67</v>
      </c>
      <c r="F6" s="190"/>
      <c r="G6" s="62" t="s">
        <v>15</v>
      </c>
    </row>
    <row r="7" spans="1:7" ht="13.5" thickBot="1">
      <c r="A7" s="90"/>
      <c r="B7" s="91" t="s">
        <v>38</v>
      </c>
      <c r="C7" s="91" t="s">
        <v>39</v>
      </c>
      <c r="D7" s="110" t="s">
        <v>40</v>
      </c>
      <c r="E7" s="91" t="s">
        <v>38</v>
      </c>
      <c r="F7" s="91" t="s">
        <v>39</v>
      </c>
      <c r="G7" s="91" t="s">
        <v>81</v>
      </c>
    </row>
    <row r="8" spans="1:7" ht="12.75">
      <c r="A8" s="57" t="s">
        <v>94</v>
      </c>
      <c r="B8" s="85">
        <v>1663</v>
      </c>
      <c r="C8" s="85">
        <v>69</v>
      </c>
      <c r="D8" s="85">
        <v>1732</v>
      </c>
      <c r="E8" s="111">
        <v>25000</v>
      </c>
      <c r="F8" s="111">
        <v>40000</v>
      </c>
      <c r="G8" s="85">
        <v>44335</v>
      </c>
    </row>
    <row r="9" spans="1:7" ht="12.75">
      <c r="A9" s="61" t="s">
        <v>95</v>
      </c>
      <c r="B9" s="102">
        <v>1854</v>
      </c>
      <c r="C9" s="102">
        <v>77</v>
      </c>
      <c r="D9" s="66">
        <v>1931</v>
      </c>
      <c r="E9" s="102">
        <v>25000</v>
      </c>
      <c r="F9" s="102">
        <v>40000</v>
      </c>
      <c r="G9" s="102">
        <v>49430</v>
      </c>
    </row>
    <row r="10" spans="1:7" ht="12.75">
      <c r="A10" s="61" t="s">
        <v>96</v>
      </c>
      <c r="B10" s="66">
        <v>1045</v>
      </c>
      <c r="C10" s="66">
        <v>348</v>
      </c>
      <c r="D10" s="66">
        <v>1393</v>
      </c>
      <c r="E10" s="102">
        <v>25000</v>
      </c>
      <c r="F10" s="102">
        <v>40000</v>
      </c>
      <c r="G10" s="66">
        <v>40045</v>
      </c>
    </row>
    <row r="11" spans="1:7" ht="12.75">
      <c r="A11" s="61" t="s">
        <v>97</v>
      </c>
      <c r="B11" s="102">
        <v>1077</v>
      </c>
      <c r="C11" s="102">
        <v>57</v>
      </c>
      <c r="D11" s="66">
        <v>1134</v>
      </c>
      <c r="E11" s="102">
        <v>25000</v>
      </c>
      <c r="F11" s="102">
        <v>40000</v>
      </c>
      <c r="G11" s="102">
        <v>29205</v>
      </c>
    </row>
    <row r="12" spans="1:7" ht="12.75">
      <c r="A12" s="71" t="s">
        <v>98</v>
      </c>
      <c r="B12" s="67">
        <v>5639</v>
      </c>
      <c r="C12" s="67">
        <v>551</v>
      </c>
      <c r="D12" s="67">
        <v>6190</v>
      </c>
      <c r="E12" s="103">
        <v>25000</v>
      </c>
      <c r="F12" s="103">
        <v>40000</v>
      </c>
      <c r="G12" s="67">
        <v>163015</v>
      </c>
    </row>
    <row r="13" spans="1:7" ht="12.75">
      <c r="A13" s="71"/>
      <c r="B13" s="67"/>
      <c r="C13" s="67"/>
      <c r="D13" s="67"/>
      <c r="E13" s="103"/>
      <c r="F13" s="103"/>
      <c r="G13" s="67"/>
    </row>
    <row r="14" spans="1:7" ht="12.75">
      <c r="A14" s="61" t="s">
        <v>101</v>
      </c>
      <c r="B14" s="102">
        <v>2</v>
      </c>
      <c r="C14" s="102" t="s">
        <v>42</v>
      </c>
      <c r="D14" s="66">
        <v>2</v>
      </c>
      <c r="E14" s="102">
        <v>24000</v>
      </c>
      <c r="F14" s="102" t="s">
        <v>42</v>
      </c>
      <c r="G14" s="102">
        <v>48</v>
      </c>
    </row>
    <row r="15" spans="1:7" ht="12.75">
      <c r="A15" s="61" t="s">
        <v>103</v>
      </c>
      <c r="B15" s="102">
        <v>2</v>
      </c>
      <c r="C15" s="66" t="s">
        <v>42</v>
      </c>
      <c r="D15" s="66">
        <v>2</v>
      </c>
      <c r="E15" s="102">
        <v>23000</v>
      </c>
      <c r="F15" s="66" t="s">
        <v>42</v>
      </c>
      <c r="G15" s="102">
        <v>46</v>
      </c>
    </row>
    <row r="16" spans="1:7" ht="12.75">
      <c r="A16" s="71" t="s">
        <v>165</v>
      </c>
      <c r="B16" s="67">
        <v>4</v>
      </c>
      <c r="C16" s="67" t="s">
        <v>42</v>
      </c>
      <c r="D16" s="67">
        <v>4</v>
      </c>
      <c r="E16" s="103">
        <v>23500</v>
      </c>
      <c r="F16" s="103" t="s">
        <v>42</v>
      </c>
      <c r="G16" s="67">
        <v>94</v>
      </c>
    </row>
    <row r="17" spans="1:7" ht="12.75">
      <c r="A17" s="71"/>
      <c r="B17" s="67"/>
      <c r="C17" s="67"/>
      <c r="D17" s="67"/>
      <c r="E17" s="103"/>
      <c r="F17" s="103"/>
      <c r="G17" s="67"/>
    </row>
    <row r="18" spans="1:7" ht="12.75">
      <c r="A18" s="61" t="s">
        <v>110</v>
      </c>
      <c r="B18" s="104">
        <v>8</v>
      </c>
      <c r="C18" s="104">
        <v>2</v>
      </c>
      <c r="D18" s="66">
        <v>10</v>
      </c>
      <c r="E18" s="104">
        <v>19300</v>
      </c>
      <c r="F18" s="104">
        <v>32400</v>
      </c>
      <c r="G18" s="104">
        <v>219</v>
      </c>
    </row>
    <row r="19" spans="1:7" ht="12.75">
      <c r="A19" s="61" t="s">
        <v>111</v>
      </c>
      <c r="B19" s="104">
        <v>12</v>
      </c>
      <c r="C19" s="104" t="s">
        <v>42</v>
      </c>
      <c r="D19" s="66">
        <v>12</v>
      </c>
      <c r="E19" s="104">
        <v>31000</v>
      </c>
      <c r="F19" s="104" t="s">
        <v>42</v>
      </c>
      <c r="G19" s="102">
        <v>372</v>
      </c>
    </row>
    <row r="20" spans="1:7" ht="12.75">
      <c r="A20" s="71" t="s">
        <v>114</v>
      </c>
      <c r="B20" s="67">
        <v>20</v>
      </c>
      <c r="C20" s="67">
        <v>2</v>
      </c>
      <c r="D20" s="67">
        <v>22</v>
      </c>
      <c r="E20" s="103">
        <v>26320</v>
      </c>
      <c r="F20" s="103">
        <v>32400</v>
      </c>
      <c r="G20" s="67">
        <v>591</v>
      </c>
    </row>
    <row r="21" spans="1:7" ht="12.75">
      <c r="A21" s="71"/>
      <c r="B21" s="67"/>
      <c r="C21" s="67"/>
      <c r="D21" s="67"/>
      <c r="E21" s="103"/>
      <c r="F21" s="103"/>
      <c r="G21" s="67"/>
    </row>
    <row r="22" spans="1:7" ht="12.75">
      <c r="A22" s="61" t="s">
        <v>117</v>
      </c>
      <c r="B22" s="66">
        <v>4</v>
      </c>
      <c r="C22" s="66" t="s">
        <v>42</v>
      </c>
      <c r="D22" s="66">
        <v>4</v>
      </c>
      <c r="E22" s="102">
        <v>20000</v>
      </c>
      <c r="F22" s="102" t="s">
        <v>42</v>
      </c>
      <c r="G22" s="66">
        <v>80</v>
      </c>
    </row>
    <row r="23" spans="1:7" ht="12.75">
      <c r="A23" s="61" t="s">
        <v>118</v>
      </c>
      <c r="B23" s="102">
        <v>19</v>
      </c>
      <c r="C23" s="102">
        <v>57</v>
      </c>
      <c r="D23" s="66">
        <v>76</v>
      </c>
      <c r="E23" s="102">
        <v>14500</v>
      </c>
      <c r="F23" s="102">
        <v>35700</v>
      </c>
      <c r="G23" s="102">
        <v>2310</v>
      </c>
    </row>
    <row r="24" spans="1:7" ht="12.75">
      <c r="A24" s="71" t="s">
        <v>166</v>
      </c>
      <c r="B24" s="67">
        <v>23</v>
      </c>
      <c r="C24" s="67">
        <v>57</v>
      </c>
      <c r="D24" s="67">
        <v>80</v>
      </c>
      <c r="E24" s="103">
        <v>15457</v>
      </c>
      <c r="F24" s="103">
        <v>35700</v>
      </c>
      <c r="G24" s="67">
        <v>2390</v>
      </c>
    </row>
    <row r="25" spans="1:7" ht="12.75">
      <c r="A25" s="71"/>
      <c r="B25" s="67"/>
      <c r="C25" s="67"/>
      <c r="D25" s="67"/>
      <c r="E25" s="103"/>
      <c r="F25" s="103"/>
      <c r="G25" s="67"/>
    </row>
    <row r="26" spans="1:7" ht="12.75">
      <c r="A26" s="71" t="s">
        <v>125</v>
      </c>
      <c r="B26" s="103" t="s">
        <v>42</v>
      </c>
      <c r="C26" s="103">
        <v>2</v>
      </c>
      <c r="D26" s="67">
        <v>2</v>
      </c>
      <c r="E26" s="103" t="s">
        <v>42</v>
      </c>
      <c r="F26" s="103">
        <v>27000</v>
      </c>
      <c r="G26" s="103">
        <v>54</v>
      </c>
    </row>
    <row r="27" spans="1:7" ht="12.75">
      <c r="A27" s="61"/>
      <c r="B27" s="66"/>
      <c r="C27" s="66"/>
      <c r="D27" s="66"/>
      <c r="E27" s="102"/>
      <c r="F27" s="102"/>
      <c r="G27" s="66"/>
    </row>
    <row r="28" spans="1:7" ht="12.75">
      <c r="A28" s="61" t="s">
        <v>126</v>
      </c>
      <c r="B28" s="66" t="s">
        <v>42</v>
      </c>
      <c r="C28" s="66">
        <v>15</v>
      </c>
      <c r="D28" s="66">
        <v>15</v>
      </c>
      <c r="E28" s="102" t="s">
        <v>42</v>
      </c>
      <c r="F28" s="102">
        <v>27000</v>
      </c>
      <c r="G28" s="66">
        <v>405</v>
      </c>
    </row>
    <row r="29" spans="1:7" ht="12.75">
      <c r="A29" s="61" t="s">
        <v>128</v>
      </c>
      <c r="B29" s="66" t="s">
        <v>42</v>
      </c>
      <c r="C29" s="66">
        <v>1</v>
      </c>
      <c r="D29" s="66">
        <v>1</v>
      </c>
      <c r="E29" s="102" t="s">
        <v>42</v>
      </c>
      <c r="F29" s="102">
        <v>25000</v>
      </c>
      <c r="G29" s="66">
        <v>25</v>
      </c>
    </row>
    <row r="30" spans="1:7" ht="12.75">
      <c r="A30" s="61" t="s">
        <v>130</v>
      </c>
      <c r="B30" s="66" t="s">
        <v>42</v>
      </c>
      <c r="C30" s="66">
        <v>33</v>
      </c>
      <c r="D30" s="66">
        <v>33</v>
      </c>
      <c r="E30" s="102" t="s">
        <v>42</v>
      </c>
      <c r="F30" s="102">
        <v>43200</v>
      </c>
      <c r="G30" s="66">
        <v>1426</v>
      </c>
    </row>
    <row r="31" spans="1:7" ht="12.75">
      <c r="A31" s="71" t="s">
        <v>131</v>
      </c>
      <c r="B31" s="67" t="s">
        <v>42</v>
      </c>
      <c r="C31" s="67">
        <v>49</v>
      </c>
      <c r="D31" s="67">
        <v>49</v>
      </c>
      <c r="E31" s="103" t="s">
        <v>42</v>
      </c>
      <c r="F31" s="103">
        <v>37869</v>
      </c>
      <c r="G31" s="67">
        <v>1856</v>
      </c>
    </row>
    <row r="32" spans="1:7" ht="12.75">
      <c r="A32" s="61"/>
      <c r="B32" s="66"/>
      <c r="C32" s="66"/>
      <c r="D32" s="66"/>
      <c r="E32" s="102"/>
      <c r="F32" s="102"/>
      <c r="G32" s="66"/>
    </row>
    <row r="33" spans="1:7" ht="12.75">
      <c r="A33" s="61" t="s">
        <v>132</v>
      </c>
      <c r="B33" s="104">
        <v>1</v>
      </c>
      <c r="C33" s="104">
        <v>2</v>
      </c>
      <c r="D33" s="66">
        <v>3</v>
      </c>
      <c r="E33" s="104">
        <v>10000</v>
      </c>
      <c r="F33" s="104">
        <v>25000</v>
      </c>
      <c r="G33" s="102">
        <v>60</v>
      </c>
    </row>
    <row r="34" spans="1:7" ht="12.75">
      <c r="A34" s="61" t="s">
        <v>133</v>
      </c>
      <c r="B34" s="104">
        <v>74</v>
      </c>
      <c r="C34" s="104">
        <v>28</v>
      </c>
      <c r="D34" s="66">
        <v>102</v>
      </c>
      <c r="E34" s="104">
        <v>9000</v>
      </c>
      <c r="F34" s="104">
        <v>27000</v>
      </c>
      <c r="G34" s="102">
        <v>1422</v>
      </c>
    </row>
    <row r="35" spans="1:7" ht="12.75">
      <c r="A35" s="61" t="s">
        <v>134</v>
      </c>
      <c r="B35" s="69">
        <v>18</v>
      </c>
      <c r="C35" s="66" t="s">
        <v>42</v>
      </c>
      <c r="D35" s="69">
        <v>18</v>
      </c>
      <c r="E35" s="69">
        <v>7000</v>
      </c>
      <c r="F35" s="66" t="s">
        <v>42</v>
      </c>
      <c r="G35" s="69">
        <v>126</v>
      </c>
    </row>
    <row r="36" spans="1:7" ht="12.75">
      <c r="A36" s="71" t="s">
        <v>135</v>
      </c>
      <c r="B36" s="67">
        <v>93</v>
      </c>
      <c r="C36" s="67">
        <v>30</v>
      </c>
      <c r="D36" s="67">
        <v>123</v>
      </c>
      <c r="E36" s="103">
        <v>8624</v>
      </c>
      <c r="F36" s="103">
        <v>26867</v>
      </c>
      <c r="G36" s="67">
        <v>1608</v>
      </c>
    </row>
    <row r="37" spans="1:7" ht="12.75">
      <c r="A37" s="71"/>
      <c r="B37" s="67"/>
      <c r="C37" s="67"/>
      <c r="D37" s="67"/>
      <c r="E37" s="103"/>
      <c r="F37" s="103"/>
      <c r="G37" s="67"/>
    </row>
    <row r="38" spans="1:7" ht="12.75">
      <c r="A38" s="61" t="s">
        <v>138</v>
      </c>
      <c r="B38" s="66" t="s">
        <v>42</v>
      </c>
      <c r="C38" s="102">
        <v>40</v>
      </c>
      <c r="D38" s="66">
        <v>40</v>
      </c>
      <c r="E38" s="66" t="s">
        <v>42</v>
      </c>
      <c r="F38" s="102">
        <v>30000</v>
      </c>
      <c r="G38" s="102">
        <v>1200</v>
      </c>
    </row>
    <row r="39" spans="1:7" ht="12.75">
      <c r="A39" s="71" t="s">
        <v>139</v>
      </c>
      <c r="B39" s="67" t="s">
        <v>42</v>
      </c>
      <c r="C39" s="67">
        <v>40</v>
      </c>
      <c r="D39" s="67">
        <v>40</v>
      </c>
      <c r="E39" s="67" t="s">
        <v>42</v>
      </c>
      <c r="F39" s="103">
        <v>30000</v>
      </c>
      <c r="G39" s="67">
        <v>1200</v>
      </c>
    </row>
    <row r="40" spans="1:7" ht="12.75">
      <c r="A40" s="61"/>
      <c r="B40" s="66"/>
      <c r="C40" s="66"/>
      <c r="D40" s="66"/>
      <c r="E40" s="102"/>
      <c r="F40" s="102"/>
      <c r="G40" s="66"/>
    </row>
    <row r="41" spans="1:7" ht="12.75">
      <c r="A41" s="61" t="s">
        <v>142</v>
      </c>
      <c r="B41" s="102">
        <v>13</v>
      </c>
      <c r="C41" s="102">
        <v>1</v>
      </c>
      <c r="D41" s="66">
        <v>14</v>
      </c>
      <c r="E41" s="102">
        <v>15000</v>
      </c>
      <c r="F41" s="102">
        <v>30000</v>
      </c>
      <c r="G41" s="102">
        <v>225</v>
      </c>
    </row>
    <row r="42" spans="1:9" ht="12.75">
      <c r="A42" s="61" t="s">
        <v>144</v>
      </c>
      <c r="B42" s="66">
        <v>9</v>
      </c>
      <c r="C42" s="66">
        <v>29</v>
      </c>
      <c r="D42" s="66">
        <v>38</v>
      </c>
      <c r="E42" s="102">
        <v>11500</v>
      </c>
      <c r="F42" s="102">
        <v>26000</v>
      </c>
      <c r="G42" s="66">
        <v>858</v>
      </c>
      <c r="I42" s="112"/>
    </row>
    <row r="43" spans="1:7" ht="12.75">
      <c r="A43" s="61" t="s">
        <v>146</v>
      </c>
      <c r="B43" s="69">
        <v>4</v>
      </c>
      <c r="C43" s="66">
        <v>4</v>
      </c>
      <c r="D43" s="66">
        <v>8</v>
      </c>
      <c r="E43" s="69">
        <v>6000</v>
      </c>
      <c r="F43" s="102">
        <v>15000</v>
      </c>
      <c r="G43" s="66">
        <v>84</v>
      </c>
    </row>
    <row r="44" spans="1:7" ht="12.75">
      <c r="A44" s="71" t="s">
        <v>167</v>
      </c>
      <c r="B44" s="67">
        <v>26</v>
      </c>
      <c r="C44" s="67">
        <v>34</v>
      </c>
      <c r="D44" s="67">
        <v>60</v>
      </c>
      <c r="E44" s="103">
        <v>12404</v>
      </c>
      <c r="F44" s="103">
        <v>24824</v>
      </c>
      <c r="G44" s="67">
        <v>1167</v>
      </c>
    </row>
    <row r="45" spans="1:7" ht="12.75">
      <c r="A45" s="61"/>
      <c r="B45" s="66"/>
      <c r="C45" s="66"/>
      <c r="D45" s="66"/>
      <c r="E45" s="102"/>
      <c r="F45" s="102"/>
      <c r="G45" s="66"/>
    </row>
    <row r="46" spans="1:7" ht="12.75">
      <c r="A46" s="61" t="s">
        <v>149</v>
      </c>
      <c r="B46" s="102">
        <v>32</v>
      </c>
      <c r="C46" s="102">
        <v>37</v>
      </c>
      <c r="D46" s="66">
        <v>69</v>
      </c>
      <c r="E46" s="102">
        <v>4000</v>
      </c>
      <c r="F46" s="102">
        <v>20000</v>
      </c>
      <c r="G46" s="102">
        <v>868</v>
      </c>
    </row>
    <row r="47" spans="1:7" ht="12.75">
      <c r="A47" s="71" t="s">
        <v>150</v>
      </c>
      <c r="B47" s="67">
        <v>32</v>
      </c>
      <c r="C47" s="67">
        <v>37</v>
      </c>
      <c r="D47" s="67">
        <v>69</v>
      </c>
      <c r="E47" s="103">
        <v>4000</v>
      </c>
      <c r="F47" s="103">
        <v>20000</v>
      </c>
      <c r="G47" s="67">
        <v>868</v>
      </c>
    </row>
    <row r="48" spans="1:7" ht="12.75">
      <c r="A48" s="71"/>
      <c r="B48" s="67"/>
      <c r="C48" s="67"/>
      <c r="D48" s="67"/>
      <c r="E48" s="103"/>
      <c r="F48" s="103"/>
      <c r="G48" s="67"/>
    </row>
    <row r="49" spans="1:7" ht="13.5" thickBot="1">
      <c r="A49" s="72" t="s">
        <v>151</v>
      </c>
      <c r="B49" s="73">
        <v>5837</v>
      </c>
      <c r="C49" s="73">
        <v>802</v>
      </c>
      <c r="D49" s="73">
        <v>6639</v>
      </c>
      <c r="E49" s="106">
        <v>24534</v>
      </c>
      <c r="F49" s="106">
        <v>36957</v>
      </c>
      <c r="G49" s="73">
        <v>172843</v>
      </c>
    </row>
  </sheetData>
  <mergeCells count="4">
    <mergeCell ref="A1:G1"/>
    <mergeCell ref="A3:G3"/>
    <mergeCell ref="E5:F5"/>
    <mergeCell ref="E6:F6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76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 codeName="Hoja90">
    <pageSetUpPr fitToPage="1"/>
  </sheetPr>
  <dimension ref="A1:I46"/>
  <sheetViews>
    <sheetView zoomScale="75" zoomScaleNormal="75" workbookViewId="0" topLeftCell="A1">
      <selection activeCell="A3" sqref="A3:G3"/>
    </sheetView>
  </sheetViews>
  <sheetFormatPr defaultColWidth="11.421875" defaultRowHeight="12.75"/>
  <cols>
    <col min="1" max="1" width="25.7109375" style="58" customWidth="1"/>
    <col min="2" max="7" width="14.7109375" style="58" customWidth="1"/>
    <col min="8" max="16384" width="11.421875" style="58" customWidth="1"/>
  </cols>
  <sheetData>
    <row r="1" spans="1:7" s="55" customFormat="1" ht="18">
      <c r="A1" s="179" t="s">
        <v>0</v>
      </c>
      <c r="B1" s="179"/>
      <c r="C1" s="179"/>
      <c r="D1" s="179"/>
      <c r="E1" s="179"/>
      <c r="F1" s="179"/>
      <c r="G1" s="179"/>
    </row>
    <row r="3" spans="1:7" s="56" customFormat="1" ht="15">
      <c r="A3" s="191" t="s">
        <v>211</v>
      </c>
      <c r="B3" s="191"/>
      <c r="C3" s="191"/>
      <c r="D3" s="191"/>
      <c r="E3" s="191"/>
      <c r="F3" s="191"/>
      <c r="G3" s="191"/>
    </row>
    <row r="4" spans="1:7" s="56" customFormat="1" ht="15.75" thickBot="1">
      <c r="A4" s="98"/>
      <c r="B4" s="99"/>
      <c r="C4" s="99"/>
      <c r="D4" s="99"/>
      <c r="E4" s="99"/>
      <c r="F4" s="99"/>
      <c r="G4" s="99"/>
    </row>
    <row r="5" spans="1:7" ht="12.75">
      <c r="A5" s="135" t="s">
        <v>85</v>
      </c>
      <c r="B5" s="136"/>
      <c r="C5" s="135" t="s">
        <v>5</v>
      </c>
      <c r="D5" s="137"/>
      <c r="E5" s="166" t="s">
        <v>14</v>
      </c>
      <c r="F5" s="167"/>
      <c r="G5" s="138" t="s">
        <v>6</v>
      </c>
    </row>
    <row r="6" spans="1:7" ht="12.75">
      <c r="A6" s="59" t="s">
        <v>87</v>
      </c>
      <c r="B6" s="107"/>
      <c r="C6" s="108" t="s">
        <v>154</v>
      </c>
      <c r="D6" s="109" t="s">
        <v>155</v>
      </c>
      <c r="E6" s="189" t="s">
        <v>67</v>
      </c>
      <c r="F6" s="190"/>
      <c r="G6" s="62" t="s">
        <v>15</v>
      </c>
    </row>
    <row r="7" spans="1:7" ht="13.5" thickBot="1">
      <c r="A7" s="90"/>
      <c r="B7" s="91" t="s">
        <v>38</v>
      </c>
      <c r="C7" s="91" t="s">
        <v>39</v>
      </c>
      <c r="D7" s="110" t="s">
        <v>40</v>
      </c>
      <c r="E7" s="91" t="s">
        <v>38</v>
      </c>
      <c r="F7" s="91" t="s">
        <v>39</v>
      </c>
      <c r="G7" s="91" t="s">
        <v>81</v>
      </c>
    </row>
    <row r="8" spans="1:7" ht="12.75">
      <c r="A8" s="57" t="s">
        <v>94</v>
      </c>
      <c r="B8" s="85">
        <v>1282</v>
      </c>
      <c r="C8" s="85">
        <v>320</v>
      </c>
      <c r="D8" s="85">
        <v>1602</v>
      </c>
      <c r="E8" s="111">
        <v>25000</v>
      </c>
      <c r="F8" s="111">
        <v>35000</v>
      </c>
      <c r="G8" s="85">
        <v>43250</v>
      </c>
    </row>
    <row r="9" spans="1:7" ht="12.75">
      <c r="A9" s="61" t="s">
        <v>95</v>
      </c>
      <c r="B9" s="102">
        <v>1518</v>
      </c>
      <c r="C9" s="102">
        <v>379</v>
      </c>
      <c r="D9" s="66">
        <v>1897</v>
      </c>
      <c r="E9" s="102">
        <v>25000</v>
      </c>
      <c r="F9" s="102">
        <v>35000</v>
      </c>
      <c r="G9" s="102">
        <v>51215</v>
      </c>
    </row>
    <row r="10" spans="1:7" ht="12.75">
      <c r="A10" s="61" t="s">
        <v>96</v>
      </c>
      <c r="B10" s="66">
        <v>1159</v>
      </c>
      <c r="C10" s="66">
        <v>290</v>
      </c>
      <c r="D10" s="66">
        <v>1449</v>
      </c>
      <c r="E10" s="102">
        <v>29400</v>
      </c>
      <c r="F10" s="102">
        <v>35000</v>
      </c>
      <c r="G10" s="66">
        <v>44225</v>
      </c>
    </row>
    <row r="11" spans="1:7" ht="12.75">
      <c r="A11" s="61" t="s">
        <v>97</v>
      </c>
      <c r="B11" s="102">
        <v>832</v>
      </c>
      <c r="C11" s="102">
        <v>210</v>
      </c>
      <c r="D11" s="66">
        <v>1042</v>
      </c>
      <c r="E11" s="102">
        <v>25000</v>
      </c>
      <c r="F11" s="102">
        <v>40000</v>
      </c>
      <c r="G11" s="102">
        <v>29200</v>
      </c>
    </row>
    <row r="12" spans="1:7" ht="12.75">
      <c r="A12" s="71" t="s">
        <v>98</v>
      </c>
      <c r="B12" s="67">
        <v>4791</v>
      </c>
      <c r="C12" s="67">
        <v>1199</v>
      </c>
      <c r="D12" s="67">
        <v>5990</v>
      </c>
      <c r="E12" s="103">
        <v>26064</v>
      </c>
      <c r="F12" s="103">
        <v>35876</v>
      </c>
      <c r="G12" s="67">
        <v>167890</v>
      </c>
    </row>
    <row r="13" spans="1:7" ht="12.75">
      <c r="A13" s="71"/>
      <c r="B13" s="67"/>
      <c r="C13" s="67"/>
      <c r="D13" s="67"/>
      <c r="E13" s="103"/>
      <c r="F13" s="103"/>
      <c r="G13" s="67"/>
    </row>
    <row r="14" spans="1:7" ht="12.75">
      <c r="A14" s="61" t="s">
        <v>101</v>
      </c>
      <c r="B14" s="102">
        <v>2</v>
      </c>
      <c r="C14" s="102" t="s">
        <v>42</v>
      </c>
      <c r="D14" s="66">
        <v>2</v>
      </c>
      <c r="E14" s="102">
        <v>24000</v>
      </c>
      <c r="F14" s="102" t="s">
        <v>42</v>
      </c>
      <c r="G14" s="102">
        <v>48</v>
      </c>
    </row>
    <row r="15" spans="1:7" ht="12.75">
      <c r="A15" s="61" t="s">
        <v>103</v>
      </c>
      <c r="B15" s="102">
        <v>2</v>
      </c>
      <c r="C15" s="66" t="s">
        <v>42</v>
      </c>
      <c r="D15" s="66">
        <v>2</v>
      </c>
      <c r="E15" s="102">
        <v>22000</v>
      </c>
      <c r="F15" s="66" t="s">
        <v>42</v>
      </c>
      <c r="G15" s="102">
        <v>44</v>
      </c>
    </row>
    <row r="16" spans="1:7" ht="12.75">
      <c r="A16" s="71" t="s">
        <v>165</v>
      </c>
      <c r="B16" s="67">
        <v>4</v>
      </c>
      <c r="C16" s="67" t="s">
        <v>42</v>
      </c>
      <c r="D16" s="67">
        <v>4</v>
      </c>
      <c r="E16" s="103">
        <v>23000</v>
      </c>
      <c r="F16" s="103" t="s">
        <v>42</v>
      </c>
      <c r="G16" s="67">
        <v>92</v>
      </c>
    </row>
    <row r="17" spans="1:7" ht="12.75">
      <c r="A17" s="71"/>
      <c r="B17" s="67"/>
      <c r="C17" s="67"/>
      <c r="D17" s="67"/>
      <c r="E17" s="103"/>
      <c r="F17" s="103"/>
      <c r="G17" s="67"/>
    </row>
    <row r="18" spans="1:7" ht="12.75">
      <c r="A18" s="61" t="s">
        <v>110</v>
      </c>
      <c r="B18" s="104">
        <v>12</v>
      </c>
      <c r="C18" s="104">
        <v>3</v>
      </c>
      <c r="D18" s="66">
        <v>15</v>
      </c>
      <c r="E18" s="104">
        <v>9650</v>
      </c>
      <c r="F18" s="104">
        <v>34000</v>
      </c>
      <c r="G18" s="104">
        <v>218</v>
      </c>
    </row>
    <row r="19" spans="1:7" ht="12.75">
      <c r="A19" s="61" t="s">
        <v>111</v>
      </c>
      <c r="B19" s="104">
        <v>8</v>
      </c>
      <c r="C19" s="104" t="s">
        <v>42</v>
      </c>
      <c r="D19" s="66">
        <v>8</v>
      </c>
      <c r="E19" s="104">
        <v>31000</v>
      </c>
      <c r="F19" s="104" t="s">
        <v>42</v>
      </c>
      <c r="G19" s="102">
        <v>248</v>
      </c>
    </row>
    <row r="20" spans="1:7" ht="12.75">
      <c r="A20" s="61" t="s">
        <v>113</v>
      </c>
      <c r="B20" s="104" t="s">
        <v>42</v>
      </c>
      <c r="C20" s="104">
        <v>1</v>
      </c>
      <c r="D20" s="66">
        <v>1</v>
      </c>
      <c r="E20" s="104" t="s">
        <v>42</v>
      </c>
      <c r="F20" s="104">
        <v>33000</v>
      </c>
      <c r="G20" s="102">
        <v>33</v>
      </c>
    </row>
    <row r="21" spans="1:7" ht="12.75">
      <c r="A21" s="71" t="s">
        <v>114</v>
      </c>
      <c r="B21" s="67">
        <v>20</v>
      </c>
      <c r="C21" s="67">
        <v>4</v>
      </c>
      <c r="D21" s="67">
        <v>24</v>
      </c>
      <c r="E21" s="103">
        <v>18190</v>
      </c>
      <c r="F21" s="103">
        <v>33750</v>
      </c>
      <c r="G21" s="67">
        <v>499</v>
      </c>
    </row>
    <row r="22" spans="1:7" ht="12.75">
      <c r="A22" s="71"/>
      <c r="B22" s="67"/>
      <c r="C22" s="67"/>
      <c r="D22" s="67"/>
      <c r="E22" s="103"/>
      <c r="F22" s="103"/>
      <c r="G22" s="67"/>
    </row>
    <row r="23" spans="1:7" ht="12.75">
      <c r="A23" s="61" t="s">
        <v>118</v>
      </c>
      <c r="B23" s="102">
        <v>13</v>
      </c>
      <c r="C23" s="102">
        <v>38</v>
      </c>
      <c r="D23" s="66">
        <v>51</v>
      </c>
      <c r="E23" s="102">
        <v>7800</v>
      </c>
      <c r="F23" s="102">
        <v>35500</v>
      </c>
      <c r="G23" s="102">
        <v>1450</v>
      </c>
    </row>
    <row r="24" spans="1:7" ht="12.75">
      <c r="A24" s="71" t="s">
        <v>166</v>
      </c>
      <c r="B24" s="67">
        <v>13</v>
      </c>
      <c r="C24" s="67">
        <v>38</v>
      </c>
      <c r="D24" s="67">
        <v>51</v>
      </c>
      <c r="E24" s="103">
        <v>7800</v>
      </c>
      <c r="F24" s="103">
        <v>35500</v>
      </c>
      <c r="G24" s="67">
        <v>1450</v>
      </c>
    </row>
    <row r="25" spans="1:7" ht="12.75">
      <c r="A25" s="71"/>
      <c r="B25" s="67"/>
      <c r="C25" s="67"/>
      <c r="D25" s="67"/>
      <c r="E25" s="103"/>
      <c r="F25" s="103"/>
      <c r="G25" s="67"/>
    </row>
    <row r="26" spans="1:7" ht="12.75">
      <c r="A26" s="61" t="s">
        <v>126</v>
      </c>
      <c r="B26" s="66" t="s">
        <v>42</v>
      </c>
      <c r="C26" s="66">
        <v>10</v>
      </c>
      <c r="D26" s="66">
        <v>10</v>
      </c>
      <c r="E26" s="102" t="s">
        <v>42</v>
      </c>
      <c r="F26" s="102">
        <v>27000</v>
      </c>
      <c r="G26" s="66">
        <v>270</v>
      </c>
    </row>
    <row r="27" spans="1:7" ht="12.75">
      <c r="A27" s="61" t="s">
        <v>130</v>
      </c>
      <c r="B27" s="66" t="s">
        <v>42</v>
      </c>
      <c r="C27" s="66">
        <v>25</v>
      </c>
      <c r="D27" s="66">
        <v>25</v>
      </c>
      <c r="E27" s="102" t="s">
        <v>42</v>
      </c>
      <c r="F27" s="102">
        <v>33000</v>
      </c>
      <c r="G27" s="66">
        <v>825</v>
      </c>
    </row>
    <row r="28" spans="1:7" ht="12.75">
      <c r="A28" s="71" t="s">
        <v>131</v>
      </c>
      <c r="B28" s="67" t="s">
        <v>42</v>
      </c>
      <c r="C28" s="67">
        <v>35</v>
      </c>
      <c r="D28" s="67">
        <v>35</v>
      </c>
      <c r="E28" s="103" t="s">
        <v>42</v>
      </c>
      <c r="F28" s="103">
        <v>31286</v>
      </c>
      <c r="G28" s="67">
        <v>1095</v>
      </c>
    </row>
    <row r="29" spans="1:7" ht="12.75">
      <c r="A29" s="61"/>
      <c r="B29" s="66"/>
      <c r="C29" s="66"/>
      <c r="D29" s="66"/>
      <c r="E29" s="102"/>
      <c r="F29" s="102"/>
      <c r="G29" s="66"/>
    </row>
    <row r="30" spans="1:7" ht="12.75">
      <c r="A30" s="61" t="s">
        <v>132</v>
      </c>
      <c r="B30" s="104">
        <v>1</v>
      </c>
      <c r="C30" s="104">
        <v>2</v>
      </c>
      <c r="D30" s="66">
        <v>3</v>
      </c>
      <c r="E30" s="104">
        <v>10000</v>
      </c>
      <c r="F30" s="104">
        <v>25000</v>
      </c>
      <c r="G30" s="102">
        <v>60</v>
      </c>
    </row>
    <row r="31" spans="1:7" ht="12.75">
      <c r="A31" s="61" t="s">
        <v>133</v>
      </c>
      <c r="B31" s="104">
        <v>3</v>
      </c>
      <c r="C31" s="104" t="s">
        <v>42</v>
      </c>
      <c r="D31" s="66">
        <v>3</v>
      </c>
      <c r="E31" s="104">
        <v>9000</v>
      </c>
      <c r="F31" s="104">
        <v>27000</v>
      </c>
      <c r="G31" s="102">
        <v>27</v>
      </c>
    </row>
    <row r="32" spans="1:7" ht="12.75">
      <c r="A32" s="61" t="s">
        <v>134</v>
      </c>
      <c r="B32" s="69">
        <v>18</v>
      </c>
      <c r="C32" s="66" t="s">
        <v>42</v>
      </c>
      <c r="D32" s="69">
        <v>18</v>
      </c>
      <c r="E32" s="69">
        <v>2000</v>
      </c>
      <c r="F32" s="66" t="s">
        <v>42</v>
      </c>
      <c r="G32" s="69">
        <v>36</v>
      </c>
    </row>
    <row r="33" spans="1:7" ht="12.75">
      <c r="A33" s="71" t="s">
        <v>135</v>
      </c>
      <c r="B33" s="67">
        <v>22</v>
      </c>
      <c r="C33" s="67">
        <v>2</v>
      </c>
      <c r="D33" s="67">
        <v>24</v>
      </c>
      <c r="E33" s="103">
        <v>3318</v>
      </c>
      <c r="F33" s="103">
        <v>25000</v>
      </c>
      <c r="G33" s="67">
        <v>123</v>
      </c>
    </row>
    <row r="34" spans="1:7" ht="12.75">
      <c r="A34" s="71"/>
      <c r="B34" s="67"/>
      <c r="C34" s="67"/>
      <c r="D34" s="67"/>
      <c r="E34" s="103"/>
      <c r="F34" s="103"/>
      <c r="G34" s="67"/>
    </row>
    <row r="35" spans="1:7" ht="12.75">
      <c r="A35" s="61" t="s">
        <v>138</v>
      </c>
      <c r="B35" s="66" t="s">
        <v>42</v>
      </c>
      <c r="C35" s="102">
        <v>35</v>
      </c>
      <c r="D35" s="66">
        <v>35</v>
      </c>
      <c r="E35" s="66" t="s">
        <v>42</v>
      </c>
      <c r="F35" s="102">
        <v>30000</v>
      </c>
      <c r="G35" s="102">
        <v>1050</v>
      </c>
    </row>
    <row r="36" spans="1:7" ht="12.75">
      <c r="A36" s="71" t="s">
        <v>139</v>
      </c>
      <c r="B36" s="67" t="s">
        <v>42</v>
      </c>
      <c r="C36" s="67">
        <v>35</v>
      </c>
      <c r="D36" s="67">
        <v>35</v>
      </c>
      <c r="E36" s="67" t="s">
        <v>42</v>
      </c>
      <c r="F36" s="103">
        <v>30000</v>
      </c>
      <c r="G36" s="67">
        <v>1050</v>
      </c>
    </row>
    <row r="37" spans="1:7" ht="12.75">
      <c r="A37" s="61"/>
      <c r="B37" s="66"/>
      <c r="C37" s="66"/>
      <c r="D37" s="66"/>
      <c r="E37" s="102"/>
      <c r="F37" s="102"/>
      <c r="G37" s="66"/>
    </row>
    <row r="38" spans="1:7" ht="12.75">
      <c r="A38" s="61" t="s">
        <v>142</v>
      </c>
      <c r="B38" s="102">
        <v>11</v>
      </c>
      <c r="C38" s="102">
        <v>27</v>
      </c>
      <c r="D38" s="66">
        <v>38</v>
      </c>
      <c r="E38" s="102">
        <v>5500</v>
      </c>
      <c r="F38" s="102">
        <v>30000</v>
      </c>
      <c r="G38" s="102">
        <v>871</v>
      </c>
    </row>
    <row r="39" spans="1:9" ht="12.75">
      <c r="A39" s="61" t="s">
        <v>144</v>
      </c>
      <c r="B39" s="66">
        <v>8</v>
      </c>
      <c r="C39" s="66">
        <v>24</v>
      </c>
      <c r="D39" s="66">
        <v>32</v>
      </c>
      <c r="E39" s="102">
        <v>9000</v>
      </c>
      <c r="F39" s="102">
        <v>24500</v>
      </c>
      <c r="G39" s="66">
        <v>660</v>
      </c>
      <c r="I39" s="112"/>
    </row>
    <row r="40" spans="1:7" ht="12.75">
      <c r="A40" s="61" t="s">
        <v>146</v>
      </c>
      <c r="B40" s="66" t="s">
        <v>42</v>
      </c>
      <c r="C40" s="66">
        <v>4</v>
      </c>
      <c r="D40" s="66">
        <v>4</v>
      </c>
      <c r="E40" s="66" t="s">
        <v>42</v>
      </c>
      <c r="F40" s="102">
        <v>15000</v>
      </c>
      <c r="G40" s="66">
        <v>60</v>
      </c>
    </row>
    <row r="41" spans="1:7" ht="12.75">
      <c r="A41" s="71" t="s">
        <v>167</v>
      </c>
      <c r="B41" s="67">
        <v>19</v>
      </c>
      <c r="C41" s="67">
        <v>55</v>
      </c>
      <c r="D41" s="67">
        <v>74</v>
      </c>
      <c r="E41" s="103">
        <v>6974</v>
      </c>
      <c r="F41" s="103">
        <v>26509</v>
      </c>
      <c r="G41" s="67">
        <v>1591</v>
      </c>
    </row>
    <row r="42" spans="1:7" ht="12.75">
      <c r="A42" s="61"/>
      <c r="B42" s="66"/>
      <c r="C42" s="66"/>
      <c r="D42" s="66"/>
      <c r="E42" s="102"/>
      <c r="F42" s="102"/>
      <c r="G42" s="66"/>
    </row>
    <row r="43" spans="1:7" ht="12.75">
      <c r="A43" s="61" t="s">
        <v>149</v>
      </c>
      <c r="B43" s="102">
        <v>31</v>
      </c>
      <c r="C43" s="102">
        <v>37</v>
      </c>
      <c r="D43" s="66">
        <v>68</v>
      </c>
      <c r="E43" s="102">
        <v>4000</v>
      </c>
      <c r="F43" s="102">
        <v>19680</v>
      </c>
      <c r="G43" s="102">
        <v>852</v>
      </c>
    </row>
    <row r="44" spans="1:7" ht="12.75">
      <c r="A44" s="71" t="s">
        <v>150</v>
      </c>
      <c r="B44" s="67">
        <v>31</v>
      </c>
      <c r="C44" s="67">
        <v>37</v>
      </c>
      <c r="D44" s="67">
        <v>68</v>
      </c>
      <c r="E44" s="103">
        <v>4000</v>
      </c>
      <c r="F44" s="103">
        <v>19680</v>
      </c>
      <c r="G44" s="67">
        <v>852</v>
      </c>
    </row>
    <row r="45" spans="1:7" ht="12.75">
      <c r="A45" s="71"/>
      <c r="B45" s="67"/>
      <c r="C45" s="67"/>
      <c r="D45" s="67"/>
      <c r="E45" s="103"/>
      <c r="F45" s="103"/>
      <c r="G45" s="67"/>
    </row>
    <row r="46" spans="1:7" ht="13.5" thickBot="1">
      <c r="A46" s="72" t="s">
        <v>151</v>
      </c>
      <c r="B46" s="73">
        <v>4900</v>
      </c>
      <c r="C46" s="73">
        <v>1405</v>
      </c>
      <c r="D46" s="73">
        <v>6305</v>
      </c>
      <c r="E46" s="106">
        <v>25666</v>
      </c>
      <c r="F46" s="106">
        <v>34790</v>
      </c>
      <c r="G46" s="73">
        <v>174642</v>
      </c>
    </row>
  </sheetData>
  <mergeCells count="4">
    <mergeCell ref="A1:G1"/>
    <mergeCell ref="A3:G3"/>
    <mergeCell ref="E5:F5"/>
    <mergeCell ref="E6:F6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76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 codeName="Hoja76">
    <pageSetUpPr fitToPage="1"/>
  </sheetPr>
  <dimension ref="A1:J85"/>
  <sheetViews>
    <sheetView zoomScale="75" zoomScaleNormal="75" workbookViewId="0" topLeftCell="A1">
      <selection activeCell="A3" sqref="A3:I3"/>
    </sheetView>
  </sheetViews>
  <sheetFormatPr defaultColWidth="11.421875" defaultRowHeight="12.75"/>
  <cols>
    <col min="1" max="1" width="28.7109375" style="58" customWidth="1"/>
    <col min="2" max="9" width="12.7109375" style="58" customWidth="1"/>
    <col min="10" max="16384" width="11.421875" style="58" customWidth="1"/>
  </cols>
  <sheetData>
    <row r="1" spans="1:9" s="55" customFormat="1" ht="18">
      <c r="A1" s="179" t="s">
        <v>0</v>
      </c>
      <c r="B1" s="179"/>
      <c r="C1" s="179"/>
      <c r="D1" s="179"/>
      <c r="E1" s="179"/>
      <c r="F1" s="179"/>
      <c r="G1" s="179"/>
      <c r="H1" s="179"/>
      <c r="I1" s="179"/>
    </row>
    <row r="3" spans="1:9" s="56" customFormat="1" ht="15">
      <c r="A3" s="191" t="s">
        <v>212</v>
      </c>
      <c r="B3" s="191"/>
      <c r="C3" s="191"/>
      <c r="D3" s="191"/>
      <c r="E3" s="191"/>
      <c r="F3" s="191"/>
      <c r="G3" s="191"/>
      <c r="H3" s="191"/>
      <c r="I3" s="191"/>
    </row>
    <row r="4" spans="1:9" s="56" customFormat="1" ht="15.75" thickBot="1">
      <c r="A4" s="98"/>
      <c r="B4" s="99"/>
      <c r="C4" s="99"/>
      <c r="D4" s="99"/>
      <c r="E4" s="99"/>
      <c r="F4" s="99"/>
      <c r="G4" s="99"/>
      <c r="H4" s="100"/>
      <c r="I4" s="100"/>
    </row>
    <row r="5" spans="1:9" ht="12.75">
      <c r="A5" s="135" t="s">
        <v>85</v>
      </c>
      <c r="B5" s="181" t="s">
        <v>173</v>
      </c>
      <c r="C5" s="182"/>
      <c r="D5" s="182"/>
      <c r="E5" s="182"/>
      <c r="F5" s="185"/>
      <c r="G5" s="181" t="s">
        <v>152</v>
      </c>
      <c r="H5" s="182"/>
      <c r="I5" s="182"/>
    </row>
    <row r="6" spans="1:9" ht="12.75">
      <c r="A6" s="59" t="s">
        <v>87</v>
      </c>
      <c r="B6" s="189" t="s">
        <v>36</v>
      </c>
      <c r="C6" s="190"/>
      <c r="D6" s="189" t="s">
        <v>37</v>
      </c>
      <c r="E6" s="202"/>
      <c r="F6" s="203" t="s">
        <v>40</v>
      </c>
      <c r="G6" s="183" t="s">
        <v>153</v>
      </c>
      <c r="H6" s="184"/>
      <c r="I6" s="63" t="s">
        <v>174</v>
      </c>
    </row>
    <row r="7" spans="1:9" ht="13.5" thickBot="1">
      <c r="A7" s="90"/>
      <c r="B7" s="91" t="s">
        <v>38</v>
      </c>
      <c r="C7" s="91" t="s">
        <v>39</v>
      </c>
      <c r="D7" s="91" t="s">
        <v>38</v>
      </c>
      <c r="E7" s="91" t="s">
        <v>39</v>
      </c>
      <c r="F7" s="165"/>
      <c r="G7" s="91" t="s">
        <v>38</v>
      </c>
      <c r="H7" s="101" t="s">
        <v>39</v>
      </c>
      <c r="I7" s="91" t="s">
        <v>175</v>
      </c>
    </row>
    <row r="8" spans="1:9" ht="12.75">
      <c r="A8" s="57" t="s">
        <v>94</v>
      </c>
      <c r="B8" s="85">
        <v>54471</v>
      </c>
      <c r="C8" s="85" t="s">
        <v>42</v>
      </c>
      <c r="D8" s="85">
        <v>23344</v>
      </c>
      <c r="E8" s="85" t="s">
        <v>42</v>
      </c>
      <c r="F8" s="85">
        <v>77815</v>
      </c>
      <c r="G8" s="111">
        <v>50000</v>
      </c>
      <c r="H8" s="113">
        <v>70000</v>
      </c>
      <c r="I8" s="85">
        <v>2723550</v>
      </c>
    </row>
    <row r="9" spans="1:9" ht="12.75">
      <c r="A9" s="61" t="s">
        <v>95</v>
      </c>
      <c r="B9" s="102">
        <v>76051</v>
      </c>
      <c r="C9" s="102" t="s">
        <v>42</v>
      </c>
      <c r="D9" s="69">
        <v>32593</v>
      </c>
      <c r="E9" s="66" t="s">
        <v>42</v>
      </c>
      <c r="F9" s="66">
        <v>108644</v>
      </c>
      <c r="G9" s="102">
        <v>50000</v>
      </c>
      <c r="H9" s="102">
        <v>70000</v>
      </c>
      <c r="I9" s="102">
        <v>3802550</v>
      </c>
    </row>
    <row r="10" spans="1:9" ht="12.75">
      <c r="A10" s="61" t="s">
        <v>96</v>
      </c>
      <c r="B10" s="66">
        <v>1264</v>
      </c>
      <c r="C10" s="66" t="s">
        <v>42</v>
      </c>
      <c r="D10" s="69">
        <v>378</v>
      </c>
      <c r="E10" s="66" t="s">
        <v>42</v>
      </c>
      <c r="F10" s="66">
        <v>1642</v>
      </c>
      <c r="G10" s="102">
        <v>50000</v>
      </c>
      <c r="H10" s="102">
        <v>70000</v>
      </c>
      <c r="I10" s="66">
        <v>63200</v>
      </c>
    </row>
    <row r="11" spans="1:9" ht="12.75">
      <c r="A11" s="61" t="s">
        <v>97</v>
      </c>
      <c r="B11" s="102">
        <v>10809</v>
      </c>
      <c r="C11" s="102" t="s">
        <v>42</v>
      </c>
      <c r="D11" s="69">
        <v>4633</v>
      </c>
      <c r="E11" s="66" t="s">
        <v>42</v>
      </c>
      <c r="F11" s="66">
        <v>15442</v>
      </c>
      <c r="G11" s="102">
        <v>50000</v>
      </c>
      <c r="H11" s="102">
        <v>70000</v>
      </c>
      <c r="I11" s="102">
        <v>540450</v>
      </c>
    </row>
    <row r="12" spans="1:9" ht="12.75">
      <c r="A12" s="71" t="s">
        <v>98</v>
      </c>
      <c r="B12" s="67">
        <v>142595</v>
      </c>
      <c r="C12" s="67" t="s">
        <v>42</v>
      </c>
      <c r="D12" s="70">
        <v>60948</v>
      </c>
      <c r="E12" s="67" t="s">
        <v>42</v>
      </c>
      <c r="F12" s="67">
        <v>203543</v>
      </c>
      <c r="G12" s="103">
        <v>50000</v>
      </c>
      <c r="H12" s="103" t="s">
        <v>42</v>
      </c>
      <c r="I12" s="67">
        <v>7129750</v>
      </c>
    </row>
    <row r="13" spans="1:9" ht="12.75">
      <c r="A13" s="71"/>
      <c r="B13" s="67"/>
      <c r="C13" s="67"/>
      <c r="D13" s="67"/>
      <c r="E13" s="67"/>
      <c r="F13" s="67"/>
      <c r="G13" s="103"/>
      <c r="H13" s="103"/>
      <c r="I13" s="67"/>
    </row>
    <row r="14" spans="1:9" s="68" customFormat="1" ht="12.75">
      <c r="A14" s="71" t="s">
        <v>99</v>
      </c>
      <c r="B14" s="103">
        <v>5238</v>
      </c>
      <c r="C14" s="70">
        <v>200</v>
      </c>
      <c r="D14" s="70">
        <v>1812</v>
      </c>
      <c r="E14" s="67" t="s">
        <v>42</v>
      </c>
      <c r="F14" s="67">
        <v>7250</v>
      </c>
      <c r="G14" s="103">
        <v>45000</v>
      </c>
      <c r="H14" s="70">
        <v>65000</v>
      </c>
      <c r="I14" s="103">
        <v>248710</v>
      </c>
    </row>
    <row r="15" spans="1:9" ht="12.75">
      <c r="A15" s="71"/>
      <c r="B15" s="67"/>
      <c r="C15" s="67"/>
      <c r="D15" s="67"/>
      <c r="E15" s="67"/>
      <c r="F15" s="67"/>
      <c r="G15" s="103"/>
      <c r="H15" s="103"/>
      <c r="I15" s="67"/>
    </row>
    <row r="16" spans="1:9" s="68" customFormat="1" ht="12.75">
      <c r="A16" s="71" t="s">
        <v>100</v>
      </c>
      <c r="B16" s="67">
        <v>2521</v>
      </c>
      <c r="C16" s="67">
        <v>170</v>
      </c>
      <c r="D16" s="67" t="s">
        <v>42</v>
      </c>
      <c r="E16" s="67" t="s">
        <v>42</v>
      </c>
      <c r="F16" s="67">
        <v>2691</v>
      </c>
      <c r="G16" s="103" t="s">
        <v>42</v>
      </c>
      <c r="H16" s="103" t="s">
        <v>42</v>
      </c>
      <c r="I16" s="67" t="s">
        <v>42</v>
      </c>
    </row>
    <row r="17" spans="1:9" ht="12.75">
      <c r="A17" s="61"/>
      <c r="B17" s="66"/>
      <c r="C17" s="66"/>
      <c r="D17" s="66"/>
      <c r="E17" s="66"/>
      <c r="F17" s="66"/>
      <c r="G17" s="102"/>
      <c r="H17" s="102"/>
      <c r="I17" s="66"/>
    </row>
    <row r="18" spans="1:9" ht="12.75">
      <c r="A18" s="61" t="s">
        <v>101</v>
      </c>
      <c r="B18" s="102">
        <v>3165</v>
      </c>
      <c r="C18" s="102" t="s">
        <v>42</v>
      </c>
      <c r="D18" s="66" t="s">
        <v>42</v>
      </c>
      <c r="E18" s="66" t="s">
        <v>42</v>
      </c>
      <c r="F18" s="66">
        <v>3165</v>
      </c>
      <c r="G18" s="102">
        <v>43500</v>
      </c>
      <c r="H18" s="102" t="s">
        <v>42</v>
      </c>
      <c r="I18" s="102">
        <v>137678</v>
      </c>
    </row>
    <row r="19" spans="1:9" ht="12.75">
      <c r="A19" s="61" t="s">
        <v>102</v>
      </c>
      <c r="B19" s="102">
        <v>2130</v>
      </c>
      <c r="C19" s="66" t="s">
        <v>42</v>
      </c>
      <c r="D19" s="66" t="s">
        <v>42</v>
      </c>
      <c r="E19" s="66" t="s">
        <v>42</v>
      </c>
      <c r="F19" s="66">
        <v>2130</v>
      </c>
      <c r="G19" s="102">
        <v>42000</v>
      </c>
      <c r="H19" s="66" t="s">
        <v>42</v>
      </c>
      <c r="I19" s="102">
        <v>89460</v>
      </c>
    </row>
    <row r="20" spans="1:9" ht="12.75">
      <c r="A20" s="61" t="s">
        <v>103</v>
      </c>
      <c r="B20" s="102">
        <v>1850</v>
      </c>
      <c r="C20" s="66" t="s">
        <v>42</v>
      </c>
      <c r="D20" s="66" t="s">
        <v>42</v>
      </c>
      <c r="E20" s="66" t="s">
        <v>42</v>
      </c>
      <c r="F20" s="66">
        <v>1850</v>
      </c>
      <c r="G20" s="102">
        <v>42500</v>
      </c>
      <c r="H20" s="66" t="s">
        <v>42</v>
      </c>
      <c r="I20" s="102">
        <v>78625</v>
      </c>
    </row>
    <row r="21" spans="1:9" ht="12.75">
      <c r="A21" s="71" t="s">
        <v>165</v>
      </c>
      <c r="B21" s="67">
        <v>7145</v>
      </c>
      <c r="C21" s="67" t="s">
        <v>42</v>
      </c>
      <c r="D21" s="67" t="s">
        <v>42</v>
      </c>
      <c r="E21" s="67" t="s">
        <v>42</v>
      </c>
      <c r="F21" s="67">
        <v>7145</v>
      </c>
      <c r="G21" s="103">
        <v>42794</v>
      </c>
      <c r="H21" s="103" t="s">
        <v>42</v>
      </c>
      <c r="I21" s="67">
        <v>305763</v>
      </c>
    </row>
    <row r="22" spans="1:9" ht="12.75">
      <c r="A22" s="71"/>
      <c r="B22" s="67"/>
      <c r="C22" s="67"/>
      <c r="D22" s="67"/>
      <c r="E22" s="67"/>
      <c r="F22" s="67"/>
      <c r="G22" s="103"/>
      <c r="H22" s="103"/>
      <c r="I22" s="67"/>
    </row>
    <row r="23" spans="1:9" s="68" customFormat="1" ht="12.75">
      <c r="A23" s="71" t="s">
        <v>104</v>
      </c>
      <c r="B23" s="103">
        <v>5107</v>
      </c>
      <c r="C23" s="103">
        <v>133</v>
      </c>
      <c r="D23" s="67" t="s">
        <v>42</v>
      </c>
      <c r="E23" s="67" t="s">
        <v>42</v>
      </c>
      <c r="F23" s="67">
        <v>5240</v>
      </c>
      <c r="G23" s="103">
        <v>34563</v>
      </c>
      <c r="H23" s="103">
        <v>31262</v>
      </c>
      <c r="I23" s="103">
        <v>180672</v>
      </c>
    </row>
    <row r="24" spans="1:9" ht="12.75">
      <c r="A24" s="71"/>
      <c r="B24" s="67"/>
      <c r="C24" s="67"/>
      <c r="D24" s="67"/>
      <c r="E24" s="67"/>
      <c r="F24" s="67"/>
      <c r="G24" s="103"/>
      <c r="H24" s="103"/>
      <c r="I24" s="67"/>
    </row>
    <row r="25" spans="1:9" s="68" customFormat="1" ht="12.75">
      <c r="A25" s="71" t="s">
        <v>105</v>
      </c>
      <c r="B25" s="103">
        <v>53</v>
      </c>
      <c r="C25" s="103">
        <v>1</v>
      </c>
      <c r="D25" s="103" t="s">
        <v>42</v>
      </c>
      <c r="E25" s="67" t="s">
        <v>42</v>
      </c>
      <c r="F25" s="67">
        <v>54</v>
      </c>
      <c r="G25" s="103">
        <v>26000</v>
      </c>
      <c r="H25" s="103">
        <v>45000</v>
      </c>
      <c r="I25" s="103">
        <v>1423</v>
      </c>
    </row>
    <row r="26" spans="1:9" ht="12.75">
      <c r="A26" s="61"/>
      <c r="B26" s="66"/>
      <c r="C26" s="66"/>
      <c r="D26" s="66"/>
      <c r="E26" s="66"/>
      <c r="F26" s="66"/>
      <c r="G26" s="102"/>
      <c r="H26" s="102"/>
      <c r="I26" s="66"/>
    </row>
    <row r="27" spans="1:9" ht="12.75">
      <c r="A27" s="61" t="s">
        <v>106</v>
      </c>
      <c r="B27" s="66">
        <v>31</v>
      </c>
      <c r="C27" s="66">
        <v>222</v>
      </c>
      <c r="D27" s="66">
        <v>190</v>
      </c>
      <c r="E27" s="66">
        <v>610</v>
      </c>
      <c r="F27" s="66">
        <v>1053</v>
      </c>
      <c r="G27" s="102">
        <v>27000</v>
      </c>
      <c r="H27" s="102">
        <v>75000</v>
      </c>
      <c r="I27" s="66">
        <v>17487</v>
      </c>
    </row>
    <row r="28" spans="1:9" ht="12.75">
      <c r="A28" s="61" t="s">
        <v>107</v>
      </c>
      <c r="B28" s="66" t="s">
        <v>42</v>
      </c>
      <c r="C28" s="66" t="s">
        <v>42</v>
      </c>
      <c r="D28" s="66" t="s">
        <v>42</v>
      </c>
      <c r="E28" s="66" t="s">
        <v>42</v>
      </c>
      <c r="F28" s="66" t="s">
        <v>42</v>
      </c>
      <c r="G28" s="102" t="s">
        <v>42</v>
      </c>
      <c r="H28" s="102" t="s">
        <v>42</v>
      </c>
      <c r="I28" s="66" t="s">
        <v>42</v>
      </c>
    </row>
    <row r="29" spans="1:9" ht="12.75">
      <c r="A29" s="61" t="s">
        <v>108</v>
      </c>
      <c r="B29" s="66" t="s">
        <v>42</v>
      </c>
      <c r="C29" s="66" t="s">
        <v>42</v>
      </c>
      <c r="D29" s="66" t="s">
        <v>42</v>
      </c>
      <c r="E29" s="66" t="s">
        <v>42</v>
      </c>
      <c r="F29" s="66" t="s">
        <v>42</v>
      </c>
      <c r="G29" s="102" t="s">
        <v>42</v>
      </c>
      <c r="H29" s="102" t="s">
        <v>42</v>
      </c>
      <c r="I29" s="66" t="s">
        <v>42</v>
      </c>
    </row>
    <row r="30" spans="1:9" ht="12.75">
      <c r="A30" s="71" t="s">
        <v>109</v>
      </c>
      <c r="B30" s="67">
        <v>31</v>
      </c>
      <c r="C30" s="67">
        <v>222</v>
      </c>
      <c r="D30" s="67">
        <v>190</v>
      </c>
      <c r="E30" s="67">
        <v>610</v>
      </c>
      <c r="F30" s="67">
        <v>1053</v>
      </c>
      <c r="G30" s="103">
        <v>27000</v>
      </c>
      <c r="H30" s="103">
        <v>75000</v>
      </c>
      <c r="I30" s="67">
        <v>17487</v>
      </c>
    </row>
    <row r="31" spans="1:9" ht="12.75">
      <c r="A31" s="61"/>
      <c r="B31" s="66"/>
      <c r="C31" s="66"/>
      <c r="D31" s="66"/>
      <c r="E31" s="66"/>
      <c r="F31" s="66"/>
      <c r="G31" s="102"/>
      <c r="H31" s="102"/>
      <c r="I31" s="66"/>
    </row>
    <row r="32" spans="1:9" ht="12.75">
      <c r="A32" s="61" t="s">
        <v>110</v>
      </c>
      <c r="B32" s="104">
        <v>2190</v>
      </c>
      <c r="C32" s="104">
        <v>25</v>
      </c>
      <c r="D32" s="104">
        <v>3245</v>
      </c>
      <c r="E32" s="66" t="s">
        <v>42</v>
      </c>
      <c r="F32" s="66">
        <v>5460</v>
      </c>
      <c r="G32" s="104">
        <v>18925</v>
      </c>
      <c r="H32" s="104">
        <v>44200</v>
      </c>
      <c r="I32" s="104">
        <v>42550</v>
      </c>
    </row>
    <row r="33" spans="1:9" ht="12.75">
      <c r="A33" s="61" t="s">
        <v>111</v>
      </c>
      <c r="B33" s="104">
        <v>2042</v>
      </c>
      <c r="C33" s="104">
        <v>47</v>
      </c>
      <c r="D33" s="66" t="s">
        <v>42</v>
      </c>
      <c r="E33" s="66" t="s">
        <v>42</v>
      </c>
      <c r="F33" s="66">
        <v>2089</v>
      </c>
      <c r="G33" s="104">
        <v>38000</v>
      </c>
      <c r="H33" s="104">
        <v>55000</v>
      </c>
      <c r="I33" s="102">
        <v>80181</v>
      </c>
    </row>
    <row r="34" spans="1:9" ht="12.75">
      <c r="A34" s="61" t="s">
        <v>112</v>
      </c>
      <c r="B34" s="104">
        <v>1750</v>
      </c>
      <c r="C34" s="104">
        <v>917</v>
      </c>
      <c r="D34" s="69">
        <v>189</v>
      </c>
      <c r="E34" s="66" t="s">
        <v>42</v>
      </c>
      <c r="F34" s="66">
        <v>2856</v>
      </c>
      <c r="G34" s="104">
        <v>16772</v>
      </c>
      <c r="H34" s="104">
        <v>38000</v>
      </c>
      <c r="I34" s="102">
        <v>64197</v>
      </c>
    </row>
    <row r="35" spans="1:9" ht="12.75">
      <c r="A35" s="61" t="s">
        <v>113</v>
      </c>
      <c r="B35" s="104">
        <v>4</v>
      </c>
      <c r="C35" s="104">
        <v>9</v>
      </c>
      <c r="D35" s="66" t="s">
        <v>42</v>
      </c>
      <c r="E35" s="66" t="s">
        <v>42</v>
      </c>
      <c r="F35" s="66">
        <v>13</v>
      </c>
      <c r="G35" s="104">
        <v>18000</v>
      </c>
      <c r="H35" s="104">
        <v>39556</v>
      </c>
      <c r="I35" s="102">
        <v>428</v>
      </c>
    </row>
    <row r="36" spans="1:9" ht="12.75">
      <c r="A36" s="71" t="s">
        <v>114</v>
      </c>
      <c r="B36" s="67">
        <v>5986</v>
      </c>
      <c r="C36" s="67">
        <v>998</v>
      </c>
      <c r="D36" s="67">
        <v>3434</v>
      </c>
      <c r="E36" s="67" t="s">
        <v>42</v>
      </c>
      <c r="F36" s="67">
        <v>10418</v>
      </c>
      <c r="G36" s="103">
        <v>24802</v>
      </c>
      <c r="H36" s="103">
        <v>38970</v>
      </c>
      <c r="I36" s="67">
        <v>187356</v>
      </c>
    </row>
    <row r="37" spans="1:9" ht="12.75">
      <c r="A37" s="71"/>
      <c r="B37" s="67"/>
      <c r="C37" s="67"/>
      <c r="D37" s="67"/>
      <c r="E37" s="67"/>
      <c r="F37" s="67"/>
      <c r="G37" s="103"/>
      <c r="H37" s="103"/>
      <c r="I37" s="67"/>
    </row>
    <row r="38" spans="1:9" s="68" customFormat="1" ht="12.75">
      <c r="A38" s="71" t="s">
        <v>115</v>
      </c>
      <c r="B38" s="103" t="s">
        <v>42</v>
      </c>
      <c r="C38" s="103" t="s">
        <v>42</v>
      </c>
      <c r="D38" s="67" t="s">
        <v>42</v>
      </c>
      <c r="E38" s="67" t="s">
        <v>42</v>
      </c>
      <c r="F38" s="67" t="s">
        <v>42</v>
      </c>
      <c r="G38" s="103" t="s">
        <v>42</v>
      </c>
      <c r="H38" s="103" t="s">
        <v>42</v>
      </c>
      <c r="I38" s="103" t="s">
        <v>42</v>
      </c>
    </row>
    <row r="39" spans="1:9" ht="12.75">
      <c r="A39" s="61"/>
      <c r="B39" s="66"/>
      <c r="C39" s="66"/>
      <c r="D39" s="66"/>
      <c r="E39" s="66"/>
      <c r="F39" s="66"/>
      <c r="G39" s="102"/>
      <c r="H39" s="102"/>
      <c r="I39" s="66"/>
    </row>
    <row r="40" spans="1:9" ht="12.75">
      <c r="A40" s="61" t="s">
        <v>116</v>
      </c>
      <c r="B40" s="69">
        <v>82</v>
      </c>
      <c r="C40" s="102">
        <v>68</v>
      </c>
      <c r="D40" s="69">
        <v>30</v>
      </c>
      <c r="E40" s="69">
        <v>10</v>
      </c>
      <c r="F40" s="66">
        <v>190</v>
      </c>
      <c r="G40" s="69">
        <v>8000</v>
      </c>
      <c r="H40" s="102">
        <v>30000</v>
      </c>
      <c r="I40" s="102">
        <v>2696</v>
      </c>
    </row>
    <row r="41" spans="1:9" ht="12.75">
      <c r="A41" s="61" t="s">
        <v>117</v>
      </c>
      <c r="B41" s="66">
        <v>509</v>
      </c>
      <c r="C41" s="66">
        <v>25</v>
      </c>
      <c r="D41" s="66" t="s">
        <v>42</v>
      </c>
      <c r="E41" s="66" t="s">
        <v>42</v>
      </c>
      <c r="F41" s="66">
        <v>534</v>
      </c>
      <c r="G41" s="102">
        <v>21500</v>
      </c>
      <c r="H41" s="102">
        <v>34200</v>
      </c>
      <c r="I41" s="66">
        <v>11799</v>
      </c>
    </row>
    <row r="42" spans="1:9" ht="12.75">
      <c r="A42" s="61" t="s">
        <v>118</v>
      </c>
      <c r="B42" s="102">
        <v>692</v>
      </c>
      <c r="C42" s="102">
        <v>2314</v>
      </c>
      <c r="D42" s="66" t="s">
        <v>42</v>
      </c>
      <c r="E42" s="66" t="s">
        <v>42</v>
      </c>
      <c r="F42" s="66">
        <v>3006</v>
      </c>
      <c r="G42" s="102">
        <v>5300</v>
      </c>
      <c r="H42" s="102">
        <v>25500</v>
      </c>
      <c r="I42" s="102">
        <v>62675</v>
      </c>
    </row>
    <row r="43" spans="1:9" ht="12.75">
      <c r="A43" s="61" t="s">
        <v>119</v>
      </c>
      <c r="B43" s="102">
        <v>224</v>
      </c>
      <c r="C43" s="102">
        <v>182</v>
      </c>
      <c r="D43" s="66" t="s">
        <v>42</v>
      </c>
      <c r="E43" s="66" t="s">
        <v>42</v>
      </c>
      <c r="F43" s="66">
        <v>406</v>
      </c>
      <c r="G43" s="102">
        <v>25000</v>
      </c>
      <c r="H43" s="102">
        <v>42000</v>
      </c>
      <c r="I43" s="102">
        <v>13244</v>
      </c>
    </row>
    <row r="44" spans="1:9" ht="12.75">
      <c r="A44" s="61" t="s">
        <v>120</v>
      </c>
      <c r="B44" s="102">
        <v>98</v>
      </c>
      <c r="C44" s="102">
        <v>261</v>
      </c>
      <c r="D44" s="102">
        <v>884</v>
      </c>
      <c r="E44" s="69">
        <v>174</v>
      </c>
      <c r="F44" s="66">
        <v>1417</v>
      </c>
      <c r="G44" s="102">
        <v>22000</v>
      </c>
      <c r="H44" s="102">
        <v>35000</v>
      </c>
      <c r="I44" s="102">
        <v>11291</v>
      </c>
    </row>
    <row r="45" spans="1:9" ht="12.75">
      <c r="A45" s="61" t="s">
        <v>121</v>
      </c>
      <c r="B45" s="102">
        <v>79</v>
      </c>
      <c r="C45" s="102">
        <v>39</v>
      </c>
      <c r="D45" s="66" t="s">
        <v>42</v>
      </c>
      <c r="E45" s="66" t="s">
        <v>42</v>
      </c>
      <c r="F45" s="66">
        <v>118</v>
      </c>
      <c r="G45" s="102">
        <v>15000</v>
      </c>
      <c r="H45" s="102">
        <v>35000</v>
      </c>
      <c r="I45" s="102">
        <v>2550</v>
      </c>
    </row>
    <row r="46" spans="1:9" ht="12.75">
      <c r="A46" s="61" t="s">
        <v>122</v>
      </c>
      <c r="B46" s="102">
        <v>74</v>
      </c>
      <c r="C46" s="102">
        <v>15</v>
      </c>
      <c r="D46" s="66" t="s">
        <v>42</v>
      </c>
      <c r="E46" s="66" t="s">
        <v>42</v>
      </c>
      <c r="F46" s="66">
        <v>89</v>
      </c>
      <c r="G46" s="102">
        <v>16000</v>
      </c>
      <c r="H46" s="102">
        <v>18000</v>
      </c>
      <c r="I46" s="102">
        <v>1454</v>
      </c>
    </row>
    <row r="47" spans="1:9" ht="12.75">
      <c r="A47" s="61" t="s">
        <v>123</v>
      </c>
      <c r="B47" s="102" t="s">
        <v>42</v>
      </c>
      <c r="C47" s="102">
        <v>100</v>
      </c>
      <c r="D47" s="102">
        <v>207</v>
      </c>
      <c r="E47" s="69">
        <v>349</v>
      </c>
      <c r="F47" s="66">
        <v>656</v>
      </c>
      <c r="G47" s="102">
        <v>11000</v>
      </c>
      <c r="H47" s="102">
        <v>46000</v>
      </c>
      <c r="I47" s="102">
        <v>4600</v>
      </c>
    </row>
    <row r="48" spans="1:9" ht="12.75">
      <c r="A48" s="61" t="s">
        <v>124</v>
      </c>
      <c r="B48" s="102" t="s">
        <v>42</v>
      </c>
      <c r="C48" s="102">
        <v>300</v>
      </c>
      <c r="D48" s="102">
        <v>267</v>
      </c>
      <c r="E48" s="69">
        <v>84</v>
      </c>
      <c r="F48" s="66">
        <v>651</v>
      </c>
      <c r="G48" s="102" t="s">
        <v>42</v>
      </c>
      <c r="H48" s="102">
        <v>40000</v>
      </c>
      <c r="I48" s="102">
        <v>12000</v>
      </c>
    </row>
    <row r="49" spans="1:9" ht="12.75">
      <c r="A49" s="71" t="s">
        <v>166</v>
      </c>
      <c r="B49" s="67">
        <v>1758</v>
      </c>
      <c r="C49" s="67">
        <v>3304</v>
      </c>
      <c r="D49" s="67">
        <v>1388</v>
      </c>
      <c r="E49" s="70">
        <v>617</v>
      </c>
      <c r="F49" s="67">
        <v>7067</v>
      </c>
      <c r="G49" s="103">
        <v>14444</v>
      </c>
      <c r="H49" s="103">
        <v>29333</v>
      </c>
      <c r="I49" s="67">
        <v>122309</v>
      </c>
    </row>
    <row r="50" spans="1:9" ht="12.75">
      <c r="A50" s="71"/>
      <c r="B50" s="67"/>
      <c r="C50" s="67"/>
      <c r="D50" s="67"/>
      <c r="E50" s="67"/>
      <c r="F50" s="67"/>
      <c r="G50" s="103"/>
      <c r="H50" s="103"/>
      <c r="I50" s="67"/>
    </row>
    <row r="51" spans="1:9" s="68" customFormat="1" ht="12.75">
      <c r="A51" s="71" t="s">
        <v>125</v>
      </c>
      <c r="B51" s="103" t="s">
        <v>42</v>
      </c>
      <c r="C51" s="103">
        <v>435</v>
      </c>
      <c r="D51" s="67" t="s">
        <v>42</v>
      </c>
      <c r="E51" s="67" t="s">
        <v>42</v>
      </c>
      <c r="F51" s="67">
        <v>435</v>
      </c>
      <c r="G51" s="103" t="s">
        <v>42</v>
      </c>
      <c r="H51" s="103">
        <v>34000</v>
      </c>
      <c r="I51" s="103">
        <v>14790</v>
      </c>
    </row>
    <row r="52" spans="1:9" ht="12.75">
      <c r="A52" s="61"/>
      <c r="B52" s="66"/>
      <c r="C52" s="66"/>
      <c r="D52" s="66"/>
      <c r="E52" s="66"/>
      <c r="F52" s="66"/>
      <c r="G52" s="102"/>
      <c r="H52" s="102"/>
      <c r="I52" s="66"/>
    </row>
    <row r="53" spans="1:9" ht="12.75">
      <c r="A53" s="61" t="s">
        <v>126</v>
      </c>
      <c r="B53" s="66" t="s">
        <v>42</v>
      </c>
      <c r="C53" s="66" t="s">
        <v>42</v>
      </c>
      <c r="D53" s="66" t="s">
        <v>42</v>
      </c>
      <c r="E53" s="69">
        <v>20</v>
      </c>
      <c r="F53" s="66">
        <v>20</v>
      </c>
      <c r="G53" s="66" t="s">
        <v>42</v>
      </c>
      <c r="H53" s="102" t="s">
        <v>42</v>
      </c>
      <c r="I53" s="66" t="s">
        <v>42</v>
      </c>
    </row>
    <row r="54" spans="1:9" ht="12.75">
      <c r="A54" s="61" t="s">
        <v>127</v>
      </c>
      <c r="B54" s="66" t="s">
        <v>42</v>
      </c>
      <c r="C54" s="66" t="s">
        <v>42</v>
      </c>
      <c r="D54" s="66" t="s">
        <v>42</v>
      </c>
      <c r="E54" s="69">
        <v>64</v>
      </c>
      <c r="F54" s="66">
        <v>64</v>
      </c>
      <c r="G54" s="66" t="s">
        <v>42</v>
      </c>
      <c r="H54" s="102" t="s">
        <v>42</v>
      </c>
      <c r="I54" s="66" t="s">
        <v>42</v>
      </c>
    </row>
    <row r="55" spans="1:9" ht="12.75">
      <c r="A55" s="61" t="s">
        <v>128</v>
      </c>
      <c r="B55" s="66" t="s">
        <v>42</v>
      </c>
      <c r="C55" s="66">
        <v>17</v>
      </c>
      <c r="D55" s="66" t="s">
        <v>42</v>
      </c>
      <c r="E55" s="66" t="s">
        <v>42</v>
      </c>
      <c r="F55" s="66">
        <v>17</v>
      </c>
      <c r="G55" s="102" t="s">
        <v>42</v>
      </c>
      <c r="H55" s="102">
        <v>32000</v>
      </c>
      <c r="I55" s="66">
        <v>544</v>
      </c>
    </row>
    <row r="56" spans="1:9" ht="12.75" customHeight="1">
      <c r="A56" s="61" t="s">
        <v>129</v>
      </c>
      <c r="B56" s="66" t="s">
        <v>42</v>
      </c>
      <c r="C56" s="66" t="s">
        <v>42</v>
      </c>
      <c r="D56" s="66" t="s">
        <v>42</v>
      </c>
      <c r="E56" s="66" t="s">
        <v>42</v>
      </c>
      <c r="F56" s="66" t="s">
        <v>42</v>
      </c>
      <c r="G56" s="102" t="s">
        <v>42</v>
      </c>
      <c r="H56" s="102" t="s">
        <v>42</v>
      </c>
      <c r="I56" s="66" t="s">
        <v>42</v>
      </c>
    </row>
    <row r="57" spans="1:9" ht="12.75" customHeight="1">
      <c r="A57" s="61" t="s">
        <v>130</v>
      </c>
      <c r="B57" s="66" t="s">
        <v>42</v>
      </c>
      <c r="C57" s="66">
        <v>134</v>
      </c>
      <c r="D57" s="69">
        <v>172</v>
      </c>
      <c r="E57" s="66" t="s">
        <v>42</v>
      </c>
      <c r="F57" s="66">
        <v>306</v>
      </c>
      <c r="G57" s="102" t="s">
        <v>42</v>
      </c>
      <c r="H57" s="102">
        <v>18500</v>
      </c>
      <c r="I57" s="66">
        <v>2479</v>
      </c>
    </row>
    <row r="58" spans="1:9" ht="12.75">
      <c r="A58" s="71" t="s">
        <v>131</v>
      </c>
      <c r="B58" s="67" t="s">
        <v>42</v>
      </c>
      <c r="C58" s="67">
        <v>151</v>
      </c>
      <c r="D58" s="70">
        <v>172</v>
      </c>
      <c r="E58" s="70">
        <v>84</v>
      </c>
      <c r="F58" s="67">
        <v>407</v>
      </c>
      <c r="G58" s="103" t="s">
        <v>42</v>
      </c>
      <c r="H58" s="103">
        <v>20020</v>
      </c>
      <c r="I58" s="67">
        <v>3023</v>
      </c>
    </row>
    <row r="59" spans="1:9" ht="12.75">
      <c r="A59" s="61"/>
      <c r="B59" s="66"/>
      <c r="C59" s="66"/>
      <c r="D59" s="66"/>
      <c r="E59" s="66"/>
      <c r="F59" s="66"/>
      <c r="G59" s="102"/>
      <c r="H59" s="102"/>
      <c r="I59" s="66"/>
    </row>
    <row r="60" spans="1:9" ht="12.75">
      <c r="A60" s="61" t="s">
        <v>132</v>
      </c>
      <c r="B60" s="66" t="s">
        <v>42</v>
      </c>
      <c r="C60" s="104" t="s">
        <v>42</v>
      </c>
      <c r="D60" s="66" t="s">
        <v>42</v>
      </c>
      <c r="E60" s="66" t="s">
        <v>42</v>
      </c>
      <c r="F60" s="66" t="s">
        <v>42</v>
      </c>
      <c r="G60" s="66" t="s">
        <v>42</v>
      </c>
      <c r="H60" s="104" t="s">
        <v>42</v>
      </c>
      <c r="I60" s="102" t="s">
        <v>42</v>
      </c>
    </row>
    <row r="61" spans="1:9" ht="12.75">
      <c r="A61" s="61" t="s">
        <v>133</v>
      </c>
      <c r="B61" s="104">
        <v>34</v>
      </c>
      <c r="C61" s="104" t="s">
        <v>42</v>
      </c>
      <c r="D61" s="69">
        <v>20</v>
      </c>
      <c r="E61" s="66" t="s">
        <v>42</v>
      </c>
      <c r="F61" s="66">
        <v>54</v>
      </c>
      <c r="G61" s="104">
        <v>9000</v>
      </c>
      <c r="H61" s="104">
        <v>22000</v>
      </c>
      <c r="I61" s="102">
        <v>306</v>
      </c>
    </row>
    <row r="62" spans="1:9" ht="12.75">
      <c r="A62" s="61" t="s">
        <v>134</v>
      </c>
      <c r="B62" s="104" t="s">
        <v>42</v>
      </c>
      <c r="C62" s="104" t="s">
        <v>42</v>
      </c>
      <c r="D62" s="66" t="s">
        <v>42</v>
      </c>
      <c r="E62" s="66" t="s">
        <v>42</v>
      </c>
      <c r="F62" s="66" t="s">
        <v>42</v>
      </c>
      <c r="G62" s="104" t="s">
        <v>42</v>
      </c>
      <c r="H62" s="104" t="s">
        <v>42</v>
      </c>
      <c r="I62" s="102" t="s">
        <v>42</v>
      </c>
    </row>
    <row r="63" spans="1:9" ht="12.75">
      <c r="A63" s="71" t="s">
        <v>135</v>
      </c>
      <c r="B63" s="67">
        <v>34</v>
      </c>
      <c r="C63" s="67" t="s">
        <v>42</v>
      </c>
      <c r="D63" s="70">
        <v>20</v>
      </c>
      <c r="E63" s="67" t="s">
        <v>42</v>
      </c>
      <c r="F63" s="67">
        <v>54</v>
      </c>
      <c r="G63" s="103">
        <v>9000</v>
      </c>
      <c r="H63" s="103" t="s">
        <v>42</v>
      </c>
      <c r="I63" s="67">
        <v>306</v>
      </c>
    </row>
    <row r="64" spans="1:9" ht="12.75">
      <c r="A64" s="71"/>
      <c r="B64" s="67"/>
      <c r="C64" s="67"/>
      <c r="D64" s="67"/>
      <c r="E64" s="67"/>
      <c r="F64" s="67"/>
      <c r="G64" s="103"/>
      <c r="H64" s="103"/>
      <c r="I64" s="67"/>
    </row>
    <row r="65" spans="1:9" s="68" customFormat="1" ht="12.75">
      <c r="A65" s="71" t="s">
        <v>136</v>
      </c>
      <c r="B65" s="67" t="s">
        <v>42</v>
      </c>
      <c r="C65" s="103" t="s">
        <v>42</v>
      </c>
      <c r="D65" s="67" t="s">
        <v>42</v>
      </c>
      <c r="E65" s="67" t="s">
        <v>42</v>
      </c>
      <c r="F65" s="67" t="s">
        <v>42</v>
      </c>
      <c r="G65" s="67" t="s">
        <v>42</v>
      </c>
      <c r="H65" s="103" t="s">
        <v>42</v>
      </c>
      <c r="I65" s="103" t="s">
        <v>42</v>
      </c>
    </row>
    <row r="66" spans="1:9" ht="12.75">
      <c r="A66" s="61"/>
      <c r="B66" s="66"/>
      <c r="C66" s="66"/>
      <c r="D66" s="66"/>
      <c r="E66" s="66"/>
      <c r="F66" s="66"/>
      <c r="G66" s="102"/>
      <c r="H66" s="102"/>
      <c r="I66" s="66"/>
    </row>
    <row r="67" spans="1:9" ht="12.75">
      <c r="A67" s="61" t="s">
        <v>137</v>
      </c>
      <c r="B67" s="66" t="s">
        <v>42</v>
      </c>
      <c r="C67" s="102" t="s">
        <v>42</v>
      </c>
      <c r="D67" s="66" t="s">
        <v>42</v>
      </c>
      <c r="E67" s="69">
        <v>900</v>
      </c>
      <c r="F67" s="66">
        <v>900</v>
      </c>
      <c r="G67" s="66" t="s">
        <v>42</v>
      </c>
      <c r="H67" s="102" t="s">
        <v>42</v>
      </c>
      <c r="I67" s="102" t="s">
        <v>42</v>
      </c>
    </row>
    <row r="68" spans="1:9" ht="12.75">
      <c r="A68" s="61" t="s">
        <v>138</v>
      </c>
      <c r="B68" s="66" t="s">
        <v>42</v>
      </c>
      <c r="C68" s="102">
        <v>15000</v>
      </c>
      <c r="D68" s="66" t="s">
        <v>42</v>
      </c>
      <c r="E68" s="69">
        <v>5500</v>
      </c>
      <c r="F68" s="66">
        <v>20500</v>
      </c>
      <c r="G68" s="66" t="s">
        <v>42</v>
      </c>
      <c r="H68" s="102">
        <v>28000</v>
      </c>
      <c r="I68" s="102">
        <v>420000</v>
      </c>
    </row>
    <row r="69" spans="1:9" ht="12.75">
      <c r="A69" s="71" t="s">
        <v>139</v>
      </c>
      <c r="B69" s="67" t="s">
        <v>42</v>
      </c>
      <c r="C69" s="67">
        <v>15000</v>
      </c>
      <c r="D69" s="67" t="s">
        <v>42</v>
      </c>
      <c r="E69" s="70">
        <v>6400</v>
      </c>
      <c r="F69" s="67">
        <v>21400</v>
      </c>
      <c r="G69" s="67" t="s">
        <v>42</v>
      </c>
      <c r="H69" s="103">
        <v>28000</v>
      </c>
      <c r="I69" s="67">
        <v>420000</v>
      </c>
    </row>
    <row r="70" spans="1:9" ht="12.75">
      <c r="A70" s="105"/>
      <c r="B70" s="66"/>
      <c r="C70" s="66"/>
      <c r="D70" s="66"/>
      <c r="E70" s="66"/>
      <c r="F70" s="66"/>
      <c r="G70" s="102"/>
      <c r="H70" s="102"/>
      <c r="I70" s="66"/>
    </row>
    <row r="71" spans="1:9" ht="12.75">
      <c r="A71" s="61" t="s">
        <v>140</v>
      </c>
      <c r="B71" s="66" t="s">
        <v>42</v>
      </c>
      <c r="C71" s="66" t="s">
        <v>42</v>
      </c>
      <c r="D71" s="66" t="s">
        <v>42</v>
      </c>
      <c r="E71" s="66" t="s">
        <v>42</v>
      </c>
      <c r="F71" s="66" t="s">
        <v>42</v>
      </c>
      <c r="G71" s="66" t="s">
        <v>42</v>
      </c>
      <c r="H71" s="102" t="s">
        <v>42</v>
      </c>
      <c r="I71" s="66" t="s">
        <v>42</v>
      </c>
    </row>
    <row r="72" spans="1:9" ht="12.75">
      <c r="A72" s="61" t="s">
        <v>141</v>
      </c>
      <c r="B72" s="66" t="s">
        <v>42</v>
      </c>
      <c r="C72" s="66" t="s">
        <v>42</v>
      </c>
      <c r="D72" s="66" t="s">
        <v>42</v>
      </c>
      <c r="E72" s="69">
        <v>21</v>
      </c>
      <c r="F72" s="66">
        <v>21</v>
      </c>
      <c r="G72" s="66" t="s">
        <v>42</v>
      </c>
      <c r="H72" s="102" t="s">
        <v>42</v>
      </c>
      <c r="I72" s="66" t="s">
        <v>42</v>
      </c>
    </row>
    <row r="73" spans="1:9" ht="12.75">
      <c r="A73" s="61" t="s">
        <v>142</v>
      </c>
      <c r="B73" s="102" t="s">
        <v>42</v>
      </c>
      <c r="C73" s="102" t="s">
        <v>42</v>
      </c>
      <c r="D73" s="66" t="s">
        <v>42</v>
      </c>
      <c r="E73" s="69">
        <v>110</v>
      </c>
      <c r="F73" s="66">
        <v>110</v>
      </c>
      <c r="G73" s="102" t="s">
        <v>42</v>
      </c>
      <c r="H73" s="102" t="s">
        <v>42</v>
      </c>
      <c r="I73" s="102" t="s">
        <v>42</v>
      </c>
    </row>
    <row r="74" spans="1:9" ht="12.75">
      <c r="A74" s="61" t="s">
        <v>143</v>
      </c>
      <c r="B74" s="66" t="s">
        <v>42</v>
      </c>
      <c r="C74" s="66" t="s">
        <v>42</v>
      </c>
      <c r="D74" s="66" t="s">
        <v>42</v>
      </c>
      <c r="E74" s="66" t="s">
        <v>42</v>
      </c>
      <c r="F74" s="66" t="s">
        <v>42</v>
      </c>
      <c r="G74" s="66" t="s">
        <v>42</v>
      </c>
      <c r="H74" s="102" t="s">
        <v>42</v>
      </c>
      <c r="I74" s="66" t="s">
        <v>42</v>
      </c>
    </row>
    <row r="75" spans="1:9" ht="12.75">
      <c r="A75" s="61" t="s">
        <v>144</v>
      </c>
      <c r="B75" s="66">
        <v>30</v>
      </c>
      <c r="C75" s="66" t="s">
        <v>42</v>
      </c>
      <c r="D75" s="66" t="s">
        <v>42</v>
      </c>
      <c r="E75" s="66" t="s">
        <v>42</v>
      </c>
      <c r="F75" s="66">
        <v>30</v>
      </c>
      <c r="G75" s="102">
        <v>8500</v>
      </c>
      <c r="H75" s="102" t="s">
        <v>42</v>
      </c>
      <c r="I75" s="66">
        <v>255</v>
      </c>
    </row>
    <row r="76" spans="1:9" ht="12.75">
      <c r="A76" s="61" t="s">
        <v>145</v>
      </c>
      <c r="B76" s="66">
        <v>1</v>
      </c>
      <c r="C76" s="66">
        <v>49</v>
      </c>
      <c r="D76" s="66" t="s">
        <v>42</v>
      </c>
      <c r="E76" s="66" t="s">
        <v>42</v>
      </c>
      <c r="F76" s="66">
        <v>50</v>
      </c>
      <c r="G76" s="102">
        <v>11500</v>
      </c>
      <c r="H76" s="102">
        <v>34500</v>
      </c>
      <c r="I76" s="66">
        <v>1702</v>
      </c>
    </row>
    <row r="77" spans="1:9" ht="12.75">
      <c r="A77" s="61" t="s">
        <v>146</v>
      </c>
      <c r="B77" s="69">
        <v>98</v>
      </c>
      <c r="C77" s="66">
        <v>7</v>
      </c>
      <c r="D77" s="66" t="s">
        <v>42</v>
      </c>
      <c r="E77" s="66" t="s">
        <v>42</v>
      </c>
      <c r="F77" s="66">
        <v>105</v>
      </c>
      <c r="G77" s="66" t="s">
        <v>42</v>
      </c>
      <c r="H77" s="102" t="s">
        <v>42</v>
      </c>
      <c r="I77" s="66" t="s">
        <v>42</v>
      </c>
    </row>
    <row r="78" spans="1:9" ht="12.75">
      <c r="A78" s="61" t="s">
        <v>147</v>
      </c>
      <c r="B78" s="102" t="s">
        <v>42</v>
      </c>
      <c r="C78" s="102" t="s">
        <v>42</v>
      </c>
      <c r="D78" s="69">
        <v>7221</v>
      </c>
      <c r="E78" s="69">
        <v>218</v>
      </c>
      <c r="F78" s="66">
        <v>7439</v>
      </c>
      <c r="G78" s="102" t="s">
        <v>42</v>
      </c>
      <c r="H78" s="102" t="s">
        <v>42</v>
      </c>
      <c r="I78" s="102" t="s">
        <v>42</v>
      </c>
    </row>
    <row r="79" spans="1:9" ht="12.75">
      <c r="A79" s="71" t="s">
        <v>167</v>
      </c>
      <c r="B79" s="67">
        <v>129</v>
      </c>
      <c r="C79" s="67">
        <v>56</v>
      </c>
      <c r="D79" s="70">
        <v>7221</v>
      </c>
      <c r="E79" s="70">
        <v>349</v>
      </c>
      <c r="F79" s="67">
        <v>7755</v>
      </c>
      <c r="G79" s="103">
        <v>2066</v>
      </c>
      <c r="H79" s="103">
        <v>30188</v>
      </c>
      <c r="I79" s="67">
        <v>1957</v>
      </c>
    </row>
    <row r="80" spans="1:9" ht="12.75">
      <c r="A80" s="61"/>
      <c r="B80" s="66"/>
      <c r="C80" s="66"/>
      <c r="D80" s="66"/>
      <c r="E80" s="66"/>
      <c r="F80" s="66"/>
      <c r="G80" s="102"/>
      <c r="H80" s="102"/>
      <c r="I80" s="66"/>
    </row>
    <row r="81" spans="1:9" ht="12.75">
      <c r="A81" s="61" t="s">
        <v>148</v>
      </c>
      <c r="B81" s="66" t="s">
        <v>42</v>
      </c>
      <c r="C81" s="66" t="s">
        <v>42</v>
      </c>
      <c r="D81" s="66" t="s">
        <v>42</v>
      </c>
      <c r="E81" s="66" t="s">
        <v>42</v>
      </c>
      <c r="F81" s="66" t="s">
        <v>42</v>
      </c>
      <c r="G81" s="66" t="s">
        <v>42</v>
      </c>
      <c r="H81" s="102" t="s">
        <v>42</v>
      </c>
      <c r="I81" s="66" t="s">
        <v>42</v>
      </c>
    </row>
    <row r="82" spans="1:9" ht="12.75">
      <c r="A82" s="61" t="s">
        <v>149</v>
      </c>
      <c r="B82" s="102" t="s">
        <v>42</v>
      </c>
      <c r="C82" s="102" t="s">
        <v>42</v>
      </c>
      <c r="D82" s="66" t="s">
        <v>42</v>
      </c>
      <c r="E82" s="66" t="s">
        <v>42</v>
      </c>
      <c r="F82" s="66" t="s">
        <v>42</v>
      </c>
      <c r="G82" s="102" t="s">
        <v>42</v>
      </c>
      <c r="H82" s="102" t="s">
        <v>42</v>
      </c>
      <c r="I82" s="102" t="s">
        <v>42</v>
      </c>
    </row>
    <row r="83" spans="1:9" ht="12.75">
      <c r="A83" s="71" t="s">
        <v>150</v>
      </c>
      <c r="B83" s="67" t="s">
        <v>42</v>
      </c>
      <c r="C83" s="67" t="s">
        <v>42</v>
      </c>
      <c r="D83" s="67" t="s">
        <v>42</v>
      </c>
      <c r="E83" s="67" t="s">
        <v>42</v>
      </c>
      <c r="F83" s="67" t="s">
        <v>42</v>
      </c>
      <c r="G83" s="103" t="s">
        <v>42</v>
      </c>
      <c r="H83" s="103" t="s">
        <v>42</v>
      </c>
      <c r="I83" s="67" t="s">
        <v>42</v>
      </c>
    </row>
    <row r="84" spans="1:9" ht="12.75">
      <c r="A84" s="71"/>
      <c r="B84" s="67"/>
      <c r="C84" s="67"/>
      <c r="D84" s="67"/>
      <c r="E84" s="67"/>
      <c r="F84" s="67"/>
      <c r="G84" s="103"/>
      <c r="H84" s="103"/>
      <c r="I84" s="67"/>
    </row>
    <row r="85" spans="1:10" s="68" customFormat="1" ht="13.5" thickBot="1">
      <c r="A85" s="72" t="s">
        <v>151</v>
      </c>
      <c r="B85" s="73">
        <v>170597</v>
      </c>
      <c r="C85" s="73">
        <v>20670</v>
      </c>
      <c r="D85" s="73">
        <v>75185</v>
      </c>
      <c r="E85" s="73">
        <v>8060</v>
      </c>
      <c r="F85" s="73">
        <v>274512</v>
      </c>
      <c r="G85" s="106">
        <v>47037</v>
      </c>
      <c r="H85" s="106">
        <v>29471</v>
      </c>
      <c r="I85" s="73">
        <v>8633546</v>
      </c>
      <c r="J85" s="71"/>
    </row>
  </sheetData>
  <mergeCells count="8">
    <mergeCell ref="A1:I1"/>
    <mergeCell ref="A3:I3"/>
    <mergeCell ref="B5:F5"/>
    <mergeCell ref="G5:I5"/>
    <mergeCell ref="B6:C6"/>
    <mergeCell ref="D6:E6"/>
    <mergeCell ref="F6:F7"/>
    <mergeCell ref="G6:H6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5" r:id="rId1"/>
</worksheet>
</file>

<file path=xl/worksheets/sheet39.xml><?xml version="1.0" encoding="utf-8"?>
<worksheet xmlns="http://schemas.openxmlformats.org/spreadsheetml/2006/main" xmlns:r="http://schemas.openxmlformats.org/officeDocument/2006/relationships">
  <sheetPr codeName="Hoja89">
    <pageSetUpPr fitToPage="1"/>
  </sheetPr>
  <dimension ref="A1:J85"/>
  <sheetViews>
    <sheetView zoomScale="75" zoomScaleNormal="75" workbookViewId="0" topLeftCell="A1">
      <selection activeCell="A3" sqref="A3:I3"/>
    </sheetView>
  </sheetViews>
  <sheetFormatPr defaultColWidth="11.421875" defaultRowHeight="12.75"/>
  <cols>
    <col min="1" max="1" width="28.7109375" style="58" customWidth="1"/>
    <col min="2" max="9" width="12.7109375" style="58" customWidth="1"/>
    <col min="10" max="16384" width="11.421875" style="58" customWidth="1"/>
  </cols>
  <sheetData>
    <row r="1" spans="1:9" s="55" customFormat="1" ht="18">
      <c r="A1" s="179" t="s">
        <v>0</v>
      </c>
      <c r="B1" s="179"/>
      <c r="C1" s="179"/>
      <c r="D1" s="179"/>
      <c r="E1" s="179"/>
      <c r="F1" s="179"/>
      <c r="G1" s="179"/>
      <c r="H1" s="179"/>
      <c r="I1" s="179"/>
    </row>
    <row r="3" spans="1:9" s="56" customFormat="1" ht="15">
      <c r="A3" s="191" t="s">
        <v>213</v>
      </c>
      <c r="B3" s="191"/>
      <c r="C3" s="191"/>
      <c r="D3" s="191"/>
      <c r="E3" s="191"/>
      <c r="F3" s="191"/>
      <c r="G3" s="191"/>
      <c r="H3" s="191"/>
      <c r="I3" s="191"/>
    </row>
    <row r="4" spans="1:9" s="56" customFormat="1" ht="15.75" thickBot="1">
      <c r="A4" s="98"/>
      <c r="B4" s="99"/>
      <c r="C4" s="99"/>
      <c r="D4" s="99"/>
      <c r="E4" s="99"/>
      <c r="F4" s="99"/>
      <c r="G4" s="99"/>
      <c r="H4" s="100"/>
      <c r="I4" s="100"/>
    </row>
    <row r="5" spans="1:9" ht="12.75">
      <c r="A5" s="135" t="s">
        <v>85</v>
      </c>
      <c r="B5" s="181" t="s">
        <v>173</v>
      </c>
      <c r="C5" s="182"/>
      <c r="D5" s="182"/>
      <c r="E5" s="182"/>
      <c r="F5" s="185"/>
      <c r="G5" s="181" t="s">
        <v>152</v>
      </c>
      <c r="H5" s="182"/>
      <c r="I5" s="182"/>
    </row>
    <row r="6" spans="1:9" ht="12.75">
      <c r="A6" s="59" t="s">
        <v>87</v>
      </c>
      <c r="B6" s="189" t="s">
        <v>36</v>
      </c>
      <c r="C6" s="190"/>
      <c r="D6" s="189" t="s">
        <v>37</v>
      </c>
      <c r="E6" s="202"/>
      <c r="F6" s="203" t="s">
        <v>40</v>
      </c>
      <c r="G6" s="183" t="s">
        <v>153</v>
      </c>
      <c r="H6" s="184"/>
      <c r="I6" s="63" t="s">
        <v>174</v>
      </c>
    </row>
    <row r="7" spans="1:9" ht="13.5" thickBot="1">
      <c r="A7" s="90"/>
      <c r="B7" s="91" t="s">
        <v>38</v>
      </c>
      <c r="C7" s="91" t="s">
        <v>39</v>
      </c>
      <c r="D7" s="91" t="s">
        <v>38</v>
      </c>
      <c r="E7" s="91" t="s">
        <v>39</v>
      </c>
      <c r="F7" s="165"/>
      <c r="G7" s="91" t="s">
        <v>38</v>
      </c>
      <c r="H7" s="101" t="s">
        <v>39</v>
      </c>
      <c r="I7" s="91" t="s">
        <v>175</v>
      </c>
    </row>
    <row r="8" spans="1:9" ht="12.75">
      <c r="A8" s="57" t="s">
        <v>94</v>
      </c>
      <c r="B8" s="85">
        <v>91343</v>
      </c>
      <c r="C8" s="113">
        <v>335</v>
      </c>
      <c r="D8" s="85" t="s">
        <v>42</v>
      </c>
      <c r="E8" s="85" t="s">
        <v>42</v>
      </c>
      <c r="F8" s="85">
        <v>91678</v>
      </c>
      <c r="G8" s="111">
        <v>49020</v>
      </c>
      <c r="H8" s="113">
        <v>70000</v>
      </c>
      <c r="I8" s="85">
        <v>4501084</v>
      </c>
    </row>
    <row r="9" spans="1:9" ht="12.75">
      <c r="A9" s="61" t="s">
        <v>95</v>
      </c>
      <c r="B9" s="102">
        <v>113070</v>
      </c>
      <c r="C9" s="102">
        <v>1570</v>
      </c>
      <c r="D9" s="66" t="s">
        <v>42</v>
      </c>
      <c r="E9" s="66" t="s">
        <v>42</v>
      </c>
      <c r="F9" s="66">
        <v>114640</v>
      </c>
      <c r="G9" s="102">
        <v>47420</v>
      </c>
      <c r="H9" s="102">
        <v>70000</v>
      </c>
      <c r="I9" s="102">
        <v>5471679</v>
      </c>
    </row>
    <row r="10" spans="1:9" ht="12.75">
      <c r="A10" s="61" t="s">
        <v>96</v>
      </c>
      <c r="B10" s="66">
        <v>1981</v>
      </c>
      <c r="C10" s="66">
        <v>14</v>
      </c>
      <c r="D10" s="66" t="s">
        <v>42</v>
      </c>
      <c r="E10" s="66" t="s">
        <v>42</v>
      </c>
      <c r="F10" s="66">
        <v>1995</v>
      </c>
      <c r="G10" s="102">
        <v>44500</v>
      </c>
      <c r="H10" s="102">
        <v>70000</v>
      </c>
      <c r="I10" s="66">
        <v>89135</v>
      </c>
    </row>
    <row r="11" spans="1:9" ht="12.75">
      <c r="A11" s="61" t="s">
        <v>97</v>
      </c>
      <c r="B11" s="102">
        <v>9214</v>
      </c>
      <c r="C11" s="102">
        <v>38</v>
      </c>
      <c r="D11" s="69">
        <v>9214</v>
      </c>
      <c r="E11" s="69">
        <v>38</v>
      </c>
      <c r="F11" s="66">
        <v>18504</v>
      </c>
      <c r="G11" s="102">
        <v>49020</v>
      </c>
      <c r="H11" s="102">
        <v>70000</v>
      </c>
      <c r="I11" s="102">
        <v>454330</v>
      </c>
    </row>
    <row r="12" spans="1:9" ht="12.75">
      <c r="A12" s="71" t="s">
        <v>98</v>
      </c>
      <c r="B12" s="67">
        <v>215608</v>
      </c>
      <c r="C12" s="67">
        <v>1957</v>
      </c>
      <c r="D12" s="70">
        <v>9214</v>
      </c>
      <c r="E12" s="70">
        <v>38</v>
      </c>
      <c r="F12" s="67">
        <v>226817</v>
      </c>
      <c r="G12" s="103">
        <v>48139</v>
      </c>
      <c r="H12" s="103">
        <v>70000</v>
      </c>
      <c r="I12" s="67">
        <v>10516228</v>
      </c>
    </row>
    <row r="13" spans="1:9" ht="12.75">
      <c r="A13" s="71"/>
      <c r="B13" s="67"/>
      <c r="C13" s="67"/>
      <c r="D13" s="67"/>
      <c r="E13" s="67"/>
      <c r="F13" s="67"/>
      <c r="G13" s="103"/>
      <c r="H13" s="103"/>
      <c r="I13" s="67"/>
    </row>
    <row r="14" spans="1:9" s="68" customFormat="1" ht="12.75">
      <c r="A14" s="71" t="s">
        <v>99</v>
      </c>
      <c r="B14" s="103">
        <v>5075</v>
      </c>
      <c r="C14" s="70">
        <v>200</v>
      </c>
      <c r="D14" s="70">
        <v>2260</v>
      </c>
      <c r="E14" s="67" t="s">
        <v>42</v>
      </c>
      <c r="F14" s="67">
        <v>7535</v>
      </c>
      <c r="G14" s="103">
        <v>45000</v>
      </c>
      <c r="H14" s="70">
        <v>65000</v>
      </c>
      <c r="I14" s="103">
        <v>241375</v>
      </c>
    </row>
    <row r="15" spans="1:9" ht="12.75">
      <c r="A15" s="71"/>
      <c r="B15" s="67"/>
      <c r="C15" s="67"/>
      <c r="D15" s="67"/>
      <c r="E15" s="67"/>
      <c r="F15" s="67"/>
      <c r="G15" s="103"/>
      <c r="H15" s="103"/>
      <c r="I15" s="67"/>
    </row>
    <row r="16" spans="1:9" s="68" customFormat="1" ht="12.75">
      <c r="A16" s="71" t="s">
        <v>100</v>
      </c>
      <c r="B16" s="67">
        <v>2521</v>
      </c>
      <c r="C16" s="67">
        <v>170</v>
      </c>
      <c r="D16" s="67" t="s">
        <v>42</v>
      </c>
      <c r="E16" s="67" t="s">
        <v>42</v>
      </c>
      <c r="F16" s="67">
        <v>2691</v>
      </c>
      <c r="G16" s="103" t="s">
        <v>42</v>
      </c>
      <c r="H16" s="103" t="s">
        <v>42</v>
      </c>
      <c r="I16" s="67" t="s">
        <v>42</v>
      </c>
    </row>
    <row r="17" spans="1:9" ht="12.75">
      <c r="A17" s="61"/>
      <c r="B17" s="66"/>
      <c r="C17" s="66"/>
      <c r="D17" s="66"/>
      <c r="E17" s="66"/>
      <c r="F17" s="66"/>
      <c r="G17" s="102"/>
      <c r="H17" s="102"/>
      <c r="I17" s="66"/>
    </row>
    <row r="18" spans="1:9" ht="12.75">
      <c r="A18" s="61" t="s">
        <v>101</v>
      </c>
      <c r="B18" s="102">
        <v>3198</v>
      </c>
      <c r="C18" s="102" t="s">
        <v>42</v>
      </c>
      <c r="D18" s="66" t="s">
        <v>42</v>
      </c>
      <c r="E18" s="66" t="s">
        <v>42</v>
      </c>
      <c r="F18" s="66">
        <v>3198</v>
      </c>
      <c r="G18" s="102">
        <v>36500</v>
      </c>
      <c r="H18" s="102" t="s">
        <v>42</v>
      </c>
      <c r="I18" s="102">
        <v>116727</v>
      </c>
    </row>
    <row r="19" spans="1:9" ht="12.75">
      <c r="A19" s="61" t="s">
        <v>102</v>
      </c>
      <c r="B19" s="102">
        <v>2120</v>
      </c>
      <c r="C19" s="66" t="s">
        <v>42</v>
      </c>
      <c r="D19" s="66" t="s">
        <v>42</v>
      </c>
      <c r="E19" s="66" t="s">
        <v>42</v>
      </c>
      <c r="F19" s="66">
        <v>2120</v>
      </c>
      <c r="G19" s="102">
        <v>36000</v>
      </c>
      <c r="H19" s="66" t="s">
        <v>42</v>
      </c>
      <c r="I19" s="102">
        <v>76320</v>
      </c>
    </row>
    <row r="20" spans="1:9" ht="12.75">
      <c r="A20" s="61" t="s">
        <v>103</v>
      </c>
      <c r="B20" s="102">
        <v>1818</v>
      </c>
      <c r="C20" s="66" t="s">
        <v>42</v>
      </c>
      <c r="D20" s="66" t="s">
        <v>42</v>
      </c>
      <c r="E20" s="66" t="s">
        <v>42</v>
      </c>
      <c r="F20" s="66">
        <v>1818</v>
      </c>
      <c r="G20" s="102">
        <v>35000</v>
      </c>
      <c r="H20" s="66" t="s">
        <v>42</v>
      </c>
      <c r="I20" s="102">
        <v>63630</v>
      </c>
    </row>
    <row r="21" spans="1:9" ht="12.75">
      <c r="A21" s="71" t="s">
        <v>165</v>
      </c>
      <c r="B21" s="67">
        <v>7136</v>
      </c>
      <c r="C21" s="67" t="s">
        <v>42</v>
      </c>
      <c r="D21" s="67" t="s">
        <v>42</v>
      </c>
      <c r="E21" s="67" t="s">
        <v>42</v>
      </c>
      <c r="F21" s="67">
        <v>7136</v>
      </c>
      <c r="G21" s="103">
        <v>35969</v>
      </c>
      <c r="H21" s="103" t="s">
        <v>42</v>
      </c>
      <c r="I21" s="67">
        <v>256677</v>
      </c>
    </row>
    <row r="22" spans="1:9" ht="12.75">
      <c r="A22" s="71"/>
      <c r="B22" s="67"/>
      <c r="C22" s="67"/>
      <c r="D22" s="67"/>
      <c r="E22" s="67"/>
      <c r="F22" s="67"/>
      <c r="G22" s="103"/>
      <c r="H22" s="103"/>
      <c r="I22" s="67"/>
    </row>
    <row r="23" spans="1:9" s="68" customFormat="1" ht="12.75">
      <c r="A23" s="71" t="s">
        <v>104</v>
      </c>
      <c r="B23" s="103">
        <v>5151</v>
      </c>
      <c r="C23" s="103">
        <v>133</v>
      </c>
      <c r="D23" s="67" t="s">
        <v>42</v>
      </c>
      <c r="E23" s="67" t="s">
        <v>42</v>
      </c>
      <c r="F23" s="67">
        <v>5284</v>
      </c>
      <c r="G23" s="103">
        <v>38033</v>
      </c>
      <c r="H23" s="103">
        <v>31139</v>
      </c>
      <c r="I23" s="103">
        <v>200048</v>
      </c>
    </row>
    <row r="24" spans="1:9" ht="12.75">
      <c r="A24" s="71"/>
      <c r="B24" s="67"/>
      <c r="C24" s="67"/>
      <c r="D24" s="67"/>
      <c r="E24" s="67"/>
      <c r="F24" s="67"/>
      <c r="G24" s="103"/>
      <c r="H24" s="103"/>
      <c r="I24" s="67"/>
    </row>
    <row r="25" spans="1:9" s="68" customFormat="1" ht="12.75">
      <c r="A25" s="71" t="s">
        <v>105</v>
      </c>
      <c r="B25" s="103">
        <v>60</v>
      </c>
      <c r="C25" s="103" t="s">
        <v>42</v>
      </c>
      <c r="D25" s="103" t="s">
        <v>42</v>
      </c>
      <c r="E25" s="67" t="s">
        <v>42</v>
      </c>
      <c r="F25" s="67">
        <v>60</v>
      </c>
      <c r="G25" s="103">
        <v>19500</v>
      </c>
      <c r="H25" s="103" t="s">
        <v>42</v>
      </c>
      <c r="I25" s="103">
        <v>1170</v>
      </c>
    </row>
    <row r="26" spans="1:9" ht="12.75">
      <c r="A26" s="61"/>
      <c r="B26" s="66"/>
      <c r="C26" s="66"/>
      <c r="D26" s="66"/>
      <c r="E26" s="66"/>
      <c r="F26" s="66"/>
      <c r="G26" s="102"/>
      <c r="H26" s="102"/>
      <c r="I26" s="66"/>
    </row>
    <row r="27" spans="1:9" ht="12.75">
      <c r="A27" s="61" t="s">
        <v>106</v>
      </c>
      <c r="B27" s="66" t="s">
        <v>42</v>
      </c>
      <c r="C27" s="66">
        <v>1462</v>
      </c>
      <c r="D27" s="66" t="s">
        <v>42</v>
      </c>
      <c r="E27" s="66">
        <v>1650</v>
      </c>
      <c r="F27" s="66">
        <v>3112</v>
      </c>
      <c r="G27" s="102" t="s">
        <v>42</v>
      </c>
      <c r="H27" s="102">
        <v>35000</v>
      </c>
      <c r="I27" s="66">
        <v>51170</v>
      </c>
    </row>
    <row r="28" spans="1:9" ht="12.75">
      <c r="A28" s="61" t="s">
        <v>107</v>
      </c>
      <c r="B28" s="66" t="s">
        <v>42</v>
      </c>
      <c r="C28" s="66">
        <v>30</v>
      </c>
      <c r="D28" s="66" t="s">
        <v>42</v>
      </c>
      <c r="E28" s="66" t="s">
        <v>42</v>
      </c>
      <c r="F28" s="66">
        <v>30</v>
      </c>
      <c r="G28" s="102" t="s">
        <v>42</v>
      </c>
      <c r="H28" s="102">
        <v>33000</v>
      </c>
      <c r="I28" s="66">
        <v>990</v>
      </c>
    </row>
    <row r="29" spans="1:9" ht="12.75">
      <c r="A29" s="61" t="s">
        <v>108</v>
      </c>
      <c r="B29" s="69">
        <v>25954</v>
      </c>
      <c r="C29" s="66">
        <v>105</v>
      </c>
      <c r="D29" s="66" t="s">
        <v>42</v>
      </c>
      <c r="E29" s="66" t="s">
        <v>42</v>
      </c>
      <c r="F29" s="66">
        <v>26059</v>
      </c>
      <c r="G29" s="102">
        <v>3000</v>
      </c>
      <c r="H29" s="102">
        <v>10000</v>
      </c>
      <c r="I29" s="66">
        <v>78912</v>
      </c>
    </row>
    <row r="30" spans="1:9" ht="12.75">
      <c r="A30" s="71" t="s">
        <v>109</v>
      </c>
      <c r="B30" s="67">
        <v>25954</v>
      </c>
      <c r="C30" s="67">
        <v>1597</v>
      </c>
      <c r="D30" s="67" t="s">
        <v>42</v>
      </c>
      <c r="E30" s="67">
        <v>1650</v>
      </c>
      <c r="F30" s="67">
        <v>29201</v>
      </c>
      <c r="G30" s="103">
        <v>3000</v>
      </c>
      <c r="H30" s="103">
        <v>33319</v>
      </c>
      <c r="I30" s="67">
        <v>131072</v>
      </c>
    </row>
    <row r="31" spans="1:9" ht="12.75">
      <c r="A31" s="61"/>
      <c r="B31" s="66"/>
      <c r="C31" s="66"/>
      <c r="D31" s="66"/>
      <c r="E31" s="66"/>
      <c r="F31" s="66"/>
      <c r="G31" s="102"/>
      <c r="H31" s="102"/>
      <c r="I31" s="66"/>
    </row>
    <row r="32" spans="1:9" ht="12.75">
      <c r="A32" s="61" t="s">
        <v>110</v>
      </c>
      <c r="B32" s="104">
        <v>2339</v>
      </c>
      <c r="C32" s="104">
        <v>7</v>
      </c>
      <c r="D32" s="104">
        <v>3407</v>
      </c>
      <c r="E32" s="66" t="s">
        <v>42</v>
      </c>
      <c r="F32" s="66">
        <v>5753</v>
      </c>
      <c r="G32" s="104">
        <v>13373</v>
      </c>
      <c r="H32" s="104">
        <v>43500</v>
      </c>
      <c r="I32" s="104">
        <v>31584</v>
      </c>
    </row>
    <row r="33" spans="1:9" ht="12.75">
      <c r="A33" s="61" t="s">
        <v>111</v>
      </c>
      <c r="B33" s="104">
        <v>2034</v>
      </c>
      <c r="C33" s="104">
        <v>16</v>
      </c>
      <c r="D33" s="66" t="s">
        <v>42</v>
      </c>
      <c r="E33" s="66" t="s">
        <v>42</v>
      </c>
      <c r="F33" s="66">
        <v>2050</v>
      </c>
      <c r="G33" s="104">
        <v>38000</v>
      </c>
      <c r="H33" s="104">
        <v>55000</v>
      </c>
      <c r="I33" s="102">
        <v>78172</v>
      </c>
    </row>
    <row r="34" spans="1:9" ht="12.75">
      <c r="A34" s="61" t="s">
        <v>112</v>
      </c>
      <c r="B34" s="104">
        <v>2700</v>
      </c>
      <c r="C34" s="104">
        <v>2066</v>
      </c>
      <c r="D34" s="69">
        <v>330</v>
      </c>
      <c r="E34" s="66" t="s">
        <v>42</v>
      </c>
      <c r="F34" s="66">
        <v>5096</v>
      </c>
      <c r="G34" s="104">
        <v>11179</v>
      </c>
      <c r="H34" s="104">
        <v>26685</v>
      </c>
      <c r="I34" s="102">
        <v>85314</v>
      </c>
    </row>
    <row r="35" spans="1:9" ht="12.75">
      <c r="A35" s="61" t="s">
        <v>113</v>
      </c>
      <c r="B35" s="104" t="s">
        <v>42</v>
      </c>
      <c r="C35" s="104" t="s">
        <v>42</v>
      </c>
      <c r="D35" s="66" t="s">
        <v>42</v>
      </c>
      <c r="E35" s="66" t="s">
        <v>42</v>
      </c>
      <c r="F35" s="66" t="s">
        <v>42</v>
      </c>
      <c r="G35" s="104" t="s">
        <v>42</v>
      </c>
      <c r="H35" s="104" t="s">
        <v>42</v>
      </c>
      <c r="I35" s="102" t="s">
        <v>42</v>
      </c>
    </row>
    <row r="36" spans="1:9" ht="12.75">
      <c r="A36" s="71" t="s">
        <v>114</v>
      </c>
      <c r="B36" s="67">
        <v>7073</v>
      </c>
      <c r="C36" s="67">
        <v>2089</v>
      </c>
      <c r="D36" s="67">
        <v>3737</v>
      </c>
      <c r="E36" s="67" t="s">
        <v>42</v>
      </c>
      <c r="F36" s="67">
        <v>12899</v>
      </c>
      <c r="G36" s="103">
        <v>19618</v>
      </c>
      <c r="H36" s="103">
        <v>26958</v>
      </c>
      <c r="I36" s="67">
        <v>195070</v>
      </c>
    </row>
    <row r="37" spans="1:9" ht="12.75">
      <c r="A37" s="71"/>
      <c r="B37" s="67"/>
      <c r="C37" s="67"/>
      <c r="D37" s="67"/>
      <c r="E37" s="67"/>
      <c r="F37" s="67"/>
      <c r="G37" s="103"/>
      <c r="H37" s="103"/>
      <c r="I37" s="67"/>
    </row>
    <row r="38" spans="1:9" s="68" customFormat="1" ht="12.75">
      <c r="A38" s="71" t="s">
        <v>115</v>
      </c>
      <c r="B38" s="103" t="s">
        <v>42</v>
      </c>
      <c r="C38" s="103" t="s">
        <v>42</v>
      </c>
      <c r="D38" s="67" t="s">
        <v>42</v>
      </c>
      <c r="E38" s="67" t="s">
        <v>42</v>
      </c>
      <c r="F38" s="67" t="s">
        <v>42</v>
      </c>
      <c r="G38" s="103" t="s">
        <v>42</v>
      </c>
      <c r="H38" s="103" t="s">
        <v>42</v>
      </c>
      <c r="I38" s="103" t="s">
        <v>42</v>
      </c>
    </row>
    <row r="39" spans="1:9" ht="12.75">
      <c r="A39" s="61"/>
      <c r="B39" s="66"/>
      <c r="C39" s="66"/>
      <c r="D39" s="66"/>
      <c r="E39" s="66"/>
      <c r="F39" s="66"/>
      <c r="G39" s="102"/>
      <c r="H39" s="102"/>
      <c r="I39" s="66"/>
    </row>
    <row r="40" spans="1:9" ht="12.75">
      <c r="A40" s="61" t="s">
        <v>116</v>
      </c>
      <c r="B40" s="69">
        <v>50</v>
      </c>
      <c r="C40" s="102" t="s">
        <v>42</v>
      </c>
      <c r="D40" s="69">
        <v>20</v>
      </c>
      <c r="E40" s="66" t="s">
        <v>42</v>
      </c>
      <c r="F40" s="66">
        <v>70</v>
      </c>
      <c r="G40" s="69">
        <v>4000</v>
      </c>
      <c r="H40" s="102" t="s">
        <v>42</v>
      </c>
      <c r="I40" s="102">
        <v>200</v>
      </c>
    </row>
    <row r="41" spans="1:9" ht="12.75">
      <c r="A41" s="61" t="s">
        <v>117</v>
      </c>
      <c r="B41" s="66">
        <v>797</v>
      </c>
      <c r="C41" s="66" t="s">
        <v>42</v>
      </c>
      <c r="D41" s="66" t="s">
        <v>42</v>
      </c>
      <c r="E41" s="66" t="s">
        <v>42</v>
      </c>
      <c r="F41" s="66">
        <v>797</v>
      </c>
      <c r="G41" s="102">
        <v>15000</v>
      </c>
      <c r="H41" s="102">
        <v>32000</v>
      </c>
      <c r="I41" s="66">
        <v>11955</v>
      </c>
    </row>
    <row r="42" spans="1:9" ht="12.75">
      <c r="A42" s="61" t="s">
        <v>118</v>
      </c>
      <c r="B42" s="102">
        <v>516</v>
      </c>
      <c r="C42" s="102">
        <v>1763</v>
      </c>
      <c r="D42" s="66" t="s">
        <v>42</v>
      </c>
      <c r="E42" s="66" t="s">
        <v>42</v>
      </c>
      <c r="F42" s="66">
        <v>2279</v>
      </c>
      <c r="G42" s="102">
        <v>5200</v>
      </c>
      <c r="H42" s="102">
        <v>24500</v>
      </c>
      <c r="I42" s="102">
        <v>45877</v>
      </c>
    </row>
    <row r="43" spans="1:9" ht="12.75">
      <c r="A43" s="61" t="s">
        <v>119</v>
      </c>
      <c r="B43" s="102">
        <v>376</v>
      </c>
      <c r="C43" s="102">
        <v>202</v>
      </c>
      <c r="D43" s="66" t="s">
        <v>42</v>
      </c>
      <c r="E43" s="66" t="s">
        <v>42</v>
      </c>
      <c r="F43" s="66">
        <v>578</v>
      </c>
      <c r="G43" s="102">
        <v>18000</v>
      </c>
      <c r="H43" s="102">
        <v>35000</v>
      </c>
      <c r="I43" s="102">
        <v>13838</v>
      </c>
    </row>
    <row r="44" spans="1:9" ht="12.75">
      <c r="A44" s="61" t="s">
        <v>120</v>
      </c>
      <c r="B44" s="102">
        <v>586</v>
      </c>
      <c r="C44" s="102">
        <v>272</v>
      </c>
      <c r="D44" s="102">
        <v>5279</v>
      </c>
      <c r="E44" s="69">
        <v>180</v>
      </c>
      <c r="F44" s="66">
        <v>6317</v>
      </c>
      <c r="G44" s="102">
        <v>18000</v>
      </c>
      <c r="H44" s="102">
        <v>30000</v>
      </c>
      <c r="I44" s="102">
        <v>18708</v>
      </c>
    </row>
    <row r="45" spans="1:9" ht="12.75">
      <c r="A45" s="61" t="s">
        <v>121</v>
      </c>
      <c r="B45" s="102">
        <v>26</v>
      </c>
      <c r="C45" s="102" t="s">
        <v>42</v>
      </c>
      <c r="D45" s="66" t="s">
        <v>42</v>
      </c>
      <c r="E45" s="66" t="s">
        <v>42</v>
      </c>
      <c r="F45" s="66">
        <v>26</v>
      </c>
      <c r="G45" s="102">
        <v>12000</v>
      </c>
      <c r="H45" s="102" t="s">
        <v>42</v>
      </c>
      <c r="I45" s="102">
        <v>312</v>
      </c>
    </row>
    <row r="46" spans="1:9" ht="12.75">
      <c r="A46" s="61" t="s">
        <v>122</v>
      </c>
      <c r="B46" s="102">
        <v>66</v>
      </c>
      <c r="C46" s="102" t="s">
        <v>42</v>
      </c>
      <c r="D46" s="66" t="s">
        <v>42</v>
      </c>
      <c r="E46" s="66" t="s">
        <v>42</v>
      </c>
      <c r="F46" s="66">
        <v>66</v>
      </c>
      <c r="G46" s="102">
        <v>12000</v>
      </c>
      <c r="H46" s="102" t="s">
        <v>42</v>
      </c>
      <c r="I46" s="102">
        <v>792</v>
      </c>
    </row>
    <row r="47" spans="1:9" ht="12.75">
      <c r="A47" s="61" t="s">
        <v>123</v>
      </c>
      <c r="B47" s="102" t="s">
        <v>42</v>
      </c>
      <c r="C47" s="102">
        <v>100</v>
      </c>
      <c r="D47" s="102">
        <v>206</v>
      </c>
      <c r="E47" s="69">
        <v>188</v>
      </c>
      <c r="F47" s="66">
        <v>494</v>
      </c>
      <c r="G47" s="102">
        <v>7500</v>
      </c>
      <c r="H47" s="102">
        <v>40000</v>
      </c>
      <c r="I47" s="102">
        <v>4000</v>
      </c>
    </row>
    <row r="48" spans="1:9" ht="12.75">
      <c r="A48" s="61" t="s">
        <v>124</v>
      </c>
      <c r="B48" s="102" t="s">
        <v>42</v>
      </c>
      <c r="C48" s="102">
        <v>250</v>
      </c>
      <c r="D48" s="102">
        <v>109</v>
      </c>
      <c r="E48" s="69">
        <v>26</v>
      </c>
      <c r="F48" s="66">
        <v>385</v>
      </c>
      <c r="G48" s="102" t="s">
        <v>42</v>
      </c>
      <c r="H48" s="102">
        <v>40000</v>
      </c>
      <c r="I48" s="102">
        <v>10000</v>
      </c>
    </row>
    <row r="49" spans="1:9" ht="12.75">
      <c r="A49" s="71" t="s">
        <v>166</v>
      </c>
      <c r="B49" s="67">
        <v>2417</v>
      </c>
      <c r="C49" s="67">
        <v>2587</v>
      </c>
      <c r="D49" s="67">
        <v>5614</v>
      </c>
      <c r="E49" s="70">
        <v>394</v>
      </c>
      <c r="F49" s="67">
        <v>11012</v>
      </c>
      <c r="G49" s="103">
        <v>13760</v>
      </c>
      <c r="H49" s="103">
        <v>27995</v>
      </c>
      <c r="I49" s="67">
        <v>105682</v>
      </c>
    </row>
    <row r="50" spans="1:9" ht="12.75">
      <c r="A50" s="71"/>
      <c r="B50" s="67"/>
      <c r="C50" s="67"/>
      <c r="D50" s="67"/>
      <c r="E50" s="67"/>
      <c r="F50" s="67"/>
      <c r="G50" s="103"/>
      <c r="H50" s="103"/>
      <c r="I50" s="67"/>
    </row>
    <row r="51" spans="1:9" s="68" customFormat="1" ht="12.75">
      <c r="A51" s="71" t="s">
        <v>125</v>
      </c>
      <c r="B51" s="103" t="s">
        <v>42</v>
      </c>
      <c r="C51" s="103">
        <v>435</v>
      </c>
      <c r="D51" s="67" t="s">
        <v>42</v>
      </c>
      <c r="E51" s="67" t="s">
        <v>42</v>
      </c>
      <c r="F51" s="67">
        <v>435</v>
      </c>
      <c r="G51" s="103" t="s">
        <v>42</v>
      </c>
      <c r="H51" s="103">
        <v>30600</v>
      </c>
      <c r="I51" s="103">
        <v>13311</v>
      </c>
    </row>
    <row r="52" spans="1:9" ht="12.75">
      <c r="A52" s="61"/>
      <c r="B52" s="66"/>
      <c r="C52" s="66"/>
      <c r="D52" s="66"/>
      <c r="E52" s="66"/>
      <c r="F52" s="66"/>
      <c r="G52" s="102"/>
      <c r="H52" s="102"/>
      <c r="I52" s="66"/>
    </row>
    <row r="53" spans="1:9" ht="12.75">
      <c r="A53" s="61" t="s">
        <v>126</v>
      </c>
      <c r="B53" s="66" t="s">
        <v>42</v>
      </c>
      <c r="C53" s="66" t="s">
        <v>42</v>
      </c>
      <c r="D53" s="66" t="s">
        <v>42</v>
      </c>
      <c r="E53" s="69">
        <v>25</v>
      </c>
      <c r="F53" s="66">
        <v>25</v>
      </c>
      <c r="G53" s="66" t="s">
        <v>42</v>
      </c>
      <c r="H53" s="102" t="s">
        <v>42</v>
      </c>
      <c r="I53" s="66" t="s">
        <v>42</v>
      </c>
    </row>
    <row r="54" spans="1:9" ht="12.75">
      <c r="A54" s="61" t="s">
        <v>127</v>
      </c>
      <c r="B54" s="66" t="s">
        <v>42</v>
      </c>
      <c r="C54" s="66" t="s">
        <v>42</v>
      </c>
      <c r="D54" s="66" t="s">
        <v>42</v>
      </c>
      <c r="E54" s="69">
        <v>35</v>
      </c>
      <c r="F54" s="66">
        <v>35</v>
      </c>
      <c r="G54" s="66" t="s">
        <v>42</v>
      </c>
      <c r="H54" s="102" t="s">
        <v>42</v>
      </c>
      <c r="I54" s="66" t="s">
        <v>42</v>
      </c>
    </row>
    <row r="55" spans="1:9" ht="12.75">
      <c r="A55" s="61" t="s">
        <v>128</v>
      </c>
      <c r="B55" s="66" t="s">
        <v>42</v>
      </c>
      <c r="C55" s="66">
        <v>8</v>
      </c>
      <c r="D55" s="66" t="s">
        <v>42</v>
      </c>
      <c r="E55" s="66" t="s">
        <v>42</v>
      </c>
      <c r="F55" s="66">
        <v>8</v>
      </c>
      <c r="G55" s="102" t="s">
        <v>42</v>
      </c>
      <c r="H55" s="102">
        <v>32000</v>
      </c>
      <c r="I55" s="66">
        <v>256</v>
      </c>
    </row>
    <row r="56" spans="1:9" ht="12.75" customHeight="1">
      <c r="A56" s="61" t="s">
        <v>129</v>
      </c>
      <c r="B56" s="66" t="s">
        <v>42</v>
      </c>
      <c r="C56" s="66" t="s">
        <v>42</v>
      </c>
      <c r="D56" s="66" t="s">
        <v>42</v>
      </c>
      <c r="E56" s="66" t="s">
        <v>42</v>
      </c>
      <c r="F56" s="66" t="s">
        <v>42</v>
      </c>
      <c r="G56" s="102" t="s">
        <v>42</v>
      </c>
      <c r="H56" s="102" t="s">
        <v>42</v>
      </c>
      <c r="I56" s="66" t="s">
        <v>42</v>
      </c>
    </row>
    <row r="57" spans="1:9" ht="12.75" customHeight="1">
      <c r="A57" s="61" t="s">
        <v>130</v>
      </c>
      <c r="B57" s="66">
        <v>122</v>
      </c>
      <c r="C57" s="66">
        <v>134</v>
      </c>
      <c r="D57" s="66" t="s">
        <v>42</v>
      </c>
      <c r="E57" s="66" t="s">
        <v>42</v>
      </c>
      <c r="F57" s="66">
        <v>256</v>
      </c>
      <c r="G57" s="102">
        <v>5600</v>
      </c>
      <c r="H57" s="102">
        <v>18500</v>
      </c>
      <c r="I57" s="66">
        <v>3162</v>
      </c>
    </row>
    <row r="58" spans="1:9" ht="12.75">
      <c r="A58" s="71" t="s">
        <v>131</v>
      </c>
      <c r="B58" s="67">
        <v>122</v>
      </c>
      <c r="C58" s="67">
        <v>142</v>
      </c>
      <c r="D58" s="67" t="s">
        <v>42</v>
      </c>
      <c r="E58" s="70">
        <v>60</v>
      </c>
      <c r="F58" s="67">
        <v>324</v>
      </c>
      <c r="G58" s="103">
        <v>5600</v>
      </c>
      <c r="H58" s="103">
        <v>19261</v>
      </c>
      <c r="I58" s="67">
        <v>3418</v>
      </c>
    </row>
    <row r="59" spans="1:9" ht="12.75">
      <c r="A59" s="61"/>
      <c r="B59" s="66"/>
      <c r="C59" s="66"/>
      <c r="D59" s="66"/>
      <c r="E59" s="66"/>
      <c r="F59" s="66"/>
      <c r="G59" s="102"/>
      <c r="H59" s="102"/>
      <c r="I59" s="66"/>
    </row>
    <row r="60" spans="1:9" ht="12.75">
      <c r="A60" s="61" t="s">
        <v>132</v>
      </c>
      <c r="B60" s="66" t="s">
        <v>42</v>
      </c>
      <c r="C60" s="104" t="s">
        <v>42</v>
      </c>
      <c r="D60" s="66" t="s">
        <v>42</v>
      </c>
      <c r="E60" s="66" t="s">
        <v>42</v>
      </c>
      <c r="F60" s="66" t="s">
        <v>42</v>
      </c>
      <c r="G60" s="66" t="s">
        <v>42</v>
      </c>
      <c r="H60" s="104" t="s">
        <v>42</v>
      </c>
      <c r="I60" s="102" t="s">
        <v>42</v>
      </c>
    </row>
    <row r="61" spans="1:9" ht="12.75">
      <c r="A61" s="61" t="s">
        <v>133</v>
      </c>
      <c r="B61" s="104" t="s">
        <v>42</v>
      </c>
      <c r="C61" s="104" t="s">
        <v>42</v>
      </c>
      <c r="D61" s="66" t="s">
        <v>42</v>
      </c>
      <c r="E61" s="66" t="s">
        <v>42</v>
      </c>
      <c r="F61" s="66" t="s">
        <v>42</v>
      </c>
      <c r="G61" s="104" t="s">
        <v>42</v>
      </c>
      <c r="H61" s="104" t="s">
        <v>42</v>
      </c>
      <c r="I61" s="102" t="s">
        <v>42</v>
      </c>
    </row>
    <row r="62" spans="1:9" ht="12.75">
      <c r="A62" s="61" t="s">
        <v>134</v>
      </c>
      <c r="B62" s="104" t="s">
        <v>42</v>
      </c>
      <c r="C62" s="104" t="s">
        <v>42</v>
      </c>
      <c r="D62" s="66" t="s">
        <v>42</v>
      </c>
      <c r="E62" s="66" t="s">
        <v>42</v>
      </c>
      <c r="F62" s="66" t="s">
        <v>42</v>
      </c>
      <c r="G62" s="104" t="s">
        <v>42</v>
      </c>
      <c r="H62" s="104" t="s">
        <v>42</v>
      </c>
      <c r="I62" s="102" t="s">
        <v>42</v>
      </c>
    </row>
    <row r="63" spans="1:9" ht="12.75">
      <c r="A63" s="71" t="s">
        <v>135</v>
      </c>
      <c r="B63" s="67" t="s">
        <v>42</v>
      </c>
      <c r="C63" s="67" t="s">
        <v>42</v>
      </c>
      <c r="D63" s="67" t="s">
        <v>42</v>
      </c>
      <c r="E63" s="67" t="s">
        <v>42</v>
      </c>
      <c r="F63" s="67" t="s">
        <v>42</v>
      </c>
      <c r="G63" s="103" t="s">
        <v>42</v>
      </c>
      <c r="H63" s="103" t="s">
        <v>42</v>
      </c>
      <c r="I63" s="67" t="s">
        <v>42</v>
      </c>
    </row>
    <row r="64" spans="1:9" ht="12.75">
      <c r="A64" s="71"/>
      <c r="B64" s="67"/>
      <c r="C64" s="67"/>
      <c r="D64" s="67"/>
      <c r="E64" s="67"/>
      <c r="F64" s="67"/>
      <c r="G64" s="103"/>
      <c r="H64" s="103"/>
      <c r="I64" s="67"/>
    </row>
    <row r="65" spans="1:9" s="68" customFormat="1" ht="12.75">
      <c r="A65" s="71" t="s">
        <v>136</v>
      </c>
      <c r="B65" s="67" t="s">
        <v>42</v>
      </c>
      <c r="C65" s="103" t="s">
        <v>42</v>
      </c>
      <c r="D65" s="67" t="s">
        <v>42</v>
      </c>
      <c r="E65" s="67" t="s">
        <v>42</v>
      </c>
      <c r="F65" s="67" t="s">
        <v>42</v>
      </c>
      <c r="G65" s="67" t="s">
        <v>42</v>
      </c>
      <c r="H65" s="103" t="s">
        <v>42</v>
      </c>
      <c r="I65" s="103" t="s">
        <v>42</v>
      </c>
    </row>
    <row r="66" spans="1:9" ht="12.75">
      <c r="A66" s="61"/>
      <c r="B66" s="66"/>
      <c r="C66" s="66"/>
      <c r="D66" s="66"/>
      <c r="E66" s="66"/>
      <c r="F66" s="66"/>
      <c r="G66" s="102"/>
      <c r="H66" s="102"/>
      <c r="I66" s="66"/>
    </row>
    <row r="67" spans="1:9" ht="12.75">
      <c r="A67" s="61" t="s">
        <v>137</v>
      </c>
      <c r="B67" s="66" t="s">
        <v>42</v>
      </c>
      <c r="C67" s="102" t="s">
        <v>42</v>
      </c>
      <c r="D67" s="66" t="s">
        <v>42</v>
      </c>
      <c r="E67" s="69">
        <v>900</v>
      </c>
      <c r="F67" s="66">
        <v>900</v>
      </c>
      <c r="G67" s="66" t="s">
        <v>42</v>
      </c>
      <c r="H67" s="102" t="s">
        <v>42</v>
      </c>
      <c r="I67" s="102" t="s">
        <v>42</v>
      </c>
    </row>
    <row r="68" spans="1:9" ht="12.75">
      <c r="A68" s="61" t="s">
        <v>138</v>
      </c>
      <c r="B68" s="66" t="s">
        <v>42</v>
      </c>
      <c r="C68" s="102">
        <v>15000</v>
      </c>
      <c r="D68" s="66" t="s">
        <v>42</v>
      </c>
      <c r="E68" s="69">
        <v>5500</v>
      </c>
      <c r="F68" s="66">
        <v>20500</v>
      </c>
      <c r="G68" s="66" t="s">
        <v>42</v>
      </c>
      <c r="H68" s="102">
        <v>28000</v>
      </c>
      <c r="I68" s="102">
        <v>420000</v>
      </c>
    </row>
    <row r="69" spans="1:9" ht="12.75">
      <c r="A69" s="71" t="s">
        <v>139</v>
      </c>
      <c r="B69" s="67" t="s">
        <v>42</v>
      </c>
      <c r="C69" s="67">
        <v>15000</v>
      </c>
      <c r="D69" s="67" t="s">
        <v>42</v>
      </c>
      <c r="E69" s="70">
        <v>6400</v>
      </c>
      <c r="F69" s="67">
        <v>21400</v>
      </c>
      <c r="G69" s="67" t="s">
        <v>42</v>
      </c>
      <c r="H69" s="103">
        <v>28000</v>
      </c>
      <c r="I69" s="67">
        <v>420000</v>
      </c>
    </row>
    <row r="70" spans="1:9" ht="12.75">
      <c r="A70" s="105"/>
      <c r="B70" s="66"/>
      <c r="C70" s="66"/>
      <c r="D70" s="66"/>
      <c r="E70" s="66"/>
      <c r="F70" s="66"/>
      <c r="G70" s="102"/>
      <c r="H70" s="102"/>
      <c r="I70" s="66"/>
    </row>
    <row r="71" spans="1:9" ht="12.75">
      <c r="A71" s="61" t="s">
        <v>140</v>
      </c>
      <c r="B71" s="66" t="s">
        <v>42</v>
      </c>
      <c r="C71" s="66" t="s">
        <v>42</v>
      </c>
      <c r="D71" s="66" t="s">
        <v>42</v>
      </c>
      <c r="E71" s="66" t="s">
        <v>42</v>
      </c>
      <c r="F71" s="66" t="s">
        <v>42</v>
      </c>
      <c r="G71" s="66" t="s">
        <v>42</v>
      </c>
      <c r="H71" s="102" t="s">
        <v>42</v>
      </c>
      <c r="I71" s="66" t="s">
        <v>42</v>
      </c>
    </row>
    <row r="72" spans="1:9" ht="12.75">
      <c r="A72" s="61" t="s">
        <v>141</v>
      </c>
      <c r="B72" s="69">
        <v>84</v>
      </c>
      <c r="C72" s="66">
        <v>184</v>
      </c>
      <c r="D72" s="66" t="s">
        <v>42</v>
      </c>
      <c r="E72" s="66" t="s">
        <v>42</v>
      </c>
      <c r="F72" s="66">
        <v>268</v>
      </c>
      <c r="G72" s="66" t="s">
        <v>42</v>
      </c>
      <c r="H72" s="102" t="s">
        <v>42</v>
      </c>
      <c r="I72" s="66" t="s">
        <v>42</v>
      </c>
    </row>
    <row r="73" spans="1:9" ht="12.75">
      <c r="A73" s="61" t="s">
        <v>142</v>
      </c>
      <c r="B73" s="102" t="s">
        <v>42</v>
      </c>
      <c r="C73" s="102" t="s">
        <v>42</v>
      </c>
      <c r="D73" s="66" t="s">
        <v>42</v>
      </c>
      <c r="E73" s="69">
        <v>126</v>
      </c>
      <c r="F73" s="66">
        <v>126</v>
      </c>
      <c r="G73" s="102" t="s">
        <v>42</v>
      </c>
      <c r="H73" s="102" t="s">
        <v>42</v>
      </c>
      <c r="I73" s="102" t="s">
        <v>42</v>
      </c>
    </row>
    <row r="74" spans="1:9" ht="12.75">
      <c r="A74" s="61" t="s">
        <v>143</v>
      </c>
      <c r="B74" s="66" t="s">
        <v>42</v>
      </c>
      <c r="C74" s="66" t="s">
        <v>42</v>
      </c>
      <c r="D74" s="66" t="s">
        <v>42</v>
      </c>
      <c r="E74" s="66" t="s">
        <v>42</v>
      </c>
      <c r="F74" s="66" t="s">
        <v>42</v>
      </c>
      <c r="G74" s="66" t="s">
        <v>42</v>
      </c>
      <c r="H74" s="102" t="s">
        <v>42</v>
      </c>
      <c r="I74" s="66" t="s">
        <v>42</v>
      </c>
    </row>
    <row r="75" spans="1:9" ht="12.75">
      <c r="A75" s="61" t="s">
        <v>144</v>
      </c>
      <c r="B75" s="66">
        <v>20</v>
      </c>
      <c r="C75" s="66" t="s">
        <v>42</v>
      </c>
      <c r="D75" s="66" t="s">
        <v>42</v>
      </c>
      <c r="E75" s="66" t="s">
        <v>42</v>
      </c>
      <c r="F75" s="66">
        <v>20</v>
      </c>
      <c r="G75" s="102">
        <v>7000</v>
      </c>
      <c r="H75" s="102" t="s">
        <v>42</v>
      </c>
      <c r="I75" s="66">
        <v>140</v>
      </c>
    </row>
    <row r="76" spans="1:9" ht="12.75">
      <c r="A76" s="61" t="s">
        <v>145</v>
      </c>
      <c r="B76" s="66">
        <v>4</v>
      </c>
      <c r="C76" s="66">
        <v>43</v>
      </c>
      <c r="D76" s="66" t="s">
        <v>42</v>
      </c>
      <c r="E76" s="66" t="s">
        <v>42</v>
      </c>
      <c r="F76" s="66">
        <v>47</v>
      </c>
      <c r="G76" s="102">
        <v>3000</v>
      </c>
      <c r="H76" s="102">
        <v>29000</v>
      </c>
      <c r="I76" s="66">
        <v>1259</v>
      </c>
    </row>
    <row r="77" spans="1:9" ht="12.75">
      <c r="A77" s="61" t="s">
        <v>146</v>
      </c>
      <c r="B77" s="66" t="s">
        <v>42</v>
      </c>
      <c r="C77" s="66" t="s">
        <v>42</v>
      </c>
      <c r="D77" s="66" t="s">
        <v>42</v>
      </c>
      <c r="E77" s="66" t="s">
        <v>42</v>
      </c>
      <c r="F77" s="66" t="s">
        <v>42</v>
      </c>
      <c r="G77" s="66" t="s">
        <v>42</v>
      </c>
      <c r="H77" s="102" t="s">
        <v>42</v>
      </c>
      <c r="I77" s="66" t="s">
        <v>42</v>
      </c>
    </row>
    <row r="78" spans="1:9" ht="12.75">
      <c r="A78" s="61" t="s">
        <v>147</v>
      </c>
      <c r="B78" s="102" t="s">
        <v>42</v>
      </c>
      <c r="C78" s="102" t="s">
        <v>42</v>
      </c>
      <c r="D78" s="69">
        <v>6441</v>
      </c>
      <c r="E78" s="69">
        <v>51</v>
      </c>
      <c r="F78" s="66">
        <v>6492</v>
      </c>
      <c r="G78" s="102" t="s">
        <v>42</v>
      </c>
      <c r="H78" s="102" t="s">
        <v>42</v>
      </c>
      <c r="I78" s="102" t="s">
        <v>42</v>
      </c>
    </row>
    <row r="79" spans="1:9" ht="12.75">
      <c r="A79" s="71" t="s">
        <v>167</v>
      </c>
      <c r="B79" s="67">
        <v>108</v>
      </c>
      <c r="C79" s="67">
        <v>227</v>
      </c>
      <c r="D79" s="70">
        <v>6441</v>
      </c>
      <c r="E79" s="70">
        <v>177</v>
      </c>
      <c r="F79" s="67">
        <v>6953</v>
      </c>
      <c r="G79" s="103">
        <v>1407</v>
      </c>
      <c r="H79" s="103">
        <v>5493</v>
      </c>
      <c r="I79" s="67">
        <v>1399</v>
      </c>
    </row>
    <row r="80" spans="1:9" ht="12.75">
      <c r="A80" s="61"/>
      <c r="B80" s="66"/>
      <c r="C80" s="66"/>
      <c r="D80" s="66"/>
      <c r="E80" s="66"/>
      <c r="F80" s="66"/>
      <c r="G80" s="102"/>
      <c r="H80" s="102"/>
      <c r="I80" s="66"/>
    </row>
    <row r="81" spans="1:9" ht="12.75">
      <c r="A81" s="61" t="s">
        <v>148</v>
      </c>
      <c r="B81" s="66" t="s">
        <v>42</v>
      </c>
      <c r="C81" s="66" t="s">
        <v>42</v>
      </c>
      <c r="D81" s="66" t="s">
        <v>42</v>
      </c>
      <c r="E81" s="66" t="s">
        <v>42</v>
      </c>
      <c r="F81" s="66" t="s">
        <v>42</v>
      </c>
      <c r="G81" s="66" t="s">
        <v>42</v>
      </c>
      <c r="H81" s="102" t="s">
        <v>42</v>
      </c>
      <c r="I81" s="66" t="s">
        <v>42</v>
      </c>
    </row>
    <row r="82" spans="1:9" ht="12.75">
      <c r="A82" s="61" t="s">
        <v>149</v>
      </c>
      <c r="B82" s="102" t="s">
        <v>42</v>
      </c>
      <c r="C82" s="102" t="s">
        <v>42</v>
      </c>
      <c r="D82" s="66" t="s">
        <v>42</v>
      </c>
      <c r="E82" s="66" t="s">
        <v>42</v>
      </c>
      <c r="F82" s="66" t="s">
        <v>42</v>
      </c>
      <c r="G82" s="102" t="s">
        <v>42</v>
      </c>
      <c r="H82" s="102" t="s">
        <v>42</v>
      </c>
      <c r="I82" s="102" t="s">
        <v>42</v>
      </c>
    </row>
    <row r="83" spans="1:9" ht="12.75">
      <c r="A83" s="71" t="s">
        <v>150</v>
      </c>
      <c r="B83" s="67" t="s">
        <v>42</v>
      </c>
      <c r="C83" s="67" t="s">
        <v>42</v>
      </c>
      <c r="D83" s="67" t="s">
        <v>42</v>
      </c>
      <c r="E83" s="67" t="s">
        <v>42</v>
      </c>
      <c r="F83" s="67" t="s">
        <v>42</v>
      </c>
      <c r="G83" s="103" t="s">
        <v>42</v>
      </c>
      <c r="H83" s="103" t="s">
        <v>42</v>
      </c>
      <c r="I83" s="67" t="s">
        <v>42</v>
      </c>
    </row>
    <row r="84" spans="1:9" ht="12.75">
      <c r="A84" s="71"/>
      <c r="B84" s="67"/>
      <c r="C84" s="67"/>
      <c r="D84" s="67"/>
      <c r="E84" s="67"/>
      <c r="F84" s="67"/>
      <c r="G84" s="103"/>
      <c r="H84" s="103"/>
      <c r="I84" s="67"/>
    </row>
    <row r="85" spans="1:10" s="68" customFormat="1" ht="13.5" thickBot="1">
      <c r="A85" s="72" t="s">
        <v>151</v>
      </c>
      <c r="B85" s="73">
        <v>271225</v>
      </c>
      <c r="C85" s="73">
        <v>24537</v>
      </c>
      <c r="D85" s="73">
        <v>27266</v>
      </c>
      <c r="E85" s="73">
        <v>8719</v>
      </c>
      <c r="F85" s="73">
        <v>331747</v>
      </c>
      <c r="G85" s="106">
        <v>41707</v>
      </c>
      <c r="H85" s="106">
        <v>31519</v>
      </c>
      <c r="I85" s="73">
        <v>12085450</v>
      </c>
      <c r="J85" s="71"/>
    </row>
  </sheetData>
  <mergeCells count="8">
    <mergeCell ref="B6:C6"/>
    <mergeCell ref="D6:E6"/>
    <mergeCell ref="F6:F7"/>
    <mergeCell ref="G6:H6"/>
    <mergeCell ref="A1:I1"/>
    <mergeCell ref="A3:I3"/>
    <mergeCell ref="B5:F5"/>
    <mergeCell ref="G5:I5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92">
    <pageSetUpPr fitToPage="1"/>
  </sheetPr>
  <dimension ref="A1:H86"/>
  <sheetViews>
    <sheetView zoomScale="75" zoomScaleNormal="75" workbookViewId="0" topLeftCell="A1">
      <selection activeCell="L3" sqref="L3"/>
    </sheetView>
  </sheetViews>
  <sheetFormatPr defaultColWidth="11.421875" defaultRowHeight="12.75"/>
  <cols>
    <col min="1" max="1" width="25.7109375" style="58" customWidth="1"/>
    <col min="2" max="7" width="15.7109375" style="58" customWidth="1"/>
    <col min="8" max="16384" width="11.421875" style="58" customWidth="1"/>
  </cols>
  <sheetData>
    <row r="1" spans="1:7" s="55" customFormat="1" ht="18">
      <c r="A1" s="179" t="s">
        <v>0</v>
      </c>
      <c r="B1" s="179"/>
      <c r="C1" s="179"/>
      <c r="D1" s="179"/>
      <c r="E1" s="179"/>
      <c r="F1" s="179"/>
      <c r="G1" s="179"/>
    </row>
    <row r="3" spans="1:7" s="56" customFormat="1" ht="15">
      <c r="A3" s="191" t="s">
        <v>214</v>
      </c>
      <c r="B3" s="191"/>
      <c r="C3" s="191"/>
      <c r="D3" s="191"/>
      <c r="E3" s="191"/>
      <c r="F3" s="191"/>
      <c r="G3" s="191"/>
    </row>
    <row r="4" spans="1:7" s="56" customFormat="1" ht="15.75" thickBot="1">
      <c r="A4" s="88"/>
      <c r="B4" s="88"/>
      <c r="C4" s="88"/>
      <c r="D4" s="88"/>
      <c r="E4" s="88"/>
      <c r="F4" s="88"/>
      <c r="G4" s="89"/>
    </row>
    <row r="5" spans="1:7" ht="12.75">
      <c r="A5" s="135" t="s">
        <v>85</v>
      </c>
      <c r="B5" s="181" t="s">
        <v>86</v>
      </c>
      <c r="C5" s="182"/>
      <c r="D5" s="182"/>
      <c r="E5" s="182"/>
      <c r="F5" s="182"/>
      <c r="G5" s="182"/>
    </row>
    <row r="6" spans="1:7" ht="12.75">
      <c r="A6" s="59" t="s">
        <v>87</v>
      </c>
      <c r="B6" s="62"/>
      <c r="C6" s="62"/>
      <c r="D6" s="62" t="s">
        <v>88</v>
      </c>
      <c r="E6" s="62" t="s">
        <v>89</v>
      </c>
      <c r="F6" s="62"/>
      <c r="G6" s="62"/>
    </row>
    <row r="7" spans="1:7" ht="13.5" thickBot="1">
      <c r="A7" s="90"/>
      <c r="B7" s="91" t="s">
        <v>90</v>
      </c>
      <c r="C7" s="92" t="s">
        <v>91</v>
      </c>
      <c r="D7" s="91" t="s">
        <v>92</v>
      </c>
      <c r="E7" s="91" t="s">
        <v>93</v>
      </c>
      <c r="F7" s="91" t="s">
        <v>27</v>
      </c>
      <c r="G7" s="91" t="s">
        <v>40</v>
      </c>
    </row>
    <row r="8" spans="1:8" ht="12.75">
      <c r="A8" s="93" t="s">
        <v>94</v>
      </c>
      <c r="B8" s="85">
        <v>31400</v>
      </c>
      <c r="C8" s="85">
        <v>14</v>
      </c>
      <c r="D8" s="85">
        <v>224</v>
      </c>
      <c r="E8" s="85">
        <v>91678</v>
      </c>
      <c r="F8" s="85">
        <v>1763</v>
      </c>
      <c r="G8" s="85">
        <f>IF(SUM(B8:F8)&lt;&gt;0,SUM(B8:F8),"0")</f>
        <v>125079</v>
      </c>
      <c r="H8" s="87"/>
    </row>
    <row r="9" spans="1:8" ht="12.75">
      <c r="A9" s="94" t="s">
        <v>95</v>
      </c>
      <c r="B9" s="66">
        <v>16207</v>
      </c>
      <c r="C9" s="66">
        <v>193</v>
      </c>
      <c r="D9" s="66">
        <v>1157</v>
      </c>
      <c r="E9" s="66">
        <v>114640</v>
      </c>
      <c r="F9" s="66">
        <v>2024</v>
      </c>
      <c r="G9" s="66">
        <f>IF(SUM(B9:F9)&lt;&gt;0,SUM(B9:F9),"0")</f>
        <v>134221</v>
      </c>
      <c r="H9" s="87"/>
    </row>
    <row r="10" spans="1:8" ht="12.75">
      <c r="A10" s="94" t="s">
        <v>96</v>
      </c>
      <c r="B10" s="66">
        <v>993</v>
      </c>
      <c r="C10" s="66">
        <v>46</v>
      </c>
      <c r="D10" s="66">
        <v>709</v>
      </c>
      <c r="E10" s="66">
        <v>1995</v>
      </c>
      <c r="F10" s="69">
        <v>1703</v>
      </c>
      <c r="G10" s="66">
        <f>IF(SUM(B10:F10)&lt;&gt;0,SUM(B10:F10),"0")</f>
        <v>5446</v>
      </c>
      <c r="H10" s="87"/>
    </row>
    <row r="11" spans="1:8" ht="12.75">
      <c r="A11" s="94" t="s">
        <v>97</v>
      </c>
      <c r="B11" s="66">
        <v>2231</v>
      </c>
      <c r="C11" s="66">
        <v>5</v>
      </c>
      <c r="D11" s="66">
        <v>88</v>
      </c>
      <c r="E11" s="66">
        <v>9252</v>
      </c>
      <c r="F11" s="66">
        <v>1274</v>
      </c>
      <c r="G11" s="66">
        <f>IF(SUM(B11:F11)&lt;&gt;0,SUM(B11:F11),"0")</f>
        <v>12850</v>
      </c>
      <c r="H11" s="87"/>
    </row>
    <row r="12" spans="1:8" ht="12.75">
      <c r="A12" s="95" t="s">
        <v>98</v>
      </c>
      <c r="B12" s="78">
        <v>50831</v>
      </c>
      <c r="C12" s="78">
        <v>258</v>
      </c>
      <c r="D12" s="78">
        <v>2178</v>
      </c>
      <c r="E12" s="78">
        <v>217565</v>
      </c>
      <c r="F12" s="78">
        <v>6764</v>
      </c>
      <c r="G12" s="67">
        <f>IF(SUM(B12:F12)&lt;&gt;0,SUM(B12:F12),"0")</f>
        <v>277596</v>
      </c>
      <c r="H12" s="87"/>
    </row>
    <row r="13" spans="1:8" ht="12.75">
      <c r="A13" s="95"/>
      <c r="B13" s="78"/>
      <c r="C13" s="78"/>
      <c r="D13" s="78"/>
      <c r="E13" s="78"/>
      <c r="F13" s="78"/>
      <c r="G13" s="67"/>
      <c r="H13" s="87"/>
    </row>
    <row r="14" spans="1:8" ht="12.75">
      <c r="A14" s="95" t="s">
        <v>99</v>
      </c>
      <c r="B14" s="67">
        <v>17694</v>
      </c>
      <c r="C14" s="67">
        <v>100</v>
      </c>
      <c r="D14" s="67">
        <v>306</v>
      </c>
      <c r="E14" s="67">
        <v>5275</v>
      </c>
      <c r="F14" s="67" t="s">
        <v>42</v>
      </c>
      <c r="G14" s="67">
        <f>IF(SUM(B14:F14)&lt;&gt;0,SUM(B14:F14),"0")</f>
        <v>23375</v>
      </c>
      <c r="H14" s="87"/>
    </row>
    <row r="15" spans="1:8" ht="12.75">
      <c r="A15" s="95"/>
      <c r="B15" s="78"/>
      <c r="C15" s="78"/>
      <c r="D15" s="78"/>
      <c r="E15" s="78"/>
      <c r="F15" s="78"/>
      <c r="G15" s="67"/>
      <c r="H15" s="87"/>
    </row>
    <row r="16" spans="1:8" ht="12.75">
      <c r="A16" s="95" t="s">
        <v>100</v>
      </c>
      <c r="B16" s="67">
        <v>4400</v>
      </c>
      <c r="C16" s="67">
        <v>548</v>
      </c>
      <c r="D16" s="67" t="s">
        <v>42</v>
      </c>
      <c r="E16" s="67">
        <v>2691</v>
      </c>
      <c r="F16" s="70">
        <v>7</v>
      </c>
      <c r="G16" s="67">
        <f>IF(SUM(B16:F16)&lt;&gt;0,SUM(B16:F16),"0")</f>
        <v>7646</v>
      </c>
      <c r="H16" s="87"/>
    </row>
    <row r="17" spans="1:8" ht="12.75">
      <c r="A17" s="94"/>
      <c r="B17" s="76"/>
      <c r="C17" s="76"/>
      <c r="D17" s="76"/>
      <c r="E17" s="76"/>
      <c r="F17" s="76"/>
      <c r="G17" s="66"/>
      <c r="H17" s="87"/>
    </row>
    <row r="18" spans="1:8" ht="12.75">
      <c r="A18" s="94" t="s">
        <v>101</v>
      </c>
      <c r="B18" s="66">
        <v>767</v>
      </c>
      <c r="C18" s="66">
        <v>582</v>
      </c>
      <c r="D18" s="66">
        <v>30</v>
      </c>
      <c r="E18" s="66">
        <v>3198</v>
      </c>
      <c r="F18" s="66">
        <v>2</v>
      </c>
      <c r="G18" s="66">
        <f>IF(SUM(B18:F18)&lt;&gt;0,SUM(B18:F18),"0")</f>
        <v>4579</v>
      </c>
      <c r="H18" s="87"/>
    </row>
    <row r="19" spans="1:8" ht="12.75">
      <c r="A19" s="94" t="s">
        <v>102</v>
      </c>
      <c r="B19" s="66">
        <v>186</v>
      </c>
      <c r="C19" s="66">
        <v>103</v>
      </c>
      <c r="D19" s="66">
        <v>110</v>
      </c>
      <c r="E19" s="66">
        <v>2120</v>
      </c>
      <c r="F19" s="66" t="s">
        <v>42</v>
      </c>
      <c r="G19" s="66">
        <f>IF(SUM(B19:F19)&lt;&gt;0,SUM(B19:F19),"0")</f>
        <v>2519</v>
      </c>
      <c r="H19" s="87"/>
    </row>
    <row r="20" spans="1:8" ht="12.75">
      <c r="A20" s="94" t="s">
        <v>103</v>
      </c>
      <c r="B20" s="66">
        <v>396</v>
      </c>
      <c r="C20" s="66">
        <v>127</v>
      </c>
      <c r="D20" s="66">
        <v>115</v>
      </c>
      <c r="E20" s="66">
        <v>1818</v>
      </c>
      <c r="F20" s="66">
        <v>16</v>
      </c>
      <c r="G20" s="66">
        <f>IF(SUM(B20:F20)&lt;&gt;0,SUM(B20:F20),"0")</f>
        <v>2472</v>
      </c>
      <c r="H20" s="87"/>
    </row>
    <row r="21" spans="1:8" ht="12.75">
      <c r="A21" s="95" t="s">
        <v>165</v>
      </c>
      <c r="B21" s="78">
        <v>1349</v>
      </c>
      <c r="C21" s="78">
        <v>812</v>
      </c>
      <c r="D21" s="78">
        <v>255</v>
      </c>
      <c r="E21" s="78">
        <v>7136</v>
      </c>
      <c r="F21" s="78">
        <v>18</v>
      </c>
      <c r="G21" s="67">
        <f>IF(SUM(B21:F21)&lt;&gt;0,SUM(B21:F21),"0")</f>
        <v>9570</v>
      </c>
      <c r="H21" s="87"/>
    </row>
    <row r="22" spans="1:8" ht="12.75">
      <c r="A22" s="95"/>
      <c r="B22" s="78"/>
      <c r="C22" s="78"/>
      <c r="D22" s="78"/>
      <c r="E22" s="78"/>
      <c r="F22" s="78"/>
      <c r="G22" s="67"/>
      <c r="H22" s="87"/>
    </row>
    <row r="23" spans="1:8" ht="12.75">
      <c r="A23" s="95" t="s">
        <v>104</v>
      </c>
      <c r="B23" s="67">
        <v>4718</v>
      </c>
      <c r="C23" s="67">
        <v>9523</v>
      </c>
      <c r="D23" s="67">
        <v>37</v>
      </c>
      <c r="E23" s="67">
        <v>5284</v>
      </c>
      <c r="F23" s="67" t="s">
        <v>42</v>
      </c>
      <c r="G23" s="67">
        <f>IF(SUM(B23:F23)&lt;&gt;0,SUM(B23:F23),"0")</f>
        <v>19562</v>
      </c>
      <c r="H23" s="87"/>
    </row>
    <row r="24" spans="1:8" ht="12.75">
      <c r="A24" s="95"/>
      <c r="B24" s="78"/>
      <c r="C24" s="78"/>
      <c r="D24" s="78"/>
      <c r="E24" s="78"/>
      <c r="F24" s="78"/>
      <c r="G24" s="67"/>
      <c r="H24" s="87"/>
    </row>
    <row r="25" spans="1:8" ht="12.75">
      <c r="A25" s="95" t="s">
        <v>105</v>
      </c>
      <c r="B25" s="67">
        <v>244</v>
      </c>
      <c r="C25" s="67">
        <v>2223</v>
      </c>
      <c r="D25" s="67">
        <v>37</v>
      </c>
      <c r="E25" s="67">
        <v>60</v>
      </c>
      <c r="F25" s="67" t="s">
        <v>42</v>
      </c>
      <c r="G25" s="67">
        <f>IF(SUM(B25:F25)&lt;&gt;0,SUM(B25:F25),"0")</f>
        <v>2564</v>
      </c>
      <c r="H25" s="87"/>
    </row>
    <row r="26" spans="1:8" ht="12.75">
      <c r="A26" s="94"/>
      <c r="B26" s="76"/>
      <c r="C26" s="76"/>
      <c r="D26" s="76"/>
      <c r="E26" s="76"/>
      <c r="F26" s="76"/>
      <c r="G26" s="66"/>
      <c r="H26" s="87"/>
    </row>
    <row r="27" spans="1:8" ht="12.75">
      <c r="A27" s="94" t="s">
        <v>106</v>
      </c>
      <c r="B27" s="66">
        <v>1970</v>
      </c>
      <c r="C27" s="66">
        <v>44967</v>
      </c>
      <c r="D27" s="66" t="s">
        <v>42</v>
      </c>
      <c r="E27" s="66">
        <v>1462</v>
      </c>
      <c r="F27" s="69">
        <v>3676</v>
      </c>
      <c r="G27" s="66">
        <f>IF(SUM(B27:F27)&lt;&gt;0,SUM(B27:F27),"0")</f>
        <v>52075</v>
      </c>
      <c r="H27" s="87"/>
    </row>
    <row r="28" spans="1:8" ht="12.75">
      <c r="A28" s="94" t="s">
        <v>107</v>
      </c>
      <c r="B28" s="66">
        <v>900</v>
      </c>
      <c r="C28" s="66">
        <v>4284</v>
      </c>
      <c r="D28" s="66">
        <v>2</v>
      </c>
      <c r="E28" s="69">
        <v>30</v>
      </c>
      <c r="F28" s="66" t="s">
        <v>42</v>
      </c>
      <c r="G28" s="66">
        <f>IF(SUM(B28:F28)&lt;&gt;0,SUM(B28:F28),"0")</f>
        <v>5216</v>
      </c>
      <c r="H28" s="87"/>
    </row>
    <row r="29" spans="1:8" ht="12.75">
      <c r="A29" s="94" t="s">
        <v>108</v>
      </c>
      <c r="B29" s="66">
        <v>5341</v>
      </c>
      <c r="C29" s="66">
        <v>42148</v>
      </c>
      <c r="D29" s="66" t="s">
        <v>42</v>
      </c>
      <c r="E29" s="66">
        <v>26059</v>
      </c>
      <c r="F29" s="66">
        <v>401</v>
      </c>
      <c r="G29" s="66">
        <f>IF(SUM(B29:F29)&lt;&gt;0,SUM(B29:F29),"0")</f>
        <v>73949</v>
      </c>
      <c r="H29" s="87"/>
    </row>
    <row r="30" spans="1:8" ht="12.75">
      <c r="A30" s="95" t="s">
        <v>109</v>
      </c>
      <c r="B30" s="78">
        <v>8211</v>
      </c>
      <c r="C30" s="78">
        <v>91399</v>
      </c>
      <c r="D30" s="78">
        <v>2</v>
      </c>
      <c r="E30" s="78">
        <v>27551</v>
      </c>
      <c r="F30" s="78">
        <v>4077</v>
      </c>
      <c r="G30" s="67">
        <f>IF(SUM(B30:F30)&lt;&gt;0,SUM(B30:F30),"0")</f>
        <v>131240</v>
      </c>
      <c r="H30" s="87"/>
    </row>
    <row r="31" spans="1:8" ht="12.75">
      <c r="A31" s="94"/>
      <c r="B31" s="76"/>
      <c r="C31" s="76"/>
      <c r="D31" s="76"/>
      <c r="E31" s="76"/>
      <c r="F31" s="76"/>
      <c r="G31" s="66"/>
      <c r="H31" s="87"/>
    </row>
    <row r="32" spans="1:8" ht="12.75">
      <c r="A32" s="94" t="s">
        <v>110</v>
      </c>
      <c r="B32" s="66">
        <v>12274</v>
      </c>
      <c r="C32" s="66">
        <v>5098</v>
      </c>
      <c r="D32" s="66">
        <v>93</v>
      </c>
      <c r="E32" s="66">
        <v>2346</v>
      </c>
      <c r="F32" s="66">
        <v>23</v>
      </c>
      <c r="G32" s="66">
        <f>IF(SUM(B32:F32)&lt;&gt;0,SUM(B32:F32),"0")</f>
        <v>19834</v>
      </c>
      <c r="H32" s="87"/>
    </row>
    <row r="33" spans="1:8" ht="12.75">
      <c r="A33" s="94" t="s">
        <v>111</v>
      </c>
      <c r="B33" s="66">
        <v>22061</v>
      </c>
      <c r="C33" s="66">
        <v>7982</v>
      </c>
      <c r="D33" s="66">
        <v>54</v>
      </c>
      <c r="E33" s="66">
        <v>2050</v>
      </c>
      <c r="F33" s="66">
        <v>327</v>
      </c>
      <c r="G33" s="66">
        <f>IF(SUM(B33:F33)&lt;&gt;0,SUM(B33:F33),"0")</f>
        <v>32474</v>
      </c>
      <c r="H33" s="87"/>
    </row>
    <row r="34" spans="1:8" ht="12.75">
      <c r="A34" s="94" t="s">
        <v>112</v>
      </c>
      <c r="B34" s="66">
        <v>10051</v>
      </c>
      <c r="C34" s="66">
        <v>40874</v>
      </c>
      <c r="D34" s="66">
        <v>178</v>
      </c>
      <c r="E34" s="66">
        <v>4766</v>
      </c>
      <c r="F34" s="66" t="s">
        <v>42</v>
      </c>
      <c r="G34" s="66">
        <f>IF(SUM(B34:F34)&lt;&gt;0,SUM(B34:F34),"0")</f>
        <v>55869</v>
      </c>
      <c r="H34" s="87"/>
    </row>
    <row r="35" spans="1:8" ht="12.75">
      <c r="A35" s="94" t="s">
        <v>113</v>
      </c>
      <c r="B35" s="66">
        <v>3332</v>
      </c>
      <c r="C35" s="66">
        <v>476</v>
      </c>
      <c r="D35" s="66">
        <v>3</v>
      </c>
      <c r="E35" s="66" t="s">
        <v>42</v>
      </c>
      <c r="F35" s="66">
        <v>1</v>
      </c>
      <c r="G35" s="66">
        <f>IF(SUM(B35:F35)&lt;&gt;0,SUM(B35:F35),"0")</f>
        <v>3812</v>
      </c>
      <c r="H35" s="87"/>
    </row>
    <row r="36" spans="1:8" ht="12.75">
      <c r="A36" s="95" t="s">
        <v>114</v>
      </c>
      <c r="B36" s="78">
        <v>47718</v>
      </c>
      <c r="C36" s="78">
        <v>54430</v>
      </c>
      <c r="D36" s="78">
        <v>328</v>
      </c>
      <c r="E36" s="78">
        <v>9162</v>
      </c>
      <c r="F36" s="78">
        <v>351</v>
      </c>
      <c r="G36" s="67">
        <f>IF(SUM(B36:F36)&lt;&gt;0,SUM(B36:F36),"0")</f>
        <v>111989</v>
      </c>
      <c r="H36" s="87"/>
    </row>
    <row r="37" spans="1:8" ht="12.75">
      <c r="A37" s="95"/>
      <c r="B37" s="78"/>
      <c r="C37" s="78"/>
      <c r="D37" s="78"/>
      <c r="E37" s="78"/>
      <c r="F37" s="78"/>
      <c r="G37" s="67"/>
      <c r="H37" s="87"/>
    </row>
    <row r="38" spans="1:8" ht="12.75">
      <c r="A38" s="95" t="s">
        <v>115</v>
      </c>
      <c r="B38" s="67">
        <v>28930</v>
      </c>
      <c r="C38" s="67">
        <v>2146</v>
      </c>
      <c r="D38" s="67" t="s">
        <v>42</v>
      </c>
      <c r="E38" s="67" t="s">
        <v>42</v>
      </c>
      <c r="F38" s="67" t="s">
        <v>42</v>
      </c>
      <c r="G38" s="67">
        <f>IF(SUM(B38:F38)&lt;&gt;0,SUM(B38:F38),"0")</f>
        <v>31076</v>
      </c>
      <c r="H38" s="87"/>
    </row>
    <row r="39" spans="1:8" ht="12.75">
      <c r="A39" s="94"/>
      <c r="B39" s="76"/>
      <c r="C39" s="76"/>
      <c r="D39" s="76"/>
      <c r="E39" s="76"/>
      <c r="F39" s="76"/>
      <c r="G39" s="66"/>
      <c r="H39" s="87"/>
    </row>
    <row r="40" spans="1:8" ht="12.75">
      <c r="A40" s="94" t="s">
        <v>116</v>
      </c>
      <c r="B40" s="66">
        <v>1941</v>
      </c>
      <c r="C40" s="66">
        <v>1183</v>
      </c>
      <c r="D40" s="66">
        <v>9</v>
      </c>
      <c r="E40" s="66">
        <v>50</v>
      </c>
      <c r="F40" s="66" t="s">
        <v>42</v>
      </c>
      <c r="G40" s="66">
        <f aca="true" t="shared" si="0" ref="G40:G49">IF(SUM(B40:F40)&lt;&gt;0,SUM(B40:F40),"0")</f>
        <v>3183</v>
      </c>
      <c r="H40" s="87"/>
    </row>
    <row r="41" spans="1:8" ht="12.75">
      <c r="A41" s="94" t="s">
        <v>117</v>
      </c>
      <c r="B41" s="66">
        <v>156</v>
      </c>
      <c r="C41" s="66">
        <v>5656</v>
      </c>
      <c r="D41" s="66" t="s">
        <v>42</v>
      </c>
      <c r="E41" s="66">
        <v>797</v>
      </c>
      <c r="F41" s="66" t="s">
        <v>42</v>
      </c>
      <c r="G41" s="66">
        <f t="shared" si="0"/>
        <v>6609</v>
      </c>
      <c r="H41" s="87"/>
    </row>
    <row r="42" spans="1:8" ht="12.75">
      <c r="A42" s="94" t="s">
        <v>118</v>
      </c>
      <c r="B42" s="66">
        <v>3395</v>
      </c>
      <c r="C42" s="66">
        <v>7590</v>
      </c>
      <c r="D42" s="66">
        <v>194</v>
      </c>
      <c r="E42" s="66">
        <v>2279</v>
      </c>
      <c r="F42" s="66">
        <v>64</v>
      </c>
      <c r="G42" s="66">
        <f t="shared" si="0"/>
        <v>13522</v>
      </c>
      <c r="H42" s="87"/>
    </row>
    <row r="43" spans="1:8" ht="12.75">
      <c r="A43" s="94" t="s">
        <v>119</v>
      </c>
      <c r="B43" s="66">
        <v>4365</v>
      </c>
      <c r="C43" s="66">
        <v>22845</v>
      </c>
      <c r="D43" s="66" t="s">
        <v>42</v>
      </c>
      <c r="E43" s="66">
        <v>578</v>
      </c>
      <c r="F43" s="66" t="s">
        <v>42</v>
      </c>
      <c r="G43" s="66">
        <f t="shared" si="0"/>
        <v>27788</v>
      </c>
      <c r="H43" s="87"/>
    </row>
    <row r="44" spans="1:8" ht="12.75">
      <c r="A44" s="94" t="s">
        <v>120</v>
      </c>
      <c r="B44" s="66">
        <v>33200</v>
      </c>
      <c r="C44" s="66">
        <v>2099</v>
      </c>
      <c r="D44" s="66">
        <v>6</v>
      </c>
      <c r="E44" s="66">
        <v>858</v>
      </c>
      <c r="F44" s="66" t="s">
        <v>42</v>
      </c>
      <c r="G44" s="66">
        <f t="shared" si="0"/>
        <v>36163</v>
      </c>
      <c r="H44" s="87"/>
    </row>
    <row r="45" spans="1:8" ht="12.75">
      <c r="A45" s="94" t="s">
        <v>121</v>
      </c>
      <c r="B45" s="66">
        <v>1490</v>
      </c>
      <c r="C45" s="66">
        <v>6256</v>
      </c>
      <c r="D45" s="66" t="s">
        <v>42</v>
      </c>
      <c r="E45" s="66">
        <v>26</v>
      </c>
      <c r="F45" s="66" t="s">
        <v>42</v>
      </c>
      <c r="G45" s="66">
        <f t="shared" si="0"/>
        <v>7772</v>
      </c>
      <c r="H45" s="87"/>
    </row>
    <row r="46" spans="1:8" ht="12.75">
      <c r="A46" s="94" t="s">
        <v>122</v>
      </c>
      <c r="B46" s="66">
        <v>9</v>
      </c>
      <c r="C46" s="66">
        <v>794</v>
      </c>
      <c r="D46" s="66" t="s">
        <v>42</v>
      </c>
      <c r="E46" s="66">
        <v>66</v>
      </c>
      <c r="F46" s="66" t="s">
        <v>42</v>
      </c>
      <c r="G46" s="66">
        <f t="shared" si="0"/>
        <v>869</v>
      </c>
      <c r="H46" s="87"/>
    </row>
    <row r="47" spans="1:8" ht="12.75">
      <c r="A47" s="94" t="s">
        <v>123</v>
      </c>
      <c r="B47" s="66">
        <v>318</v>
      </c>
      <c r="C47" s="66">
        <v>11426</v>
      </c>
      <c r="D47" s="66" t="s">
        <v>42</v>
      </c>
      <c r="E47" s="66">
        <v>100</v>
      </c>
      <c r="F47" s="69">
        <v>153</v>
      </c>
      <c r="G47" s="66">
        <f t="shared" si="0"/>
        <v>11997</v>
      </c>
      <c r="H47" s="87"/>
    </row>
    <row r="48" spans="1:8" ht="12.75">
      <c r="A48" s="94" t="s">
        <v>124</v>
      </c>
      <c r="B48" s="66">
        <v>962</v>
      </c>
      <c r="C48" s="66">
        <v>9272</v>
      </c>
      <c r="D48" s="66">
        <v>6</v>
      </c>
      <c r="E48" s="66">
        <v>250</v>
      </c>
      <c r="F48" s="66">
        <v>226</v>
      </c>
      <c r="G48" s="66">
        <f t="shared" si="0"/>
        <v>10716</v>
      </c>
      <c r="H48" s="87"/>
    </row>
    <row r="49" spans="1:8" ht="12.75">
      <c r="A49" s="95" t="s">
        <v>166</v>
      </c>
      <c r="B49" s="78">
        <v>45836</v>
      </c>
      <c r="C49" s="78">
        <v>67121</v>
      </c>
      <c r="D49" s="78">
        <v>215</v>
      </c>
      <c r="E49" s="78">
        <v>5004</v>
      </c>
      <c r="F49" s="78">
        <v>443</v>
      </c>
      <c r="G49" s="67">
        <f t="shared" si="0"/>
        <v>118619</v>
      </c>
      <c r="H49" s="87"/>
    </row>
    <row r="50" spans="1:8" ht="12.75">
      <c r="A50" s="95"/>
      <c r="B50" s="78"/>
      <c r="C50" s="78"/>
      <c r="D50" s="78"/>
      <c r="E50" s="78"/>
      <c r="F50" s="78"/>
      <c r="G50" s="67"/>
      <c r="H50" s="87"/>
    </row>
    <row r="51" spans="1:8" ht="12.75">
      <c r="A51" s="95" t="s">
        <v>125</v>
      </c>
      <c r="B51" s="67">
        <v>903</v>
      </c>
      <c r="C51" s="67">
        <v>1807</v>
      </c>
      <c r="D51" s="67" t="s">
        <v>42</v>
      </c>
      <c r="E51" s="67">
        <v>435</v>
      </c>
      <c r="F51" s="67">
        <v>1224</v>
      </c>
      <c r="G51" s="67">
        <f>IF(SUM(B51:F51)&lt;&gt;0,SUM(B51:F51),"0")</f>
        <v>4369</v>
      </c>
      <c r="H51" s="87"/>
    </row>
    <row r="52" spans="1:8" ht="12.75">
      <c r="A52" s="94"/>
      <c r="B52" s="76"/>
      <c r="C52" s="76"/>
      <c r="D52" s="76"/>
      <c r="E52" s="76"/>
      <c r="F52" s="76"/>
      <c r="G52" s="66"/>
      <c r="H52" s="87"/>
    </row>
    <row r="53" spans="1:8" ht="12.75">
      <c r="A53" s="94" t="s">
        <v>126</v>
      </c>
      <c r="B53" s="66">
        <v>1950</v>
      </c>
      <c r="C53" s="66">
        <v>10020</v>
      </c>
      <c r="D53" s="66">
        <v>30</v>
      </c>
      <c r="E53" s="66" t="s">
        <v>42</v>
      </c>
      <c r="F53" s="66">
        <v>10</v>
      </c>
      <c r="G53" s="66">
        <f aca="true" t="shared" si="1" ref="G53:G58">IF(SUM(B53:F53)&lt;&gt;0,SUM(B53:F53),"0")</f>
        <v>12010</v>
      </c>
      <c r="H53" s="87"/>
    </row>
    <row r="54" spans="1:8" ht="12.75">
      <c r="A54" s="94" t="s">
        <v>127</v>
      </c>
      <c r="B54" s="66">
        <v>2557</v>
      </c>
      <c r="C54" s="66">
        <v>4845</v>
      </c>
      <c r="D54" s="66" t="s">
        <v>42</v>
      </c>
      <c r="E54" s="66" t="s">
        <v>42</v>
      </c>
      <c r="F54" s="66" t="s">
        <v>42</v>
      </c>
      <c r="G54" s="66">
        <f t="shared" si="1"/>
        <v>7402</v>
      </c>
      <c r="H54" s="87"/>
    </row>
    <row r="55" spans="1:8" ht="12.75">
      <c r="A55" s="94" t="s">
        <v>128</v>
      </c>
      <c r="B55" s="66">
        <v>3754</v>
      </c>
      <c r="C55" s="66">
        <v>3087</v>
      </c>
      <c r="D55" s="66">
        <v>5</v>
      </c>
      <c r="E55" s="66">
        <v>8</v>
      </c>
      <c r="F55" s="66" t="s">
        <v>42</v>
      </c>
      <c r="G55" s="66">
        <f t="shared" si="1"/>
        <v>6854</v>
      </c>
      <c r="H55" s="87"/>
    </row>
    <row r="56" spans="1:8" ht="12.75">
      <c r="A56" s="94" t="s">
        <v>129</v>
      </c>
      <c r="B56" s="66">
        <v>1537</v>
      </c>
      <c r="C56" s="66">
        <v>1666</v>
      </c>
      <c r="D56" s="66" t="s">
        <v>42</v>
      </c>
      <c r="E56" s="66" t="s">
        <v>42</v>
      </c>
      <c r="F56" s="66" t="s">
        <v>42</v>
      </c>
      <c r="G56" s="66">
        <f t="shared" si="1"/>
        <v>3203</v>
      </c>
      <c r="H56" s="87"/>
    </row>
    <row r="57" spans="1:8" ht="12.75">
      <c r="A57" s="94" t="s">
        <v>130</v>
      </c>
      <c r="B57" s="66">
        <v>37863</v>
      </c>
      <c r="C57" s="66">
        <v>10534</v>
      </c>
      <c r="D57" s="66">
        <v>9</v>
      </c>
      <c r="E57" s="66">
        <v>256</v>
      </c>
      <c r="F57" s="66">
        <v>2390</v>
      </c>
      <c r="G57" s="66">
        <f t="shared" si="1"/>
        <v>51052</v>
      </c>
      <c r="H57" s="87"/>
    </row>
    <row r="58" spans="1:8" ht="12.75">
      <c r="A58" s="95" t="s">
        <v>131</v>
      </c>
      <c r="B58" s="78">
        <v>47661</v>
      </c>
      <c r="C58" s="78">
        <v>30152</v>
      </c>
      <c r="D58" s="78">
        <v>44</v>
      </c>
      <c r="E58" s="78">
        <v>264</v>
      </c>
      <c r="F58" s="78">
        <v>2400</v>
      </c>
      <c r="G58" s="67">
        <f t="shared" si="1"/>
        <v>80521</v>
      </c>
      <c r="H58" s="87"/>
    </row>
    <row r="59" spans="1:8" ht="12.75">
      <c r="A59" s="94"/>
      <c r="B59" s="76"/>
      <c r="C59" s="76"/>
      <c r="D59" s="76"/>
      <c r="E59" s="76"/>
      <c r="F59" s="76"/>
      <c r="G59" s="66"/>
      <c r="H59" s="87"/>
    </row>
    <row r="60" spans="1:8" ht="12.75">
      <c r="A60" s="94" t="s">
        <v>132</v>
      </c>
      <c r="B60" s="66">
        <v>201</v>
      </c>
      <c r="C60" s="66">
        <v>1002</v>
      </c>
      <c r="D60" s="66">
        <v>4</v>
      </c>
      <c r="E60" s="66" t="s">
        <v>42</v>
      </c>
      <c r="F60" s="66">
        <v>156</v>
      </c>
      <c r="G60" s="66">
        <f>IF(SUM(B60:F60)&lt;&gt;0,SUM(B60:F60),"0")</f>
        <v>1363</v>
      </c>
      <c r="H60" s="87"/>
    </row>
    <row r="61" spans="1:8" ht="12.75">
      <c r="A61" s="94" t="s">
        <v>133</v>
      </c>
      <c r="B61" s="66">
        <v>609</v>
      </c>
      <c r="C61" s="66">
        <v>174</v>
      </c>
      <c r="D61" s="66">
        <v>12</v>
      </c>
      <c r="E61" s="66" t="s">
        <v>42</v>
      </c>
      <c r="F61" s="66">
        <v>22</v>
      </c>
      <c r="G61" s="66">
        <f>IF(SUM(B61:F61)&lt;&gt;0,SUM(B61:F61),"0")</f>
        <v>817</v>
      </c>
      <c r="H61" s="87"/>
    </row>
    <row r="62" spans="1:8" ht="12.75">
      <c r="A62" s="94" t="s">
        <v>134</v>
      </c>
      <c r="B62" s="66">
        <v>41</v>
      </c>
      <c r="C62" s="66">
        <v>2049</v>
      </c>
      <c r="D62" s="66">
        <v>56</v>
      </c>
      <c r="E62" s="66" t="s">
        <v>42</v>
      </c>
      <c r="F62" s="66">
        <v>151</v>
      </c>
      <c r="G62" s="66">
        <f>IF(SUM(B62:F62)&lt;&gt;0,SUM(B62:F62),"0")</f>
        <v>2297</v>
      </c>
      <c r="H62" s="87"/>
    </row>
    <row r="63" spans="1:8" ht="12.75">
      <c r="A63" s="95" t="s">
        <v>135</v>
      </c>
      <c r="B63" s="78">
        <v>851</v>
      </c>
      <c r="C63" s="78">
        <v>3225</v>
      </c>
      <c r="D63" s="78">
        <v>72</v>
      </c>
      <c r="E63" s="78" t="s">
        <v>42</v>
      </c>
      <c r="F63" s="78">
        <v>329</v>
      </c>
      <c r="G63" s="67">
        <f>IF(SUM(B63:F63)&lt;&gt;0,SUM(B63:F63),"0")</f>
        <v>4477</v>
      </c>
      <c r="H63" s="87"/>
    </row>
    <row r="64" spans="1:8" ht="12.75">
      <c r="A64" s="94"/>
      <c r="B64" s="76"/>
      <c r="C64" s="76"/>
      <c r="D64" s="76"/>
      <c r="E64" s="76"/>
      <c r="F64" s="76"/>
      <c r="G64" s="66"/>
      <c r="H64" s="87"/>
    </row>
    <row r="65" spans="1:8" ht="12.75">
      <c r="A65" s="95" t="s">
        <v>136</v>
      </c>
      <c r="B65" s="67">
        <v>224</v>
      </c>
      <c r="C65" s="67">
        <v>775</v>
      </c>
      <c r="D65" s="67" t="s">
        <v>42</v>
      </c>
      <c r="E65" s="67" t="s">
        <v>42</v>
      </c>
      <c r="F65" s="67">
        <v>179</v>
      </c>
      <c r="G65" s="67">
        <f>IF(SUM(B65:F65)&lt;&gt;0,SUM(B65:F65),"0")</f>
        <v>1178</v>
      </c>
      <c r="H65" s="87"/>
    </row>
    <row r="66" spans="1:8" ht="12.75">
      <c r="A66" s="94"/>
      <c r="B66" s="76"/>
      <c r="C66" s="76"/>
      <c r="D66" s="76"/>
      <c r="E66" s="76"/>
      <c r="F66" s="76"/>
      <c r="G66" s="66"/>
      <c r="H66" s="87"/>
    </row>
    <row r="67" spans="1:8" ht="12.75">
      <c r="A67" s="94" t="s">
        <v>137</v>
      </c>
      <c r="B67" s="66">
        <v>40420</v>
      </c>
      <c r="C67" s="66">
        <v>8225</v>
      </c>
      <c r="D67" s="66">
        <v>30</v>
      </c>
      <c r="E67" s="66" t="s">
        <v>42</v>
      </c>
      <c r="F67" s="66" t="s">
        <v>42</v>
      </c>
      <c r="G67" s="66">
        <f>IF(SUM(B67:F67)&lt;&gt;0,SUM(B67:F67),"0")</f>
        <v>48675</v>
      </c>
      <c r="H67" s="87"/>
    </row>
    <row r="68" spans="1:8" ht="12.75">
      <c r="A68" s="94" t="s">
        <v>138</v>
      </c>
      <c r="B68" s="66">
        <v>19725</v>
      </c>
      <c r="C68" s="66">
        <v>2875</v>
      </c>
      <c r="D68" s="66">
        <v>15</v>
      </c>
      <c r="E68" s="66">
        <v>15000</v>
      </c>
      <c r="F68" s="66">
        <v>35</v>
      </c>
      <c r="G68" s="66">
        <f>IF(SUM(B68:F68)&lt;&gt;0,SUM(B68:F68),"0")</f>
        <v>37650</v>
      </c>
      <c r="H68" s="87"/>
    </row>
    <row r="69" spans="1:8" ht="12.75">
      <c r="A69" s="95" t="s">
        <v>139</v>
      </c>
      <c r="B69" s="142">
        <v>60145</v>
      </c>
      <c r="C69" s="142">
        <v>11100</v>
      </c>
      <c r="D69" s="142">
        <v>45</v>
      </c>
      <c r="E69" s="142">
        <v>15000</v>
      </c>
      <c r="F69" s="142">
        <v>35</v>
      </c>
      <c r="G69" s="70">
        <f>IF(SUM(B69:F69)&lt;&gt;0,SUM(B69:F69),"0")</f>
        <v>86325</v>
      </c>
      <c r="H69" s="87"/>
    </row>
    <row r="70" spans="1:8" ht="12.75">
      <c r="A70" s="94"/>
      <c r="B70" s="76"/>
      <c r="C70" s="76"/>
      <c r="D70" s="76"/>
      <c r="E70" s="76"/>
      <c r="F70" s="76"/>
      <c r="G70" s="66"/>
      <c r="H70" s="87"/>
    </row>
    <row r="71" spans="1:8" ht="12.75">
      <c r="A71" s="94" t="s">
        <v>140</v>
      </c>
      <c r="B71" s="66">
        <v>737</v>
      </c>
      <c r="C71" s="66">
        <v>153</v>
      </c>
      <c r="D71" s="66" t="s">
        <v>42</v>
      </c>
      <c r="E71" s="66" t="s">
        <v>42</v>
      </c>
      <c r="F71" s="66" t="s">
        <v>42</v>
      </c>
      <c r="G71" s="66">
        <f aca="true" t="shared" si="2" ref="G71:G79">IF(SUM(B71:F71)&lt;&gt;0,SUM(B71:F71),"0")</f>
        <v>890</v>
      </c>
      <c r="H71" s="87"/>
    </row>
    <row r="72" spans="1:8" ht="12.75">
      <c r="A72" s="94" t="s">
        <v>141</v>
      </c>
      <c r="B72" s="66">
        <v>21741</v>
      </c>
      <c r="C72" s="66">
        <v>780</v>
      </c>
      <c r="D72" s="69">
        <v>42</v>
      </c>
      <c r="E72" s="69">
        <v>268</v>
      </c>
      <c r="F72" s="66">
        <v>19</v>
      </c>
      <c r="G72" s="66">
        <f t="shared" si="2"/>
        <v>22850</v>
      </c>
      <c r="H72" s="87"/>
    </row>
    <row r="73" spans="1:8" ht="12.75">
      <c r="A73" s="94" t="s">
        <v>142</v>
      </c>
      <c r="B73" s="66">
        <v>8724</v>
      </c>
      <c r="C73" s="66">
        <v>2106</v>
      </c>
      <c r="D73" s="66">
        <v>127</v>
      </c>
      <c r="E73" s="66" t="s">
        <v>42</v>
      </c>
      <c r="F73" s="66">
        <v>226</v>
      </c>
      <c r="G73" s="66">
        <f t="shared" si="2"/>
        <v>11183</v>
      </c>
      <c r="H73" s="87"/>
    </row>
    <row r="74" spans="1:8" ht="12.75">
      <c r="A74" s="94" t="s">
        <v>143</v>
      </c>
      <c r="B74" s="66">
        <v>2566</v>
      </c>
      <c r="C74" s="66">
        <v>3521</v>
      </c>
      <c r="D74" s="66">
        <v>18</v>
      </c>
      <c r="E74" s="66" t="s">
        <v>42</v>
      </c>
      <c r="F74" s="66" t="s">
        <v>42</v>
      </c>
      <c r="G74" s="66">
        <f t="shared" si="2"/>
        <v>6105</v>
      </c>
      <c r="H74" s="87"/>
    </row>
    <row r="75" spans="1:8" ht="12.75">
      <c r="A75" s="94" t="s">
        <v>144</v>
      </c>
      <c r="B75" s="66">
        <v>2529</v>
      </c>
      <c r="C75" s="66">
        <v>1364</v>
      </c>
      <c r="D75" s="66">
        <v>2</v>
      </c>
      <c r="E75" s="69">
        <v>20</v>
      </c>
      <c r="F75" s="66">
        <v>71</v>
      </c>
      <c r="G75" s="66">
        <f t="shared" si="2"/>
        <v>3986</v>
      </c>
      <c r="H75" s="87"/>
    </row>
    <row r="76" spans="1:8" ht="12.75">
      <c r="A76" s="94" t="s">
        <v>145</v>
      </c>
      <c r="B76" s="66">
        <v>575</v>
      </c>
      <c r="C76" s="66">
        <v>665</v>
      </c>
      <c r="D76" s="66">
        <v>3</v>
      </c>
      <c r="E76" s="66">
        <v>47</v>
      </c>
      <c r="F76" s="66">
        <v>85</v>
      </c>
      <c r="G76" s="66">
        <f t="shared" si="2"/>
        <v>1375</v>
      </c>
      <c r="H76" s="87"/>
    </row>
    <row r="77" spans="1:8" ht="12.75">
      <c r="A77" s="94" t="s">
        <v>146</v>
      </c>
      <c r="B77" s="66">
        <v>9141</v>
      </c>
      <c r="C77" s="66">
        <v>3493</v>
      </c>
      <c r="D77" s="66">
        <v>141</v>
      </c>
      <c r="E77" s="66" t="s">
        <v>42</v>
      </c>
      <c r="F77" s="69">
        <v>3104</v>
      </c>
      <c r="G77" s="66">
        <f t="shared" si="2"/>
        <v>15879</v>
      </c>
      <c r="H77" s="87"/>
    </row>
    <row r="78" spans="1:8" ht="12.75">
      <c r="A78" s="94" t="s">
        <v>147</v>
      </c>
      <c r="B78" s="66">
        <v>12116</v>
      </c>
      <c r="C78" s="66">
        <v>2573</v>
      </c>
      <c r="D78" s="66" t="s">
        <v>42</v>
      </c>
      <c r="E78" s="66" t="s">
        <v>42</v>
      </c>
      <c r="F78" s="69">
        <v>5591</v>
      </c>
      <c r="G78" s="66">
        <f t="shared" si="2"/>
        <v>20280</v>
      </c>
      <c r="H78" s="87"/>
    </row>
    <row r="79" spans="1:8" ht="12.75">
      <c r="A79" s="95" t="s">
        <v>167</v>
      </c>
      <c r="B79" s="78">
        <v>58129</v>
      </c>
      <c r="C79" s="78">
        <v>14655</v>
      </c>
      <c r="D79" s="78">
        <v>333</v>
      </c>
      <c r="E79" s="78">
        <v>335</v>
      </c>
      <c r="F79" s="78">
        <v>9096</v>
      </c>
      <c r="G79" s="67">
        <f t="shared" si="2"/>
        <v>82548</v>
      </c>
      <c r="H79" s="87"/>
    </row>
    <row r="80" spans="1:8" ht="12.75">
      <c r="A80" s="94"/>
      <c r="B80" s="76"/>
      <c r="C80" s="76"/>
      <c r="D80" s="76"/>
      <c r="E80" s="76"/>
      <c r="F80" s="76"/>
      <c r="G80" s="66"/>
      <c r="H80" s="87"/>
    </row>
    <row r="81" spans="1:8" ht="12.75">
      <c r="A81" s="94" t="s">
        <v>148</v>
      </c>
      <c r="B81" s="66">
        <v>392</v>
      </c>
      <c r="C81" s="66">
        <v>75</v>
      </c>
      <c r="D81" s="66" t="s">
        <v>42</v>
      </c>
      <c r="E81" s="66" t="s">
        <v>42</v>
      </c>
      <c r="F81" s="66">
        <v>167</v>
      </c>
      <c r="G81" s="66">
        <f>IF(SUM(B81:F81)&lt;&gt;0,SUM(B81:F81),"0")</f>
        <v>634</v>
      </c>
      <c r="H81" s="87"/>
    </row>
    <row r="82" spans="1:8" ht="12.75">
      <c r="A82" s="94" t="s">
        <v>149</v>
      </c>
      <c r="B82" s="66">
        <v>721</v>
      </c>
      <c r="C82" s="66">
        <v>147</v>
      </c>
      <c r="D82" s="66">
        <v>2</v>
      </c>
      <c r="E82" s="66" t="s">
        <v>42</v>
      </c>
      <c r="F82" s="66">
        <v>2618</v>
      </c>
      <c r="G82" s="66">
        <f>IF(SUM(B82:F82)&lt;&gt;0,SUM(B82:F82),"0")</f>
        <v>3488</v>
      </c>
      <c r="H82" s="87"/>
    </row>
    <row r="83" spans="1:8" ht="12.75">
      <c r="A83" s="95" t="s">
        <v>150</v>
      </c>
      <c r="B83" s="78">
        <v>1113</v>
      </c>
      <c r="C83" s="78">
        <v>222</v>
      </c>
      <c r="D83" s="78">
        <v>2</v>
      </c>
      <c r="E83" s="67" t="s">
        <v>42</v>
      </c>
      <c r="F83" s="78">
        <v>2785</v>
      </c>
      <c r="G83" s="67">
        <f>IF(SUM(B83:F83)&lt;&gt;0,SUM(B83:F83),"0")</f>
        <v>4122</v>
      </c>
      <c r="H83" s="87"/>
    </row>
    <row r="84" spans="1:8" ht="12.75">
      <c r="A84" s="95"/>
      <c r="B84" s="67"/>
      <c r="C84" s="67"/>
      <c r="D84" s="67"/>
      <c r="E84" s="67"/>
      <c r="F84" s="67"/>
      <c r="G84" s="67"/>
      <c r="H84" s="87"/>
    </row>
    <row r="85" spans="1:8" ht="13.5" thickBot="1">
      <c r="A85" s="96" t="s">
        <v>151</v>
      </c>
      <c r="B85" s="82">
        <v>378957</v>
      </c>
      <c r="C85" s="82">
        <v>290496</v>
      </c>
      <c r="D85" s="82">
        <v>3854</v>
      </c>
      <c r="E85" s="82">
        <v>295762</v>
      </c>
      <c r="F85" s="82">
        <v>27708</v>
      </c>
      <c r="G85" s="73">
        <f>IF(SUM(B85:F85)&lt;&gt;0,SUM(B85:F85),"0")</f>
        <v>996777</v>
      </c>
      <c r="H85" s="87"/>
    </row>
    <row r="86" ht="12.75">
      <c r="G86" s="97"/>
    </row>
  </sheetData>
  <mergeCells count="3">
    <mergeCell ref="A1:G1"/>
    <mergeCell ref="A3:G3"/>
    <mergeCell ref="B5:G5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5" r:id="rId1"/>
</worksheet>
</file>

<file path=xl/worksheets/sheet40.xml><?xml version="1.0" encoding="utf-8"?>
<worksheet xmlns="http://schemas.openxmlformats.org/spreadsheetml/2006/main" xmlns:r="http://schemas.openxmlformats.org/officeDocument/2006/relationships">
  <sheetPr codeName="Hoja79">
    <pageSetUpPr fitToPage="1"/>
  </sheetPr>
  <dimension ref="A1:F63"/>
  <sheetViews>
    <sheetView zoomScale="75" zoomScaleNormal="75" workbookViewId="0" topLeftCell="A1">
      <selection activeCell="A3" sqref="A3:F3"/>
    </sheetView>
  </sheetViews>
  <sheetFormatPr defaultColWidth="11.421875" defaultRowHeight="12.75"/>
  <cols>
    <col min="1" max="1" width="28.7109375" style="58" customWidth="1"/>
    <col min="2" max="5" width="14.7109375" style="58" customWidth="1"/>
    <col min="6" max="6" width="18.7109375" style="58" customWidth="1"/>
    <col min="7" max="16384" width="11.421875" style="58" customWidth="1"/>
  </cols>
  <sheetData>
    <row r="1" spans="1:6" s="55" customFormat="1" ht="18">
      <c r="A1" s="179" t="s">
        <v>0</v>
      </c>
      <c r="B1" s="179"/>
      <c r="C1" s="179"/>
      <c r="D1" s="179"/>
      <c r="E1" s="179"/>
      <c r="F1" s="179"/>
    </row>
    <row r="3" spans="1:6" s="56" customFormat="1" ht="15">
      <c r="A3" s="191" t="s">
        <v>176</v>
      </c>
      <c r="B3" s="191"/>
      <c r="C3" s="191"/>
      <c r="D3" s="191"/>
      <c r="E3" s="191"/>
      <c r="F3" s="191"/>
    </row>
    <row r="4" spans="1:6" s="56" customFormat="1" ht="15">
      <c r="A4" s="4"/>
      <c r="B4" s="157"/>
      <c r="C4" s="157"/>
      <c r="D4" s="157"/>
      <c r="E4" s="157"/>
      <c r="F4" s="157"/>
    </row>
    <row r="5" spans="1:6" ht="12.75">
      <c r="A5" s="158" t="s">
        <v>85</v>
      </c>
      <c r="B5" s="186" t="s">
        <v>156</v>
      </c>
      <c r="C5" s="204"/>
      <c r="D5" s="204"/>
      <c r="E5" s="187"/>
      <c r="F5" s="63" t="s">
        <v>6</v>
      </c>
    </row>
    <row r="6" spans="1:6" ht="12.75">
      <c r="A6" s="59" t="s">
        <v>87</v>
      </c>
      <c r="B6" s="183" t="s">
        <v>37</v>
      </c>
      <c r="C6" s="184"/>
      <c r="D6" s="183" t="s">
        <v>157</v>
      </c>
      <c r="E6" s="184"/>
      <c r="F6" s="62" t="s">
        <v>158</v>
      </c>
    </row>
    <row r="7" spans="1:6" ht="13.5" thickBot="1">
      <c r="A7" s="90"/>
      <c r="B7" s="91" t="s">
        <v>38</v>
      </c>
      <c r="C7" s="91" t="s">
        <v>39</v>
      </c>
      <c r="D7" s="91" t="s">
        <v>38</v>
      </c>
      <c r="E7" s="91" t="s">
        <v>39</v>
      </c>
      <c r="F7" s="91" t="s">
        <v>159</v>
      </c>
    </row>
    <row r="8" spans="1:6" ht="12.75">
      <c r="A8" s="139" t="s">
        <v>94</v>
      </c>
      <c r="B8" s="76">
        <v>24786</v>
      </c>
      <c r="C8" s="76">
        <v>15</v>
      </c>
      <c r="D8" s="76" t="s">
        <v>42</v>
      </c>
      <c r="E8" s="76" t="s">
        <v>42</v>
      </c>
      <c r="F8" s="115" t="s">
        <v>42</v>
      </c>
    </row>
    <row r="9" spans="1:6" ht="12.75">
      <c r="A9" s="114" t="s">
        <v>95</v>
      </c>
      <c r="B9" s="76">
        <v>32593</v>
      </c>
      <c r="C9" s="76" t="s">
        <v>42</v>
      </c>
      <c r="D9" s="76" t="s">
        <v>42</v>
      </c>
      <c r="E9" s="76" t="s">
        <v>42</v>
      </c>
      <c r="F9" s="115" t="s">
        <v>42</v>
      </c>
    </row>
    <row r="10" spans="1:6" ht="12.75">
      <c r="A10" s="114" t="s">
        <v>96</v>
      </c>
      <c r="B10" s="76">
        <v>378</v>
      </c>
      <c r="C10" s="76" t="s">
        <v>42</v>
      </c>
      <c r="D10" s="76" t="s">
        <v>42</v>
      </c>
      <c r="E10" s="76" t="s">
        <v>42</v>
      </c>
      <c r="F10" s="115" t="s">
        <v>42</v>
      </c>
    </row>
    <row r="11" spans="1:6" ht="12.75">
      <c r="A11" s="114" t="s">
        <v>97</v>
      </c>
      <c r="B11" s="76">
        <v>4633</v>
      </c>
      <c r="C11" s="76" t="s">
        <v>42</v>
      </c>
      <c r="D11" s="76" t="s">
        <v>42</v>
      </c>
      <c r="E11" s="76" t="s">
        <v>42</v>
      </c>
      <c r="F11" s="115" t="s">
        <v>42</v>
      </c>
    </row>
    <row r="12" spans="1:6" ht="12.75">
      <c r="A12" s="116" t="s">
        <v>98</v>
      </c>
      <c r="B12" s="78">
        <v>62390</v>
      </c>
      <c r="C12" s="78">
        <v>15</v>
      </c>
      <c r="D12" s="78" t="s">
        <v>42</v>
      </c>
      <c r="E12" s="78" t="s">
        <v>42</v>
      </c>
      <c r="F12" s="117" t="s">
        <v>42</v>
      </c>
    </row>
    <row r="13" spans="1:6" ht="12.75">
      <c r="A13" s="116"/>
      <c r="B13" s="76"/>
      <c r="C13" s="76"/>
      <c r="D13" s="76"/>
      <c r="E13" s="76"/>
      <c r="F13" s="115"/>
    </row>
    <row r="14" spans="1:6" ht="12.75">
      <c r="A14" s="116" t="s">
        <v>99</v>
      </c>
      <c r="B14" s="78">
        <v>1812</v>
      </c>
      <c r="C14" s="78" t="s">
        <v>42</v>
      </c>
      <c r="D14" s="78">
        <v>2619</v>
      </c>
      <c r="E14" s="78" t="s">
        <v>42</v>
      </c>
      <c r="F14" s="117">
        <v>2145</v>
      </c>
    </row>
    <row r="15" spans="1:6" ht="12.75">
      <c r="A15" s="116"/>
      <c r="B15" s="76"/>
      <c r="C15" s="76"/>
      <c r="D15" s="76"/>
      <c r="E15" s="76"/>
      <c r="F15" s="115"/>
    </row>
    <row r="16" spans="1:6" ht="12.75">
      <c r="A16" s="116" t="s">
        <v>100</v>
      </c>
      <c r="B16" s="78" t="s">
        <v>42</v>
      </c>
      <c r="C16" s="78" t="s">
        <v>42</v>
      </c>
      <c r="D16" s="78">
        <v>2521</v>
      </c>
      <c r="E16" s="78">
        <v>170</v>
      </c>
      <c r="F16" s="117">
        <v>546</v>
      </c>
    </row>
    <row r="17" spans="1:6" ht="12.75">
      <c r="A17" s="114"/>
      <c r="B17" s="76"/>
      <c r="C17" s="76"/>
      <c r="D17" s="76"/>
      <c r="E17" s="76"/>
      <c r="F17" s="115"/>
    </row>
    <row r="18" spans="1:6" ht="12.75">
      <c r="A18" s="114" t="s">
        <v>101</v>
      </c>
      <c r="B18" s="76" t="s">
        <v>42</v>
      </c>
      <c r="C18" s="76" t="s">
        <v>42</v>
      </c>
      <c r="D18" s="76">
        <v>1000</v>
      </c>
      <c r="E18" s="76" t="s">
        <v>42</v>
      </c>
      <c r="F18" s="115">
        <v>90</v>
      </c>
    </row>
    <row r="19" spans="1:6" ht="12.75">
      <c r="A19" s="116" t="s">
        <v>165</v>
      </c>
      <c r="B19" s="78" t="s">
        <v>42</v>
      </c>
      <c r="C19" s="78" t="s">
        <v>42</v>
      </c>
      <c r="D19" s="78">
        <v>1000</v>
      </c>
      <c r="E19" s="78" t="s">
        <v>42</v>
      </c>
      <c r="F19" s="117">
        <v>90</v>
      </c>
    </row>
    <row r="20" spans="1:6" ht="12.75">
      <c r="A20" s="116"/>
      <c r="B20" s="76"/>
      <c r="C20" s="76"/>
      <c r="D20" s="76"/>
      <c r="E20" s="76"/>
      <c r="F20" s="115"/>
    </row>
    <row r="21" spans="1:6" ht="12.75">
      <c r="A21" s="116" t="s">
        <v>105</v>
      </c>
      <c r="B21" s="78" t="s">
        <v>42</v>
      </c>
      <c r="C21" s="78" t="s">
        <v>42</v>
      </c>
      <c r="D21" s="78">
        <v>800</v>
      </c>
      <c r="E21" s="78">
        <v>1300</v>
      </c>
      <c r="F21" s="117">
        <v>2230</v>
      </c>
    </row>
    <row r="22" spans="1:6" ht="12.75">
      <c r="A22" s="114"/>
      <c r="B22" s="76"/>
      <c r="C22" s="76"/>
      <c r="D22" s="76"/>
      <c r="E22" s="76"/>
      <c r="F22" s="115"/>
    </row>
    <row r="23" spans="1:6" ht="12.75">
      <c r="A23" s="114" t="s">
        <v>106</v>
      </c>
      <c r="B23" s="76">
        <v>2575</v>
      </c>
      <c r="C23" s="76">
        <v>3089</v>
      </c>
      <c r="D23" s="76">
        <v>6887</v>
      </c>
      <c r="E23" s="76">
        <v>39480</v>
      </c>
      <c r="F23" s="115">
        <v>2146</v>
      </c>
    </row>
    <row r="24" spans="1:6" ht="12.75">
      <c r="A24" s="114" t="s">
        <v>107</v>
      </c>
      <c r="B24" s="76">
        <v>21</v>
      </c>
      <c r="C24" s="76">
        <v>1</v>
      </c>
      <c r="D24" s="76" t="s">
        <v>42</v>
      </c>
      <c r="E24" s="76" t="s">
        <v>42</v>
      </c>
      <c r="F24" s="115" t="s">
        <v>42</v>
      </c>
    </row>
    <row r="25" spans="1:6" ht="12.75">
      <c r="A25" s="114" t="s">
        <v>108</v>
      </c>
      <c r="B25" s="76" t="s">
        <v>42</v>
      </c>
      <c r="C25" s="76" t="s">
        <v>42</v>
      </c>
      <c r="D25" s="76" t="s">
        <v>42</v>
      </c>
      <c r="E25" s="76">
        <v>45000</v>
      </c>
      <c r="F25" s="115" t="s">
        <v>42</v>
      </c>
    </row>
    <row r="26" spans="1:6" ht="12.75">
      <c r="A26" s="116" t="s">
        <v>109</v>
      </c>
      <c r="B26" s="78">
        <v>2596</v>
      </c>
      <c r="C26" s="78">
        <v>3090</v>
      </c>
      <c r="D26" s="78">
        <v>6887</v>
      </c>
      <c r="E26" s="78">
        <v>84480</v>
      </c>
      <c r="F26" s="117">
        <v>2146</v>
      </c>
    </row>
    <row r="27" spans="1:6" ht="12.75">
      <c r="A27" s="114"/>
      <c r="B27" s="76"/>
      <c r="C27" s="76"/>
      <c r="D27" s="76"/>
      <c r="E27" s="76"/>
      <c r="F27" s="115"/>
    </row>
    <row r="28" spans="1:6" ht="12.75">
      <c r="A28" s="114" t="s">
        <v>110</v>
      </c>
      <c r="B28" s="76">
        <v>3918</v>
      </c>
      <c r="C28" s="76" t="s">
        <v>42</v>
      </c>
      <c r="D28" s="76">
        <v>5010</v>
      </c>
      <c r="E28" s="76">
        <v>185</v>
      </c>
      <c r="F28" s="115">
        <v>384</v>
      </c>
    </row>
    <row r="29" spans="1:6" ht="12.75">
      <c r="A29" s="114" t="s">
        <v>112</v>
      </c>
      <c r="B29" s="76">
        <v>1119</v>
      </c>
      <c r="C29" s="76">
        <v>200</v>
      </c>
      <c r="D29" s="76">
        <v>3500</v>
      </c>
      <c r="E29" s="76">
        <v>800</v>
      </c>
      <c r="F29" s="115">
        <v>627</v>
      </c>
    </row>
    <row r="30" spans="1:6" ht="12.75">
      <c r="A30" s="116" t="s">
        <v>114</v>
      </c>
      <c r="B30" s="78">
        <v>5037</v>
      </c>
      <c r="C30" s="78">
        <v>200</v>
      </c>
      <c r="D30" s="78">
        <v>8510</v>
      </c>
      <c r="E30" s="78">
        <v>985</v>
      </c>
      <c r="F30" s="117">
        <v>1011</v>
      </c>
    </row>
    <row r="31" spans="1:6" ht="12.75">
      <c r="A31" s="116"/>
      <c r="B31" s="76"/>
      <c r="C31" s="76"/>
      <c r="D31" s="76"/>
      <c r="E31" s="76"/>
      <c r="F31" s="115"/>
    </row>
    <row r="32" spans="1:6" ht="12.75">
      <c r="A32" s="116" t="s">
        <v>115</v>
      </c>
      <c r="B32" s="78" t="s">
        <v>42</v>
      </c>
      <c r="C32" s="78" t="s">
        <v>42</v>
      </c>
      <c r="D32" s="78">
        <v>27922</v>
      </c>
      <c r="E32" s="78">
        <v>527</v>
      </c>
      <c r="F32" s="117">
        <v>579</v>
      </c>
    </row>
    <row r="33" spans="1:6" ht="12.75">
      <c r="A33" s="114"/>
      <c r="B33" s="76"/>
      <c r="C33" s="76"/>
      <c r="D33" s="76"/>
      <c r="E33" s="76"/>
      <c r="F33" s="115"/>
    </row>
    <row r="34" spans="1:6" ht="12.75">
      <c r="A34" s="114" t="s">
        <v>116</v>
      </c>
      <c r="B34" s="76">
        <v>33</v>
      </c>
      <c r="C34" s="76">
        <v>10</v>
      </c>
      <c r="D34" s="76">
        <v>2593</v>
      </c>
      <c r="E34" s="76" t="s">
        <v>42</v>
      </c>
      <c r="F34" s="115">
        <v>1466</v>
      </c>
    </row>
    <row r="35" spans="1:6" ht="12.75">
      <c r="A35" s="114" t="s">
        <v>117</v>
      </c>
      <c r="B35" s="76" t="s">
        <v>42</v>
      </c>
      <c r="C35" s="76" t="s">
        <v>42</v>
      </c>
      <c r="D35" s="76">
        <v>3425</v>
      </c>
      <c r="E35" s="76">
        <v>96</v>
      </c>
      <c r="F35" s="115">
        <v>163</v>
      </c>
    </row>
    <row r="36" spans="1:6" ht="12.75">
      <c r="A36" s="114" t="s">
        <v>119</v>
      </c>
      <c r="B36" s="76" t="s">
        <v>42</v>
      </c>
      <c r="C36" s="76" t="s">
        <v>42</v>
      </c>
      <c r="D36" s="76">
        <v>12427</v>
      </c>
      <c r="E36" s="76">
        <v>6290</v>
      </c>
      <c r="F36" s="115">
        <v>1063</v>
      </c>
    </row>
    <row r="37" spans="1:6" ht="12.75">
      <c r="A37" s="114" t="s">
        <v>120</v>
      </c>
      <c r="B37" s="76">
        <v>912</v>
      </c>
      <c r="C37" s="76">
        <v>174</v>
      </c>
      <c r="D37" s="76">
        <v>118</v>
      </c>
      <c r="E37" s="76">
        <v>261</v>
      </c>
      <c r="F37" s="115">
        <v>244</v>
      </c>
    </row>
    <row r="38" spans="1:6" ht="12.75">
      <c r="A38" s="114" t="s">
        <v>123</v>
      </c>
      <c r="B38" s="76">
        <v>8844</v>
      </c>
      <c r="C38" s="76">
        <v>349</v>
      </c>
      <c r="D38" s="76">
        <v>620</v>
      </c>
      <c r="E38" s="76">
        <v>3500</v>
      </c>
      <c r="F38" s="115">
        <v>4262</v>
      </c>
    </row>
    <row r="39" spans="1:6" ht="12.75">
      <c r="A39" s="114" t="s">
        <v>124</v>
      </c>
      <c r="B39" s="76">
        <v>5067</v>
      </c>
      <c r="C39" s="76">
        <v>165</v>
      </c>
      <c r="D39" s="76">
        <v>6050</v>
      </c>
      <c r="E39" s="76">
        <v>1150</v>
      </c>
      <c r="F39" s="115">
        <v>2393</v>
      </c>
    </row>
    <row r="40" spans="1:6" ht="12.75">
      <c r="A40" s="116" t="s">
        <v>166</v>
      </c>
      <c r="B40" s="78">
        <v>14856</v>
      </c>
      <c r="C40" s="78">
        <v>698</v>
      </c>
      <c r="D40" s="78">
        <v>25233</v>
      </c>
      <c r="E40" s="78">
        <v>11297</v>
      </c>
      <c r="F40" s="117">
        <v>9591</v>
      </c>
    </row>
    <row r="41" spans="1:6" ht="12.75">
      <c r="A41" s="116"/>
      <c r="B41" s="76"/>
      <c r="C41" s="76"/>
      <c r="D41" s="76"/>
      <c r="E41" s="76"/>
      <c r="F41" s="115"/>
    </row>
    <row r="42" spans="1:6" ht="12.75">
      <c r="A42" s="114" t="s">
        <v>126</v>
      </c>
      <c r="B42" s="76" t="s">
        <v>42</v>
      </c>
      <c r="C42" s="76">
        <v>20</v>
      </c>
      <c r="D42" s="76">
        <v>475</v>
      </c>
      <c r="E42" s="76">
        <v>3028</v>
      </c>
      <c r="F42" s="115">
        <v>561</v>
      </c>
    </row>
    <row r="43" spans="1:6" ht="12.75">
      <c r="A43" s="114" t="s">
        <v>127</v>
      </c>
      <c r="B43" s="76" t="s">
        <v>42</v>
      </c>
      <c r="C43" s="76">
        <v>64</v>
      </c>
      <c r="D43" s="76">
        <v>6100</v>
      </c>
      <c r="E43" s="76">
        <v>2630</v>
      </c>
      <c r="F43" s="115">
        <v>243</v>
      </c>
    </row>
    <row r="44" spans="1:6" ht="12.75">
      <c r="A44" s="114" t="s">
        <v>128</v>
      </c>
      <c r="B44" s="76" t="s">
        <v>42</v>
      </c>
      <c r="C44" s="76" t="s">
        <v>42</v>
      </c>
      <c r="D44" s="76">
        <v>522</v>
      </c>
      <c r="E44" s="76">
        <v>55</v>
      </c>
      <c r="F44" s="115">
        <v>4</v>
      </c>
    </row>
    <row r="45" spans="1:6" ht="12.75">
      <c r="A45" s="114" t="s">
        <v>130</v>
      </c>
      <c r="B45" s="76">
        <v>172</v>
      </c>
      <c r="C45" s="76" t="s">
        <v>42</v>
      </c>
      <c r="D45" s="76">
        <v>57882</v>
      </c>
      <c r="E45" s="76">
        <v>10080</v>
      </c>
      <c r="F45" s="115">
        <v>2590</v>
      </c>
    </row>
    <row r="46" spans="1:6" ht="12.75">
      <c r="A46" s="116" t="s">
        <v>131</v>
      </c>
      <c r="B46" s="78">
        <v>172</v>
      </c>
      <c r="C46" s="78">
        <v>84</v>
      </c>
      <c r="D46" s="78">
        <v>64979</v>
      </c>
      <c r="E46" s="78">
        <v>15793</v>
      </c>
      <c r="F46" s="117">
        <v>3398</v>
      </c>
    </row>
    <row r="47" spans="1:6" ht="12.75">
      <c r="A47" s="114"/>
      <c r="B47" s="76"/>
      <c r="C47" s="76"/>
      <c r="D47" s="76"/>
      <c r="E47" s="76"/>
      <c r="F47" s="115"/>
    </row>
    <row r="48" spans="1:6" ht="12.75">
      <c r="A48" s="114" t="s">
        <v>133</v>
      </c>
      <c r="B48" s="76">
        <v>20</v>
      </c>
      <c r="C48" s="76" t="s">
        <v>42</v>
      </c>
      <c r="D48" s="76">
        <v>1395</v>
      </c>
      <c r="E48" s="76">
        <v>99</v>
      </c>
      <c r="F48" s="115">
        <v>21</v>
      </c>
    </row>
    <row r="49" spans="1:6" ht="12.75">
      <c r="A49" s="116" t="s">
        <v>135</v>
      </c>
      <c r="B49" s="78">
        <v>20</v>
      </c>
      <c r="C49" s="78" t="s">
        <v>42</v>
      </c>
      <c r="D49" s="78">
        <v>1395</v>
      </c>
      <c r="E49" s="78">
        <v>99</v>
      </c>
      <c r="F49" s="117">
        <v>21</v>
      </c>
    </row>
    <row r="50" spans="1:6" ht="12.75">
      <c r="A50" s="116"/>
      <c r="B50" s="76"/>
      <c r="C50" s="76"/>
      <c r="D50" s="76"/>
      <c r="E50" s="76"/>
      <c r="F50" s="115"/>
    </row>
    <row r="51" spans="1:6" ht="12.75">
      <c r="A51" s="114" t="s">
        <v>137</v>
      </c>
      <c r="B51" s="76">
        <v>10000</v>
      </c>
      <c r="C51" s="76">
        <v>900</v>
      </c>
      <c r="D51" s="76">
        <v>9500</v>
      </c>
      <c r="E51" s="76">
        <v>100</v>
      </c>
      <c r="F51" s="115">
        <v>2624</v>
      </c>
    </row>
    <row r="52" spans="1:6" ht="12.75">
      <c r="A52" s="114" t="s">
        <v>138</v>
      </c>
      <c r="B52" s="76">
        <v>1500</v>
      </c>
      <c r="C52" s="76">
        <v>5500</v>
      </c>
      <c r="D52" s="76">
        <v>6500</v>
      </c>
      <c r="E52" s="76">
        <v>15000</v>
      </c>
      <c r="F52" s="115">
        <v>13720</v>
      </c>
    </row>
    <row r="53" spans="1:6" ht="12.75">
      <c r="A53" s="116" t="s">
        <v>139</v>
      </c>
      <c r="B53" s="78">
        <v>11500</v>
      </c>
      <c r="C53" s="78">
        <v>6400</v>
      </c>
      <c r="D53" s="78">
        <v>16000</v>
      </c>
      <c r="E53" s="78">
        <v>15100</v>
      </c>
      <c r="F53" s="117">
        <v>16344</v>
      </c>
    </row>
    <row r="54" spans="1:6" ht="12.75">
      <c r="A54" s="114"/>
      <c r="B54" s="76"/>
      <c r="C54" s="76"/>
      <c r="D54" s="76"/>
      <c r="E54" s="76"/>
      <c r="F54" s="115"/>
    </row>
    <row r="55" spans="1:6" ht="12.75">
      <c r="A55" s="114" t="s">
        <v>141</v>
      </c>
      <c r="B55" s="76" t="s">
        <v>42</v>
      </c>
      <c r="C55" s="76">
        <v>72</v>
      </c>
      <c r="D55" s="76">
        <v>4000</v>
      </c>
      <c r="E55" s="76">
        <v>2000</v>
      </c>
      <c r="F55" s="115">
        <v>2872</v>
      </c>
    </row>
    <row r="56" spans="1:6" ht="12.75">
      <c r="A56" s="114" t="s">
        <v>142</v>
      </c>
      <c r="B56" s="76" t="s">
        <v>42</v>
      </c>
      <c r="C56" s="76">
        <v>110</v>
      </c>
      <c r="D56" s="76">
        <v>7470</v>
      </c>
      <c r="E56" s="76">
        <v>1854</v>
      </c>
      <c r="F56" s="115">
        <v>1413</v>
      </c>
    </row>
    <row r="57" spans="1:6" ht="12.75">
      <c r="A57" s="114" t="s">
        <v>143</v>
      </c>
      <c r="B57" s="76" t="s">
        <v>42</v>
      </c>
      <c r="C57" s="76" t="s">
        <v>42</v>
      </c>
      <c r="D57" s="76">
        <v>2976</v>
      </c>
      <c r="E57" s="76">
        <v>720</v>
      </c>
      <c r="F57" s="115">
        <v>270</v>
      </c>
    </row>
    <row r="58" spans="1:6" ht="12.75">
      <c r="A58" s="114" t="s">
        <v>144</v>
      </c>
      <c r="B58" s="76">
        <v>239</v>
      </c>
      <c r="C58" s="76">
        <v>66</v>
      </c>
      <c r="D58" s="76" t="s">
        <v>42</v>
      </c>
      <c r="E58" s="76" t="s">
        <v>42</v>
      </c>
      <c r="F58" s="115" t="s">
        <v>42</v>
      </c>
    </row>
    <row r="59" spans="1:6" ht="12.75">
      <c r="A59" s="114" t="s">
        <v>146</v>
      </c>
      <c r="B59" s="76" t="s">
        <v>42</v>
      </c>
      <c r="C59" s="76" t="s">
        <v>42</v>
      </c>
      <c r="D59" s="76">
        <v>16081</v>
      </c>
      <c r="E59" s="76">
        <v>1725</v>
      </c>
      <c r="F59" s="115">
        <v>99</v>
      </c>
    </row>
    <row r="60" spans="1:6" ht="12.75">
      <c r="A60" s="114" t="s">
        <v>147</v>
      </c>
      <c r="B60" s="76">
        <v>7756</v>
      </c>
      <c r="C60" s="76">
        <v>333</v>
      </c>
      <c r="D60" s="76" t="s">
        <v>42</v>
      </c>
      <c r="E60" s="76" t="s">
        <v>42</v>
      </c>
      <c r="F60" s="115">
        <v>1261</v>
      </c>
    </row>
    <row r="61" spans="1:6" ht="12.75">
      <c r="A61" s="116" t="s">
        <v>167</v>
      </c>
      <c r="B61" s="78">
        <v>7995</v>
      </c>
      <c r="C61" s="78">
        <v>581</v>
      </c>
      <c r="D61" s="78">
        <v>30527</v>
      </c>
      <c r="E61" s="78">
        <v>6299</v>
      </c>
      <c r="F61" s="117">
        <v>5915</v>
      </c>
    </row>
    <row r="62" spans="1:6" ht="12.75">
      <c r="A62" s="114"/>
      <c r="B62" s="76"/>
      <c r="C62" s="76"/>
      <c r="D62" s="76"/>
      <c r="E62" s="76"/>
      <c r="F62" s="115"/>
    </row>
    <row r="63" spans="1:6" ht="13.5" thickBot="1">
      <c r="A63" s="118" t="s">
        <v>151</v>
      </c>
      <c r="B63" s="82">
        <v>106378</v>
      </c>
      <c r="C63" s="82">
        <v>11068</v>
      </c>
      <c r="D63" s="82">
        <v>188393</v>
      </c>
      <c r="E63" s="82">
        <v>136050</v>
      </c>
      <c r="F63" s="73">
        <v>44016</v>
      </c>
    </row>
  </sheetData>
  <mergeCells count="5">
    <mergeCell ref="B6:C6"/>
    <mergeCell ref="D6:E6"/>
    <mergeCell ref="A1:F1"/>
    <mergeCell ref="A3:F3"/>
    <mergeCell ref="B5:E5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80" r:id="rId1"/>
</worksheet>
</file>

<file path=xl/worksheets/sheet41.xml><?xml version="1.0" encoding="utf-8"?>
<worksheet xmlns="http://schemas.openxmlformats.org/spreadsheetml/2006/main" xmlns:r="http://schemas.openxmlformats.org/officeDocument/2006/relationships">
  <sheetPr codeName="Hoja93">
    <pageSetUpPr fitToPage="1"/>
  </sheetPr>
  <dimension ref="A1:F57"/>
  <sheetViews>
    <sheetView zoomScale="75" zoomScaleNormal="75" workbookViewId="0" topLeftCell="A1">
      <selection activeCell="I13" sqref="I13"/>
    </sheetView>
  </sheetViews>
  <sheetFormatPr defaultColWidth="11.421875" defaultRowHeight="12.75"/>
  <cols>
    <col min="1" max="1" width="28.7109375" style="58" customWidth="1"/>
    <col min="2" max="5" width="14.7109375" style="58" customWidth="1"/>
    <col min="6" max="6" width="18.7109375" style="58" customWidth="1"/>
    <col min="7" max="16384" width="11.421875" style="58" customWidth="1"/>
  </cols>
  <sheetData>
    <row r="1" spans="1:6" s="55" customFormat="1" ht="18">
      <c r="A1" s="179" t="s">
        <v>0</v>
      </c>
      <c r="B1" s="179"/>
      <c r="C1" s="179"/>
      <c r="D1" s="179"/>
      <c r="E1" s="179"/>
      <c r="F1" s="179"/>
    </row>
    <row r="3" spans="1:6" s="56" customFormat="1" ht="15">
      <c r="A3" s="191" t="s">
        <v>180</v>
      </c>
      <c r="B3" s="191"/>
      <c r="C3" s="191"/>
      <c r="D3" s="191"/>
      <c r="E3" s="191"/>
      <c r="F3" s="191"/>
    </row>
    <row r="4" spans="1:6" s="56" customFormat="1" ht="15">
      <c r="A4" s="4"/>
      <c r="B4" s="157"/>
      <c r="C4" s="157"/>
      <c r="D4" s="157"/>
      <c r="E4" s="157"/>
      <c r="F4" s="157"/>
    </row>
    <row r="5" spans="1:6" ht="12.75">
      <c r="A5" s="158" t="s">
        <v>85</v>
      </c>
      <c r="B5" s="186" t="s">
        <v>156</v>
      </c>
      <c r="C5" s="204"/>
      <c r="D5" s="204"/>
      <c r="E5" s="187"/>
      <c r="F5" s="63" t="s">
        <v>6</v>
      </c>
    </row>
    <row r="6" spans="1:6" ht="12.75">
      <c r="A6" s="59" t="s">
        <v>87</v>
      </c>
      <c r="B6" s="183" t="s">
        <v>37</v>
      </c>
      <c r="C6" s="184"/>
      <c r="D6" s="183" t="s">
        <v>157</v>
      </c>
      <c r="E6" s="184"/>
      <c r="F6" s="62" t="s">
        <v>158</v>
      </c>
    </row>
    <row r="7" spans="1:6" ht="13.5" thickBot="1">
      <c r="A7" s="90"/>
      <c r="B7" s="91" t="s">
        <v>38</v>
      </c>
      <c r="C7" s="91" t="s">
        <v>39</v>
      </c>
      <c r="D7" s="91" t="s">
        <v>38</v>
      </c>
      <c r="E7" s="91" t="s">
        <v>39</v>
      </c>
      <c r="F7" s="91" t="s">
        <v>159</v>
      </c>
    </row>
    <row r="8" spans="1:6" ht="12.75">
      <c r="A8" s="114" t="s">
        <v>97</v>
      </c>
      <c r="B8" s="76">
        <v>9217</v>
      </c>
      <c r="C8" s="76">
        <v>40</v>
      </c>
      <c r="D8" s="76">
        <v>1193</v>
      </c>
      <c r="E8" s="76">
        <v>5</v>
      </c>
      <c r="F8" s="115">
        <v>897</v>
      </c>
    </row>
    <row r="9" spans="1:6" ht="12.75">
      <c r="A9" s="116" t="s">
        <v>98</v>
      </c>
      <c r="B9" s="78">
        <v>9217</v>
      </c>
      <c r="C9" s="78">
        <v>40</v>
      </c>
      <c r="D9" s="78">
        <v>1193</v>
      </c>
      <c r="E9" s="78">
        <v>5</v>
      </c>
      <c r="F9" s="117">
        <v>897</v>
      </c>
    </row>
    <row r="10" spans="1:6" ht="12.75">
      <c r="A10" s="116"/>
      <c r="B10" s="76"/>
      <c r="C10" s="76"/>
      <c r="D10" s="76"/>
      <c r="E10" s="76"/>
      <c r="F10" s="115"/>
    </row>
    <row r="11" spans="1:6" ht="12.75">
      <c r="A11" s="116" t="s">
        <v>99</v>
      </c>
      <c r="B11" s="78">
        <v>2260</v>
      </c>
      <c r="C11" s="78" t="s">
        <v>42</v>
      </c>
      <c r="D11" s="78">
        <v>2538</v>
      </c>
      <c r="E11" s="78">
        <v>100</v>
      </c>
      <c r="F11" s="117">
        <v>2506</v>
      </c>
    </row>
    <row r="12" spans="1:6" ht="12.75">
      <c r="A12" s="116"/>
      <c r="B12" s="76"/>
      <c r="C12" s="76"/>
      <c r="D12" s="76"/>
      <c r="E12" s="76"/>
      <c r="F12" s="115"/>
    </row>
    <row r="13" spans="1:6" ht="12.75">
      <c r="A13" s="116" t="s">
        <v>100</v>
      </c>
      <c r="B13" s="78" t="s">
        <v>42</v>
      </c>
      <c r="C13" s="78" t="s">
        <v>42</v>
      </c>
      <c r="D13" s="78">
        <v>2521</v>
      </c>
      <c r="E13" s="78">
        <v>170</v>
      </c>
      <c r="F13" s="117">
        <v>546</v>
      </c>
    </row>
    <row r="14" spans="1:6" ht="12.75">
      <c r="A14" s="114"/>
      <c r="B14" s="76"/>
      <c r="C14" s="76"/>
      <c r="D14" s="76"/>
      <c r="E14" s="76"/>
      <c r="F14" s="115"/>
    </row>
    <row r="15" spans="1:6" ht="12.75">
      <c r="A15" s="114" t="s">
        <v>101</v>
      </c>
      <c r="B15" s="76" t="s">
        <v>42</v>
      </c>
      <c r="C15" s="76" t="s">
        <v>42</v>
      </c>
      <c r="D15" s="76">
        <v>1000</v>
      </c>
      <c r="E15" s="76" t="s">
        <v>42</v>
      </c>
      <c r="F15" s="115">
        <v>90</v>
      </c>
    </row>
    <row r="16" spans="1:6" ht="12.75">
      <c r="A16" s="116" t="s">
        <v>165</v>
      </c>
      <c r="B16" s="78" t="s">
        <v>42</v>
      </c>
      <c r="C16" s="78" t="s">
        <v>42</v>
      </c>
      <c r="D16" s="78">
        <v>1000</v>
      </c>
      <c r="E16" s="78" t="s">
        <v>42</v>
      </c>
      <c r="F16" s="117">
        <v>90</v>
      </c>
    </row>
    <row r="17" spans="1:6" ht="12.75">
      <c r="A17" s="116"/>
      <c r="B17" s="76"/>
      <c r="C17" s="76"/>
      <c r="D17" s="76"/>
      <c r="E17" s="76"/>
      <c r="F17" s="115"/>
    </row>
    <row r="18" spans="1:6" ht="12.75">
      <c r="A18" s="116" t="s">
        <v>105</v>
      </c>
      <c r="B18" s="78" t="s">
        <v>42</v>
      </c>
      <c r="C18" s="78" t="s">
        <v>42</v>
      </c>
      <c r="D18" s="78">
        <v>800</v>
      </c>
      <c r="E18" s="78">
        <v>1300</v>
      </c>
      <c r="F18" s="117">
        <v>2230</v>
      </c>
    </row>
    <row r="19" spans="1:6" ht="12.75">
      <c r="A19" s="114"/>
      <c r="B19" s="76"/>
      <c r="C19" s="76"/>
      <c r="D19" s="76"/>
      <c r="E19" s="76"/>
      <c r="F19" s="115"/>
    </row>
    <row r="20" spans="1:6" ht="12.75">
      <c r="A20" s="114" t="s">
        <v>106</v>
      </c>
      <c r="B20" s="76">
        <v>6500</v>
      </c>
      <c r="C20" s="76">
        <v>4498</v>
      </c>
      <c r="D20" s="76">
        <v>3568</v>
      </c>
      <c r="E20" s="76">
        <v>48507</v>
      </c>
      <c r="F20" s="115">
        <v>1491</v>
      </c>
    </row>
    <row r="21" spans="1:6" ht="12.75">
      <c r="A21" s="116" t="s">
        <v>109</v>
      </c>
      <c r="B21" s="78">
        <v>6500</v>
      </c>
      <c r="C21" s="78">
        <v>4498</v>
      </c>
      <c r="D21" s="78">
        <v>3568</v>
      </c>
      <c r="E21" s="78">
        <v>48507</v>
      </c>
      <c r="F21" s="117">
        <v>1491</v>
      </c>
    </row>
    <row r="22" spans="1:6" ht="12.75">
      <c r="A22" s="114"/>
      <c r="B22" s="76"/>
      <c r="C22" s="76"/>
      <c r="D22" s="76"/>
      <c r="E22" s="76"/>
      <c r="F22" s="115"/>
    </row>
    <row r="23" spans="1:6" ht="12.75">
      <c r="A23" s="114" t="s">
        <v>110</v>
      </c>
      <c r="B23" s="76">
        <v>4047</v>
      </c>
      <c r="C23" s="76" t="s">
        <v>42</v>
      </c>
      <c r="D23" s="76">
        <v>4403</v>
      </c>
      <c r="E23" s="76">
        <v>160</v>
      </c>
      <c r="F23" s="115">
        <v>223</v>
      </c>
    </row>
    <row r="24" spans="1:6" ht="12.75">
      <c r="A24" s="114" t="s">
        <v>112</v>
      </c>
      <c r="B24" s="76">
        <v>1377</v>
      </c>
      <c r="C24" s="76">
        <v>250</v>
      </c>
      <c r="D24" s="76">
        <v>4000</v>
      </c>
      <c r="E24" s="76">
        <v>1300</v>
      </c>
      <c r="F24" s="115">
        <v>808</v>
      </c>
    </row>
    <row r="25" spans="1:6" ht="12.75">
      <c r="A25" s="116" t="s">
        <v>114</v>
      </c>
      <c r="B25" s="78">
        <v>5424</v>
      </c>
      <c r="C25" s="78">
        <v>250</v>
      </c>
      <c r="D25" s="78">
        <v>8403</v>
      </c>
      <c r="E25" s="78">
        <v>1460</v>
      </c>
      <c r="F25" s="117">
        <v>1031</v>
      </c>
    </row>
    <row r="26" spans="1:6" ht="12.75">
      <c r="A26" s="116"/>
      <c r="B26" s="76"/>
      <c r="C26" s="76"/>
      <c r="D26" s="76"/>
      <c r="E26" s="76"/>
      <c r="F26" s="115"/>
    </row>
    <row r="27" spans="1:6" ht="12.75">
      <c r="A27" s="116" t="s">
        <v>115</v>
      </c>
      <c r="B27" s="78" t="s">
        <v>42</v>
      </c>
      <c r="C27" s="78" t="s">
        <v>42</v>
      </c>
      <c r="D27" s="78">
        <v>25091</v>
      </c>
      <c r="E27" s="78">
        <v>480</v>
      </c>
      <c r="F27" s="117">
        <v>521</v>
      </c>
    </row>
    <row r="28" spans="1:6" ht="12.75">
      <c r="A28" s="114"/>
      <c r="B28" s="76"/>
      <c r="C28" s="76"/>
      <c r="D28" s="76"/>
      <c r="E28" s="76"/>
      <c r="F28" s="115"/>
    </row>
    <row r="29" spans="1:6" ht="12.75">
      <c r="A29" s="114" t="s">
        <v>116</v>
      </c>
      <c r="B29" s="76">
        <v>20</v>
      </c>
      <c r="C29" s="76" t="s">
        <v>42</v>
      </c>
      <c r="D29" s="76">
        <v>2200</v>
      </c>
      <c r="E29" s="76" t="s">
        <v>42</v>
      </c>
      <c r="F29" s="115">
        <v>999</v>
      </c>
    </row>
    <row r="30" spans="1:6" ht="12.75">
      <c r="A30" s="114" t="s">
        <v>119</v>
      </c>
      <c r="B30" s="76" t="s">
        <v>42</v>
      </c>
      <c r="C30" s="76" t="s">
        <v>42</v>
      </c>
      <c r="D30" s="76">
        <v>12427</v>
      </c>
      <c r="E30" s="76">
        <v>6290</v>
      </c>
      <c r="F30" s="115">
        <v>939</v>
      </c>
    </row>
    <row r="31" spans="1:6" ht="12.75">
      <c r="A31" s="114" t="s">
        <v>120</v>
      </c>
      <c r="B31" s="76">
        <v>5312</v>
      </c>
      <c r="C31" s="76">
        <v>180</v>
      </c>
      <c r="D31" s="76">
        <v>606</v>
      </c>
      <c r="E31" s="76">
        <v>272</v>
      </c>
      <c r="F31" s="115">
        <v>846</v>
      </c>
    </row>
    <row r="32" spans="1:6" ht="12.75">
      <c r="A32" s="114" t="s">
        <v>123</v>
      </c>
      <c r="B32" s="76">
        <v>8043</v>
      </c>
      <c r="C32" s="76">
        <v>188</v>
      </c>
      <c r="D32" s="76">
        <v>640</v>
      </c>
      <c r="E32" s="76">
        <v>3000</v>
      </c>
      <c r="F32" s="115">
        <v>3720</v>
      </c>
    </row>
    <row r="33" spans="1:6" ht="12.75">
      <c r="A33" s="114" t="s">
        <v>124</v>
      </c>
      <c r="B33" s="76">
        <v>3817</v>
      </c>
      <c r="C33" s="76">
        <v>26</v>
      </c>
      <c r="D33" s="76">
        <v>6470</v>
      </c>
      <c r="E33" s="76">
        <v>1500</v>
      </c>
      <c r="F33" s="115">
        <v>300</v>
      </c>
    </row>
    <row r="34" spans="1:6" ht="12.75">
      <c r="A34" s="116" t="s">
        <v>166</v>
      </c>
      <c r="B34" s="78">
        <v>17192</v>
      </c>
      <c r="C34" s="78">
        <v>394</v>
      </c>
      <c r="D34" s="78">
        <v>22343</v>
      </c>
      <c r="E34" s="78">
        <v>11062</v>
      </c>
      <c r="F34" s="117">
        <v>6804</v>
      </c>
    </row>
    <row r="35" spans="1:6" ht="12.75">
      <c r="A35" s="116"/>
      <c r="B35" s="76"/>
      <c r="C35" s="76"/>
      <c r="D35" s="76"/>
      <c r="E35" s="76"/>
      <c r="F35" s="115"/>
    </row>
    <row r="36" spans="1:6" ht="12.75">
      <c r="A36" s="114" t="s">
        <v>126</v>
      </c>
      <c r="B36" s="76" t="s">
        <v>42</v>
      </c>
      <c r="C36" s="76">
        <v>25</v>
      </c>
      <c r="D36" s="76">
        <v>525</v>
      </c>
      <c r="E36" s="76">
        <v>2871</v>
      </c>
      <c r="F36" s="115">
        <v>544</v>
      </c>
    </row>
    <row r="37" spans="1:6" ht="12.75">
      <c r="A37" s="114" t="s">
        <v>127</v>
      </c>
      <c r="B37" s="76" t="s">
        <v>42</v>
      </c>
      <c r="C37" s="76">
        <v>35</v>
      </c>
      <c r="D37" s="76">
        <v>5100</v>
      </c>
      <c r="E37" s="76">
        <v>1800</v>
      </c>
      <c r="F37" s="115">
        <v>171</v>
      </c>
    </row>
    <row r="38" spans="1:6" ht="12.75">
      <c r="A38" s="114" t="s">
        <v>128</v>
      </c>
      <c r="B38" s="76" t="s">
        <v>42</v>
      </c>
      <c r="C38" s="76" t="s">
        <v>42</v>
      </c>
      <c r="D38" s="76">
        <v>522</v>
      </c>
      <c r="E38" s="76">
        <v>55</v>
      </c>
      <c r="F38" s="115">
        <v>4</v>
      </c>
    </row>
    <row r="39" spans="1:6" ht="12.75">
      <c r="A39" s="114" t="s">
        <v>130</v>
      </c>
      <c r="B39" s="76" t="s">
        <v>42</v>
      </c>
      <c r="C39" s="76" t="s">
        <v>42</v>
      </c>
      <c r="D39" s="76">
        <v>42223</v>
      </c>
      <c r="E39" s="76">
        <v>8829</v>
      </c>
      <c r="F39" s="115">
        <v>2084</v>
      </c>
    </row>
    <row r="40" spans="1:6" ht="12.75">
      <c r="A40" s="116" t="s">
        <v>131</v>
      </c>
      <c r="B40" s="78" t="s">
        <v>42</v>
      </c>
      <c r="C40" s="78">
        <v>60</v>
      </c>
      <c r="D40" s="78">
        <v>48370</v>
      </c>
      <c r="E40" s="78">
        <v>13555</v>
      </c>
      <c r="F40" s="117">
        <v>2803</v>
      </c>
    </row>
    <row r="41" spans="1:6" ht="12.75">
      <c r="A41" s="114"/>
      <c r="B41" s="76"/>
      <c r="C41" s="76"/>
      <c r="D41" s="76"/>
      <c r="E41" s="76"/>
      <c r="F41" s="115"/>
    </row>
    <row r="42" spans="1:6" ht="12.75">
      <c r="A42" s="114" t="s">
        <v>133</v>
      </c>
      <c r="B42" s="76" t="s">
        <v>42</v>
      </c>
      <c r="C42" s="76" t="s">
        <v>42</v>
      </c>
      <c r="D42" s="76">
        <v>606</v>
      </c>
      <c r="E42" s="76">
        <v>20</v>
      </c>
      <c r="F42" s="115">
        <v>7</v>
      </c>
    </row>
    <row r="43" spans="1:6" ht="12.75">
      <c r="A43" s="116" t="s">
        <v>135</v>
      </c>
      <c r="B43" s="78" t="s">
        <v>42</v>
      </c>
      <c r="C43" s="78" t="s">
        <v>42</v>
      </c>
      <c r="D43" s="78">
        <v>606</v>
      </c>
      <c r="E43" s="78">
        <v>20</v>
      </c>
      <c r="F43" s="117">
        <v>7</v>
      </c>
    </row>
    <row r="44" spans="1:6" ht="12.75">
      <c r="A44" s="116"/>
      <c r="B44" s="76"/>
      <c r="C44" s="76"/>
      <c r="D44" s="76"/>
      <c r="E44" s="76"/>
      <c r="F44" s="115"/>
    </row>
    <row r="45" spans="1:6" ht="12.75">
      <c r="A45" s="114" t="s">
        <v>137</v>
      </c>
      <c r="B45" s="76">
        <v>10000</v>
      </c>
      <c r="C45" s="76">
        <v>900</v>
      </c>
      <c r="D45" s="76">
        <v>13500</v>
      </c>
      <c r="E45" s="76">
        <v>300</v>
      </c>
      <c r="F45" s="115">
        <v>2102</v>
      </c>
    </row>
    <row r="46" spans="1:6" ht="12.75">
      <c r="A46" s="114" t="s">
        <v>138</v>
      </c>
      <c r="B46" s="76">
        <v>1500</v>
      </c>
      <c r="C46" s="76">
        <v>5500</v>
      </c>
      <c r="D46" s="76">
        <v>6000</v>
      </c>
      <c r="E46" s="76">
        <v>15000</v>
      </c>
      <c r="F46" s="115">
        <v>13601</v>
      </c>
    </row>
    <row r="47" spans="1:6" ht="12.75">
      <c r="A47" s="116" t="s">
        <v>139</v>
      </c>
      <c r="B47" s="78">
        <v>11500</v>
      </c>
      <c r="C47" s="78">
        <v>6400</v>
      </c>
      <c r="D47" s="78">
        <v>19500</v>
      </c>
      <c r="E47" s="78">
        <v>15300</v>
      </c>
      <c r="F47" s="117">
        <v>15703</v>
      </c>
    </row>
    <row r="48" spans="1:6" ht="12.75">
      <c r="A48" s="114"/>
      <c r="B48" s="76"/>
      <c r="C48" s="76"/>
      <c r="D48" s="76"/>
      <c r="E48" s="76"/>
      <c r="F48" s="115"/>
    </row>
    <row r="49" spans="1:6" ht="12.75">
      <c r="A49" s="114" t="s">
        <v>141</v>
      </c>
      <c r="B49" s="76" t="s">
        <v>42</v>
      </c>
      <c r="C49" s="76">
        <v>51</v>
      </c>
      <c r="D49" s="76">
        <v>4100</v>
      </c>
      <c r="E49" s="76">
        <v>2236</v>
      </c>
      <c r="F49" s="115">
        <v>3070</v>
      </c>
    </row>
    <row r="50" spans="1:6" ht="12.75">
      <c r="A50" s="114" t="s">
        <v>142</v>
      </c>
      <c r="B50" s="76" t="s">
        <v>42</v>
      </c>
      <c r="C50" s="76">
        <v>126</v>
      </c>
      <c r="D50" s="76">
        <v>7955</v>
      </c>
      <c r="E50" s="76">
        <v>1983</v>
      </c>
      <c r="F50" s="115">
        <v>1517</v>
      </c>
    </row>
    <row r="51" spans="1:6" ht="12.75">
      <c r="A51" s="114" t="s">
        <v>143</v>
      </c>
      <c r="B51" s="76" t="s">
        <v>42</v>
      </c>
      <c r="C51" s="76" t="s">
        <v>42</v>
      </c>
      <c r="D51" s="76">
        <v>2389</v>
      </c>
      <c r="E51" s="76">
        <v>369</v>
      </c>
      <c r="F51" s="115">
        <v>176</v>
      </c>
    </row>
    <row r="52" spans="1:6" ht="12.75">
      <c r="A52" s="114" t="s">
        <v>144</v>
      </c>
      <c r="B52" s="76">
        <v>181</v>
      </c>
      <c r="C52" s="76">
        <v>48</v>
      </c>
      <c r="D52" s="76">
        <v>1000</v>
      </c>
      <c r="E52" s="76">
        <v>34</v>
      </c>
      <c r="F52" s="115">
        <v>48</v>
      </c>
    </row>
    <row r="53" spans="1:6" ht="12.75">
      <c r="A53" s="114" t="s">
        <v>146</v>
      </c>
      <c r="B53" s="76" t="s">
        <v>42</v>
      </c>
      <c r="C53" s="76" t="s">
        <v>42</v>
      </c>
      <c r="D53" s="76">
        <v>14455</v>
      </c>
      <c r="E53" s="76">
        <v>1424</v>
      </c>
      <c r="F53" s="115">
        <v>86</v>
      </c>
    </row>
    <row r="54" spans="1:6" ht="12.75">
      <c r="A54" s="114" t="s">
        <v>147</v>
      </c>
      <c r="B54" s="76">
        <v>6775</v>
      </c>
      <c r="C54" s="76">
        <v>76</v>
      </c>
      <c r="D54" s="76" t="s">
        <v>42</v>
      </c>
      <c r="E54" s="76" t="s">
        <v>42</v>
      </c>
      <c r="F54" s="115">
        <v>405</v>
      </c>
    </row>
    <row r="55" spans="1:6" ht="12.75">
      <c r="A55" s="116" t="s">
        <v>167</v>
      </c>
      <c r="B55" s="78">
        <v>6956</v>
      </c>
      <c r="C55" s="78">
        <v>301</v>
      </c>
      <c r="D55" s="78">
        <v>29899</v>
      </c>
      <c r="E55" s="78">
        <v>6046</v>
      </c>
      <c r="F55" s="117">
        <v>5302</v>
      </c>
    </row>
    <row r="56" spans="1:6" ht="12.75">
      <c r="A56" s="114"/>
      <c r="B56" s="76"/>
      <c r="C56" s="76"/>
      <c r="D56" s="76"/>
      <c r="E56" s="76"/>
      <c r="F56" s="115"/>
    </row>
    <row r="57" spans="1:6" ht="13.5" thickBot="1">
      <c r="A57" s="118" t="s">
        <v>151</v>
      </c>
      <c r="B57" s="82">
        <v>59049</v>
      </c>
      <c r="C57" s="82">
        <v>11943</v>
      </c>
      <c r="D57" s="82">
        <v>165832</v>
      </c>
      <c r="E57" s="82">
        <v>98005</v>
      </c>
      <c r="F57" s="73">
        <v>39931</v>
      </c>
    </row>
  </sheetData>
  <mergeCells count="5">
    <mergeCell ref="B6:C6"/>
    <mergeCell ref="D6:E6"/>
    <mergeCell ref="A1:F1"/>
    <mergeCell ref="A3:F3"/>
    <mergeCell ref="B5:E5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80" r:id="rId1"/>
</worksheet>
</file>

<file path=xl/worksheets/sheet42.xml><?xml version="1.0" encoding="utf-8"?>
<worksheet xmlns="http://schemas.openxmlformats.org/spreadsheetml/2006/main" xmlns:r="http://schemas.openxmlformats.org/officeDocument/2006/relationships">
  <sheetPr codeName="Hoja80">
    <pageSetUpPr fitToPage="1"/>
  </sheetPr>
  <dimension ref="A1:F86"/>
  <sheetViews>
    <sheetView zoomScale="75" zoomScaleNormal="75" workbookViewId="0" topLeftCell="A1">
      <selection activeCell="H32" sqref="H32"/>
    </sheetView>
  </sheetViews>
  <sheetFormatPr defaultColWidth="11.421875" defaultRowHeight="12.75"/>
  <cols>
    <col min="1" max="1" width="35.7109375" style="58" customWidth="1"/>
    <col min="2" max="6" width="20.7109375" style="58" customWidth="1"/>
    <col min="7" max="16384" width="11.421875" style="58" customWidth="1"/>
  </cols>
  <sheetData>
    <row r="1" spans="1:6" s="55" customFormat="1" ht="18">
      <c r="A1" s="179" t="s">
        <v>0</v>
      </c>
      <c r="B1" s="179"/>
      <c r="C1" s="179"/>
      <c r="D1" s="179"/>
      <c r="E1" s="179"/>
      <c r="F1" s="179"/>
    </row>
    <row r="3" spans="1:6" s="56" customFormat="1" ht="15">
      <c r="A3" s="191" t="s">
        <v>177</v>
      </c>
      <c r="B3" s="191"/>
      <c r="C3" s="191"/>
      <c r="D3" s="191"/>
      <c r="E3" s="191"/>
      <c r="F3" s="191"/>
    </row>
    <row r="4" spans="1:6" s="56" customFormat="1" ht="15.75" thickBot="1">
      <c r="A4" s="88"/>
      <c r="B4" s="88"/>
      <c r="C4" s="88"/>
      <c r="D4" s="88"/>
      <c r="E4" s="100"/>
      <c r="F4" s="89"/>
    </row>
    <row r="5" spans="1:6" ht="12.75">
      <c r="A5" s="135" t="s">
        <v>85</v>
      </c>
      <c r="B5" s="181" t="s">
        <v>160</v>
      </c>
      <c r="C5" s="185"/>
      <c r="D5" s="181" t="s">
        <v>161</v>
      </c>
      <c r="E5" s="185"/>
      <c r="F5" s="138" t="s">
        <v>178</v>
      </c>
    </row>
    <row r="6" spans="1:6" ht="12.75">
      <c r="A6" s="59" t="s">
        <v>87</v>
      </c>
      <c r="B6" s="62" t="s">
        <v>5</v>
      </c>
      <c r="C6" s="62" t="s">
        <v>162</v>
      </c>
      <c r="D6" s="62" t="s">
        <v>5</v>
      </c>
      <c r="E6" s="62" t="s">
        <v>162</v>
      </c>
      <c r="F6" s="62" t="s">
        <v>162</v>
      </c>
    </row>
    <row r="7" spans="1:6" ht="13.5" thickBot="1">
      <c r="A7" s="90"/>
      <c r="B7" s="91" t="s">
        <v>154</v>
      </c>
      <c r="C7" s="92" t="s">
        <v>159</v>
      </c>
      <c r="D7" s="91" t="s">
        <v>154</v>
      </c>
      <c r="E7" s="92" t="s">
        <v>159</v>
      </c>
      <c r="F7" s="91" t="s">
        <v>159</v>
      </c>
    </row>
    <row r="8" spans="1:6" ht="12.75">
      <c r="A8" s="57" t="s">
        <v>94</v>
      </c>
      <c r="B8" s="140">
        <v>7250</v>
      </c>
      <c r="C8" s="140">
        <v>725</v>
      </c>
      <c r="D8" s="111" t="s">
        <v>42</v>
      </c>
      <c r="E8" s="111" t="s">
        <v>42</v>
      </c>
      <c r="F8" s="111" t="s">
        <v>42</v>
      </c>
    </row>
    <row r="9" spans="1:6" ht="12.75">
      <c r="A9" s="61" t="s">
        <v>95</v>
      </c>
      <c r="B9" s="119">
        <v>3510</v>
      </c>
      <c r="C9" s="119">
        <v>351</v>
      </c>
      <c r="D9" s="102" t="s">
        <v>42</v>
      </c>
      <c r="E9" s="102" t="s">
        <v>42</v>
      </c>
      <c r="F9" s="102" t="s">
        <v>42</v>
      </c>
    </row>
    <row r="10" spans="1:6" ht="12.75">
      <c r="A10" s="61" t="s">
        <v>96</v>
      </c>
      <c r="B10" s="66">
        <v>3978</v>
      </c>
      <c r="C10" s="66">
        <v>199</v>
      </c>
      <c r="D10" s="66" t="s">
        <v>42</v>
      </c>
      <c r="E10" s="66" t="s">
        <v>42</v>
      </c>
      <c r="F10" s="102" t="s">
        <v>42</v>
      </c>
    </row>
    <row r="11" spans="1:6" ht="12.75">
      <c r="A11" s="61" t="s">
        <v>97</v>
      </c>
      <c r="B11" s="119">
        <v>3738</v>
      </c>
      <c r="C11" s="119">
        <v>299</v>
      </c>
      <c r="D11" s="102" t="s">
        <v>42</v>
      </c>
      <c r="E11" s="102" t="s">
        <v>42</v>
      </c>
      <c r="F11" s="102" t="s">
        <v>42</v>
      </c>
    </row>
    <row r="12" spans="1:6" ht="12.75">
      <c r="A12" s="71" t="s">
        <v>98</v>
      </c>
      <c r="B12" s="67">
        <v>18476</v>
      </c>
      <c r="C12" s="67">
        <v>1574</v>
      </c>
      <c r="D12" s="67" t="s">
        <v>42</v>
      </c>
      <c r="E12" s="67" t="s">
        <v>42</v>
      </c>
      <c r="F12" s="103" t="s">
        <v>42</v>
      </c>
    </row>
    <row r="13" spans="1:6" ht="12.75">
      <c r="A13" s="71"/>
      <c r="B13" s="67"/>
      <c r="C13" s="67"/>
      <c r="D13" s="67"/>
      <c r="E13" s="67"/>
      <c r="F13" s="67"/>
    </row>
    <row r="14" spans="1:6" ht="12.75">
      <c r="A14" s="71" t="s">
        <v>99</v>
      </c>
      <c r="B14" s="103" t="s">
        <v>42</v>
      </c>
      <c r="C14" s="103" t="s">
        <v>42</v>
      </c>
      <c r="D14" s="103" t="s">
        <v>42</v>
      </c>
      <c r="E14" s="103" t="s">
        <v>42</v>
      </c>
      <c r="F14" s="103" t="s">
        <v>42</v>
      </c>
    </row>
    <row r="15" spans="1:6" ht="12.75">
      <c r="A15" s="71"/>
      <c r="B15" s="67"/>
      <c r="C15" s="67"/>
      <c r="D15" s="67"/>
      <c r="E15" s="67"/>
      <c r="F15" s="67"/>
    </row>
    <row r="16" spans="1:6" ht="12.75">
      <c r="A16" s="71" t="s">
        <v>100</v>
      </c>
      <c r="B16" s="67">
        <v>60</v>
      </c>
      <c r="C16" s="67">
        <v>4</v>
      </c>
      <c r="D16" s="67">
        <v>2000</v>
      </c>
      <c r="E16" s="67">
        <v>140</v>
      </c>
      <c r="F16" s="103" t="s">
        <v>42</v>
      </c>
    </row>
    <row r="17" spans="1:6" ht="12.75">
      <c r="A17" s="61"/>
      <c r="B17" s="66"/>
      <c r="C17" s="66"/>
      <c r="D17" s="66"/>
      <c r="E17" s="66"/>
      <c r="F17" s="66"/>
    </row>
    <row r="18" spans="1:6" ht="12.75">
      <c r="A18" s="61" t="s">
        <v>101</v>
      </c>
      <c r="B18" s="102">
        <v>1000</v>
      </c>
      <c r="C18" s="102">
        <v>23</v>
      </c>
      <c r="D18" s="102">
        <v>14500</v>
      </c>
      <c r="E18" s="102">
        <v>270</v>
      </c>
      <c r="F18" s="102" t="s">
        <v>42</v>
      </c>
    </row>
    <row r="19" spans="1:6" ht="12.75">
      <c r="A19" s="61" t="s">
        <v>102</v>
      </c>
      <c r="B19" s="102" t="s">
        <v>42</v>
      </c>
      <c r="C19" s="102" t="s">
        <v>42</v>
      </c>
      <c r="D19" s="102" t="s">
        <v>42</v>
      </c>
      <c r="E19" s="102" t="s">
        <v>42</v>
      </c>
      <c r="F19" s="102" t="s">
        <v>42</v>
      </c>
    </row>
    <row r="20" spans="1:6" ht="12.75">
      <c r="A20" s="61" t="s">
        <v>103</v>
      </c>
      <c r="B20" s="102" t="s">
        <v>42</v>
      </c>
      <c r="C20" s="102" t="s">
        <v>42</v>
      </c>
      <c r="D20" s="102" t="s">
        <v>42</v>
      </c>
      <c r="E20" s="102" t="s">
        <v>42</v>
      </c>
      <c r="F20" s="102" t="s">
        <v>42</v>
      </c>
    </row>
    <row r="21" spans="1:6" ht="12.75">
      <c r="A21" s="71" t="s">
        <v>165</v>
      </c>
      <c r="B21" s="67">
        <v>1000</v>
      </c>
      <c r="C21" s="67">
        <v>23</v>
      </c>
      <c r="D21" s="67">
        <v>14500</v>
      </c>
      <c r="E21" s="67">
        <v>270</v>
      </c>
      <c r="F21" s="103" t="s">
        <v>42</v>
      </c>
    </row>
    <row r="22" spans="1:6" ht="12.75">
      <c r="A22" s="71"/>
      <c r="B22" s="67"/>
      <c r="C22" s="67"/>
      <c r="D22" s="67"/>
      <c r="E22" s="67"/>
      <c r="F22" s="67"/>
    </row>
    <row r="23" spans="1:6" ht="12.75">
      <c r="A23" s="71" t="s">
        <v>104</v>
      </c>
      <c r="B23" s="103">
        <v>66950</v>
      </c>
      <c r="C23" s="103">
        <v>652</v>
      </c>
      <c r="D23" s="103">
        <v>254287</v>
      </c>
      <c r="E23" s="103">
        <v>3540</v>
      </c>
      <c r="F23" s="103" t="s">
        <v>42</v>
      </c>
    </row>
    <row r="24" spans="1:6" ht="12.75">
      <c r="A24" s="71"/>
      <c r="B24" s="67"/>
      <c r="C24" s="67"/>
      <c r="D24" s="67"/>
      <c r="E24" s="67"/>
      <c r="F24" s="67"/>
    </row>
    <row r="25" spans="1:6" ht="12.75">
      <c r="A25" s="71" t="s">
        <v>105</v>
      </c>
      <c r="B25" s="103">
        <v>27594</v>
      </c>
      <c r="C25" s="103">
        <v>2450</v>
      </c>
      <c r="D25" s="103">
        <v>54414</v>
      </c>
      <c r="E25" s="103">
        <v>4900</v>
      </c>
      <c r="F25" s="103" t="s">
        <v>42</v>
      </c>
    </row>
    <row r="26" spans="1:6" ht="12.75">
      <c r="A26" s="61"/>
      <c r="B26" s="66"/>
      <c r="C26" s="66"/>
      <c r="D26" s="66"/>
      <c r="E26" s="66"/>
      <c r="F26" s="66"/>
    </row>
    <row r="27" spans="1:6" ht="12.75">
      <c r="A27" s="61" t="s">
        <v>106</v>
      </c>
      <c r="B27" s="66">
        <v>108638</v>
      </c>
      <c r="C27" s="66">
        <v>6515</v>
      </c>
      <c r="D27" s="66">
        <v>252081</v>
      </c>
      <c r="E27" s="66">
        <v>12604</v>
      </c>
      <c r="F27" s="66" t="s">
        <v>42</v>
      </c>
    </row>
    <row r="28" spans="1:6" ht="12.75">
      <c r="A28" s="61" t="s">
        <v>107</v>
      </c>
      <c r="B28" s="66">
        <v>180292</v>
      </c>
      <c r="C28" s="66">
        <v>9015</v>
      </c>
      <c r="D28" s="66">
        <v>215329</v>
      </c>
      <c r="E28" s="66">
        <v>11843</v>
      </c>
      <c r="F28" s="66" t="s">
        <v>42</v>
      </c>
    </row>
    <row r="29" spans="1:6" ht="12.75">
      <c r="A29" s="61" t="s">
        <v>108</v>
      </c>
      <c r="B29" s="66">
        <v>382070</v>
      </c>
      <c r="C29" s="66">
        <v>19104</v>
      </c>
      <c r="D29" s="66">
        <v>446798</v>
      </c>
      <c r="E29" s="66">
        <v>24574</v>
      </c>
      <c r="F29" s="102" t="s">
        <v>42</v>
      </c>
    </row>
    <row r="30" spans="1:6" ht="12.75">
      <c r="A30" s="71" t="s">
        <v>109</v>
      </c>
      <c r="B30" s="67">
        <v>671000</v>
      </c>
      <c r="C30" s="67">
        <v>34634</v>
      </c>
      <c r="D30" s="67">
        <v>914208</v>
      </c>
      <c r="E30" s="67">
        <v>49021</v>
      </c>
      <c r="F30" s="67" t="s">
        <v>42</v>
      </c>
    </row>
    <row r="31" spans="1:6" ht="12.75">
      <c r="A31" s="61"/>
      <c r="B31" s="66"/>
      <c r="C31" s="66"/>
      <c r="D31" s="66"/>
      <c r="E31" s="66"/>
      <c r="F31" s="66"/>
    </row>
    <row r="32" spans="1:6" ht="12.75">
      <c r="A32" s="61" t="s">
        <v>110</v>
      </c>
      <c r="B32" s="102">
        <v>8110</v>
      </c>
      <c r="C32" s="104">
        <v>235</v>
      </c>
      <c r="D32" s="102">
        <v>31905</v>
      </c>
      <c r="E32" s="104">
        <v>1499</v>
      </c>
      <c r="F32" s="102" t="s">
        <v>42</v>
      </c>
    </row>
    <row r="33" spans="1:6" ht="12.75">
      <c r="A33" s="61" t="s">
        <v>111</v>
      </c>
      <c r="B33" s="102">
        <v>4862</v>
      </c>
      <c r="C33" s="104">
        <v>486</v>
      </c>
      <c r="D33" s="102">
        <v>22000</v>
      </c>
      <c r="E33" s="104">
        <v>220</v>
      </c>
      <c r="F33" s="102" t="s">
        <v>42</v>
      </c>
    </row>
    <row r="34" spans="1:6" ht="12.75">
      <c r="A34" s="61" t="s">
        <v>112</v>
      </c>
      <c r="B34" s="102">
        <v>12000</v>
      </c>
      <c r="C34" s="104">
        <v>264</v>
      </c>
      <c r="D34" s="102">
        <v>120000</v>
      </c>
      <c r="E34" s="104">
        <v>3475</v>
      </c>
      <c r="F34" s="102" t="s">
        <v>42</v>
      </c>
    </row>
    <row r="35" spans="1:6" ht="12.75">
      <c r="A35" s="61" t="s">
        <v>113</v>
      </c>
      <c r="B35" s="102">
        <v>20100</v>
      </c>
      <c r="C35" s="104">
        <v>1055</v>
      </c>
      <c r="D35" s="102">
        <v>20300</v>
      </c>
      <c r="E35" s="104">
        <v>1117</v>
      </c>
      <c r="F35" s="102" t="s">
        <v>42</v>
      </c>
    </row>
    <row r="36" spans="1:6" ht="12.75">
      <c r="A36" s="71" t="s">
        <v>114</v>
      </c>
      <c r="B36" s="67">
        <v>45072</v>
      </c>
      <c r="C36" s="67">
        <v>2040</v>
      </c>
      <c r="D36" s="67">
        <v>194205</v>
      </c>
      <c r="E36" s="67">
        <v>6311</v>
      </c>
      <c r="F36" s="103" t="s">
        <v>42</v>
      </c>
    </row>
    <row r="37" spans="1:6" ht="12.75">
      <c r="A37" s="71"/>
      <c r="B37" s="67"/>
      <c r="C37" s="67"/>
      <c r="D37" s="67"/>
      <c r="E37" s="67"/>
      <c r="F37" s="67"/>
    </row>
    <row r="38" spans="1:6" ht="12.75">
      <c r="A38" s="71" t="s">
        <v>115</v>
      </c>
      <c r="B38" s="103">
        <v>14097</v>
      </c>
      <c r="C38" s="103">
        <v>72</v>
      </c>
      <c r="D38" s="103">
        <v>29768</v>
      </c>
      <c r="E38" s="103">
        <v>357</v>
      </c>
      <c r="F38" s="103" t="s">
        <v>42</v>
      </c>
    </row>
    <row r="39" spans="1:6" ht="12.75">
      <c r="A39" s="61"/>
      <c r="B39" s="66"/>
      <c r="C39" s="66"/>
      <c r="D39" s="66"/>
      <c r="E39" s="66"/>
      <c r="F39" s="66"/>
    </row>
    <row r="40" spans="1:6" ht="12.75">
      <c r="A40" s="61" t="s">
        <v>116</v>
      </c>
      <c r="B40" s="102">
        <v>31219</v>
      </c>
      <c r="C40" s="102">
        <v>162</v>
      </c>
      <c r="D40" s="102">
        <v>147860</v>
      </c>
      <c r="E40" s="102">
        <v>1686</v>
      </c>
      <c r="F40" s="102" t="s">
        <v>42</v>
      </c>
    </row>
    <row r="41" spans="1:6" ht="12.75">
      <c r="A41" s="61" t="s">
        <v>117</v>
      </c>
      <c r="B41" s="66">
        <v>69154</v>
      </c>
      <c r="C41" s="66">
        <v>2915</v>
      </c>
      <c r="D41" s="66">
        <v>495997</v>
      </c>
      <c r="E41" s="66">
        <v>4960</v>
      </c>
      <c r="F41" s="102" t="s">
        <v>42</v>
      </c>
    </row>
    <row r="42" spans="1:6" ht="12.75">
      <c r="A42" s="61" t="s">
        <v>118</v>
      </c>
      <c r="B42" s="102">
        <v>56582</v>
      </c>
      <c r="C42" s="102">
        <v>965</v>
      </c>
      <c r="D42" s="102">
        <v>154207</v>
      </c>
      <c r="E42" s="102">
        <v>8656</v>
      </c>
      <c r="F42" s="102" t="s">
        <v>42</v>
      </c>
    </row>
    <row r="43" spans="1:6" ht="12.75">
      <c r="A43" s="61" t="s">
        <v>119</v>
      </c>
      <c r="B43" s="102">
        <v>50000</v>
      </c>
      <c r="C43" s="102">
        <v>1000</v>
      </c>
      <c r="D43" s="102">
        <v>300000</v>
      </c>
      <c r="E43" s="102">
        <v>16500</v>
      </c>
      <c r="F43" s="102" t="s">
        <v>42</v>
      </c>
    </row>
    <row r="44" spans="1:6" ht="12.75">
      <c r="A44" s="61" t="s">
        <v>120</v>
      </c>
      <c r="B44" s="102">
        <v>36294</v>
      </c>
      <c r="C44" s="102">
        <v>362</v>
      </c>
      <c r="D44" s="102">
        <v>113258</v>
      </c>
      <c r="E44" s="102">
        <v>1374</v>
      </c>
      <c r="F44" s="119">
        <v>42</v>
      </c>
    </row>
    <row r="45" spans="1:6" ht="12.75">
      <c r="A45" s="61" t="s">
        <v>121</v>
      </c>
      <c r="B45" s="102">
        <v>31363</v>
      </c>
      <c r="C45" s="102">
        <v>784</v>
      </c>
      <c r="D45" s="102">
        <v>192377</v>
      </c>
      <c r="E45" s="102">
        <v>2886</v>
      </c>
      <c r="F45" s="102" t="s">
        <v>42</v>
      </c>
    </row>
    <row r="46" spans="1:6" ht="12.75">
      <c r="A46" s="61" t="s">
        <v>122</v>
      </c>
      <c r="B46" s="102">
        <v>50000</v>
      </c>
      <c r="C46" s="102">
        <v>326</v>
      </c>
      <c r="D46" s="102">
        <v>265000</v>
      </c>
      <c r="E46" s="102">
        <v>2993</v>
      </c>
      <c r="F46" s="102" t="s">
        <v>42</v>
      </c>
    </row>
    <row r="47" spans="1:6" ht="12.75">
      <c r="A47" s="61" t="s">
        <v>123</v>
      </c>
      <c r="B47" s="102">
        <v>65688</v>
      </c>
      <c r="C47" s="102">
        <v>343</v>
      </c>
      <c r="D47" s="102">
        <v>498593</v>
      </c>
      <c r="E47" s="102">
        <v>5684</v>
      </c>
      <c r="F47" s="102" t="s">
        <v>42</v>
      </c>
    </row>
    <row r="48" spans="1:6" ht="12.75">
      <c r="A48" s="61" t="s">
        <v>124</v>
      </c>
      <c r="B48" s="102">
        <v>151761</v>
      </c>
      <c r="C48" s="102">
        <v>759</v>
      </c>
      <c r="D48" s="102">
        <v>260182</v>
      </c>
      <c r="E48" s="102">
        <v>2810</v>
      </c>
      <c r="F48" s="102" t="s">
        <v>42</v>
      </c>
    </row>
    <row r="49" spans="1:6" ht="12.75">
      <c r="A49" s="71" t="s">
        <v>166</v>
      </c>
      <c r="B49" s="67">
        <v>542061</v>
      </c>
      <c r="C49" s="67">
        <v>7616</v>
      </c>
      <c r="D49" s="67">
        <v>2427474</v>
      </c>
      <c r="E49" s="67">
        <v>47549</v>
      </c>
      <c r="F49" s="143">
        <v>42</v>
      </c>
    </row>
    <row r="50" spans="1:6" ht="12.75">
      <c r="A50" s="71"/>
      <c r="B50" s="67"/>
      <c r="C50" s="67"/>
      <c r="D50" s="67"/>
      <c r="E50" s="67"/>
      <c r="F50" s="67"/>
    </row>
    <row r="51" spans="1:6" ht="12.75">
      <c r="A51" s="71" t="s">
        <v>125</v>
      </c>
      <c r="B51" s="103">
        <v>96101</v>
      </c>
      <c r="C51" s="103">
        <v>1248</v>
      </c>
      <c r="D51" s="103">
        <v>60931</v>
      </c>
      <c r="E51" s="103">
        <v>791</v>
      </c>
      <c r="F51" s="103" t="s">
        <v>42</v>
      </c>
    </row>
    <row r="52" spans="1:6" ht="12.75">
      <c r="A52" s="61"/>
      <c r="B52" s="66"/>
      <c r="C52" s="66"/>
      <c r="D52" s="66"/>
      <c r="E52" s="66"/>
      <c r="F52" s="66"/>
    </row>
    <row r="53" spans="1:6" ht="12.75">
      <c r="A53" s="61" t="s">
        <v>126</v>
      </c>
      <c r="B53" s="66">
        <v>282228</v>
      </c>
      <c r="C53" s="66">
        <v>2258</v>
      </c>
      <c r="D53" s="66">
        <v>287394</v>
      </c>
      <c r="E53" s="66">
        <v>10921</v>
      </c>
      <c r="F53" s="66">
        <v>40</v>
      </c>
    </row>
    <row r="54" spans="1:6" ht="12.75">
      <c r="A54" s="61" t="s">
        <v>127</v>
      </c>
      <c r="B54" s="66">
        <v>370000</v>
      </c>
      <c r="C54" s="66">
        <v>1850</v>
      </c>
      <c r="D54" s="66">
        <v>360000</v>
      </c>
      <c r="E54" s="66">
        <v>3600</v>
      </c>
      <c r="F54" s="102" t="s">
        <v>42</v>
      </c>
    </row>
    <row r="55" spans="1:6" ht="12.75">
      <c r="A55" s="61" t="s">
        <v>128</v>
      </c>
      <c r="B55" s="66">
        <v>160000</v>
      </c>
      <c r="C55" s="66">
        <v>1120</v>
      </c>
      <c r="D55" s="66">
        <v>320000</v>
      </c>
      <c r="E55" s="66">
        <v>4800</v>
      </c>
      <c r="F55" s="102" t="s">
        <v>42</v>
      </c>
    </row>
    <row r="56" spans="1:6" ht="12.75">
      <c r="A56" s="61" t="s">
        <v>129</v>
      </c>
      <c r="B56" s="66">
        <v>77010</v>
      </c>
      <c r="C56" s="66">
        <v>539</v>
      </c>
      <c r="D56" s="66">
        <v>187608</v>
      </c>
      <c r="E56" s="66">
        <v>3189</v>
      </c>
      <c r="F56" s="102" t="s">
        <v>42</v>
      </c>
    </row>
    <row r="57" spans="1:6" ht="12.75">
      <c r="A57" s="61" t="s">
        <v>130</v>
      </c>
      <c r="B57" s="66">
        <v>205194</v>
      </c>
      <c r="C57" s="66">
        <v>2052</v>
      </c>
      <c r="D57" s="66">
        <v>348920</v>
      </c>
      <c r="E57" s="66">
        <v>6281</v>
      </c>
      <c r="F57" s="66">
        <v>500</v>
      </c>
    </row>
    <row r="58" spans="1:6" ht="12.75">
      <c r="A58" s="71" t="s">
        <v>131</v>
      </c>
      <c r="B58" s="67">
        <v>1094432</v>
      </c>
      <c r="C58" s="67">
        <v>7819</v>
      </c>
      <c r="D58" s="67">
        <v>1503922</v>
      </c>
      <c r="E58" s="67">
        <v>28791</v>
      </c>
      <c r="F58" s="67">
        <v>540</v>
      </c>
    </row>
    <row r="59" spans="1:6" ht="12.75">
      <c r="A59" s="61"/>
      <c r="B59" s="66"/>
      <c r="C59" s="66"/>
      <c r="D59" s="66"/>
      <c r="E59" s="66"/>
      <c r="F59" s="66"/>
    </row>
    <row r="60" spans="1:6" ht="12.75">
      <c r="A60" s="61" t="s">
        <v>132</v>
      </c>
      <c r="B60" s="104">
        <v>1100</v>
      </c>
      <c r="C60" s="104">
        <v>110</v>
      </c>
      <c r="D60" s="104">
        <v>2200</v>
      </c>
      <c r="E60" s="104">
        <v>220</v>
      </c>
      <c r="F60" s="102" t="s">
        <v>42</v>
      </c>
    </row>
    <row r="61" spans="1:6" ht="12.75">
      <c r="A61" s="61" t="s">
        <v>133</v>
      </c>
      <c r="B61" s="102">
        <v>8313</v>
      </c>
      <c r="C61" s="104">
        <v>75</v>
      </c>
      <c r="D61" s="102">
        <v>6674</v>
      </c>
      <c r="E61" s="104">
        <v>93</v>
      </c>
      <c r="F61" s="102" t="s">
        <v>42</v>
      </c>
    </row>
    <row r="62" spans="1:6" ht="12.75">
      <c r="A62" s="61" t="s">
        <v>134</v>
      </c>
      <c r="B62" s="102" t="s">
        <v>42</v>
      </c>
      <c r="C62" s="102" t="s">
        <v>42</v>
      </c>
      <c r="D62" s="104">
        <v>9000</v>
      </c>
      <c r="E62" s="104">
        <v>100</v>
      </c>
      <c r="F62" s="102" t="s">
        <v>42</v>
      </c>
    </row>
    <row r="63" spans="1:6" ht="12.75">
      <c r="A63" s="71" t="s">
        <v>135</v>
      </c>
      <c r="B63" s="67">
        <v>9413</v>
      </c>
      <c r="C63" s="67">
        <v>185</v>
      </c>
      <c r="D63" s="67">
        <v>17874</v>
      </c>
      <c r="E63" s="67">
        <v>413</v>
      </c>
      <c r="F63" s="103" t="s">
        <v>42</v>
      </c>
    </row>
    <row r="64" spans="1:6" ht="12.75">
      <c r="A64" s="71"/>
      <c r="B64" s="67"/>
      <c r="C64" s="67"/>
      <c r="D64" s="67"/>
      <c r="E64" s="67"/>
      <c r="F64" s="67"/>
    </row>
    <row r="65" spans="1:6" ht="12.75">
      <c r="A65" s="71" t="s">
        <v>136</v>
      </c>
      <c r="B65" s="67">
        <v>191889</v>
      </c>
      <c r="C65" s="67">
        <v>1247</v>
      </c>
      <c r="D65" s="67">
        <v>82238</v>
      </c>
      <c r="E65" s="67">
        <v>905</v>
      </c>
      <c r="F65" s="103" t="s">
        <v>42</v>
      </c>
    </row>
    <row r="66" spans="1:6" ht="12.75">
      <c r="A66" s="61"/>
      <c r="B66" s="66"/>
      <c r="C66" s="66"/>
      <c r="D66" s="66"/>
      <c r="E66" s="66"/>
      <c r="F66" s="66"/>
    </row>
    <row r="67" spans="1:6" ht="12.75">
      <c r="A67" s="61" t="s">
        <v>137</v>
      </c>
      <c r="B67" s="102">
        <v>45000</v>
      </c>
      <c r="C67" s="102">
        <v>270</v>
      </c>
      <c r="D67" s="102">
        <v>150000</v>
      </c>
      <c r="E67" s="102">
        <v>1800</v>
      </c>
      <c r="F67" s="102">
        <v>250</v>
      </c>
    </row>
    <row r="68" spans="1:6" ht="12.75">
      <c r="A68" s="61" t="s">
        <v>138</v>
      </c>
      <c r="B68" s="102">
        <v>10000</v>
      </c>
      <c r="C68" s="102">
        <v>50</v>
      </c>
      <c r="D68" s="102">
        <v>20000</v>
      </c>
      <c r="E68" s="102">
        <v>220</v>
      </c>
      <c r="F68" s="102">
        <v>235</v>
      </c>
    </row>
    <row r="69" spans="1:6" ht="12.75">
      <c r="A69" s="71" t="s">
        <v>139</v>
      </c>
      <c r="B69" s="67">
        <v>55000</v>
      </c>
      <c r="C69" s="67">
        <v>320</v>
      </c>
      <c r="D69" s="67">
        <v>170000</v>
      </c>
      <c r="E69" s="67">
        <v>2020</v>
      </c>
      <c r="F69" s="67">
        <v>485</v>
      </c>
    </row>
    <row r="70" spans="1:6" ht="12.75">
      <c r="A70" s="61"/>
      <c r="B70" s="66"/>
      <c r="C70" s="66"/>
      <c r="D70" s="66"/>
      <c r="E70" s="66"/>
      <c r="F70" s="66"/>
    </row>
    <row r="71" spans="1:6" ht="12.75">
      <c r="A71" s="61" t="s">
        <v>140</v>
      </c>
      <c r="B71" s="66">
        <v>18118</v>
      </c>
      <c r="C71" s="66">
        <v>453</v>
      </c>
      <c r="D71" s="66">
        <v>20359</v>
      </c>
      <c r="E71" s="66">
        <v>509</v>
      </c>
      <c r="F71" s="102" t="s">
        <v>42</v>
      </c>
    </row>
    <row r="72" spans="1:6" ht="12.75">
      <c r="A72" s="61" t="s">
        <v>141</v>
      </c>
      <c r="B72" s="66">
        <v>46000</v>
      </c>
      <c r="C72" s="66">
        <v>1956</v>
      </c>
      <c r="D72" s="66">
        <v>206100</v>
      </c>
      <c r="E72" s="66">
        <v>5500</v>
      </c>
      <c r="F72" s="66" t="s">
        <v>42</v>
      </c>
    </row>
    <row r="73" spans="1:6" ht="12.75">
      <c r="A73" s="61" t="s">
        <v>142</v>
      </c>
      <c r="B73" s="102">
        <v>50927</v>
      </c>
      <c r="C73" s="102">
        <v>382</v>
      </c>
      <c r="D73" s="102">
        <v>97640</v>
      </c>
      <c r="E73" s="102">
        <v>1953</v>
      </c>
      <c r="F73" s="102" t="s">
        <v>42</v>
      </c>
    </row>
    <row r="74" spans="1:6" ht="12.75">
      <c r="A74" s="61" t="s">
        <v>143</v>
      </c>
      <c r="B74" s="66">
        <v>143825</v>
      </c>
      <c r="C74" s="66">
        <v>1285</v>
      </c>
      <c r="D74" s="66">
        <v>101830</v>
      </c>
      <c r="E74" s="66">
        <v>1263</v>
      </c>
      <c r="F74" s="102" t="s">
        <v>42</v>
      </c>
    </row>
    <row r="75" spans="1:6" ht="12.75">
      <c r="A75" s="61" t="s">
        <v>144</v>
      </c>
      <c r="B75" s="66">
        <v>55000</v>
      </c>
      <c r="C75" s="66">
        <v>275</v>
      </c>
      <c r="D75" s="66">
        <v>15000</v>
      </c>
      <c r="E75" s="66">
        <v>150</v>
      </c>
      <c r="F75" s="66">
        <v>25</v>
      </c>
    </row>
    <row r="76" spans="1:6" ht="12.75">
      <c r="A76" s="61" t="s">
        <v>145</v>
      </c>
      <c r="B76" s="66">
        <v>43024</v>
      </c>
      <c r="C76" s="66">
        <v>2785</v>
      </c>
      <c r="D76" s="66">
        <v>51734</v>
      </c>
      <c r="E76" s="66">
        <v>517</v>
      </c>
      <c r="F76" s="66" t="s">
        <v>42</v>
      </c>
    </row>
    <row r="77" spans="1:6" ht="12.75">
      <c r="A77" s="61" t="s">
        <v>146</v>
      </c>
      <c r="B77" s="66">
        <v>28405</v>
      </c>
      <c r="C77" s="66">
        <v>1491</v>
      </c>
      <c r="D77" s="66">
        <v>62047</v>
      </c>
      <c r="E77" s="66">
        <v>3413</v>
      </c>
      <c r="F77" s="66" t="s">
        <v>42</v>
      </c>
    </row>
    <row r="78" spans="1:6" ht="12.75">
      <c r="A78" s="61" t="s">
        <v>147</v>
      </c>
      <c r="B78" s="102">
        <v>4931</v>
      </c>
      <c r="C78" s="66">
        <v>370</v>
      </c>
      <c r="D78" s="102">
        <v>46421</v>
      </c>
      <c r="E78" s="66">
        <v>2553</v>
      </c>
      <c r="F78" s="102" t="s">
        <v>42</v>
      </c>
    </row>
    <row r="79" spans="1:6" ht="12.75">
      <c r="A79" s="71" t="s">
        <v>167</v>
      </c>
      <c r="B79" s="67">
        <v>390230</v>
      </c>
      <c r="C79" s="67">
        <v>8997</v>
      </c>
      <c r="D79" s="67">
        <v>601131</v>
      </c>
      <c r="E79" s="67">
        <v>15858</v>
      </c>
      <c r="F79" s="67">
        <v>25</v>
      </c>
    </row>
    <row r="80" spans="1:6" ht="12.75">
      <c r="A80" s="61"/>
      <c r="B80" s="66"/>
      <c r="C80" s="66"/>
      <c r="D80" s="66"/>
      <c r="E80" s="66"/>
      <c r="F80" s="66"/>
    </row>
    <row r="81" spans="1:6" ht="12.75">
      <c r="A81" s="61" t="s">
        <v>148</v>
      </c>
      <c r="B81" s="102" t="s">
        <v>42</v>
      </c>
      <c r="C81" s="102" t="s">
        <v>42</v>
      </c>
      <c r="D81" s="102" t="s">
        <v>42</v>
      </c>
      <c r="E81" s="102" t="s">
        <v>42</v>
      </c>
      <c r="F81" s="102" t="s">
        <v>42</v>
      </c>
    </row>
    <row r="82" spans="1:6" ht="12.75">
      <c r="A82" s="61" t="s">
        <v>149</v>
      </c>
      <c r="B82" s="102" t="s">
        <v>42</v>
      </c>
      <c r="C82" s="102" t="s">
        <v>42</v>
      </c>
      <c r="D82" s="102" t="s">
        <v>42</v>
      </c>
      <c r="E82" s="102" t="s">
        <v>42</v>
      </c>
      <c r="F82" s="102" t="s">
        <v>42</v>
      </c>
    </row>
    <row r="83" spans="1:6" ht="12.75">
      <c r="A83" s="71" t="s">
        <v>150</v>
      </c>
      <c r="B83" s="103" t="s">
        <v>42</v>
      </c>
      <c r="C83" s="103" t="s">
        <v>42</v>
      </c>
      <c r="D83" s="103" t="s">
        <v>42</v>
      </c>
      <c r="E83" s="103" t="s">
        <v>42</v>
      </c>
      <c r="F83" s="103" t="s">
        <v>42</v>
      </c>
    </row>
    <row r="84" spans="1:6" ht="12.75">
      <c r="A84" s="71"/>
      <c r="B84" s="67"/>
      <c r="C84" s="67"/>
      <c r="D84" s="67"/>
      <c r="E84" s="67"/>
      <c r="F84" s="67"/>
    </row>
    <row r="85" spans="1:6" ht="13.5" thickBot="1">
      <c r="A85" s="72" t="s">
        <v>151</v>
      </c>
      <c r="B85" s="73">
        <v>3223375</v>
      </c>
      <c r="C85" s="73">
        <v>68881</v>
      </c>
      <c r="D85" s="73">
        <v>6326952</v>
      </c>
      <c r="E85" s="73">
        <v>160866</v>
      </c>
      <c r="F85" s="73">
        <v>1092</v>
      </c>
    </row>
    <row r="86" ht="12.75">
      <c r="E86" s="97"/>
    </row>
  </sheetData>
  <mergeCells count="4">
    <mergeCell ref="A1:F1"/>
    <mergeCell ref="A3:F3"/>
    <mergeCell ref="B5:C5"/>
    <mergeCell ref="D5:E5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1" r:id="rId1"/>
</worksheet>
</file>

<file path=xl/worksheets/sheet43.xml><?xml version="1.0" encoding="utf-8"?>
<worksheet xmlns="http://schemas.openxmlformats.org/spreadsheetml/2006/main" xmlns:r="http://schemas.openxmlformats.org/officeDocument/2006/relationships">
  <sheetPr codeName="Hoja94">
    <pageSetUpPr fitToPage="1"/>
  </sheetPr>
  <dimension ref="A1:F86"/>
  <sheetViews>
    <sheetView zoomScale="75" zoomScaleNormal="75" workbookViewId="0" topLeftCell="A37">
      <selection activeCell="B34" sqref="B34"/>
    </sheetView>
  </sheetViews>
  <sheetFormatPr defaultColWidth="11.421875" defaultRowHeight="12.75"/>
  <cols>
    <col min="1" max="1" width="35.7109375" style="58" customWidth="1"/>
    <col min="2" max="6" width="20.7109375" style="58" customWidth="1"/>
    <col min="7" max="16384" width="11.421875" style="58" customWidth="1"/>
  </cols>
  <sheetData>
    <row r="1" spans="1:6" s="55" customFormat="1" ht="18">
      <c r="A1" s="179" t="s">
        <v>0</v>
      </c>
      <c r="B1" s="179"/>
      <c r="C1" s="179"/>
      <c r="D1" s="179"/>
      <c r="E1" s="179"/>
      <c r="F1" s="179"/>
    </row>
    <row r="3" spans="1:6" s="56" customFormat="1" ht="15">
      <c r="A3" s="191" t="s">
        <v>181</v>
      </c>
      <c r="B3" s="191"/>
      <c r="C3" s="191"/>
      <c r="D3" s="191"/>
      <c r="E3" s="191"/>
      <c r="F3" s="191"/>
    </row>
    <row r="4" spans="1:6" s="56" customFormat="1" ht="15.75" thickBot="1">
      <c r="A4" s="88"/>
      <c r="B4" s="88"/>
      <c r="C4" s="88"/>
      <c r="D4" s="88"/>
      <c r="E4" s="100"/>
      <c r="F4" s="89"/>
    </row>
    <row r="5" spans="1:6" ht="12.75">
      <c r="A5" s="135" t="s">
        <v>85</v>
      </c>
      <c r="B5" s="181" t="s">
        <v>160</v>
      </c>
      <c r="C5" s="185"/>
      <c r="D5" s="181" t="s">
        <v>161</v>
      </c>
      <c r="E5" s="185"/>
      <c r="F5" s="138" t="s">
        <v>178</v>
      </c>
    </row>
    <row r="6" spans="1:6" ht="12.75">
      <c r="A6" s="59" t="s">
        <v>87</v>
      </c>
      <c r="B6" s="62" t="s">
        <v>5</v>
      </c>
      <c r="C6" s="62" t="s">
        <v>162</v>
      </c>
      <c r="D6" s="62" t="s">
        <v>5</v>
      </c>
      <c r="E6" s="62" t="s">
        <v>162</v>
      </c>
      <c r="F6" s="62" t="s">
        <v>162</v>
      </c>
    </row>
    <row r="7" spans="1:6" ht="13.5" thickBot="1">
      <c r="A7" s="90"/>
      <c r="B7" s="91" t="s">
        <v>154</v>
      </c>
      <c r="C7" s="92" t="s">
        <v>159</v>
      </c>
      <c r="D7" s="91" t="s">
        <v>154</v>
      </c>
      <c r="E7" s="92" t="s">
        <v>159</v>
      </c>
      <c r="F7" s="91" t="s">
        <v>159</v>
      </c>
    </row>
    <row r="8" spans="1:6" ht="12.75">
      <c r="A8" s="57" t="s">
        <v>94</v>
      </c>
      <c r="B8" s="140">
        <v>7107</v>
      </c>
      <c r="C8" s="140">
        <v>711</v>
      </c>
      <c r="D8" s="111" t="s">
        <v>42</v>
      </c>
      <c r="E8" s="111" t="s">
        <v>42</v>
      </c>
      <c r="F8" s="111" t="s">
        <v>42</v>
      </c>
    </row>
    <row r="9" spans="1:6" ht="12.75">
      <c r="A9" s="61" t="s">
        <v>95</v>
      </c>
      <c r="B9" s="119">
        <v>3903</v>
      </c>
      <c r="C9" s="119">
        <v>390</v>
      </c>
      <c r="D9" s="102" t="s">
        <v>42</v>
      </c>
      <c r="E9" s="102" t="s">
        <v>42</v>
      </c>
      <c r="F9" s="102" t="s">
        <v>42</v>
      </c>
    </row>
    <row r="10" spans="1:6" ht="12.75">
      <c r="A10" s="61" t="s">
        <v>96</v>
      </c>
      <c r="B10" s="66">
        <v>3876</v>
      </c>
      <c r="C10" s="66">
        <v>387</v>
      </c>
      <c r="D10" s="66" t="s">
        <v>42</v>
      </c>
      <c r="E10" s="66" t="s">
        <v>42</v>
      </c>
      <c r="F10" s="102" t="s">
        <v>42</v>
      </c>
    </row>
    <row r="11" spans="1:6" ht="12.75">
      <c r="A11" s="61" t="s">
        <v>97</v>
      </c>
      <c r="B11" s="102" t="s">
        <v>42</v>
      </c>
      <c r="C11" s="102" t="s">
        <v>42</v>
      </c>
      <c r="D11" s="102">
        <v>3518</v>
      </c>
      <c r="E11" s="102">
        <v>343</v>
      </c>
      <c r="F11" s="102" t="s">
        <v>42</v>
      </c>
    </row>
    <row r="12" spans="1:6" ht="12.75">
      <c r="A12" s="71" t="s">
        <v>98</v>
      </c>
      <c r="B12" s="67">
        <v>14886</v>
      </c>
      <c r="C12" s="67">
        <v>1488</v>
      </c>
      <c r="D12" s="67">
        <v>3518</v>
      </c>
      <c r="E12" s="67">
        <v>343</v>
      </c>
      <c r="F12" s="103" t="s">
        <v>42</v>
      </c>
    </row>
    <row r="13" spans="1:6" ht="12.75">
      <c r="A13" s="71"/>
      <c r="B13" s="67"/>
      <c r="C13" s="67"/>
      <c r="D13" s="67"/>
      <c r="E13" s="67"/>
      <c r="F13" s="67"/>
    </row>
    <row r="14" spans="1:6" ht="12.75">
      <c r="A14" s="71" t="s">
        <v>99</v>
      </c>
      <c r="B14" s="103" t="s">
        <v>42</v>
      </c>
      <c r="C14" s="103" t="s">
        <v>42</v>
      </c>
      <c r="D14" s="103" t="s">
        <v>42</v>
      </c>
      <c r="E14" s="103" t="s">
        <v>42</v>
      </c>
      <c r="F14" s="103" t="s">
        <v>42</v>
      </c>
    </row>
    <row r="15" spans="1:6" ht="12.75">
      <c r="A15" s="71"/>
      <c r="B15" s="67"/>
      <c r="C15" s="67"/>
      <c r="D15" s="67"/>
      <c r="E15" s="67"/>
      <c r="F15" s="67"/>
    </row>
    <row r="16" spans="1:6" ht="12.75">
      <c r="A16" s="71" t="s">
        <v>100</v>
      </c>
      <c r="B16" s="67">
        <v>60</v>
      </c>
      <c r="C16" s="67">
        <v>4</v>
      </c>
      <c r="D16" s="67">
        <v>2000</v>
      </c>
      <c r="E16" s="67">
        <v>140</v>
      </c>
      <c r="F16" s="103" t="s">
        <v>42</v>
      </c>
    </row>
    <row r="17" spans="1:6" ht="12.75">
      <c r="A17" s="61"/>
      <c r="B17" s="66"/>
      <c r="C17" s="66"/>
      <c r="D17" s="66"/>
      <c r="E17" s="66"/>
      <c r="F17" s="66"/>
    </row>
    <row r="18" spans="1:6" ht="12.75">
      <c r="A18" s="61" t="s">
        <v>101</v>
      </c>
      <c r="B18" s="102">
        <v>1000</v>
      </c>
      <c r="C18" s="102">
        <v>23</v>
      </c>
      <c r="D18" s="102">
        <v>14500</v>
      </c>
      <c r="E18" s="102">
        <v>270</v>
      </c>
      <c r="F18" s="102" t="s">
        <v>42</v>
      </c>
    </row>
    <row r="19" spans="1:6" ht="12.75">
      <c r="A19" s="61" t="s">
        <v>102</v>
      </c>
      <c r="B19" s="102" t="s">
        <v>42</v>
      </c>
      <c r="C19" s="102" t="s">
        <v>42</v>
      </c>
      <c r="D19" s="102" t="s">
        <v>42</v>
      </c>
      <c r="E19" s="102" t="s">
        <v>42</v>
      </c>
      <c r="F19" s="102" t="s">
        <v>42</v>
      </c>
    </row>
    <row r="20" spans="1:6" ht="12.75">
      <c r="A20" s="61" t="s">
        <v>103</v>
      </c>
      <c r="B20" s="102" t="s">
        <v>42</v>
      </c>
      <c r="C20" s="102" t="s">
        <v>42</v>
      </c>
      <c r="D20" s="102" t="s">
        <v>42</v>
      </c>
      <c r="E20" s="102" t="s">
        <v>42</v>
      </c>
      <c r="F20" s="102" t="s">
        <v>42</v>
      </c>
    </row>
    <row r="21" spans="1:6" ht="12.75">
      <c r="A21" s="71" t="s">
        <v>165</v>
      </c>
      <c r="B21" s="67">
        <v>1000</v>
      </c>
      <c r="C21" s="67">
        <v>23</v>
      </c>
      <c r="D21" s="67">
        <v>14500</v>
      </c>
      <c r="E21" s="67">
        <v>270</v>
      </c>
      <c r="F21" s="103" t="s">
        <v>42</v>
      </c>
    </row>
    <row r="22" spans="1:6" ht="12.75">
      <c r="A22" s="71"/>
      <c r="B22" s="67"/>
      <c r="C22" s="67"/>
      <c r="D22" s="67"/>
      <c r="E22" s="67"/>
      <c r="F22" s="67"/>
    </row>
    <row r="23" spans="1:6" ht="12.75">
      <c r="A23" s="71" t="s">
        <v>104</v>
      </c>
      <c r="B23" s="103">
        <v>70724</v>
      </c>
      <c r="C23" s="103">
        <v>839</v>
      </c>
      <c r="D23" s="103">
        <v>248876</v>
      </c>
      <c r="E23" s="103">
        <v>3540</v>
      </c>
      <c r="F23" s="103" t="s">
        <v>42</v>
      </c>
    </row>
    <row r="24" spans="1:6" ht="12.75">
      <c r="A24" s="71"/>
      <c r="B24" s="67"/>
      <c r="C24" s="67"/>
      <c r="D24" s="67"/>
      <c r="E24" s="67"/>
      <c r="F24" s="67"/>
    </row>
    <row r="25" spans="1:6" ht="12.75">
      <c r="A25" s="71" t="s">
        <v>105</v>
      </c>
      <c r="B25" s="103">
        <v>27136</v>
      </c>
      <c r="C25" s="103">
        <v>1357</v>
      </c>
      <c r="D25" s="103">
        <v>55408</v>
      </c>
      <c r="E25" s="103">
        <v>3879</v>
      </c>
      <c r="F25" s="103" t="s">
        <v>42</v>
      </c>
    </row>
    <row r="26" spans="1:6" ht="12.75">
      <c r="A26" s="61"/>
      <c r="B26" s="66"/>
      <c r="C26" s="66"/>
      <c r="D26" s="66"/>
      <c r="E26" s="66"/>
      <c r="F26" s="66"/>
    </row>
    <row r="27" spans="1:6" ht="12.75">
      <c r="A27" s="61" t="s">
        <v>106</v>
      </c>
      <c r="B27" s="66">
        <v>173185</v>
      </c>
      <c r="C27" s="66">
        <v>6927</v>
      </c>
      <c r="D27" s="66">
        <v>343015</v>
      </c>
      <c r="E27" s="66">
        <v>12006</v>
      </c>
      <c r="F27" s="66" t="s">
        <v>42</v>
      </c>
    </row>
    <row r="28" spans="1:6" ht="12.75">
      <c r="A28" s="61" t="s">
        <v>107</v>
      </c>
      <c r="B28" s="66">
        <v>190391</v>
      </c>
      <c r="C28" s="66">
        <v>9520</v>
      </c>
      <c r="D28" s="66">
        <v>204690</v>
      </c>
      <c r="E28" s="66">
        <v>11288</v>
      </c>
      <c r="F28" s="66" t="s">
        <v>42</v>
      </c>
    </row>
    <row r="29" spans="1:6" ht="12.75">
      <c r="A29" s="61" t="s">
        <v>108</v>
      </c>
      <c r="B29" s="66">
        <v>365681</v>
      </c>
      <c r="C29" s="66">
        <v>18284</v>
      </c>
      <c r="D29" s="66">
        <v>442196</v>
      </c>
      <c r="E29" s="66">
        <v>24321</v>
      </c>
      <c r="F29" s="102" t="s">
        <v>42</v>
      </c>
    </row>
    <row r="30" spans="1:6" ht="12.75">
      <c r="A30" s="71" t="s">
        <v>109</v>
      </c>
      <c r="B30" s="67">
        <v>729257</v>
      </c>
      <c r="C30" s="67">
        <v>34731</v>
      </c>
      <c r="D30" s="67">
        <v>989901</v>
      </c>
      <c r="E30" s="67">
        <v>47615</v>
      </c>
      <c r="F30" s="67" t="s">
        <v>42</v>
      </c>
    </row>
    <row r="31" spans="1:6" ht="12.75">
      <c r="A31" s="61"/>
      <c r="B31" s="66"/>
      <c r="C31" s="66"/>
      <c r="D31" s="66"/>
      <c r="E31" s="66"/>
      <c r="F31" s="66"/>
    </row>
    <row r="32" spans="1:6" ht="12.75">
      <c r="A32" s="61" t="s">
        <v>110</v>
      </c>
      <c r="B32" s="102">
        <v>7950</v>
      </c>
      <c r="C32" s="104">
        <v>191</v>
      </c>
      <c r="D32" s="102">
        <v>30970</v>
      </c>
      <c r="E32" s="104">
        <v>372</v>
      </c>
      <c r="F32" s="102" t="s">
        <v>42</v>
      </c>
    </row>
    <row r="33" spans="1:6" ht="12.75">
      <c r="A33" s="61" t="s">
        <v>111</v>
      </c>
      <c r="B33" s="102">
        <v>5180</v>
      </c>
      <c r="C33" s="104">
        <v>518</v>
      </c>
      <c r="D33" s="102">
        <v>22286</v>
      </c>
      <c r="E33" s="104">
        <v>223</v>
      </c>
      <c r="F33" s="102" t="s">
        <v>42</v>
      </c>
    </row>
    <row r="34" spans="1:6" ht="12.75">
      <c r="A34" s="61" t="s">
        <v>112</v>
      </c>
      <c r="B34" s="102">
        <v>10000</v>
      </c>
      <c r="C34" s="104">
        <v>250</v>
      </c>
      <c r="D34" s="102">
        <v>125000</v>
      </c>
      <c r="E34" s="104">
        <v>3475</v>
      </c>
      <c r="F34" s="102" t="s">
        <v>42</v>
      </c>
    </row>
    <row r="35" spans="1:6" ht="12.75">
      <c r="A35" s="61" t="s">
        <v>113</v>
      </c>
      <c r="B35" s="102">
        <v>18300</v>
      </c>
      <c r="C35" s="104">
        <v>961</v>
      </c>
      <c r="D35" s="102">
        <v>19500</v>
      </c>
      <c r="E35" s="104">
        <v>1073</v>
      </c>
      <c r="F35" s="102" t="s">
        <v>42</v>
      </c>
    </row>
    <row r="36" spans="1:6" ht="12.75">
      <c r="A36" s="71" t="s">
        <v>114</v>
      </c>
      <c r="B36" s="67">
        <v>41430</v>
      </c>
      <c r="C36" s="67">
        <v>1920</v>
      </c>
      <c r="D36" s="67">
        <v>197756</v>
      </c>
      <c r="E36" s="67">
        <v>5143</v>
      </c>
      <c r="F36" s="103" t="s">
        <v>42</v>
      </c>
    </row>
    <row r="37" spans="1:6" ht="12.75">
      <c r="A37" s="71"/>
      <c r="B37" s="67"/>
      <c r="C37" s="67"/>
      <c r="D37" s="67"/>
      <c r="E37" s="67"/>
      <c r="F37" s="67"/>
    </row>
    <row r="38" spans="1:6" ht="12.75">
      <c r="A38" s="71" t="s">
        <v>115</v>
      </c>
      <c r="B38" s="103">
        <v>15918</v>
      </c>
      <c r="C38" s="103">
        <v>80</v>
      </c>
      <c r="D38" s="103">
        <v>25479</v>
      </c>
      <c r="E38" s="103">
        <v>306</v>
      </c>
      <c r="F38" s="103" t="s">
        <v>42</v>
      </c>
    </row>
    <row r="39" spans="1:6" ht="12.75">
      <c r="A39" s="61"/>
      <c r="B39" s="66"/>
      <c r="C39" s="66"/>
      <c r="D39" s="66"/>
      <c r="E39" s="66"/>
      <c r="F39" s="66"/>
    </row>
    <row r="40" spans="1:6" ht="12.75">
      <c r="A40" s="61" t="s">
        <v>116</v>
      </c>
      <c r="B40" s="102">
        <v>30843</v>
      </c>
      <c r="C40" s="102">
        <v>154</v>
      </c>
      <c r="D40" s="102">
        <v>148236</v>
      </c>
      <c r="E40" s="102">
        <v>1482</v>
      </c>
      <c r="F40" s="102" t="s">
        <v>42</v>
      </c>
    </row>
    <row r="41" spans="1:6" ht="12.75">
      <c r="A41" s="61" t="s">
        <v>117</v>
      </c>
      <c r="B41" s="66">
        <v>73682</v>
      </c>
      <c r="C41" s="66">
        <v>3389</v>
      </c>
      <c r="D41" s="66">
        <v>462627</v>
      </c>
      <c r="E41" s="66">
        <v>4626</v>
      </c>
      <c r="F41" s="102" t="s">
        <v>42</v>
      </c>
    </row>
    <row r="42" spans="1:6" ht="12.75">
      <c r="A42" s="61" t="s">
        <v>118</v>
      </c>
      <c r="B42" s="102">
        <v>53130</v>
      </c>
      <c r="C42" s="102">
        <v>560</v>
      </c>
      <c r="D42" s="102">
        <v>141988</v>
      </c>
      <c r="E42" s="102">
        <v>7170</v>
      </c>
      <c r="F42" s="102" t="s">
        <v>42</v>
      </c>
    </row>
    <row r="43" spans="1:6" ht="12.75">
      <c r="A43" s="61" t="s">
        <v>119</v>
      </c>
      <c r="B43" s="102">
        <v>50000</v>
      </c>
      <c r="C43" s="102">
        <v>2525</v>
      </c>
      <c r="D43" s="102">
        <v>300000</v>
      </c>
      <c r="E43" s="102">
        <v>15000</v>
      </c>
      <c r="F43" s="102" t="s">
        <v>42</v>
      </c>
    </row>
    <row r="44" spans="1:6" ht="12.75">
      <c r="A44" s="61" t="s">
        <v>120</v>
      </c>
      <c r="B44" s="102">
        <v>33403</v>
      </c>
      <c r="C44" s="102">
        <v>334</v>
      </c>
      <c r="D44" s="102">
        <v>113239</v>
      </c>
      <c r="E44" s="102">
        <v>1348</v>
      </c>
      <c r="F44" s="119">
        <v>60</v>
      </c>
    </row>
    <row r="45" spans="1:6" ht="12.75">
      <c r="A45" s="61" t="s">
        <v>121</v>
      </c>
      <c r="B45" s="102">
        <v>30939</v>
      </c>
      <c r="C45" s="102">
        <v>773</v>
      </c>
      <c r="D45" s="102">
        <v>191097</v>
      </c>
      <c r="E45" s="102">
        <v>2867</v>
      </c>
      <c r="F45" s="102" t="s">
        <v>42</v>
      </c>
    </row>
    <row r="46" spans="1:6" ht="12.75">
      <c r="A46" s="61" t="s">
        <v>122</v>
      </c>
      <c r="B46" s="102">
        <v>50000</v>
      </c>
      <c r="C46" s="102">
        <v>326</v>
      </c>
      <c r="D46" s="102">
        <v>265000</v>
      </c>
      <c r="E46" s="102">
        <v>2993</v>
      </c>
      <c r="F46" s="102" t="s">
        <v>42</v>
      </c>
    </row>
    <row r="47" spans="1:6" ht="12.75">
      <c r="A47" s="61" t="s">
        <v>123</v>
      </c>
      <c r="B47" s="102">
        <v>64022</v>
      </c>
      <c r="C47" s="102">
        <v>335</v>
      </c>
      <c r="D47" s="102">
        <v>498552</v>
      </c>
      <c r="E47" s="102">
        <v>5685</v>
      </c>
      <c r="F47" s="102" t="s">
        <v>42</v>
      </c>
    </row>
    <row r="48" spans="1:6" ht="12.75">
      <c r="A48" s="61" t="s">
        <v>124</v>
      </c>
      <c r="B48" s="102">
        <v>133765</v>
      </c>
      <c r="C48" s="102">
        <v>669</v>
      </c>
      <c r="D48" s="102">
        <v>269802</v>
      </c>
      <c r="E48" s="102">
        <v>2914</v>
      </c>
      <c r="F48" s="102" t="s">
        <v>42</v>
      </c>
    </row>
    <row r="49" spans="1:6" ht="12.75">
      <c r="A49" s="71" t="s">
        <v>166</v>
      </c>
      <c r="B49" s="67">
        <v>519784</v>
      </c>
      <c r="C49" s="67">
        <v>9065</v>
      </c>
      <c r="D49" s="67">
        <v>2390541</v>
      </c>
      <c r="E49" s="67">
        <v>44085</v>
      </c>
      <c r="F49" s="143">
        <v>60</v>
      </c>
    </row>
    <row r="50" spans="1:6" ht="12.75">
      <c r="A50" s="71"/>
      <c r="B50" s="67"/>
      <c r="C50" s="67"/>
      <c r="D50" s="67"/>
      <c r="E50" s="67"/>
      <c r="F50" s="67"/>
    </row>
    <row r="51" spans="1:6" ht="12.75">
      <c r="A51" s="71" t="s">
        <v>125</v>
      </c>
      <c r="B51" s="103">
        <v>66577</v>
      </c>
      <c r="C51" s="103">
        <v>866</v>
      </c>
      <c r="D51" s="103">
        <v>67412</v>
      </c>
      <c r="E51" s="103">
        <v>876</v>
      </c>
      <c r="F51" s="103" t="s">
        <v>42</v>
      </c>
    </row>
    <row r="52" spans="1:6" ht="12.75">
      <c r="A52" s="61"/>
      <c r="B52" s="66"/>
      <c r="C52" s="66"/>
      <c r="D52" s="66"/>
      <c r="E52" s="66"/>
      <c r="F52" s="66"/>
    </row>
    <row r="53" spans="1:6" ht="12.75">
      <c r="A53" s="61" t="s">
        <v>126</v>
      </c>
      <c r="B53" s="66">
        <v>265273</v>
      </c>
      <c r="C53" s="66">
        <v>2122</v>
      </c>
      <c r="D53" s="66">
        <v>280520</v>
      </c>
      <c r="E53" s="66">
        <v>10660</v>
      </c>
      <c r="F53" s="66">
        <v>38</v>
      </c>
    </row>
    <row r="54" spans="1:6" ht="12.75">
      <c r="A54" s="61" t="s">
        <v>127</v>
      </c>
      <c r="B54" s="66">
        <v>373753</v>
      </c>
      <c r="C54" s="66">
        <v>1869</v>
      </c>
      <c r="D54" s="66">
        <v>391306</v>
      </c>
      <c r="E54" s="66">
        <v>3913</v>
      </c>
      <c r="F54" s="102" t="s">
        <v>42</v>
      </c>
    </row>
    <row r="55" spans="1:6" ht="12.75">
      <c r="A55" s="61" t="s">
        <v>128</v>
      </c>
      <c r="B55" s="66">
        <v>160000</v>
      </c>
      <c r="C55" s="66">
        <v>1120</v>
      </c>
      <c r="D55" s="66">
        <v>320000</v>
      </c>
      <c r="E55" s="66">
        <v>4800</v>
      </c>
      <c r="F55" s="102" t="s">
        <v>42</v>
      </c>
    </row>
    <row r="56" spans="1:6" ht="12.75">
      <c r="A56" s="61" t="s">
        <v>129</v>
      </c>
      <c r="B56" s="66">
        <v>75278</v>
      </c>
      <c r="C56" s="66">
        <v>527</v>
      </c>
      <c r="D56" s="66">
        <v>181671</v>
      </c>
      <c r="E56" s="66">
        <v>3088</v>
      </c>
      <c r="F56" s="102" t="s">
        <v>42</v>
      </c>
    </row>
    <row r="57" spans="1:6" ht="12.75">
      <c r="A57" s="61" t="s">
        <v>130</v>
      </c>
      <c r="B57" s="66">
        <v>181945</v>
      </c>
      <c r="C57" s="66">
        <v>1819</v>
      </c>
      <c r="D57" s="66">
        <v>345615</v>
      </c>
      <c r="E57" s="66">
        <v>6221</v>
      </c>
      <c r="F57" s="66">
        <v>500</v>
      </c>
    </row>
    <row r="58" spans="1:6" ht="12.75">
      <c r="A58" s="71" t="s">
        <v>131</v>
      </c>
      <c r="B58" s="67">
        <v>1056249</v>
      </c>
      <c r="C58" s="67">
        <v>7457</v>
      </c>
      <c r="D58" s="67">
        <v>1519112</v>
      </c>
      <c r="E58" s="67">
        <v>28682</v>
      </c>
      <c r="F58" s="67">
        <v>538</v>
      </c>
    </row>
    <row r="59" spans="1:6" ht="12.75">
      <c r="A59" s="61"/>
      <c r="B59" s="66"/>
      <c r="C59" s="66"/>
      <c r="D59" s="66"/>
      <c r="E59" s="66"/>
      <c r="F59" s="66"/>
    </row>
    <row r="60" spans="1:6" ht="12.75">
      <c r="A60" s="61" t="s">
        <v>132</v>
      </c>
      <c r="B60" s="104">
        <v>1100</v>
      </c>
      <c r="C60" s="104">
        <v>110</v>
      </c>
      <c r="D60" s="104">
        <v>2200</v>
      </c>
      <c r="E60" s="104">
        <v>220</v>
      </c>
      <c r="F60" s="102" t="s">
        <v>42</v>
      </c>
    </row>
    <row r="61" spans="1:6" ht="12.75">
      <c r="A61" s="61" t="s">
        <v>133</v>
      </c>
      <c r="B61" s="102">
        <v>6195</v>
      </c>
      <c r="C61" s="104">
        <v>56</v>
      </c>
      <c r="D61" s="102">
        <v>5989</v>
      </c>
      <c r="E61" s="104">
        <v>84</v>
      </c>
      <c r="F61" s="102" t="s">
        <v>42</v>
      </c>
    </row>
    <row r="62" spans="1:6" ht="12.75">
      <c r="A62" s="61" t="s">
        <v>134</v>
      </c>
      <c r="B62" s="102" t="s">
        <v>42</v>
      </c>
      <c r="C62" s="102" t="s">
        <v>42</v>
      </c>
      <c r="D62" s="104">
        <v>9000</v>
      </c>
      <c r="E62" s="104">
        <v>100</v>
      </c>
      <c r="F62" s="102" t="s">
        <v>42</v>
      </c>
    </row>
    <row r="63" spans="1:6" ht="12.75">
      <c r="A63" s="71" t="s">
        <v>135</v>
      </c>
      <c r="B63" s="67">
        <v>7295</v>
      </c>
      <c r="C63" s="67">
        <v>166</v>
      </c>
      <c r="D63" s="67">
        <v>17189</v>
      </c>
      <c r="E63" s="67">
        <v>404</v>
      </c>
      <c r="F63" s="103" t="s">
        <v>42</v>
      </c>
    </row>
    <row r="64" spans="1:6" ht="12.75">
      <c r="A64" s="71"/>
      <c r="B64" s="67"/>
      <c r="C64" s="67"/>
      <c r="D64" s="67"/>
      <c r="E64" s="67"/>
      <c r="F64" s="67"/>
    </row>
    <row r="65" spans="1:6" ht="12.75">
      <c r="A65" s="71" t="s">
        <v>136</v>
      </c>
      <c r="B65" s="67">
        <v>163301</v>
      </c>
      <c r="C65" s="67">
        <v>1061</v>
      </c>
      <c r="D65" s="67">
        <v>69986</v>
      </c>
      <c r="E65" s="67">
        <v>770</v>
      </c>
      <c r="F65" s="103" t="s">
        <v>42</v>
      </c>
    </row>
    <row r="66" spans="1:6" ht="12.75">
      <c r="A66" s="61"/>
      <c r="B66" s="66"/>
      <c r="C66" s="66"/>
      <c r="D66" s="66"/>
      <c r="E66" s="66"/>
      <c r="F66" s="66"/>
    </row>
    <row r="67" spans="1:6" ht="12.75">
      <c r="A67" s="61" t="s">
        <v>137</v>
      </c>
      <c r="B67" s="102" t="s">
        <v>42</v>
      </c>
      <c r="C67" s="102" t="s">
        <v>42</v>
      </c>
      <c r="D67" s="102" t="s">
        <v>42</v>
      </c>
      <c r="E67" s="102" t="s">
        <v>42</v>
      </c>
      <c r="F67" s="102" t="s">
        <v>42</v>
      </c>
    </row>
    <row r="68" spans="1:6" ht="12.75">
      <c r="A68" s="61" t="s">
        <v>138</v>
      </c>
      <c r="B68" s="102" t="s">
        <v>42</v>
      </c>
      <c r="C68" s="102" t="s">
        <v>42</v>
      </c>
      <c r="D68" s="102" t="s">
        <v>42</v>
      </c>
      <c r="E68" s="102" t="s">
        <v>42</v>
      </c>
      <c r="F68" s="102" t="s">
        <v>42</v>
      </c>
    </row>
    <row r="69" spans="1:6" ht="12.75">
      <c r="A69" s="71" t="s">
        <v>139</v>
      </c>
      <c r="B69" s="67" t="s">
        <v>42</v>
      </c>
      <c r="C69" s="67" t="s">
        <v>42</v>
      </c>
      <c r="D69" s="67" t="s">
        <v>42</v>
      </c>
      <c r="E69" s="67" t="s">
        <v>42</v>
      </c>
      <c r="F69" s="67" t="s">
        <v>42</v>
      </c>
    </row>
    <row r="70" spans="1:6" ht="12.75">
      <c r="A70" s="61"/>
      <c r="B70" s="66"/>
      <c r="C70" s="66"/>
      <c r="D70" s="66"/>
      <c r="E70" s="66"/>
      <c r="F70" s="66"/>
    </row>
    <row r="71" spans="1:6" ht="12.75">
      <c r="A71" s="61" t="s">
        <v>140</v>
      </c>
      <c r="B71" s="66">
        <v>17343</v>
      </c>
      <c r="C71" s="66">
        <v>434</v>
      </c>
      <c r="D71" s="66">
        <v>20243</v>
      </c>
      <c r="E71" s="66">
        <v>506</v>
      </c>
      <c r="F71" s="102" t="s">
        <v>42</v>
      </c>
    </row>
    <row r="72" spans="1:6" ht="12.75">
      <c r="A72" s="61" t="s">
        <v>141</v>
      </c>
      <c r="B72" s="66">
        <v>46000</v>
      </c>
      <c r="C72" s="66">
        <v>1956</v>
      </c>
      <c r="D72" s="66">
        <v>206100</v>
      </c>
      <c r="E72" s="66">
        <v>5500</v>
      </c>
      <c r="F72" s="66" t="s">
        <v>42</v>
      </c>
    </row>
    <row r="73" spans="1:6" ht="12.75">
      <c r="A73" s="61" t="s">
        <v>142</v>
      </c>
      <c r="B73" s="102">
        <v>50243</v>
      </c>
      <c r="C73" s="102">
        <v>377</v>
      </c>
      <c r="D73" s="102">
        <v>98652</v>
      </c>
      <c r="E73" s="102">
        <v>1973</v>
      </c>
      <c r="F73" s="102" t="s">
        <v>42</v>
      </c>
    </row>
    <row r="74" spans="1:6" ht="12.75">
      <c r="A74" s="61" t="s">
        <v>143</v>
      </c>
      <c r="B74" s="66">
        <v>146149</v>
      </c>
      <c r="C74" s="66">
        <v>1305</v>
      </c>
      <c r="D74" s="66">
        <v>96281</v>
      </c>
      <c r="E74" s="66">
        <v>1911</v>
      </c>
      <c r="F74" s="102" t="s">
        <v>42</v>
      </c>
    </row>
    <row r="75" spans="1:6" ht="12.75">
      <c r="A75" s="61" t="s">
        <v>144</v>
      </c>
      <c r="B75" s="66">
        <v>40000</v>
      </c>
      <c r="C75" s="66">
        <v>200</v>
      </c>
      <c r="D75" s="66">
        <v>10000</v>
      </c>
      <c r="E75" s="66">
        <v>120</v>
      </c>
      <c r="F75" s="66">
        <v>25</v>
      </c>
    </row>
    <row r="76" spans="1:6" ht="12.75">
      <c r="A76" s="61" t="s">
        <v>145</v>
      </c>
      <c r="B76" s="66">
        <v>44189</v>
      </c>
      <c r="C76" s="66">
        <v>2860</v>
      </c>
      <c r="D76" s="66">
        <v>48666</v>
      </c>
      <c r="E76" s="66">
        <v>487</v>
      </c>
      <c r="F76" s="66" t="s">
        <v>42</v>
      </c>
    </row>
    <row r="77" spans="1:6" ht="12.75">
      <c r="A77" s="61" t="s">
        <v>146</v>
      </c>
      <c r="B77" s="66">
        <v>29417</v>
      </c>
      <c r="C77" s="66">
        <v>1471</v>
      </c>
      <c r="D77" s="66">
        <v>62047</v>
      </c>
      <c r="E77" s="66">
        <v>3413</v>
      </c>
      <c r="F77" s="66" t="s">
        <v>42</v>
      </c>
    </row>
    <row r="78" spans="1:6" ht="12.75">
      <c r="A78" s="61" t="s">
        <v>147</v>
      </c>
      <c r="B78" s="102">
        <v>10639</v>
      </c>
      <c r="C78" s="66">
        <v>508</v>
      </c>
      <c r="D78" s="102">
        <v>46740</v>
      </c>
      <c r="E78" s="66">
        <v>2553</v>
      </c>
      <c r="F78" s="102" t="s">
        <v>42</v>
      </c>
    </row>
    <row r="79" spans="1:6" ht="12.75">
      <c r="A79" s="71" t="s">
        <v>167</v>
      </c>
      <c r="B79" s="67">
        <v>383980</v>
      </c>
      <c r="C79" s="67">
        <v>9111</v>
      </c>
      <c r="D79" s="67">
        <v>588729</v>
      </c>
      <c r="E79" s="67">
        <v>16463</v>
      </c>
      <c r="F79" s="67">
        <v>25</v>
      </c>
    </row>
    <row r="80" spans="1:6" ht="12.75">
      <c r="A80" s="61"/>
      <c r="B80" s="66"/>
      <c r="C80" s="66"/>
      <c r="D80" s="66"/>
      <c r="E80" s="66"/>
      <c r="F80" s="66"/>
    </row>
    <row r="81" spans="1:6" ht="12.75">
      <c r="A81" s="61" t="s">
        <v>148</v>
      </c>
      <c r="B81" s="102" t="s">
        <v>42</v>
      </c>
      <c r="C81" s="102" t="s">
        <v>42</v>
      </c>
      <c r="D81" s="102" t="s">
        <v>42</v>
      </c>
      <c r="E81" s="102" t="s">
        <v>42</v>
      </c>
      <c r="F81" s="102" t="s">
        <v>42</v>
      </c>
    </row>
    <row r="82" spans="1:6" ht="12.75">
      <c r="A82" s="61" t="s">
        <v>149</v>
      </c>
      <c r="B82" s="102" t="s">
        <v>42</v>
      </c>
      <c r="C82" s="102" t="s">
        <v>42</v>
      </c>
      <c r="D82" s="102" t="s">
        <v>42</v>
      </c>
      <c r="E82" s="102" t="s">
        <v>42</v>
      </c>
      <c r="F82" s="102" t="s">
        <v>42</v>
      </c>
    </row>
    <row r="83" spans="1:6" ht="12.75">
      <c r="A83" s="71" t="s">
        <v>150</v>
      </c>
      <c r="B83" s="103" t="s">
        <v>42</v>
      </c>
      <c r="C83" s="103" t="s">
        <v>42</v>
      </c>
      <c r="D83" s="103" t="s">
        <v>42</v>
      </c>
      <c r="E83" s="103" t="s">
        <v>42</v>
      </c>
      <c r="F83" s="103" t="s">
        <v>42</v>
      </c>
    </row>
    <row r="84" spans="1:6" ht="12.75">
      <c r="A84" s="71"/>
      <c r="B84" s="67"/>
      <c r="C84" s="67"/>
      <c r="D84" s="67"/>
      <c r="E84" s="67"/>
      <c r="F84" s="67"/>
    </row>
    <row r="85" spans="1:6" ht="13.5" thickBot="1">
      <c r="A85" s="72" t="s">
        <v>151</v>
      </c>
      <c r="B85" s="73">
        <v>3097597</v>
      </c>
      <c r="C85" s="73">
        <v>68168</v>
      </c>
      <c r="D85" s="73">
        <v>6190407</v>
      </c>
      <c r="E85" s="73">
        <v>152516</v>
      </c>
      <c r="F85" s="73">
        <v>623</v>
      </c>
    </row>
    <row r="86" ht="12.75">
      <c r="E86" s="97"/>
    </row>
  </sheetData>
  <mergeCells count="4">
    <mergeCell ref="A1:F1"/>
    <mergeCell ref="A3:F3"/>
    <mergeCell ref="B5:C5"/>
    <mergeCell ref="D5:E5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3"/>
  <dimension ref="A1:G46"/>
  <sheetViews>
    <sheetView showGridLines="0" zoomScale="75" zoomScaleNormal="75" workbookViewId="0" topLeftCell="A1">
      <selection activeCell="I34" sqref="I34"/>
    </sheetView>
  </sheetViews>
  <sheetFormatPr defaultColWidth="11.421875" defaultRowHeight="12.75"/>
  <cols>
    <col min="1" max="7" width="16.7109375" style="5" customWidth="1"/>
    <col min="8" max="9" width="11.421875" style="5" customWidth="1"/>
    <col min="10" max="10" width="18.57421875" style="5" customWidth="1"/>
    <col min="11" max="14" width="19.00390625" style="5" customWidth="1"/>
    <col min="15" max="16384" width="11.421875" style="5" customWidth="1"/>
  </cols>
  <sheetData>
    <row r="1" spans="1:7" s="55" customFormat="1" ht="18">
      <c r="A1" s="179" t="s">
        <v>0</v>
      </c>
      <c r="B1" s="179"/>
      <c r="C1" s="179"/>
      <c r="D1" s="179"/>
      <c r="E1" s="179"/>
      <c r="F1" s="179"/>
      <c r="G1" s="179"/>
    </row>
    <row r="2" s="56" customFormat="1" ht="14.25"/>
    <row r="3" spans="1:7" s="56" customFormat="1" ht="15">
      <c r="A3" s="191" t="s">
        <v>185</v>
      </c>
      <c r="B3" s="191"/>
      <c r="C3" s="191"/>
      <c r="D3" s="191"/>
      <c r="E3" s="191"/>
      <c r="F3" s="191"/>
      <c r="G3" s="191"/>
    </row>
    <row r="4" spans="1:7" s="56" customFormat="1" ht="15.75" thickBot="1">
      <c r="A4" s="98"/>
      <c r="B4" s="99"/>
      <c r="C4" s="99"/>
      <c r="D4" s="99"/>
      <c r="E4" s="99"/>
      <c r="F4" s="99"/>
      <c r="G4" s="99"/>
    </row>
    <row r="5" spans="1:7" ht="12.75">
      <c r="A5" s="148"/>
      <c r="B5" s="194" t="s">
        <v>1</v>
      </c>
      <c r="C5" s="195"/>
      <c r="D5" s="194" t="s">
        <v>2</v>
      </c>
      <c r="E5" s="195"/>
      <c r="F5" s="194" t="s">
        <v>3</v>
      </c>
      <c r="G5" s="196"/>
    </row>
    <row r="6" spans="1:7" ht="12.75">
      <c r="A6" s="6" t="s">
        <v>4</v>
      </c>
      <c r="B6" s="7" t="s">
        <v>5</v>
      </c>
      <c r="C6" s="7" t="s">
        <v>172</v>
      </c>
      <c r="D6" s="7" t="s">
        <v>5</v>
      </c>
      <c r="E6" s="7" t="s">
        <v>172</v>
      </c>
      <c r="F6" s="7" t="s">
        <v>5</v>
      </c>
      <c r="G6" s="7" t="s">
        <v>172</v>
      </c>
    </row>
    <row r="7" spans="1:7" ht="13.5" thickBot="1">
      <c r="A7" s="144"/>
      <c r="B7" s="31" t="s">
        <v>170</v>
      </c>
      <c r="C7" s="31" t="s">
        <v>171</v>
      </c>
      <c r="D7" s="31" t="s">
        <v>170</v>
      </c>
      <c r="E7" s="31" t="s">
        <v>171</v>
      </c>
      <c r="F7" s="31" t="s">
        <v>170</v>
      </c>
      <c r="G7" s="31" t="s">
        <v>171</v>
      </c>
    </row>
    <row r="8" spans="1:7" ht="12.75">
      <c r="A8" s="9">
        <v>1990</v>
      </c>
      <c r="B8" s="10">
        <v>255</v>
      </c>
      <c r="C8" s="11">
        <v>3421</v>
      </c>
      <c r="D8" s="12">
        <v>112.5</v>
      </c>
      <c r="E8" s="11">
        <v>4590</v>
      </c>
      <c r="F8" s="10">
        <v>10</v>
      </c>
      <c r="G8" s="13">
        <v>287</v>
      </c>
    </row>
    <row r="9" spans="1:7" ht="12.75">
      <c r="A9" s="9">
        <v>1991</v>
      </c>
      <c r="B9" s="12">
        <v>267.8</v>
      </c>
      <c r="C9" s="11">
        <v>3802</v>
      </c>
      <c r="D9" s="12">
        <v>112.9</v>
      </c>
      <c r="E9" s="11">
        <v>4484</v>
      </c>
      <c r="F9" s="12">
        <v>9.8</v>
      </c>
      <c r="G9" s="13">
        <v>268</v>
      </c>
    </row>
    <row r="10" spans="1:7" ht="12.75">
      <c r="A10" s="9">
        <v>1992</v>
      </c>
      <c r="B10" s="12">
        <v>290.7</v>
      </c>
      <c r="C10" s="11">
        <v>3827</v>
      </c>
      <c r="D10" s="12">
        <v>119.4</v>
      </c>
      <c r="E10" s="11">
        <v>4744</v>
      </c>
      <c r="F10" s="12">
        <v>9.1</v>
      </c>
      <c r="G10" s="13">
        <v>275</v>
      </c>
    </row>
    <row r="11" spans="1:7" ht="12.75">
      <c r="A11" s="9">
        <v>1993</v>
      </c>
      <c r="B11" s="10">
        <v>274.6</v>
      </c>
      <c r="C11" s="11">
        <v>2503</v>
      </c>
      <c r="D11" s="10">
        <v>121.2</v>
      </c>
      <c r="E11" s="11">
        <v>5186</v>
      </c>
      <c r="F11" s="10">
        <v>8.6</v>
      </c>
      <c r="G11" s="11">
        <v>223</v>
      </c>
    </row>
    <row r="12" spans="1:7" ht="12.75">
      <c r="A12" s="9">
        <v>1994</v>
      </c>
      <c r="B12" s="10">
        <v>317</v>
      </c>
      <c r="C12" s="11">
        <v>2907</v>
      </c>
      <c r="D12" s="10">
        <v>115.6</v>
      </c>
      <c r="E12" s="11">
        <v>4895</v>
      </c>
      <c r="F12" s="10">
        <v>9.6</v>
      </c>
      <c r="G12" s="11">
        <v>216</v>
      </c>
    </row>
    <row r="13" spans="1:7" ht="12.75">
      <c r="A13" s="14">
        <v>1995</v>
      </c>
      <c r="B13" s="15">
        <v>335.1</v>
      </c>
      <c r="C13" s="16">
        <v>2442</v>
      </c>
      <c r="D13" s="15">
        <v>104.6</v>
      </c>
      <c r="E13" s="16">
        <v>4487</v>
      </c>
      <c r="F13" s="17">
        <v>6.3</v>
      </c>
      <c r="G13" s="13">
        <v>155</v>
      </c>
    </row>
    <row r="14" spans="1:7" ht="12.75">
      <c r="A14" s="14">
        <v>1996</v>
      </c>
      <c r="B14" s="15">
        <v>307.8</v>
      </c>
      <c r="C14" s="16">
        <v>3438</v>
      </c>
      <c r="D14" s="15">
        <v>104.9</v>
      </c>
      <c r="E14" s="16">
        <v>5016</v>
      </c>
      <c r="F14" s="15">
        <v>6.4</v>
      </c>
      <c r="G14" s="13">
        <v>178</v>
      </c>
    </row>
    <row r="15" spans="1:7" ht="12.75">
      <c r="A15" s="14">
        <v>1997</v>
      </c>
      <c r="B15" s="15">
        <v>277.3</v>
      </c>
      <c r="C15" s="16">
        <v>2840</v>
      </c>
      <c r="D15" s="15">
        <v>105.1</v>
      </c>
      <c r="E15" s="16">
        <v>4841</v>
      </c>
      <c r="F15" s="15">
        <v>5.1</v>
      </c>
      <c r="G15" s="13">
        <v>144</v>
      </c>
    </row>
    <row r="16" spans="1:7" ht="12.75">
      <c r="A16" s="14">
        <v>1998</v>
      </c>
      <c r="B16" s="15">
        <v>306.7</v>
      </c>
      <c r="C16" s="16">
        <v>3616</v>
      </c>
      <c r="D16" s="15">
        <v>89.3</v>
      </c>
      <c r="E16" s="16">
        <v>4097</v>
      </c>
      <c r="F16" s="15">
        <v>9</v>
      </c>
      <c r="G16" s="13">
        <v>205</v>
      </c>
    </row>
    <row r="17" spans="1:7" ht="12.75">
      <c r="A17" s="14">
        <v>1999</v>
      </c>
      <c r="B17" s="15">
        <v>335.3</v>
      </c>
      <c r="C17" s="16">
        <v>2956</v>
      </c>
      <c r="D17" s="15">
        <v>85.5</v>
      </c>
      <c r="E17" s="16">
        <v>3758</v>
      </c>
      <c r="F17" s="15">
        <v>6.2</v>
      </c>
      <c r="G17" s="13">
        <v>159</v>
      </c>
    </row>
    <row r="18" spans="1:7" ht="12.75">
      <c r="A18" s="14">
        <v>2000</v>
      </c>
      <c r="B18" s="15">
        <v>358</v>
      </c>
      <c r="C18" s="16">
        <v>3563</v>
      </c>
      <c r="D18" s="15">
        <v>81.6</v>
      </c>
      <c r="E18" s="16">
        <v>3818</v>
      </c>
      <c r="F18" s="15">
        <v>5.6</v>
      </c>
      <c r="G18" s="13">
        <v>120</v>
      </c>
    </row>
    <row r="19" spans="1:7" ht="12.75">
      <c r="A19" s="14">
        <v>2001</v>
      </c>
      <c r="B19" s="15">
        <v>298.181</v>
      </c>
      <c r="C19" s="16">
        <v>2658.524</v>
      </c>
      <c r="D19" s="15">
        <v>83.094</v>
      </c>
      <c r="E19" s="16">
        <v>3949.906</v>
      </c>
      <c r="F19" s="15">
        <v>5.285</v>
      </c>
      <c r="G19" s="13">
        <v>122.206</v>
      </c>
    </row>
    <row r="20" spans="1:7" ht="12.75">
      <c r="A20" s="14">
        <v>2002</v>
      </c>
      <c r="B20" s="15">
        <v>248.633</v>
      </c>
      <c r="C20" s="16">
        <v>2153.181</v>
      </c>
      <c r="D20" s="15">
        <v>84.42</v>
      </c>
      <c r="E20" s="16">
        <v>3932.67</v>
      </c>
      <c r="F20" s="15">
        <v>5.411</v>
      </c>
      <c r="G20" s="13">
        <v>153.171</v>
      </c>
    </row>
    <row r="21" spans="1:7" ht="12.75">
      <c r="A21" s="14">
        <v>2003</v>
      </c>
      <c r="B21" s="15">
        <v>261.9</v>
      </c>
      <c r="C21" s="16">
        <v>2516.7</v>
      </c>
      <c r="D21" s="15">
        <v>85.3</v>
      </c>
      <c r="E21" s="16">
        <v>3891</v>
      </c>
      <c r="F21" s="15">
        <v>5.3</v>
      </c>
      <c r="G21" s="13">
        <v>106.8</v>
      </c>
    </row>
    <row r="22" spans="1:7" ht="12.75">
      <c r="A22" s="14">
        <v>2004</v>
      </c>
      <c r="B22" s="15">
        <v>234.753</v>
      </c>
      <c r="C22" s="16">
        <v>2565.979</v>
      </c>
      <c r="D22" s="15">
        <v>87.012</v>
      </c>
      <c r="E22" s="16">
        <v>4009.643</v>
      </c>
      <c r="F22" s="15">
        <v>5.542</v>
      </c>
      <c r="G22" s="13">
        <v>113.156</v>
      </c>
    </row>
    <row r="23" spans="1:7" ht="13.5" thickBot="1">
      <c r="A23" s="28">
        <v>2005</v>
      </c>
      <c r="B23" s="35">
        <f>246883/1000</f>
        <v>246.883</v>
      </c>
      <c r="C23" s="36">
        <f>1953369/1000</f>
        <v>1953.369</v>
      </c>
      <c r="D23" s="35">
        <f>88439/1000</f>
        <v>88.439</v>
      </c>
      <c r="E23" s="36">
        <v>4044</v>
      </c>
      <c r="F23" s="35">
        <f>5046/1000</f>
        <v>5.046</v>
      </c>
      <c r="G23" s="175">
        <f>90545/1000</f>
        <v>90.545</v>
      </c>
    </row>
    <row r="26" ht="12.75">
      <c r="C26" s="5" t="s">
        <v>168</v>
      </c>
    </row>
    <row r="27" spans="1:7" ht="12.75">
      <c r="A27" s="22"/>
      <c r="B27" s="23"/>
      <c r="C27" s="23"/>
      <c r="D27" s="23"/>
      <c r="E27" s="23"/>
      <c r="F27" s="23"/>
      <c r="G27" s="24"/>
    </row>
    <row r="28" spans="3:7" ht="12.75">
      <c r="C28" s="197" t="s">
        <v>9</v>
      </c>
      <c r="D28" s="201"/>
      <c r="E28" s="197" t="s">
        <v>10</v>
      </c>
      <c r="F28" s="198"/>
      <c r="G28" s="8"/>
    </row>
    <row r="29" spans="1:7" ht="12.75">
      <c r="A29" s="199" t="s">
        <v>4</v>
      </c>
      <c r="B29" s="200"/>
      <c r="C29" s="7" t="s">
        <v>5</v>
      </c>
      <c r="D29" s="7" t="s">
        <v>6</v>
      </c>
      <c r="E29" s="7" t="s">
        <v>5</v>
      </c>
      <c r="F29" s="7" t="s">
        <v>6</v>
      </c>
      <c r="G29" s="8"/>
    </row>
    <row r="30" spans="1:7" ht="13.5" thickBot="1">
      <c r="A30" s="144"/>
      <c r="B30" s="144"/>
      <c r="C30" s="31" t="s">
        <v>7</v>
      </c>
      <c r="D30" s="31" t="s">
        <v>8</v>
      </c>
      <c r="E30" s="31" t="s">
        <v>7</v>
      </c>
      <c r="F30" s="31" t="s">
        <v>8</v>
      </c>
      <c r="G30" s="8"/>
    </row>
    <row r="31" spans="1:7" ht="12.75">
      <c r="A31" s="192">
        <v>1990</v>
      </c>
      <c r="B31" s="193"/>
      <c r="C31" s="12">
        <v>57.9</v>
      </c>
      <c r="D31" s="11">
        <v>1996</v>
      </c>
      <c r="E31" s="10">
        <v>7</v>
      </c>
      <c r="F31" s="11">
        <v>136.8</v>
      </c>
      <c r="G31" s="8"/>
    </row>
    <row r="32" spans="1:7" ht="12.75">
      <c r="A32" s="192">
        <v>1991</v>
      </c>
      <c r="B32" s="193"/>
      <c r="C32" s="12">
        <v>56.6</v>
      </c>
      <c r="D32" s="11">
        <v>1959</v>
      </c>
      <c r="E32" s="12">
        <v>7.7</v>
      </c>
      <c r="F32" s="13">
        <v>129</v>
      </c>
      <c r="G32" s="8"/>
    </row>
    <row r="33" spans="1:7" ht="12.75">
      <c r="A33" s="192">
        <v>1992</v>
      </c>
      <c r="B33" s="193"/>
      <c r="C33" s="12">
        <v>52.1</v>
      </c>
      <c r="D33" s="11">
        <v>1634</v>
      </c>
      <c r="E33" s="12">
        <v>7.5</v>
      </c>
      <c r="F33" s="13">
        <v>129</v>
      </c>
      <c r="G33" s="8"/>
    </row>
    <row r="34" spans="1:7" ht="12.75">
      <c r="A34" s="192">
        <v>1993</v>
      </c>
      <c r="B34" s="193"/>
      <c r="C34" s="12">
        <v>50.9</v>
      </c>
      <c r="D34" s="11">
        <v>1520</v>
      </c>
      <c r="E34" s="12">
        <v>7.8</v>
      </c>
      <c r="F34" s="13">
        <v>212</v>
      </c>
      <c r="G34" s="8"/>
    </row>
    <row r="35" spans="1:7" ht="12.75">
      <c r="A35" s="192">
        <v>1994</v>
      </c>
      <c r="B35" s="193"/>
      <c r="C35" s="12">
        <v>46.9</v>
      </c>
      <c r="D35" s="11">
        <v>1374</v>
      </c>
      <c r="E35" s="12">
        <v>4.4</v>
      </c>
      <c r="F35" s="13">
        <v>102</v>
      </c>
      <c r="G35" s="8"/>
    </row>
    <row r="36" spans="1:7" ht="12.75">
      <c r="A36" s="192">
        <v>1995</v>
      </c>
      <c r="B36" s="193"/>
      <c r="C36" s="15">
        <v>46.4</v>
      </c>
      <c r="D36" s="16">
        <v>1435</v>
      </c>
      <c r="E36" s="15">
        <v>3.7</v>
      </c>
      <c r="F36" s="13">
        <v>69</v>
      </c>
      <c r="G36" s="8"/>
    </row>
    <row r="37" spans="1:7" ht="12.75">
      <c r="A37" s="192">
        <v>1996</v>
      </c>
      <c r="B37" s="193"/>
      <c r="C37" s="15">
        <v>49.6</v>
      </c>
      <c r="D37" s="16">
        <v>1521</v>
      </c>
      <c r="E37" s="15">
        <v>6.8</v>
      </c>
      <c r="F37" s="13">
        <v>201</v>
      </c>
      <c r="G37" s="8"/>
    </row>
    <row r="38" spans="1:7" ht="12.75">
      <c r="A38" s="192">
        <v>1997</v>
      </c>
      <c r="B38" s="193"/>
      <c r="C38" s="15">
        <v>43.8</v>
      </c>
      <c r="D38" s="16">
        <v>1230</v>
      </c>
      <c r="E38" s="15">
        <v>6.8</v>
      </c>
      <c r="F38" s="13">
        <v>205</v>
      </c>
      <c r="G38" s="8"/>
    </row>
    <row r="39" spans="1:7" ht="12.75">
      <c r="A39" s="192">
        <v>1998</v>
      </c>
      <c r="B39" s="193"/>
      <c r="C39" s="15">
        <v>43.4</v>
      </c>
      <c r="D39" s="16">
        <v>1304</v>
      </c>
      <c r="E39" s="15">
        <v>6.1</v>
      </c>
      <c r="F39" s="13">
        <v>160</v>
      </c>
      <c r="G39" s="8"/>
    </row>
    <row r="40" spans="1:7" ht="12.75">
      <c r="A40" s="192">
        <v>1999</v>
      </c>
      <c r="B40" s="193"/>
      <c r="C40" s="15">
        <v>39.8</v>
      </c>
      <c r="D40" s="16">
        <v>1144</v>
      </c>
      <c r="E40" s="15">
        <v>3.8</v>
      </c>
      <c r="F40" s="13">
        <v>85</v>
      </c>
      <c r="G40" s="8"/>
    </row>
    <row r="41" spans="1:7" ht="12.75">
      <c r="A41" s="9">
        <v>2000</v>
      </c>
      <c r="B41" s="14"/>
      <c r="C41" s="15">
        <v>27.68</v>
      </c>
      <c r="D41" s="16">
        <v>788.473</v>
      </c>
      <c r="E41" s="15">
        <v>11.737</v>
      </c>
      <c r="F41" s="13">
        <v>190</v>
      </c>
      <c r="G41" s="8"/>
    </row>
    <row r="42" spans="1:7" ht="12.75">
      <c r="A42" s="192">
        <v>2001</v>
      </c>
      <c r="B42" s="193"/>
      <c r="C42" s="15">
        <v>34.448</v>
      </c>
      <c r="D42" s="16">
        <v>1046.126</v>
      </c>
      <c r="E42" s="15">
        <v>7.253</v>
      </c>
      <c r="F42" s="13">
        <v>148.618</v>
      </c>
      <c r="G42" s="8"/>
    </row>
    <row r="43" spans="1:7" ht="12.75">
      <c r="A43" s="9">
        <v>2002</v>
      </c>
      <c r="B43" s="9"/>
      <c r="C43" s="15">
        <v>38.362</v>
      </c>
      <c r="D43" s="16">
        <v>1110.974</v>
      </c>
      <c r="E43" s="15">
        <v>7.66</v>
      </c>
      <c r="F43" s="13">
        <v>118.817</v>
      </c>
      <c r="G43" s="8"/>
    </row>
    <row r="44" spans="1:6" ht="12.75">
      <c r="A44" s="192">
        <v>2003</v>
      </c>
      <c r="B44" s="193"/>
      <c r="C44" s="15">
        <v>51.97</v>
      </c>
      <c r="D44" s="16">
        <v>1303.25</v>
      </c>
      <c r="E44" s="15">
        <v>13.698</v>
      </c>
      <c r="F44" s="13">
        <v>550.987</v>
      </c>
    </row>
    <row r="45" spans="1:6" ht="12.75">
      <c r="A45" s="192">
        <v>2004</v>
      </c>
      <c r="B45" s="193"/>
      <c r="C45" s="15">
        <f>51970/1000</f>
        <v>51.97</v>
      </c>
      <c r="D45" s="16">
        <f>1303250/1000</f>
        <v>1303.25</v>
      </c>
      <c r="E45" s="15">
        <f>13698/1000</f>
        <v>13.698</v>
      </c>
      <c r="F45" s="13">
        <f>550987/1000</f>
        <v>550.987</v>
      </c>
    </row>
    <row r="46" spans="1:6" ht="13.5" thickBot="1">
      <c r="A46" s="27">
        <v>2005</v>
      </c>
      <c r="B46" s="144"/>
      <c r="C46" s="35">
        <f>31110/1000</f>
        <v>31.11</v>
      </c>
      <c r="D46" s="36">
        <f>931339/1000</f>
        <v>931.339</v>
      </c>
      <c r="E46" s="35">
        <f>10397/1000</f>
        <v>10.397</v>
      </c>
      <c r="F46" s="175">
        <f>314967/1000</f>
        <v>314.967</v>
      </c>
    </row>
  </sheetData>
  <mergeCells count="21">
    <mergeCell ref="A44:B44"/>
    <mergeCell ref="A45:B45"/>
    <mergeCell ref="C28:D28"/>
    <mergeCell ref="A35:B35"/>
    <mergeCell ref="A31:B31"/>
    <mergeCell ref="A32:B32"/>
    <mergeCell ref="A33:B33"/>
    <mergeCell ref="A34:B34"/>
    <mergeCell ref="A42:B42"/>
    <mergeCell ref="A40:B40"/>
    <mergeCell ref="A36:B36"/>
    <mergeCell ref="A37:B37"/>
    <mergeCell ref="A38:B38"/>
    <mergeCell ref="A39:B39"/>
    <mergeCell ref="A1:G1"/>
    <mergeCell ref="A3:G3"/>
    <mergeCell ref="B5:C5"/>
    <mergeCell ref="D5:E5"/>
    <mergeCell ref="F5:G5"/>
    <mergeCell ref="E28:F28"/>
    <mergeCell ref="A29:B29"/>
  </mergeCells>
  <printOptions horizontalCentered="1"/>
  <pageMargins left="0.75" right="0.75" top="0.5905511811023623" bottom="1" header="0" footer="0"/>
  <pageSetup horizontalDpi="600" verticalDpi="600" orientation="portrait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58">
    <pageSetUpPr fitToPage="1"/>
  </sheetPr>
  <dimension ref="A1:J85"/>
  <sheetViews>
    <sheetView zoomScale="75" zoomScaleNormal="75" workbookViewId="0" topLeftCell="A1">
      <selection activeCell="A3" sqref="A3:I3"/>
    </sheetView>
  </sheetViews>
  <sheetFormatPr defaultColWidth="11.421875" defaultRowHeight="12.75"/>
  <cols>
    <col min="1" max="1" width="28.7109375" style="58" customWidth="1"/>
    <col min="2" max="9" width="12.7109375" style="58" customWidth="1"/>
    <col min="10" max="16384" width="11.421875" style="58" customWidth="1"/>
  </cols>
  <sheetData>
    <row r="1" spans="1:9" s="55" customFormat="1" ht="18">
      <c r="A1" s="179" t="s">
        <v>0</v>
      </c>
      <c r="B1" s="179"/>
      <c r="C1" s="179"/>
      <c r="D1" s="179"/>
      <c r="E1" s="179"/>
      <c r="F1" s="179"/>
      <c r="G1" s="179"/>
      <c r="H1" s="179"/>
      <c r="I1" s="179"/>
    </row>
    <row r="3" spans="1:9" s="56" customFormat="1" ht="15">
      <c r="A3" s="191" t="s">
        <v>186</v>
      </c>
      <c r="B3" s="191"/>
      <c r="C3" s="191"/>
      <c r="D3" s="191"/>
      <c r="E3" s="191"/>
      <c r="F3" s="191"/>
      <c r="G3" s="191"/>
      <c r="H3" s="191"/>
      <c r="I3" s="191"/>
    </row>
    <row r="4" spans="1:9" s="56" customFormat="1" ht="15.75" thickBot="1">
      <c r="A4" s="98"/>
      <c r="B4" s="99"/>
      <c r="C4" s="99"/>
      <c r="D4" s="99"/>
      <c r="E4" s="99"/>
      <c r="F4" s="99"/>
      <c r="G4" s="99"/>
      <c r="H4" s="100"/>
      <c r="I4" s="100"/>
    </row>
    <row r="5" spans="1:9" ht="12.75">
      <c r="A5" s="135" t="s">
        <v>85</v>
      </c>
      <c r="B5" s="181" t="s">
        <v>173</v>
      </c>
      <c r="C5" s="182"/>
      <c r="D5" s="182"/>
      <c r="E5" s="182"/>
      <c r="F5" s="185"/>
      <c r="G5" s="181" t="s">
        <v>152</v>
      </c>
      <c r="H5" s="182"/>
      <c r="I5" s="182"/>
    </row>
    <row r="6" spans="1:9" ht="12.75">
      <c r="A6" s="59" t="s">
        <v>87</v>
      </c>
      <c r="B6" s="189" t="s">
        <v>36</v>
      </c>
      <c r="C6" s="190"/>
      <c r="D6" s="189" t="s">
        <v>37</v>
      </c>
      <c r="E6" s="202"/>
      <c r="F6" s="203" t="s">
        <v>40</v>
      </c>
      <c r="G6" s="183" t="s">
        <v>153</v>
      </c>
      <c r="H6" s="184"/>
      <c r="I6" s="63" t="s">
        <v>174</v>
      </c>
    </row>
    <row r="7" spans="1:9" ht="13.5" thickBot="1">
      <c r="A7" s="90"/>
      <c r="B7" s="91" t="s">
        <v>38</v>
      </c>
      <c r="C7" s="91" t="s">
        <v>39</v>
      </c>
      <c r="D7" s="91" t="s">
        <v>38</v>
      </c>
      <c r="E7" s="91" t="s">
        <v>39</v>
      </c>
      <c r="F7" s="165"/>
      <c r="G7" s="91" t="s">
        <v>38</v>
      </c>
      <c r="H7" s="101" t="s">
        <v>39</v>
      </c>
      <c r="I7" s="91" t="s">
        <v>175</v>
      </c>
    </row>
    <row r="8" spans="1:9" ht="12.75">
      <c r="A8" s="57" t="s">
        <v>94</v>
      </c>
      <c r="B8" s="85">
        <v>310</v>
      </c>
      <c r="C8" s="85" t="s">
        <v>42</v>
      </c>
      <c r="D8" s="85" t="s">
        <v>42</v>
      </c>
      <c r="E8" s="85" t="s">
        <v>42</v>
      </c>
      <c r="F8" s="85">
        <v>310</v>
      </c>
      <c r="G8" s="111">
        <v>20000</v>
      </c>
      <c r="H8" s="85" t="s">
        <v>42</v>
      </c>
      <c r="I8" s="85">
        <v>6200</v>
      </c>
    </row>
    <row r="9" spans="1:9" ht="12.75">
      <c r="A9" s="61" t="s">
        <v>95</v>
      </c>
      <c r="B9" s="102">
        <v>568</v>
      </c>
      <c r="C9" s="102" t="s">
        <v>42</v>
      </c>
      <c r="D9" s="66" t="s">
        <v>42</v>
      </c>
      <c r="E9" s="66" t="s">
        <v>42</v>
      </c>
      <c r="F9" s="66">
        <v>568</v>
      </c>
      <c r="G9" s="102">
        <v>20000</v>
      </c>
      <c r="H9" s="102" t="s">
        <v>42</v>
      </c>
      <c r="I9" s="102">
        <v>11360</v>
      </c>
    </row>
    <row r="10" spans="1:9" ht="12.75">
      <c r="A10" s="61" t="s">
        <v>96</v>
      </c>
      <c r="B10" s="66">
        <v>203</v>
      </c>
      <c r="C10" s="66" t="s">
        <v>42</v>
      </c>
      <c r="D10" s="66" t="s">
        <v>42</v>
      </c>
      <c r="E10" s="66" t="s">
        <v>42</v>
      </c>
      <c r="F10" s="66">
        <v>203</v>
      </c>
      <c r="G10" s="102">
        <v>20000</v>
      </c>
      <c r="H10" s="102" t="s">
        <v>42</v>
      </c>
      <c r="I10" s="66">
        <v>4060</v>
      </c>
    </row>
    <row r="11" spans="1:9" ht="12.75">
      <c r="A11" s="61" t="s">
        <v>97</v>
      </c>
      <c r="B11" s="102">
        <v>57</v>
      </c>
      <c r="C11" s="102" t="s">
        <v>42</v>
      </c>
      <c r="D11" s="66" t="s">
        <v>42</v>
      </c>
      <c r="E11" s="66" t="s">
        <v>42</v>
      </c>
      <c r="F11" s="66">
        <v>57</v>
      </c>
      <c r="G11" s="102">
        <v>20000</v>
      </c>
      <c r="H11" s="102" t="s">
        <v>42</v>
      </c>
      <c r="I11" s="102">
        <v>1140</v>
      </c>
    </row>
    <row r="12" spans="1:9" ht="12.75">
      <c r="A12" s="71" t="s">
        <v>98</v>
      </c>
      <c r="B12" s="67">
        <v>1138</v>
      </c>
      <c r="C12" s="67" t="s">
        <v>42</v>
      </c>
      <c r="D12" s="67" t="s">
        <v>42</v>
      </c>
      <c r="E12" s="67" t="s">
        <v>42</v>
      </c>
      <c r="F12" s="67">
        <v>1138</v>
      </c>
      <c r="G12" s="103">
        <v>20000</v>
      </c>
      <c r="H12" s="103" t="s">
        <v>42</v>
      </c>
      <c r="I12" s="67">
        <v>22760</v>
      </c>
    </row>
    <row r="13" spans="1:9" ht="12.75">
      <c r="A13" s="71"/>
      <c r="B13" s="67"/>
      <c r="C13" s="67"/>
      <c r="D13" s="67"/>
      <c r="E13" s="67"/>
      <c r="F13" s="67"/>
      <c r="G13" s="103"/>
      <c r="H13" s="103"/>
      <c r="I13" s="67"/>
    </row>
    <row r="14" spans="1:9" s="68" customFormat="1" ht="12.75">
      <c r="A14" s="71" t="s">
        <v>99</v>
      </c>
      <c r="B14" s="103">
        <v>150</v>
      </c>
      <c r="C14" s="67" t="s">
        <v>42</v>
      </c>
      <c r="D14" s="67" t="s">
        <v>42</v>
      </c>
      <c r="E14" s="67" t="s">
        <v>42</v>
      </c>
      <c r="F14" s="67">
        <v>150</v>
      </c>
      <c r="G14" s="103">
        <v>22000</v>
      </c>
      <c r="H14" s="67" t="s">
        <v>42</v>
      </c>
      <c r="I14" s="103">
        <v>3300</v>
      </c>
    </row>
    <row r="15" spans="1:9" ht="12.75">
      <c r="A15" s="71"/>
      <c r="B15" s="67"/>
      <c r="C15" s="67"/>
      <c r="D15" s="67"/>
      <c r="E15" s="67"/>
      <c r="F15" s="67"/>
      <c r="G15" s="103"/>
      <c r="H15" s="103"/>
      <c r="I15" s="67"/>
    </row>
    <row r="16" spans="1:9" s="68" customFormat="1" ht="12.75">
      <c r="A16" s="71" t="s">
        <v>100</v>
      </c>
      <c r="B16" s="67" t="s">
        <v>42</v>
      </c>
      <c r="C16" s="67" t="s">
        <v>42</v>
      </c>
      <c r="D16" s="67" t="s">
        <v>42</v>
      </c>
      <c r="E16" s="67" t="s">
        <v>42</v>
      </c>
      <c r="F16" s="67" t="s">
        <v>42</v>
      </c>
      <c r="G16" s="103" t="s">
        <v>42</v>
      </c>
      <c r="H16" s="103" t="s">
        <v>42</v>
      </c>
      <c r="I16" s="67" t="s">
        <v>42</v>
      </c>
    </row>
    <row r="17" spans="1:9" ht="12.75">
      <c r="A17" s="61"/>
      <c r="B17" s="66"/>
      <c r="C17" s="66"/>
      <c r="D17" s="66"/>
      <c r="E17" s="66"/>
      <c r="F17" s="66"/>
      <c r="G17" s="102"/>
      <c r="H17" s="102"/>
      <c r="I17" s="66"/>
    </row>
    <row r="18" spans="1:9" ht="12.75">
      <c r="A18" s="61" t="s">
        <v>101</v>
      </c>
      <c r="B18" s="102">
        <v>30</v>
      </c>
      <c r="C18" s="102" t="s">
        <v>42</v>
      </c>
      <c r="D18" s="66" t="s">
        <v>42</v>
      </c>
      <c r="E18" s="66" t="s">
        <v>42</v>
      </c>
      <c r="F18" s="66">
        <v>30</v>
      </c>
      <c r="G18" s="102">
        <v>21000</v>
      </c>
      <c r="H18" s="102" t="s">
        <v>42</v>
      </c>
      <c r="I18" s="102">
        <v>630</v>
      </c>
    </row>
    <row r="19" spans="1:9" ht="12.75">
      <c r="A19" s="61" t="s">
        <v>102</v>
      </c>
      <c r="B19" s="102">
        <v>15</v>
      </c>
      <c r="C19" s="66" t="s">
        <v>42</v>
      </c>
      <c r="D19" s="66" t="s">
        <v>42</v>
      </c>
      <c r="E19" s="66" t="s">
        <v>42</v>
      </c>
      <c r="F19" s="66">
        <v>15</v>
      </c>
      <c r="G19" s="102">
        <v>21000</v>
      </c>
      <c r="H19" s="66" t="s">
        <v>42</v>
      </c>
      <c r="I19" s="102">
        <v>315</v>
      </c>
    </row>
    <row r="20" spans="1:9" ht="12.75">
      <c r="A20" s="61" t="s">
        <v>103</v>
      </c>
      <c r="B20" s="102">
        <v>20</v>
      </c>
      <c r="C20" s="66" t="s">
        <v>42</v>
      </c>
      <c r="D20" s="66" t="s">
        <v>42</v>
      </c>
      <c r="E20" s="66" t="s">
        <v>42</v>
      </c>
      <c r="F20" s="66">
        <v>20</v>
      </c>
      <c r="G20" s="102">
        <v>21000</v>
      </c>
      <c r="H20" s="66" t="s">
        <v>42</v>
      </c>
      <c r="I20" s="102">
        <v>420</v>
      </c>
    </row>
    <row r="21" spans="1:9" ht="12.75">
      <c r="A21" s="71" t="s">
        <v>165</v>
      </c>
      <c r="B21" s="67">
        <v>65</v>
      </c>
      <c r="C21" s="67" t="s">
        <v>42</v>
      </c>
      <c r="D21" s="67" t="s">
        <v>42</v>
      </c>
      <c r="E21" s="67" t="s">
        <v>42</v>
      </c>
      <c r="F21" s="67">
        <v>65</v>
      </c>
      <c r="G21" s="103">
        <v>21000</v>
      </c>
      <c r="H21" s="103" t="s">
        <v>42</v>
      </c>
      <c r="I21" s="67">
        <v>1365</v>
      </c>
    </row>
    <row r="22" spans="1:9" ht="12.75">
      <c r="A22" s="71"/>
      <c r="B22" s="67"/>
      <c r="C22" s="67"/>
      <c r="D22" s="67"/>
      <c r="E22" s="67"/>
      <c r="F22" s="67"/>
      <c r="G22" s="103"/>
      <c r="H22" s="103"/>
      <c r="I22" s="67"/>
    </row>
    <row r="23" spans="1:9" s="68" customFormat="1" ht="12.75">
      <c r="A23" s="71" t="s">
        <v>104</v>
      </c>
      <c r="B23" s="103">
        <v>26</v>
      </c>
      <c r="C23" s="103">
        <v>14</v>
      </c>
      <c r="D23" s="67" t="s">
        <v>42</v>
      </c>
      <c r="E23" s="67" t="s">
        <v>42</v>
      </c>
      <c r="F23" s="67">
        <v>40</v>
      </c>
      <c r="G23" s="103">
        <v>13925</v>
      </c>
      <c r="H23" s="103">
        <v>15650</v>
      </c>
      <c r="I23" s="103">
        <v>581</v>
      </c>
    </row>
    <row r="24" spans="1:9" ht="12.75">
      <c r="A24" s="71"/>
      <c r="B24" s="67"/>
      <c r="C24" s="67"/>
      <c r="D24" s="67"/>
      <c r="E24" s="67"/>
      <c r="F24" s="67"/>
      <c r="G24" s="103"/>
      <c r="H24" s="103"/>
      <c r="I24" s="67"/>
    </row>
    <row r="25" spans="1:9" s="68" customFormat="1" ht="12.75">
      <c r="A25" s="71" t="s">
        <v>105</v>
      </c>
      <c r="B25" s="103">
        <v>65</v>
      </c>
      <c r="C25" s="103">
        <v>34</v>
      </c>
      <c r="D25" s="103" t="s">
        <v>42</v>
      </c>
      <c r="E25" s="67" t="s">
        <v>42</v>
      </c>
      <c r="F25" s="67">
        <v>99</v>
      </c>
      <c r="G25" s="103">
        <v>14000</v>
      </c>
      <c r="H25" s="103">
        <v>23500</v>
      </c>
      <c r="I25" s="103">
        <v>1709</v>
      </c>
    </row>
    <row r="26" spans="1:9" ht="12.75">
      <c r="A26" s="61"/>
      <c r="B26" s="66"/>
      <c r="C26" s="66"/>
      <c r="D26" s="66"/>
      <c r="E26" s="66"/>
      <c r="F26" s="66"/>
      <c r="G26" s="102"/>
      <c r="H26" s="102"/>
      <c r="I26" s="66"/>
    </row>
    <row r="27" spans="1:9" ht="12.75">
      <c r="A27" s="61" t="s">
        <v>106</v>
      </c>
      <c r="B27" s="66" t="s">
        <v>42</v>
      </c>
      <c r="C27" s="66" t="s">
        <v>42</v>
      </c>
      <c r="D27" s="66" t="s">
        <v>42</v>
      </c>
      <c r="E27" s="66" t="s">
        <v>42</v>
      </c>
      <c r="F27" s="66" t="s">
        <v>42</v>
      </c>
      <c r="G27" s="102" t="s">
        <v>42</v>
      </c>
      <c r="H27" s="102" t="s">
        <v>42</v>
      </c>
      <c r="I27" s="66" t="s">
        <v>42</v>
      </c>
    </row>
    <row r="28" spans="1:9" ht="12.75">
      <c r="A28" s="61" t="s">
        <v>107</v>
      </c>
      <c r="B28" s="66" t="s">
        <v>42</v>
      </c>
      <c r="C28" s="66">
        <v>18</v>
      </c>
      <c r="D28" s="66" t="s">
        <v>42</v>
      </c>
      <c r="E28" s="66" t="s">
        <v>42</v>
      </c>
      <c r="F28" s="66">
        <v>18</v>
      </c>
      <c r="G28" s="102" t="s">
        <v>42</v>
      </c>
      <c r="H28" s="102">
        <v>20000</v>
      </c>
      <c r="I28" s="66">
        <v>360</v>
      </c>
    </row>
    <row r="29" spans="1:9" ht="12.75">
      <c r="A29" s="61" t="s">
        <v>108</v>
      </c>
      <c r="B29" s="66" t="s">
        <v>42</v>
      </c>
      <c r="C29" s="66" t="s">
        <v>42</v>
      </c>
      <c r="D29" s="66" t="s">
        <v>42</v>
      </c>
      <c r="E29" s="66" t="s">
        <v>42</v>
      </c>
      <c r="F29" s="66" t="s">
        <v>42</v>
      </c>
      <c r="G29" s="102" t="s">
        <v>42</v>
      </c>
      <c r="H29" s="102" t="s">
        <v>42</v>
      </c>
      <c r="I29" s="66" t="s">
        <v>42</v>
      </c>
    </row>
    <row r="30" spans="1:9" ht="12.75">
      <c r="A30" s="71" t="s">
        <v>109</v>
      </c>
      <c r="B30" s="67" t="s">
        <v>42</v>
      </c>
      <c r="C30" s="67">
        <v>18</v>
      </c>
      <c r="D30" s="67" t="s">
        <v>42</v>
      </c>
      <c r="E30" s="67" t="s">
        <v>42</v>
      </c>
      <c r="F30" s="67">
        <v>18</v>
      </c>
      <c r="G30" s="103" t="s">
        <v>42</v>
      </c>
      <c r="H30" s="103">
        <v>20000</v>
      </c>
      <c r="I30" s="67">
        <v>360</v>
      </c>
    </row>
    <row r="31" spans="1:9" ht="12.75">
      <c r="A31" s="61"/>
      <c r="B31" s="66"/>
      <c r="C31" s="66"/>
      <c r="D31" s="66"/>
      <c r="E31" s="66"/>
      <c r="F31" s="66"/>
      <c r="G31" s="102"/>
      <c r="H31" s="102"/>
      <c r="I31" s="66"/>
    </row>
    <row r="32" spans="1:9" ht="12.75">
      <c r="A32" s="61" t="s">
        <v>110</v>
      </c>
      <c r="B32" s="104">
        <v>3806</v>
      </c>
      <c r="C32" s="104">
        <v>311</v>
      </c>
      <c r="D32" s="104" t="s">
        <v>42</v>
      </c>
      <c r="E32" s="66" t="s">
        <v>42</v>
      </c>
      <c r="F32" s="66">
        <v>4117</v>
      </c>
      <c r="G32" s="104">
        <v>17300</v>
      </c>
      <c r="H32" s="104">
        <v>24800</v>
      </c>
      <c r="I32" s="104">
        <v>73557</v>
      </c>
    </row>
    <row r="33" spans="1:9" ht="12.75">
      <c r="A33" s="61" t="s">
        <v>111</v>
      </c>
      <c r="B33" s="104">
        <v>12598</v>
      </c>
      <c r="C33" s="104">
        <v>1409</v>
      </c>
      <c r="D33" s="66" t="s">
        <v>42</v>
      </c>
      <c r="E33" s="66" t="s">
        <v>42</v>
      </c>
      <c r="F33" s="66">
        <v>14007</v>
      </c>
      <c r="G33" s="104">
        <v>18000</v>
      </c>
      <c r="H33" s="104">
        <v>28000</v>
      </c>
      <c r="I33" s="102">
        <v>266216</v>
      </c>
    </row>
    <row r="34" spans="1:9" ht="12.75">
      <c r="A34" s="61" t="s">
        <v>112</v>
      </c>
      <c r="B34" s="104">
        <v>3489</v>
      </c>
      <c r="C34" s="104">
        <v>293</v>
      </c>
      <c r="D34" s="66" t="s">
        <v>42</v>
      </c>
      <c r="E34" s="66" t="s">
        <v>42</v>
      </c>
      <c r="F34" s="66">
        <v>3782</v>
      </c>
      <c r="G34" s="104">
        <v>15321</v>
      </c>
      <c r="H34" s="104">
        <v>27399</v>
      </c>
      <c r="I34" s="102">
        <v>61483</v>
      </c>
    </row>
    <row r="35" spans="1:9" ht="12.75">
      <c r="A35" s="61" t="s">
        <v>113</v>
      </c>
      <c r="B35" s="104">
        <v>2122</v>
      </c>
      <c r="C35" s="104">
        <v>43</v>
      </c>
      <c r="D35" s="66" t="s">
        <v>42</v>
      </c>
      <c r="E35" s="66" t="s">
        <v>42</v>
      </c>
      <c r="F35" s="66">
        <v>2165</v>
      </c>
      <c r="G35" s="104">
        <v>8914</v>
      </c>
      <c r="H35" s="104">
        <v>22488</v>
      </c>
      <c r="I35" s="102">
        <v>19882</v>
      </c>
    </row>
    <row r="36" spans="1:9" ht="12.75">
      <c r="A36" s="71" t="s">
        <v>114</v>
      </c>
      <c r="B36" s="67">
        <v>22015</v>
      </c>
      <c r="C36" s="67">
        <v>2056</v>
      </c>
      <c r="D36" s="67" t="s">
        <v>42</v>
      </c>
      <c r="E36" s="67" t="s">
        <v>42</v>
      </c>
      <c r="F36" s="67">
        <v>24071</v>
      </c>
      <c r="G36" s="103">
        <v>16579</v>
      </c>
      <c r="H36" s="103">
        <v>27315</v>
      </c>
      <c r="I36" s="67">
        <v>421138</v>
      </c>
    </row>
    <row r="37" spans="1:9" ht="12.75">
      <c r="A37" s="71"/>
      <c r="B37" s="67"/>
      <c r="C37" s="67"/>
      <c r="D37" s="67"/>
      <c r="E37" s="67"/>
      <c r="F37" s="67"/>
      <c r="G37" s="103"/>
      <c r="H37" s="103"/>
      <c r="I37" s="67"/>
    </row>
    <row r="38" spans="1:9" s="68" customFormat="1" ht="12.75">
      <c r="A38" s="71" t="s">
        <v>115</v>
      </c>
      <c r="B38" s="103">
        <v>26673</v>
      </c>
      <c r="C38" s="103">
        <v>1642</v>
      </c>
      <c r="D38" s="67" t="s">
        <v>42</v>
      </c>
      <c r="E38" s="67" t="s">
        <v>42</v>
      </c>
      <c r="F38" s="67">
        <v>28315</v>
      </c>
      <c r="G38" s="103">
        <v>12000</v>
      </c>
      <c r="H38" s="103">
        <v>30000</v>
      </c>
      <c r="I38" s="103">
        <v>369336</v>
      </c>
    </row>
    <row r="39" spans="1:9" ht="12.75">
      <c r="A39" s="61"/>
      <c r="B39" s="66"/>
      <c r="C39" s="66"/>
      <c r="D39" s="66"/>
      <c r="E39" s="66"/>
      <c r="F39" s="66"/>
      <c r="G39" s="102"/>
      <c r="H39" s="102"/>
      <c r="I39" s="66"/>
    </row>
    <row r="40" spans="1:9" ht="12.75">
      <c r="A40" s="61" t="s">
        <v>116</v>
      </c>
      <c r="B40" s="69">
        <v>1950</v>
      </c>
      <c r="C40" s="102">
        <v>18</v>
      </c>
      <c r="D40" s="66" t="s">
        <v>42</v>
      </c>
      <c r="E40" s="66" t="s">
        <v>42</v>
      </c>
      <c r="F40" s="66">
        <v>1968</v>
      </c>
      <c r="G40" s="69">
        <v>19500</v>
      </c>
      <c r="H40" s="102">
        <v>28000</v>
      </c>
      <c r="I40" s="102">
        <v>38529</v>
      </c>
    </row>
    <row r="41" spans="1:9" ht="12.75">
      <c r="A41" s="61" t="s">
        <v>117</v>
      </c>
      <c r="B41" s="66">
        <v>26</v>
      </c>
      <c r="C41" s="66">
        <v>10</v>
      </c>
      <c r="D41" s="66" t="s">
        <v>42</v>
      </c>
      <c r="E41" s="66" t="s">
        <v>42</v>
      </c>
      <c r="F41" s="66">
        <v>36</v>
      </c>
      <c r="G41" s="102">
        <v>15000</v>
      </c>
      <c r="H41" s="102">
        <v>23000</v>
      </c>
      <c r="I41" s="66">
        <v>620</v>
      </c>
    </row>
    <row r="42" spans="1:9" ht="12.75">
      <c r="A42" s="61" t="s">
        <v>118</v>
      </c>
      <c r="B42" s="102">
        <v>256</v>
      </c>
      <c r="C42" s="102">
        <v>82</v>
      </c>
      <c r="D42" s="66" t="s">
        <v>42</v>
      </c>
      <c r="E42" s="66" t="s">
        <v>42</v>
      </c>
      <c r="F42" s="66">
        <v>338</v>
      </c>
      <c r="G42" s="102">
        <v>8300</v>
      </c>
      <c r="H42" s="102">
        <v>20250</v>
      </c>
      <c r="I42" s="102">
        <v>3785</v>
      </c>
    </row>
    <row r="43" spans="1:9" ht="12.75">
      <c r="A43" s="61" t="s">
        <v>119</v>
      </c>
      <c r="B43" s="102">
        <v>38</v>
      </c>
      <c r="C43" s="102">
        <v>17</v>
      </c>
      <c r="D43" s="66" t="s">
        <v>42</v>
      </c>
      <c r="E43" s="66" t="s">
        <v>42</v>
      </c>
      <c r="F43" s="66">
        <v>55</v>
      </c>
      <c r="G43" s="102">
        <v>8000</v>
      </c>
      <c r="H43" s="102">
        <v>10000</v>
      </c>
      <c r="I43" s="102">
        <v>474</v>
      </c>
    </row>
    <row r="44" spans="1:9" ht="12.75">
      <c r="A44" s="61" t="s">
        <v>120</v>
      </c>
      <c r="B44" s="102">
        <v>18855</v>
      </c>
      <c r="C44" s="102">
        <v>112</v>
      </c>
      <c r="D44" s="102" t="s">
        <v>42</v>
      </c>
      <c r="E44" s="66" t="s">
        <v>42</v>
      </c>
      <c r="F44" s="66">
        <v>18967</v>
      </c>
      <c r="G44" s="102">
        <v>17000</v>
      </c>
      <c r="H44" s="102">
        <v>25000</v>
      </c>
      <c r="I44" s="102">
        <v>323335</v>
      </c>
    </row>
    <row r="45" spans="1:9" ht="12.75">
      <c r="A45" s="61" t="s">
        <v>121</v>
      </c>
      <c r="B45" s="102">
        <v>353</v>
      </c>
      <c r="C45" s="102">
        <v>42</v>
      </c>
      <c r="D45" s="66" t="s">
        <v>42</v>
      </c>
      <c r="E45" s="66" t="s">
        <v>42</v>
      </c>
      <c r="F45" s="66">
        <v>395</v>
      </c>
      <c r="G45" s="102">
        <v>13000</v>
      </c>
      <c r="H45" s="102">
        <v>28000</v>
      </c>
      <c r="I45" s="102">
        <v>5765</v>
      </c>
    </row>
    <row r="46" spans="1:9" ht="12.75">
      <c r="A46" s="61" t="s">
        <v>122</v>
      </c>
      <c r="B46" s="102" t="s">
        <v>42</v>
      </c>
      <c r="C46" s="102" t="s">
        <v>42</v>
      </c>
      <c r="D46" s="66" t="s">
        <v>42</v>
      </c>
      <c r="E46" s="66" t="s">
        <v>42</v>
      </c>
      <c r="F46" s="66" t="s">
        <v>42</v>
      </c>
      <c r="G46" s="102" t="s">
        <v>42</v>
      </c>
      <c r="H46" s="102" t="s">
        <v>42</v>
      </c>
      <c r="I46" s="102" t="s">
        <v>42</v>
      </c>
    </row>
    <row r="47" spans="1:9" ht="12.75">
      <c r="A47" s="61" t="s">
        <v>123</v>
      </c>
      <c r="B47" s="102">
        <v>230</v>
      </c>
      <c r="C47" s="102">
        <v>41</v>
      </c>
      <c r="D47" s="102" t="s">
        <v>42</v>
      </c>
      <c r="E47" s="66" t="s">
        <v>42</v>
      </c>
      <c r="F47" s="66">
        <v>271</v>
      </c>
      <c r="G47" s="102">
        <v>14500</v>
      </c>
      <c r="H47" s="102">
        <v>21000</v>
      </c>
      <c r="I47" s="102">
        <v>4196</v>
      </c>
    </row>
    <row r="48" spans="1:9" ht="12.75">
      <c r="A48" s="61" t="s">
        <v>124</v>
      </c>
      <c r="B48" s="102">
        <v>1179</v>
      </c>
      <c r="C48" s="102">
        <v>44</v>
      </c>
      <c r="D48" s="102" t="s">
        <v>42</v>
      </c>
      <c r="E48" s="66" t="s">
        <v>42</v>
      </c>
      <c r="F48" s="66">
        <v>1223</v>
      </c>
      <c r="G48" s="102">
        <v>16000</v>
      </c>
      <c r="H48" s="102">
        <v>25000</v>
      </c>
      <c r="I48" s="102">
        <v>19964</v>
      </c>
    </row>
    <row r="49" spans="1:9" ht="12.75">
      <c r="A49" s="71" t="s">
        <v>166</v>
      </c>
      <c r="B49" s="67">
        <v>22887</v>
      </c>
      <c r="C49" s="67">
        <v>366</v>
      </c>
      <c r="D49" s="67" t="s">
        <v>42</v>
      </c>
      <c r="E49" s="67" t="s">
        <v>42</v>
      </c>
      <c r="F49" s="67">
        <v>23253</v>
      </c>
      <c r="G49" s="103">
        <v>16960</v>
      </c>
      <c r="H49" s="103">
        <v>23228</v>
      </c>
      <c r="I49" s="67">
        <v>396668</v>
      </c>
    </row>
    <row r="50" spans="1:9" ht="12.75">
      <c r="A50" s="71"/>
      <c r="B50" s="67"/>
      <c r="C50" s="67"/>
      <c r="D50" s="67"/>
      <c r="E50" s="67"/>
      <c r="F50" s="67"/>
      <c r="G50" s="103"/>
      <c r="H50" s="103"/>
      <c r="I50" s="67"/>
    </row>
    <row r="51" spans="1:9" s="68" customFormat="1" ht="12.75">
      <c r="A51" s="71" t="s">
        <v>125</v>
      </c>
      <c r="B51" s="103">
        <v>585</v>
      </c>
      <c r="C51" s="103" t="s">
        <v>42</v>
      </c>
      <c r="D51" s="67" t="s">
        <v>42</v>
      </c>
      <c r="E51" s="67" t="s">
        <v>42</v>
      </c>
      <c r="F51" s="67">
        <v>585</v>
      </c>
      <c r="G51" s="103">
        <v>12000</v>
      </c>
      <c r="H51" s="103" t="s">
        <v>42</v>
      </c>
      <c r="I51" s="103">
        <v>7020</v>
      </c>
    </row>
    <row r="52" spans="1:9" ht="12.75">
      <c r="A52" s="61"/>
      <c r="B52" s="66"/>
      <c r="C52" s="66"/>
      <c r="D52" s="66"/>
      <c r="E52" s="66"/>
      <c r="F52" s="66"/>
      <c r="G52" s="102"/>
      <c r="H52" s="102"/>
      <c r="I52" s="66"/>
    </row>
    <row r="53" spans="1:9" ht="12.75">
      <c r="A53" s="61" t="s">
        <v>126</v>
      </c>
      <c r="B53" s="69">
        <v>325</v>
      </c>
      <c r="C53" s="66">
        <v>50</v>
      </c>
      <c r="D53" s="66" t="s">
        <v>42</v>
      </c>
      <c r="E53" s="66" t="s">
        <v>42</v>
      </c>
      <c r="F53" s="66">
        <v>375</v>
      </c>
      <c r="G53" s="69">
        <v>5000</v>
      </c>
      <c r="H53" s="102">
        <v>14000</v>
      </c>
      <c r="I53" s="66">
        <v>2325</v>
      </c>
    </row>
    <row r="54" spans="1:9" ht="12.75">
      <c r="A54" s="61" t="s">
        <v>127</v>
      </c>
      <c r="B54" s="69">
        <v>2298</v>
      </c>
      <c r="C54" s="66">
        <v>158</v>
      </c>
      <c r="D54" s="66" t="s">
        <v>42</v>
      </c>
      <c r="E54" s="66" t="s">
        <v>42</v>
      </c>
      <c r="F54" s="66">
        <v>2456</v>
      </c>
      <c r="G54" s="69">
        <v>20000</v>
      </c>
      <c r="H54" s="102">
        <v>23500</v>
      </c>
      <c r="I54" s="66">
        <v>49673</v>
      </c>
    </row>
    <row r="55" spans="1:9" ht="12.75">
      <c r="A55" s="61" t="s">
        <v>128</v>
      </c>
      <c r="B55" s="66">
        <v>3293</v>
      </c>
      <c r="C55" s="66">
        <v>159</v>
      </c>
      <c r="D55" s="66" t="s">
        <v>42</v>
      </c>
      <c r="E55" s="66" t="s">
        <v>42</v>
      </c>
      <c r="F55" s="66">
        <v>3452</v>
      </c>
      <c r="G55" s="102">
        <v>8500</v>
      </c>
      <c r="H55" s="102">
        <v>20500</v>
      </c>
      <c r="I55" s="66">
        <v>31250</v>
      </c>
    </row>
    <row r="56" spans="1:9" ht="12.75" customHeight="1">
      <c r="A56" s="61" t="s">
        <v>129</v>
      </c>
      <c r="B56" s="66">
        <v>401</v>
      </c>
      <c r="C56" s="66" t="s">
        <v>42</v>
      </c>
      <c r="D56" s="66" t="s">
        <v>42</v>
      </c>
      <c r="E56" s="66" t="s">
        <v>42</v>
      </c>
      <c r="F56" s="66">
        <v>401</v>
      </c>
      <c r="G56" s="102">
        <v>3200</v>
      </c>
      <c r="H56" s="102" t="s">
        <v>42</v>
      </c>
      <c r="I56" s="66">
        <v>1283</v>
      </c>
    </row>
    <row r="57" spans="1:9" ht="12.75" customHeight="1">
      <c r="A57" s="61" t="s">
        <v>130</v>
      </c>
      <c r="B57" s="66">
        <v>49499</v>
      </c>
      <c r="C57" s="66">
        <v>2123</v>
      </c>
      <c r="D57" s="66" t="s">
        <v>42</v>
      </c>
      <c r="E57" s="66" t="s">
        <v>42</v>
      </c>
      <c r="F57" s="66">
        <v>51622</v>
      </c>
      <c r="G57" s="102">
        <v>6560</v>
      </c>
      <c r="H57" s="102">
        <v>24700</v>
      </c>
      <c r="I57" s="66">
        <v>377152</v>
      </c>
    </row>
    <row r="58" spans="1:9" ht="12.75">
      <c r="A58" s="71" t="s">
        <v>131</v>
      </c>
      <c r="B58" s="67">
        <v>55816</v>
      </c>
      <c r="C58" s="67">
        <v>2490</v>
      </c>
      <c r="D58" s="67" t="s">
        <v>42</v>
      </c>
      <c r="E58" s="67" t="s">
        <v>42</v>
      </c>
      <c r="F58" s="67">
        <v>58306</v>
      </c>
      <c r="G58" s="103">
        <v>7195</v>
      </c>
      <c r="H58" s="103">
        <v>24141</v>
      </c>
      <c r="I58" s="67">
        <v>461683</v>
      </c>
    </row>
    <row r="59" spans="1:9" ht="12.75">
      <c r="A59" s="61"/>
      <c r="B59" s="66"/>
      <c r="C59" s="66"/>
      <c r="D59" s="66"/>
      <c r="E59" s="66"/>
      <c r="F59" s="66"/>
      <c r="G59" s="102"/>
      <c r="H59" s="102"/>
      <c r="I59" s="66"/>
    </row>
    <row r="60" spans="1:9" ht="12.75">
      <c r="A60" s="61" t="s">
        <v>132</v>
      </c>
      <c r="B60" s="69">
        <v>61</v>
      </c>
      <c r="C60" s="104">
        <v>72</v>
      </c>
      <c r="D60" s="66" t="s">
        <v>42</v>
      </c>
      <c r="E60" s="66" t="s">
        <v>42</v>
      </c>
      <c r="F60" s="66">
        <v>133</v>
      </c>
      <c r="G60" s="69">
        <v>5000</v>
      </c>
      <c r="H60" s="104">
        <v>17000</v>
      </c>
      <c r="I60" s="102">
        <v>1529</v>
      </c>
    </row>
    <row r="61" spans="1:9" ht="12.75">
      <c r="A61" s="61" t="s">
        <v>133</v>
      </c>
      <c r="B61" s="104">
        <v>253</v>
      </c>
      <c r="C61" s="104">
        <v>23</v>
      </c>
      <c r="D61" s="66" t="s">
        <v>42</v>
      </c>
      <c r="E61" s="66" t="s">
        <v>42</v>
      </c>
      <c r="F61" s="66">
        <v>276</v>
      </c>
      <c r="G61" s="104">
        <v>6600</v>
      </c>
      <c r="H61" s="104">
        <v>17000</v>
      </c>
      <c r="I61" s="102">
        <v>2061</v>
      </c>
    </row>
    <row r="62" spans="1:9" ht="12.75">
      <c r="A62" s="61" t="s">
        <v>134</v>
      </c>
      <c r="B62" s="104" t="s">
        <v>42</v>
      </c>
      <c r="C62" s="104" t="s">
        <v>42</v>
      </c>
      <c r="D62" s="66" t="s">
        <v>42</v>
      </c>
      <c r="E62" s="66" t="s">
        <v>42</v>
      </c>
      <c r="F62" s="66" t="s">
        <v>42</v>
      </c>
      <c r="G62" s="104" t="s">
        <v>42</v>
      </c>
      <c r="H62" s="104" t="s">
        <v>42</v>
      </c>
      <c r="I62" s="102" t="s">
        <v>42</v>
      </c>
    </row>
    <row r="63" spans="1:9" ht="12.75">
      <c r="A63" s="71" t="s">
        <v>135</v>
      </c>
      <c r="B63" s="67">
        <v>314</v>
      </c>
      <c r="C63" s="67">
        <v>95</v>
      </c>
      <c r="D63" s="67" t="s">
        <v>42</v>
      </c>
      <c r="E63" s="67" t="s">
        <v>42</v>
      </c>
      <c r="F63" s="67">
        <v>409</v>
      </c>
      <c r="G63" s="103">
        <v>6289</v>
      </c>
      <c r="H63" s="103">
        <v>17000</v>
      </c>
      <c r="I63" s="67">
        <v>3590</v>
      </c>
    </row>
    <row r="64" spans="1:9" ht="12.75">
      <c r="A64" s="71"/>
      <c r="B64" s="67"/>
      <c r="C64" s="67"/>
      <c r="D64" s="67"/>
      <c r="E64" s="67"/>
      <c r="F64" s="67"/>
      <c r="G64" s="103"/>
      <c r="H64" s="103"/>
      <c r="I64" s="67"/>
    </row>
    <row r="65" spans="1:9" s="68" customFormat="1" ht="12.75">
      <c r="A65" s="71" t="s">
        <v>136</v>
      </c>
      <c r="B65" s="70">
        <v>109</v>
      </c>
      <c r="C65" s="103">
        <v>46</v>
      </c>
      <c r="D65" s="67" t="s">
        <v>42</v>
      </c>
      <c r="E65" s="67" t="s">
        <v>42</v>
      </c>
      <c r="F65" s="67">
        <v>155</v>
      </c>
      <c r="G65" s="70">
        <v>1610</v>
      </c>
      <c r="H65" s="103">
        <v>3810</v>
      </c>
      <c r="I65" s="103">
        <v>351</v>
      </c>
    </row>
    <row r="66" spans="1:9" ht="12.75">
      <c r="A66" s="61"/>
      <c r="B66" s="66"/>
      <c r="C66" s="66"/>
      <c r="D66" s="66"/>
      <c r="E66" s="66"/>
      <c r="F66" s="66"/>
      <c r="G66" s="102"/>
      <c r="H66" s="102"/>
      <c r="I66" s="66"/>
    </row>
    <row r="67" spans="1:9" ht="12.75">
      <c r="A67" s="61" t="s">
        <v>137</v>
      </c>
      <c r="B67" s="69">
        <v>23850</v>
      </c>
      <c r="C67" s="102" t="s">
        <v>42</v>
      </c>
      <c r="D67" s="66" t="s">
        <v>42</v>
      </c>
      <c r="E67" s="66" t="s">
        <v>42</v>
      </c>
      <c r="F67" s="66">
        <v>23850</v>
      </c>
      <c r="G67" s="69">
        <v>9477</v>
      </c>
      <c r="H67" s="102" t="s">
        <v>42</v>
      </c>
      <c r="I67" s="102">
        <v>226026</v>
      </c>
    </row>
    <row r="68" spans="1:9" ht="12.75">
      <c r="A68" s="61" t="s">
        <v>138</v>
      </c>
      <c r="B68" s="69">
        <v>17000</v>
      </c>
      <c r="C68" s="102" t="s">
        <v>42</v>
      </c>
      <c r="D68" s="66" t="s">
        <v>42</v>
      </c>
      <c r="E68" s="66" t="s">
        <v>42</v>
      </c>
      <c r="F68" s="66">
        <v>17000</v>
      </c>
      <c r="G68" s="69">
        <v>8496</v>
      </c>
      <c r="H68" s="102" t="s">
        <v>42</v>
      </c>
      <c r="I68" s="102">
        <v>144432</v>
      </c>
    </row>
    <row r="69" spans="1:9" ht="12.75">
      <c r="A69" s="71" t="s">
        <v>139</v>
      </c>
      <c r="B69" s="70">
        <v>40850</v>
      </c>
      <c r="C69" s="67" t="s">
        <v>42</v>
      </c>
      <c r="D69" s="67" t="s">
        <v>42</v>
      </c>
      <c r="E69" s="67" t="s">
        <v>42</v>
      </c>
      <c r="F69" s="67">
        <v>40850</v>
      </c>
      <c r="G69" s="70">
        <v>9069</v>
      </c>
      <c r="H69" s="103" t="s">
        <v>42</v>
      </c>
      <c r="I69" s="67">
        <v>370458</v>
      </c>
    </row>
    <row r="70" spans="1:9" ht="12.75">
      <c r="A70" s="105"/>
      <c r="B70" s="66"/>
      <c r="C70" s="66"/>
      <c r="D70" s="66"/>
      <c r="E70" s="66"/>
      <c r="F70" s="66"/>
      <c r="G70" s="102"/>
      <c r="H70" s="102"/>
      <c r="I70" s="66"/>
    </row>
    <row r="71" spans="1:9" ht="12.75">
      <c r="A71" s="61" t="s">
        <v>140</v>
      </c>
      <c r="B71" s="69">
        <v>100</v>
      </c>
      <c r="C71" s="66">
        <v>25</v>
      </c>
      <c r="D71" s="66" t="s">
        <v>42</v>
      </c>
      <c r="E71" s="66" t="s">
        <v>42</v>
      </c>
      <c r="F71" s="66">
        <v>125</v>
      </c>
      <c r="G71" s="69">
        <v>7000</v>
      </c>
      <c r="H71" s="102">
        <v>40000</v>
      </c>
      <c r="I71" s="66">
        <v>1700</v>
      </c>
    </row>
    <row r="72" spans="1:9" ht="12.75">
      <c r="A72" s="61" t="s">
        <v>141</v>
      </c>
      <c r="B72" s="69">
        <v>20250</v>
      </c>
      <c r="C72" s="66">
        <v>906</v>
      </c>
      <c r="D72" s="66" t="s">
        <v>42</v>
      </c>
      <c r="E72" s="66" t="s">
        <v>42</v>
      </c>
      <c r="F72" s="66">
        <v>21156</v>
      </c>
      <c r="G72" s="69">
        <v>5500</v>
      </c>
      <c r="H72" s="102">
        <v>37000</v>
      </c>
      <c r="I72" s="66">
        <v>144897</v>
      </c>
    </row>
    <row r="73" spans="1:9" ht="12.75">
      <c r="A73" s="61" t="s">
        <v>142</v>
      </c>
      <c r="B73" s="102">
        <v>6252</v>
      </c>
      <c r="C73" s="102">
        <v>854</v>
      </c>
      <c r="D73" s="66" t="s">
        <v>42</v>
      </c>
      <c r="E73" s="66" t="s">
        <v>42</v>
      </c>
      <c r="F73" s="66">
        <v>7106</v>
      </c>
      <c r="G73" s="102">
        <v>15000</v>
      </c>
      <c r="H73" s="102">
        <v>25000</v>
      </c>
      <c r="I73" s="102">
        <v>115130</v>
      </c>
    </row>
    <row r="74" spans="1:9" ht="12.75">
      <c r="A74" s="61" t="s">
        <v>143</v>
      </c>
      <c r="B74" s="69">
        <v>2266</v>
      </c>
      <c r="C74" s="66">
        <v>614</v>
      </c>
      <c r="D74" s="66" t="s">
        <v>42</v>
      </c>
      <c r="E74" s="66" t="s">
        <v>42</v>
      </c>
      <c r="F74" s="66">
        <v>2880</v>
      </c>
      <c r="G74" s="69">
        <v>9164</v>
      </c>
      <c r="H74" s="102">
        <v>22997</v>
      </c>
      <c r="I74" s="66">
        <v>34886</v>
      </c>
    </row>
    <row r="75" spans="1:9" ht="12.75">
      <c r="A75" s="61" t="s">
        <v>144</v>
      </c>
      <c r="B75" s="66">
        <v>2954</v>
      </c>
      <c r="C75" s="66">
        <v>25</v>
      </c>
      <c r="D75" s="66" t="s">
        <v>42</v>
      </c>
      <c r="E75" s="66" t="s">
        <v>42</v>
      </c>
      <c r="F75" s="66">
        <v>2979</v>
      </c>
      <c r="G75" s="102">
        <v>16500</v>
      </c>
      <c r="H75" s="102">
        <v>28000</v>
      </c>
      <c r="I75" s="66">
        <v>49441</v>
      </c>
    </row>
    <row r="76" spans="1:9" ht="12.75">
      <c r="A76" s="61" t="s">
        <v>145</v>
      </c>
      <c r="B76" s="66">
        <v>517</v>
      </c>
      <c r="C76" s="66">
        <v>150</v>
      </c>
      <c r="D76" s="66" t="s">
        <v>42</v>
      </c>
      <c r="E76" s="66" t="s">
        <v>42</v>
      </c>
      <c r="F76" s="66">
        <v>667</v>
      </c>
      <c r="G76" s="102">
        <v>7100</v>
      </c>
      <c r="H76" s="102">
        <v>20310</v>
      </c>
      <c r="I76" s="66">
        <v>6718</v>
      </c>
    </row>
    <row r="77" spans="1:9" ht="12.75">
      <c r="A77" s="61" t="s">
        <v>146</v>
      </c>
      <c r="B77" s="69">
        <v>9345</v>
      </c>
      <c r="C77" s="66">
        <v>322</v>
      </c>
      <c r="D77" s="66" t="s">
        <v>42</v>
      </c>
      <c r="E77" s="66" t="s">
        <v>42</v>
      </c>
      <c r="F77" s="66">
        <v>9667</v>
      </c>
      <c r="G77" s="69">
        <v>4500</v>
      </c>
      <c r="H77" s="102">
        <v>16000</v>
      </c>
      <c r="I77" s="66">
        <v>47205</v>
      </c>
    </row>
    <row r="78" spans="1:9" ht="12.75">
      <c r="A78" s="61" t="s">
        <v>147</v>
      </c>
      <c r="B78" s="102">
        <v>11536</v>
      </c>
      <c r="C78" s="102">
        <v>514</v>
      </c>
      <c r="D78" s="66" t="s">
        <v>42</v>
      </c>
      <c r="E78" s="66" t="s">
        <v>42</v>
      </c>
      <c r="F78" s="66">
        <v>12050</v>
      </c>
      <c r="G78" s="102">
        <v>8033</v>
      </c>
      <c r="H78" s="102">
        <v>20449</v>
      </c>
      <c r="I78" s="102">
        <v>103174</v>
      </c>
    </row>
    <row r="79" spans="1:9" ht="12.75">
      <c r="A79" s="71" t="s">
        <v>167</v>
      </c>
      <c r="B79" s="67">
        <v>53220</v>
      </c>
      <c r="C79" s="67">
        <v>3410</v>
      </c>
      <c r="D79" s="67" t="s">
        <v>42</v>
      </c>
      <c r="E79" s="67" t="s">
        <v>42</v>
      </c>
      <c r="F79" s="67">
        <v>56630</v>
      </c>
      <c r="G79" s="103">
        <v>7774</v>
      </c>
      <c r="H79" s="103">
        <v>26217</v>
      </c>
      <c r="I79" s="67">
        <v>503151</v>
      </c>
    </row>
    <row r="80" spans="1:9" ht="12.75">
      <c r="A80" s="61"/>
      <c r="B80" s="66"/>
      <c r="C80" s="66"/>
      <c r="D80" s="66"/>
      <c r="E80" s="66"/>
      <c r="F80" s="66"/>
      <c r="G80" s="102"/>
      <c r="H80" s="102"/>
      <c r="I80" s="66"/>
    </row>
    <row r="81" spans="1:9" ht="12.75">
      <c r="A81" s="61" t="s">
        <v>148</v>
      </c>
      <c r="B81" s="69">
        <v>130</v>
      </c>
      <c r="C81" s="66">
        <v>15</v>
      </c>
      <c r="D81" s="66" t="s">
        <v>42</v>
      </c>
      <c r="E81" s="66" t="s">
        <v>42</v>
      </c>
      <c r="F81" s="66">
        <v>145</v>
      </c>
      <c r="G81" s="69">
        <v>4000</v>
      </c>
      <c r="H81" s="102">
        <v>15000</v>
      </c>
      <c r="I81" s="66">
        <v>745</v>
      </c>
    </row>
    <row r="82" spans="1:9" ht="12.75">
      <c r="A82" s="61" t="s">
        <v>149</v>
      </c>
      <c r="B82" s="102">
        <v>508</v>
      </c>
      <c r="C82" s="102">
        <v>16</v>
      </c>
      <c r="D82" s="66" t="s">
        <v>42</v>
      </c>
      <c r="E82" s="66" t="s">
        <v>42</v>
      </c>
      <c r="F82" s="66">
        <v>524</v>
      </c>
      <c r="G82" s="102">
        <v>3000</v>
      </c>
      <c r="H82" s="102">
        <v>15000</v>
      </c>
      <c r="I82" s="102">
        <v>1764</v>
      </c>
    </row>
    <row r="83" spans="1:9" ht="12.75">
      <c r="A83" s="71" t="s">
        <v>150</v>
      </c>
      <c r="B83" s="67">
        <v>638</v>
      </c>
      <c r="C83" s="67">
        <v>31</v>
      </c>
      <c r="D83" s="67" t="s">
        <v>42</v>
      </c>
      <c r="E83" s="67" t="s">
        <v>42</v>
      </c>
      <c r="F83" s="67">
        <v>669</v>
      </c>
      <c r="G83" s="103">
        <v>3204</v>
      </c>
      <c r="H83" s="103">
        <v>15000</v>
      </c>
      <c r="I83" s="67">
        <v>2509</v>
      </c>
    </row>
    <row r="84" spans="1:9" ht="12.75">
      <c r="A84" s="71"/>
      <c r="B84" s="67"/>
      <c r="C84" s="67"/>
      <c r="D84" s="67"/>
      <c r="E84" s="67"/>
      <c r="F84" s="67"/>
      <c r="G84" s="103"/>
      <c r="H84" s="103"/>
      <c r="I84" s="67"/>
    </row>
    <row r="85" spans="1:10" s="68" customFormat="1" ht="13.5" thickBot="1">
      <c r="A85" s="72" t="s">
        <v>151</v>
      </c>
      <c r="B85" s="73">
        <v>224551</v>
      </c>
      <c r="C85" s="73">
        <v>10202</v>
      </c>
      <c r="D85" s="73" t="s">
        <v>42</v>
      </c>
      <c r="E85" s="73" t="s">
        <v>42</v>
      </c>
      <c r="F85" s="73">
        <v>234753</v>
      </c>
      <c r="G85" s="106">
        <v>10238</v>
      </c>
      <c r="H85" s="106">
        <v>26178</v>
      </c>
      <c r="I85" s="73">
        <v>2565979</v>
      </c>
      <c r="J85" s="71"/>
    </row>
  </sheetData>
  <mergeCells count="8">
    <mergeCell ref="A1:I1"/>
    <mergeCell ref="A3:I3"/>
    <mergeCell ref="B5:F5"/>
    <mergeCell ref="G5:I5"/>
    <mergeCell ref="B6:C6"/>
    <mergeCell ref="D6:E6"/>
    <mergeCell ref="F6:F7"/>
    <mergeCell ref="G6:H6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60">
    <pageSetUpPr fitToPage="1"/>
  </sheetPr>
  <dimension ref="A1:J85"/>
  <sheetViews>
    <sheetView zoomScale="75" zoomScaleNormal="75" workbookViewId="0" topLeftCell="A1">
      <selection activeCell="L4" sqref="L4"/>
    </sheetView>
  </sheetViews>
  <sheetFormatPr defaultColWidth="11.421875" defaultRowHeight="12.75"/>
  <cols>
    <col min="1" max="1" width="28.7109375" style="58" customWidth="1"/>
    <col min="2" max="9" width="12.7109375" style="58" customWidth="1"/>
    <col min="10" max="16384" width="11.421875" style="58" customWidth="1"/>
  </cols>
  <sheetData>
    <row r="1" spans="1:9" s="55" customFormat="1" ht="18">
      <c r="A1" s="179" t="s">
        <v>0</v>
      </c>
      <c r="B1" s="179"/>
      <c r="C1" s="179"/>
      <c r="D1" s="179"/>
      <c r="E1" s="179"/>
      <c r="F1" s="179"/>
      <c r="G1" s="179"/>
      <c r="H1" s="179"/>
      <c r="I1" s="179"/>
    </row>
    <row r="3" spans="1:9" s="56" customFormat="1" ht="15">
      <c r="A3" s="191" t="s">
        <v>187</v>
      </c>
      <c r="B3" s="191"/>
      <c r="C3" s="191"/>
      <c r="D3" s="191"/>
      <c r="E3" s="191"/>
      <c r="F3" s="191"/>
      <c r="G3" s="191"/>
      <c r="H3" s="191"/>
      <c r="I3" s="191"/>
    </row>
    <row r="4" spans="1:9" s="56" customFormat="1" ht="15.75" thickBot="1">
      <c r="A4" s="98"/>
      <c r="B4" s="99"/>
      <c r="C4" s="99"/>
      <c r="D4" s="99"/>
      <c r="E4" s="99"/>
      <c r="F4" s="99"/>
      <c r="G4" s="99"/>
      <c r="H4" s="100"/>
      <c r="I4" s="100"/>
    </row>
    <row r="5" spans="1:9" ht="12.75">
      <c r="A5" s="135" t="s">
        <v>85</v>
      </c>
      <c r="B5" s="181" t="s">
        <v>173</v>
      </c>
      <c r="C5" s="182"/>
      <c r="D5" s="182"/>
      <c r="E5" s="182"/>
      <c r="F5" s="185"/>
      <c r="G5" s="181" t="s">
        <v>152</v>
      </c>
      <c r="H5" s="182"/>
      <c r="I5" s="182"/>
    </row>
    <row r="6" spans="1:9" ht="12.75">
      <c r="A6" s="59" t="s">
        <v>87</v>
      </c>
      <c r="B6" s="189" t="s">
        <v>36</v>
      </c>
      <c r="C6" s="190"/>
      <c r="D6" s="189" t="s">
        <v>37</v>
      </c>
      <c r="E6" s="202"/>
      <c r="F6" s="203" t="s">
        <v>40</v>
      </c>
      <c r="G6" s="183" t="s">
        <v>153</v>
      </c>
      <c r="H6" s="184"/>
      <c r="I6" s="63" t="s">
        <v>174</v>
      </c>
    </row>
    <row r="7" spans="1:9" ht="13.5" thickBot="1">
      <c r="A7" s="90"/>
      <c r="B7" s="91" t="s">
        <v>38</v>
      </c>
      <c r="C7" s="91" t="s">
        <v>39</v>
      </c>
      <c r="D7" s="91" t="s">
        <v>38</v>
      </c>
      <c r="E7" s="91" t="s">
        <v>39</v>
      </c>
      <c r="F7" s="165"/>
      <c r="G7" s="91" t="s">
        <v>38</v>
      </c>
      <c r="H7" s="101" t="s">
        <v>39</v>
      </c>
      <c r="I7" s="91" t="s">
        <v>175</v>
      </c>
    </row>
    <row r="8" spans="1:9" ht="12.75">
      <c r="A8" s="57" t="s">
        <v>94</v>
      </c>
      <c r="B8" s="85">
        <v>293</v>
      </c>
      <c r="C8" s="85" t="s">
        <v>42</v>
      </c>
      <c r="D8" s="85" t="s">
        <v>42</v>
      </c>
      <c r="E8" s="85" t="s">
        <v>42</v>
      </c>
      <c r="F8" s="85">
        <v>293</v>
      </c>
      <c r="G8" s="111">
        <v>25000</v>
      </c>
      <c r="H8" s="85" t="s">
        <v>42</v>
      </c>
      <c r="I8" s="85">
        <v>7325</v>
      </c>
    </row>
    <row r="9" spans="1:9" ht="12.75">
      <c r="A9" s="61" t="s">
        <v>95</v>
      </c>
      <c r="B9" s="102">
        <v>550</v>
      </c>
      <c r="C9" s="102" t="s">
        <v>42</v>
      </c>
      <c r="D9" s="66" t="s">
        <v>42</v>
      </c>
      <c r="E9" s="66" t="s">
        <v>42</v>
      </c>
      <c r="F9" s="66">
        <v>550</v>
      </c>
      <c r="G9" s="102">
        <v>25000</v>
      </c>
      <c r="H9" s="102" t="s">
        <v>42</v>
      </c>
      <c r="I9" s="102">
        <v>13750</v>
      </c>
    </row>
    <row r="10" spans="1:9" ht="12.75">
      <c r="A10" s="61" t="s">
        <v>96</v>
      </c>
      <c r="B10" s="66">
        <v>206</v>
      </c>
      <c r="C10" s="66" t="s">
        <v>42</v>
      </c>
      <c r="D10" s="66" t="s">
        <v>42</v>
      </c>
      <c r="E10" s="66" t="s">
        <v>42</v>
      </c>
      <c r="F10" s="66">
        <v>206</v>
      </c>
      <c r="G10" s="102">
        <v>22000</v>
      </c>
      <c r="H10" s="102" t="s">
        <v>42</v>
      </c>
      <c r="I10" s="66">
        <v>4532</v>
      </c>
    </row>
    <row r="11" spans="1:9" ht="12.75">
      <c r="A11" s="61" t="s">
        <v>97</v>
      </c>
      <c r="B11" s="102">
        <v>27</v>
      </c>
      <c r="C11" s="102" t="s">
        <v>42</v>
      </c>
      <c r="D11" s="66" t="s">
        <v>42</v>
      </c>
      <c r="E11" s="66" t="s">
        <v>42</v>
      </c>
      <c r="F11" s="66">
        <v>27</v>
      </c>
      <c r="G11" s="102">
        <v>25000</v>
      </c>
      <c r="H11" s="102" t="s">
        <v>42</v>
      </c>
      <c r="I11" s="102">
        <v>675</v>
      </c>
    </row>
    <row r="12" spans="1:9" ht="12.75">
      <c r="A12" s="71" t="s">
        <v>98</v>
      </c>
      <c r="B12" s="67">
        <v>1076</v>
      </c>
      <c r="C12" s="67" t="s">
        <v>42</v>
      </c>
      <c r="D12" s="67" t="s">
        <v>42</v>
      </c>
      <c r="E12" s="67" t="s">
        <v>42</v>
      </c>
      <c r="F12" s="67">
        <v>1076</v>
      </c>
      <c r="G12" s="103">
        <v>24426</v>
      </c>
      <c r="H12" s="103" t="s">
        <v>42</v>
      </c>
      <c r="I12" s="67">
        <v>26282</v>
      </c>
    </row>
    <row r="13" spans="1:9" ht="12.75">
      <c r="A13" s="71"/>
      <c r="B13" s="67"/>
      <c r="C13" s="67"/>
      <c r="D13" s="67"/>
      <c r="E13" s="67"/>
      <c r="F13" s="67"/>
      <c r="G13" s="103"/>
      <c r="H13" s="103"/>
      <c r="I13" s="67"/>
    </row>
    <row r="14" spans="1:9" s="68" customFormat="1" ht="12.75">
      <c r="A14" s="71" t="s">
        <v>99</v>
      </c>
      <c r="B14" s="103">
        <v>100</v>
      </c>
      <c r="C14" s="67" t="s">
        <v>42</v>
      </c>
      <c r="D14" s="67" t="s">
        <v>42</v>
      </c>
      <c r="E14" s="67" t="s">
        <v>42</v>
      </c>
      <c r="F14" s="67">
        <v>100</v>
      </c>
      <c r="G14" s="103">
        <v>22000</v>
      </c>
      <c r="H14" s="67" t="s">
        <v>42</v>
      </c>
      <c r="I14" s="103">
        <v>2200</v>
      </c>
    </row>
    <row r="15" spans="1:9" ht="12.75">
      <c r="A15" s="71"/>
      <c r="B15" s="67"/>
      <c r="C15" s="67"/>
      <c r="D15" s="67"/>
      <c r="E15" s="67"/>
      <c r="F15" s="67"/>
      <c r="G15" s="103"/>
      <c r="H15" s="103"/>
      <c r="I15" s="67"/>
    </row>
    <row r="16" spans="1:9" s="68" customFormat="1" ht="12.75">
      <c r="A16" s="71" t="s">
        <v>100</v>
      </c>
      <c r="B16" s="67" t="s">
        <v>42</v>
      </c>
      <c r="C16" s="67" t="s">
        <v>42</v>
      </c>
      <c r="D16" s="67" t="s">
        <v>42</v>
      </c>
      <c r="E16" s="67" t="s">
        <v>42</v>
      </c>
      <c r="F16" s="67" t="s">
        <v>42</v>
      </c>
      <c r="G16" s="103" t="s">
        <v>42</v>
      </c>
      <c r="H16" s="103" t="s">
        <v>42</v>
      </c>
      <c r="I16" s="67" t="s">
        <v>42</v>
      </c>
    </row>
    <row r="17" spans="1:9" ht="12.75">
      <c r="A17" s="61"/>
      <c r="B17" s="66"/>
      <c r="C17" s="66"/>
      <c r="D17" s="66"/>
      <c r="E17" s="66"/>
      <c r="F17" s="66"/>
      <c r="G17" s="102"/>
      <c r="H17" s="102"/>
      <c r="I17" s="66"/>
    </row>
    <row r="18" spans="1:9" ht="12.75">
      <c r="A18" s="61" t="s">
        <v>101</v>
      </c>
      <c r="B18" s="102">
        <v>20</v>
      </c>
      <c r="C18" s="102" t="s">
        <v>42</v>
      </c>
      <c r="D18" s="66" t="s">
        <v>42</v>
      </c>
      <c r="E18" s="66" t="s">
        <v>42</v>
      </c>
      <c r="F18" s="66">
        <v>20</v>
      </c>
      <c r="G18" s="102">
        <v>20600</v>
      </c>
      <c r="H18" s="102" t="s">
        <v>42</v>
      </c>
      <c r="I18" s="102">
        <v>412</v>
      </c>
    </row>
    <row r="19" spans="1:9" ht="12.75">
      <c r="A19" s="61" t="s">
        <v>102</v>
      </c>
      <c r="B19" s="102">
        <v>15</v>
      </c>
      <c r="C19" s="66" t="s">
        <v>42</v>
      </c>
      <c r="D19" s="66" t="s">
        <v>42</v>
      </c>
      <c r="E19" s="66" t="s">
        <v>42</v>
      </c>
      <c r="F19" s="66">
        <v>15</v>
      </c>
      <c r="G19" s="102">
        <v>20000</v>
      </c>
      <c r="H19" s="66" t="s">
        <v>42</v>
      </c>
      <c r="I19" s="102">
        <v>300</v>
      </c>
    </row>
    <row r="20" spans="1:9" ht="12.75">
      <c r="A20" s="61" t="s">
        <v>103</v>
      </c>
      <c r="B20" s="102">
        <v>19</v>
      </c>
      <c r="C20" s="66" t="s">
        <v>42</v>
      </c>
      <c r="D20" s="66" t="s">
        <v>42</v>
      </c>
      <c r="E20" s="66" t="s">
        <v>42</v>
      </c>
      <c r="F20" s="66">
        <v>19</v>
      </c>
      <c r="G20" s="102">
        <v>21000</v>
      </c>
      <c r="H20" s="66" t="s">
        <v>42</v>
      </c>
      <c r="I20" s="102">
        <v>399</v>
      </c>
    </row>
    <row r="21" spans="1:9" ht="12.75">
      <c r="A21" s="71" t="s">
        <v>165</v>
      </c>
      <c r="B21" s="67">
        <v>54</v>
      </c>
      <c r="C21" s="67" t="s">
        <v>42</v>
      </c>
      <c r="D21" s="67" t="s">
        <v>42</v>
      </c>
      <c r="E21" s="67" t="s">
        <v>42</v>
      </c>
      <c r="F21" s="67">
        <v>54</v>
      </c>
      <c r="G21" s="103">
        <v>20574</v>
      </c>
      <c r="H21" s="103" t="s">
        <v>42</v>
      </c>
      <c r="I21" s="67">
        <v>1111</v>
      </c>
    </row>
    <row r="22" spans="1:9" ht="12.75">
      <c r="A22" s="71"/>
      <c r="B22" s="67"/>
      <c r="C22" s="67"/>
      <c r="D22" s="67"/>
      <c r="E22" s="67"/>
      <c r="F22" s="67"/>
      <c r="G22" s="103"/>
      <c r="H22" s="103"/>
      <c r="I22" s="67"/>
    </row>
    <row r="23" spans="1:9" s="68" customFormat="1" ht="12.75">
      <c r="A23" s="71" t="s">
        <v>104</v>
      </c>
      <c r="B23" s="103">
        <v>18</v>
      </c>
      <c r="C23" s="103">
        <v>14</v>
      </c>
      <c r="D23" s="67" t="s">
        <v>42</v>
      </c>
      <c r="E23" s="67" t="s">
        <v>42</v>
      </c>
      <c r="F23" s="67">
        <v>32</v>
      </c>
      <c r="G23" s="103">
        <v>13520</v>
      </c>
      <c r="H23" s="103">
        <v>15725</v>
      </c>
      <c r="I23" s="103">
        <v>464</v>
      </c>
    </row>
    <row r="24" spans="1:9" ht="12.75">
      <c r="A24" s="71"/>
      <c r="B24" s="67"/>
      <c r="C24" s="67"/>
      <c r="D24" s="67"/>
      <c r="E24" s="67"/>
      <c r="F24" s="67"/>
      <c r="G24" s="103"/>
      <c r="H24" s="103"/>
      <c r="I24" s="67"/>
    </row>
    <row r="25" spans="1:9" s="68" customFormat="1" ht="12.75">
      <c r="A25" s="71" t="s">
        <v>105</v>
      </c>
      <c r="B25" s="103">
        <v>90</v>
      </c>
      <c r="C25" s="103">
        <v>36</v>
      </c>
      <c r="D25" s="103" t="s">
        <v>42</v>
      </c>
      <c r="E25" s="67" t="s">
        <v>42</v>
      </c>
      <c r="F25" s="67">
        <v>126</v>
      </c>
      <c r="G25" s="103">
        <v>10500</v>
      </c>
      <c r="H25" s="103">
        <v>25000</v>
      </c>
      <c r="I25" s="103">
        <v>1845</v>
      </c>
    </row>
    <row r="26" spans="1:9" ht="12.75">
      <c r="A26" s="61"/>
      <c r="B26" s="66"/>
      <c r="C26" s="66"/>
      <c r="D26" s="66"/>
      <c r="E26" s="66"/>
      <c r="F26" s="66"/>
      <c r="G26" s="102"/>
      <c r="H26" s="102"/>
      <c r="I26" s="66"/>
    </row>
    <row r="27" spans="1:9" ht="12.75">
      <c r="A27" s="61" t="s">
        <v>106</v>
      </c>
      <c r="B27" s="66">
        <v>361</v>
      </c>
      <c r="C27" s="66">
        <v>529</v>
      </c>
      <c r="D27" s="66" t="s">
        <v>42</v>
      </c>
      <c r="E27" s="66" t="s">
        <v>42</v>
      </c>
      <c r="F27" s="66">
        <v>890</v>
      </c>
      <c r="G27" s="102">
        <v>2500</v>
      </c>
      <c r="H27" s="102">
        <v>15000</v>
      </c>
      <c r="I27" s="66">
        <v>8838</v>
      </c>
    </row>
    <row r="28" spans="1:9" ht="12.75">
      <c r="A28" s="61" t="s">
        <v>107</v>
      </c>
      <c r="B28" s="66">
        <v>93</v>
      </c>
      <c r="C28" s="66">
        <v>798</v>
      </c>
      <c r="D28" s="66" t="s">
        <v>42</v>
      </c>
      <c r="E28" s="66" t="s">
        <v>42</v>
      </c>
      <c r="F28" s="66">
        <v>891</v>
      </c>
      <c r="G28" s="102">
        <v>6000</v>
      </c>
      <c r="H28" s="102">
        <v>16000</v>
      </c>
      <c r="I28" s="66">
        <v>13326</v>
      </c>
    </row>
    <row r="29" spans="1:9" ht="12.75">
      <c r="A29" s="61" t="s">
        <v>108</v>
      </c>
      <c r="B29" s="66" t="s">
        <v>42</v>
      </c>
      <c r="C29" s="66" t="s">
        <v>42</v>
      </c>
      <c r="D29" s="66" t="s">
        <v>42</v>
      </c>
      <c r="E29" s="66" t="s">
        <v>42</v>
      </c>
      <c r="F29" s="66" t="s">
        <v>42</v>
      </c>
      <c r="G29" s="102" t="s">
        <v>42</v>
      </c>
      <c r="H29" s="102" t="s">
        <v>42</v>
      </c>
      <c r="I29" s="66" t="s">
        <v>42</v>
      </c>
    </row>
    <row r="30" spans="1:9" ht="12.75">
      <c r="A30" s="71" t="s">
        <v>109</v>
      </c>
      <c r="B30" s="67">
        <v>454</v>
      </c>
      <c r="C30" s="67">
        <v>1327</v>
      </c>
      <c r="D30" s="67" t="s">
        <v>42</v>
      </c>
      <c r="E30" s="67" t="s">
        <v>42</v>
      </c>
      <c r="F30" s="67">
        <v>1781</v>
      </c>
      <c r="G30" s="103">
        <v>3217</v>
      </c>
      <c r="H30" s="103">
        <v>15601</v>
      </c>
      <c r="I30" s="67">
        <v>22164</v>
      </c>
    </row>
    <row r="31" spans="1:9" ht="12.75">
      <c r="A31" s="61"/>
      <c r="B31" s="66"/>
      <c r="C31" s="66"/>
      <c r="D31" s="66"/>
      <c r="E31" s="66"/>
      <c r="F31" s="66"/>
      <c r="G31" s="102"/>
      <c r="H31" s="102"/>
      <c r="I31" s="66"/>
    </row>
    <row r="32" spans="1:9" ht="12.75">
      <c r="A32" s="61" t="s">
        <v>110</v>
      </c>
      <c r="B32" s="104">
        <v>3011</v>
      </c>
      <c r="C32" s="104">
        <v>269</v>
      </c>
      <c r="D32" s="104" t="s">
        <v>42</v>
      </c>
      <c r="E32" s="66" t="s">
        <v>42</v>
      </c>
      <c r="F32" s="66">
        <v>3280</v>
      </c>
      <c r="G32" s="104">
        <v>7800</v>
      </c>
      <c r="H32" s="104">
        <v>25934</v>
      </c>
      <c r="I32" s="104">
        <v>30462</v>
      </c>
    </row>
    <row r="33" spans="1:9" ht="12.75">
      <c r="A33" s="61" t="s">
        <v>111</v>
      </c>
      <c r="B33" s="104">
        <v>12529</v>
      </c>
      <c r="C33" s="104">
        <v>1110</v>
      </c>
      <c r="D33" s="66" t="s">
        <v>42</v>
      </c>
      <c r="E33" s="66" t="s">
        <v>42</v>
      </c>
      <c r="F33" s="66">
        <v>13639</v>
      </c>
      <c r="G33" s="104">
        <v>18000</v>
      </c>
      <c r="H33" s="104">
        <v>28000</v>
      </c>
      <c r="I33" s="102">
        <v>256602</v>
      </c>
    </row>
    <row r="34" spans="1:9" ht="12.75">
      <c r="A34" s="61" t="s">
        <v>112</v>
      </c>
      <c r="B34" s="104">
        <v>3666</v>
      </c>
      <c r="C34" s="104">
        <v>465</v>
      </c>
      <c r="D34" s="66" t="s">
        <v>42</v>
      </c>
      <c r="E34" s="66" t="s">
        <v>42</v>
      </c>
      <c r="F34" s="66">
        <v>4131</v>
      </c>
      <c r="G34" s="104">
        <v>10149</v>
      </c>
      <c r="H34" s="104">
        <v>16426</v>
      </c>
      <c r="I34" s="102">
        <v>44845</v>
      </c>
    </row>
    <row r="35" spans="1:9" ht="12.75">
      <c r="A35" s="61" t="s">
        <v>113</v>
      </c>
      <c r="B35" s="104">
        <v>3271</v>
      </c>
      <c r="C35" s="104">
        <v>22</v>
      </c>
      <c r="D35" s="66" t="s">
        <v>42</v>
      </c>
      <c r="E35" s="66" t="s">
        <v>42</v>
      </c>
      <c r="F35" s="66">
        <v>3293</v>
      </c>
      <c r="G35" s="104">
        <v>4546</v>
      </c>
      <c r="H35" s="104">
        <v>20000</v>
      </c>
      <c r="I35" s="102">
        <v>15310</v>
      </c>
    </row>
    <row r="36" spans="1:9" ht="12.75">
      <c r="A36" s="71" t="s">
        <v>114</v>
      </c>
      <c r="B36" s="67">
        <v>22477</v>
      </c>
      <c r="C36" s="67">
        <v>1866</v>
      </c>
      <c r="D36" s="67" t="s">
        <v>42</v>
      </c>
      <c r="E36" s="67" t="s">
        <v>42</v>
      </c>
      <c r="F36" s="67">
        <v>24343</v>
      </c>
      <c r="G36" s="103">
        <v>13395</v>
      </c>
      <c r="H36" s="103">
        <v>24724</v>
      </c>
      <c r="I36" s="67">
        <v>347219</v>
      </c>
    </row>
    <row r="37" spans="1:9" ht="12.75">
      <c r="A37" s="71"/>
      <c r="B37" s="67"/>
      <c r="C37" s="67"/>
      <c r="D37" s="67"/>
      <c r="E37" s="67"/>
      <c r="F37" s="67"/>
      <c r="G37" s="103"/>
      <c r="H37" s="103"/>
      <c r="I37" s="67"/>
    </row>
    <row r="38" spans="1:9" s="68" customFormat="1" ht="12.75">
      <c r="A38" s="71" t="s">
        <v>115</v>
      </c>
      <c r="B38" s="103">
        <v>20981</v>
      </c>
      <c r="C38" s="103">
        <v>1292</v>
      </c>
      <c r="D38" s="67" t="s">
        <v>42</v>
      </c>
      <c r="E38" s="67" t="s">
        <v>42</v>
      </c>
      <c r="F38" s="67">
        <v>22273</v>
      </c>
      <c r="G38" s="103">
        <v>12000</v>
      </c>
      <c r="H38" s="103">
        <v>30000</v>
      </c>
      <c r="I38" s="103">
        <v>290532</v>
      </c>
    </row>
    <row r="39" spans="1:9" ht="12.75">
      <c r="A39" s="61"/>
      <c r="B39" s="66"/>
      <c r="C39" s="66"/>
      <c r="D39" s="66"/>
      <c r="E39" s="66"/>
      <c r="F39" s="66"/>
      <c r="G39" s="102"/>
      <c r="H39" s="102"/>
      <c r="I39" s="66"/>
    </row>
    <row r="40" spans="1:9" ht="12.75">
      <c r="A40" s="61" t="s">
        <v>116</v>
      </c>
      <c r="B40" s="69">
        <v>1738</v>
      </c>
      <c r="C40" s="102">
        <v>37</v>
      </c>
      <c r="D40" s="66" t="s">
        <v>42</v>
      </c>
      <c r="E40" s="66" t="s">
        <v>42</v>
      </c>
      <c r="F40" s="66">
        <v>1775</v>
      </c>
      <c r="G40" s="69">
        <v>9500</v>
      </c>
      <c r="H40" s="102">
        <v>22000</v>
      </c>
      <c r="I40" s="102">
        <v>17325</v>
      </c>
    </row>
    <row r="41" spans="1:9" ht="12.75">
      <c r="A41" s="61" t="s">
        <v>117</v>
      </c>
      <c r="B41" s="66" t="s">
        <v>42</v>
      </c>
      <c r="C41" s="66" t="s">
        <v>42</v>
      </c>
      <c r="D41" s="66" t="s">
        <v>42</v>
      </c>
      <c r="E41" s="66" t="s">
        <v>42</v>
      </c>
      <c r="F41" s="66" t="s">
        <v>42</v>
      </c>
      <c r="G41" s="102" t="s">
        <v>42</v>
      </c>
      <c r="H41" s="102" t="s">
        <v>42</v>
      </c>
      <c r="I41" s="66" t="s">
        <v>42</v>
      </c>
    </row>
    <row r="42" spans="1:9" ht="12.75">
      <c r="A42" s="61" t="s">
        <v>118</v>
      </c>
      <c r="B42" s="102">
        <v>296</v>
      </c>
      <c r="C42" s="102">
        <v>99</v>
      </c>
      <c r="D42" s="66" t="s">
        <v>42</v>
      </c>
      <c r="E42" s="66" t="s">
        <v>42</v>
      </c>
      <c r="F42" s="66">
        <v>395</v>
      </c>
      <c r="G42" s="102">
        <v>5500</v>
      </c>
      <c r="H42" s="102">
        <v>20500</v>
      </c>
      <c r="I42" s="102">
        <v>3658</v>
      </c>
    </row>
    <row r="43" spans="1:9" ht="12.75">
      <c r="A43" s="61" t="s">
        <v>119</v>
      </c>
      <c r="B43" s="102">
        <v>230</v>
      </c>
      <c r="C43" s="102">
        <v>74</v>
      </c>
      <c r="D43" s="66" t="s">
        <v>42</v>
      </c>
      <c r="E43" s="66" t="s">
        <v>42</v>
      </c>
      <c r="F43" s="66">
        <v>304</v>
      </c>
      <c r="G43" s="102">
        <v>5000</v>
      </c>
      <c r="H43" s="102">
        <v>10000</v>
      </c>
      <c r="I43" s="102">
        <v>1890</v>
      </c>
    </row>
    <row r="44" spans="1:9" ht="12.75">
      <c r="A44" s="61" t="s">
        <v>120</v>
      </c>
      <c r="B44" s="102">
        <v>31210</v>
      </c>
      <c r="C44" s="102">
        <v>1396</v>
      </c>
      <c r="D44" s="102" t="s">
        <v>42</v>
      </c>
      <c r="E44" s="66" t="s">
        <v>42</v>
      </c>
      <c r="F44" s="66">
        <v>32606</v>
      </c>
      <c r="G44" s="102">
        <v>11000</v>
      </c>
      <c r="H44" s="102">
        <v>21000</v>
      </c>
      <c r="I44" s="102">
        <v>372626</v>
      </c>
    </row>
    <row r="45" spans="1:9" ht="12.75">
      <c r="A45" s="61" t="s">
        <v>121</v>
      </c>
      <c r="B45" s="102">
        <v>347</v>
      </c>
      <c r="C45" s="102" t="s">
        <v>42</v>
      </c>
      <c r="D45" s="66" t="s">
        <v>42</v>
      </c>
      <c r="E45" s="66" t="s">
        <v>42</v>
      </c>
      <c r="F45" s="66">
        <v>347</v>
      </c>
      <c r="G45" s="102">
        <v>10000</v>
      </c>
      <c r="H45" s="102" t="s">
        <v>42</v>
      </c>
      <c r="I45" s="102">
        <v>3470</v>
      </c>
    </row>
    <row r="46" spans="1:9" ht="12.75">
      <c r="A46" s="61" t="s">
        <v>122</v>
      </c>
      <c r="B46" s="102">
        <v>1</v>
      </c>
      <c r="C46" s="102" t="s">
        <v>42</v>
      </c>
      <c r="D46" s="66" t="s">
        <v>42</v>
      </c>
      <c r="E46" s="66" t="s">
        <v>42</v>
      </c>
      <c r="F46" s="66">
        <v>1</v>
      </c>
      <c r="G46" s="102" t="s">
        <v>42</v>
      </c>
      <c r="H46" s="102" t="s">
        <v>42</v>
      </c>
      <c r="I46" s="102" t="s">
        <v>42</v>
      </c>
    </row>
    <row r="47" spans="1:9" ht="12.75">
      <c r="A47" s="61" t="s">
        <v>123</v>
      </c>
      <c r="B47" s="102">
        <v>180</v>
      </c>
      <c r="C47" s="102">
        <v>64</v>
      </c>
      <c r="D47" s="102" t="s">
        <v>42</v>
      </c>
      <c r="E47" s="66" t="s">
        <v>42</v>
      </c>
      <c r="F47" s="66">
        <v>244</v>
      </c>
      <c r="G47" s="102">
        <v>9000</v>
      </c>
      <c r="H47" s="102">
        <v>16000</v>
      </c>
      <c r="I47" s="102">
        <v>2644</v>
      </c>
    </row>
    <row r="48" spans="1:9" ht="12.75">
      <c r="A48" s="61" t="s">
        <v>124</v>
      </c>
      <c r="B48" s="102">
        <v>847</v>
      </c>
      <c r="C48" s="102">
        <v>44</v>
      </c>
      <c r="D48" s="102" t="s">
        <v>42</v>
      </c>
      <c r="E48" s="66" t="s">
        <v>42</v>
      </c>
      <c r="F48" s="66">
        <v>891</v>
      </c>
      <c r="G48" s="102">
        <v>5000</v>
      </c>
      <c r="H48" s="102">
        <v>25000</v>
      </c>
      <c r="I48" s="102">
        <v>5335</v>
      </c>
    </row>
    <row r="49" spans="1:9" ht="12.75">
      <c r="A49" s="71" t="s">
        <v>166</v>
      </c>
      <c r="B49" s="67">
        <v>34849</v>
      </c>
      <c r="C49" s="67">
        <v>1714</v>
      </c>
      <c r="D49" s="67" t="s">
        <v>42</v>
      </c>
      <c r="E49" s="67" t="s">
        <v>42</v>
      </c>
      <c r="F49" s="67">
        <v>36563</v>
      </c>
      <c r="G49" s="103">
        <v>10672</v>
      </c>
      <c r="H49" s="103">
        <v>20434</v>
      </c>
      <c r="I49" s="67">
        <v>406948</v>
      </c>
    </row>
    <row r="50" spans="1:9" ht="12.75">
      <c r="A50" s="71"/>
      <c r="B50" s="67"/>
      <c r="C50" s="67"/>
      <c r="D50" s="67"/>
      <c r="E50" s="67"/>
      <c r="F50" s="67"/>
      <c r="G50" s="103"/>
      <c r="H50" s="103"/>
      <c r="I50" s="67"/>
    </row>
    <row r="51" spans="1:9" s="68" customFormat="1" ht="12.75">
      <c r="A51" s="71" t="s">
        <v>125</v>
      </c>
      <c r="B51" s="103">
        <v>879</v>
      </c>
      <c r="C51" s="103" t="s">
        <v>42</v>
      </c>
      <c r="D51" s="67" t="s">
        <v>42</v>
      </c>
      <c r="E51" s="67" t="s">
        <v>42</v>
      </c>
      <c r="F51" s="67">
        <v>879</v>
      </c>
      <c r="G51" s="103">
        <v>6000</v>
      </c>
      <c r="H51" s="103" t="s">
        <v>42</v>
      </c>
      <c r="I51" s="103">
        <v>5274</v>
      </c>
    </row>
    <row r="52" spans="1:9" ht="12.75">
      <c r="A52" s="61"/>
      <c r="B52" s="66"/>
      <c r="C52" s="66"/>
      <c r="D52" s="66"/>
      <c r="E52" s="66"/>
      <c r="F52" s="66"/>
      <c r="G52" s="102"/>
      <c r="H52" s="102"/>
      <c r="I52" s="66"/>
    </row>
    <row r="53" spans="1:9" ht="12.75">
      <c r="A53" s="61" t="s">
        <v>126</v>
      </c>
      <c r="B53" s="69">
        <v>350</v>
      </c>
      <c r="C53" s="66">
        <v>450</v>
      </c>
      <c r="D53" s="66" t="s">
        <v>42</v>
      </c>
      <c r="E53" s="66" t="s">
        <v>42</v>
      </c>
      <c r="F53" s="66">
        <v>800</v>
      </c>
      <c r="G53" s="69">
        <v>2000</v>
      </c>
      <c r="H53" s="102">
        <v>11000</v>
      </c>
      <c r="I53" s="66">
        <v>5650</v>
      </c>
    </row>
    <row r="54" spans="1:9" ht="12.75">
      <c r="A54" s="61" t="s">
        <v>127</v>
      </c>
      <c r="B54" s="69">
        <v>2378</v>
      </c>
      <c r="C54" s="66">
        <v>96</v>
      </c>
      <c r="D54" s="66" t="s">
        <v>42</v>
      </c>
      <c r="E54" s="66" t="s">
        <v>42</v>
      </c>
      <c r="F54" s="66">
        <v>2474</v>
      </c>
      <c r="G54" s="69">
        <v>15000</v>
      </c>
      <c r="H54" s="102">
        <v>22500</v>
      </c>
      <c r="I54" s="66">
        <v>37830</v>
      </c>
    </row>
    <row r="55" spans="1:9" ht="12.75">
      <c r="A55" s="61" t="s">
        <v>128</v>
      </c>
      <c r="B55" s="66">
        <v>3519</v>
      </c>
      <c r="C55" s="66">
        <v>222</v>
      </c>
      <c r="D55" s="66" t="s">
        <v>42</v>
      </c>
      <c r="E55" s="66" t="s">
        <v>42</v>
      </c>
      <c r="F55" s="66">
        <v>3741</v>
      </c>
      <c r="G55" s="102">
        <v>6300</v>
      </c>
      <c r="H55" s="102">
        <v>19500</v>
      </c>
      <c r="I55" s="66">
        <v>26499</v>
      </c>
    </row>
    <row r="56" spans="1:9" ht="12.75" customHeight="1">
      <c r="A56" s="61" t="s">
        <v>129</v>
      </c>
      <c r="B56" s="66">
        <v>1420</v>
      </c>
      <c r="C56" s="66">
        <v>105</v>
      </c>
      <c r="D56" s="66" t="s">
        <v>42</v>
      </c>
      <c r="E56" s="66" t="s">
        <v>42</v>
      </c>
      <c r="F56" s="66">
        <v>1525</v>
      </c>
      <c r="G56" s="102">
        <v>3000</v>
      </c>
      <c r="H56" s="102">
        <v>18000</v>
      </c>
      <c r="I56" s="66">
        <v>6150</v>
      </c>
    </row>
    <row r="57" spans="1:9" ht="12.75" customHeight="1">
      <c r="A57" s="61" t="s">
        <v>130</v>
      </c>
      <c r="B57" s="66">
        <v>35422</v>
      </c>
      <c r="C57" s="66">
        <v>1515</v>
      </c>
      <c r="D57" s="66" t="s">
        <v>42</v>
      </c>
      <c r="E57" s="66" t="s">
        <v>42</v>
      </c>
      <c r="F57" s="66">
        <v>36937</v>
      </c>
      <c r="G57" s="102">
        <v>4560</v>
      </c>
      <c r="H57" s="102">
        <v>20700</v>
      </c>
      <c r="I57" s="66">
        <v>192885</v>
      </c>
    </row>
    <row r="58" spans="1:9" ht="12.75">
      <c r="A58" s="71" t="s">
        <v>131</v>
      </c>
      <c r="B58" s="67">
        <v>43089</v>
      </c>
      <c r="C58" s="67">
        <v>2388</v>
      </c>
      <c r="D58" s="67" t="s">
        <v>42</v>
      </c>
      <c r="E58" s="67" t="s">
        <v>42</v>
      </c>
      <c r="F58" s="67">
        <v>45477</v>
      </c>
      <c r="G58" s="103">
        <v>5206</v>
      </c>
      <c r="H58" s="103">
        <v>18714</v>
      </c>
      <c r="I58" s="67">
        <v>269014</v>
      </c>
    </row>
    <row r="59" spans="1:9" ht="12.75">
      <c r="A59" s="61"/>
      <c r="B59" s="66"/>
      <c r="C59" s="66"/>
      <c r="D59" s="66"/>
      <c r="E59" s="66"/>
      <c r="F59" s="66"/>
      <c r="G59" s="102"/>
      <c r="H59" s="102"/>
      <c r="I59" s="66"/>
    </row>
    <row r="60" spans="1:9" ht="12.75">
      <c r="A60" s="61" t="s">
        <v>132</v>
      </c>
      <c r="B60" s="69">
        <v>41</v>
      </c>
      <c r="C60" s="104">
        <v>51</v>
      </c>
      <c r="D60" s="66" t="s">
        <v>42</v>
      </c>
      <c r="E60" s="66" t="s">
        <v>42</v>
      </c>
      <c r="F60" s="66">
        <v>92</v>
      </c>
      <c r="G60" s="69">
        <v>4000</v>
      </c>
      <c r="H60" s="104">
        <v>17000</v>
      </c>
      <c r="I60" s="102">
        <v>1031</v>
      </c>
    </row>
    <row r="61" spans="1:9" ht="12.75">
      <c r="A61" s="61" t="s">
        <v>133</v>
      </c>
      <c r="B61" s="104">
        <v>591</v>
      </c>
      <c r="C61" s="104">
        <v>9</v>
      </c>
      <c r="D61" s="66" t="s">
        <v>42</v>
      </c>
      <c r="E61" s="66" t="s">
        <v>42</v>
      </c>
      <c r="F61" s="66">
        <v>600</v>
      </c>
      <c r="G61" s="104">
        <v>6000</v>
      </c>
      <c r="H61" s="104">
        <v>17000</v>
      </c>
      <c r="I61" s="102">
        <v>3699</v>
      </c>
    </row>
    <row r="62" spans="1:9" ht="12.75">
      <c r="A62" s="61" t="s">
        <v>134</v>
      </c>
      <c r="B62" s="104" t="s">
        <v>42</v>
      </c>
      <c r="C62" s="104" t="s">
        <v>42</v>
      </c>
      <c r="D62" s="66" t="s">
        <v>42</v>
      </c>
      <c r="E62" s="66" t="s">
        <v>42</v>
      </c>
      <c r="F62" s="66" t="s">
        <v>42</v>
      </c>
      <c r="G62" s="104" t="s">
        <v>42</v>
      </c>
      <c r="H62" s="104" t="s">
        <v>42</v>
      </c>
      <c r="I62" s="102" t="s">
        <v>42</v>
      </c>
    </row>
    <row r="63" spans="1:9" ht="12.75">
      <c r="A63" s="71" t="s">
        <v>135</v>
      </c>
      <c r="B63" s="67">
        <v>632</v>
      </c>
      <c r="C63" s="67">
        <v>60</v>
      </c>
      <c r="D63" s="67" t="s">
        <v>42</v>
      </c>
      <c r="E63" s="67" t="s">
        <v>42</v>
      </c>
      <c r="F63" s="67">
        <v>692</v>
      </c>
      <c r="G63" s="103">
        <v>5870</v>
      </c>
      <c r="H63" s="103">
        <v>17000</v>
      </c>
      <c r="I63" s="67">
        <v>4730</v>
      </c>
    </row>
    <row r="64" spans="1:9" ht="12.75">
      <c r="A64" s="71"/>
      <c r="B64" s="67"/>
      <c r="C64" s="67"/>
      <c r="D64" s="67"/>
      <c r="E64" s="67"/>
      <c r="F64" s="67"/>
      <c r="G64" s="103"/>
      <c r="H64" s="103"/>
      <c r="I64" s="67"/>
    </row>
    <row r="65" spans="1:9" s="68" customFormat="1" ht="12.75">
      <c r="A65" s="71" t="s">
        <v>136</v>
      </c>
      <c r="B65" s="70">
        <v>109</v>
      </c>
      <c r="C65" s="103">
        <v>46</v>
      </c>
      <c r="D65" s="67" t="s">
        <v>42</v>
      </c>
      <c r="E65" s="67" t="s">
        <v>42</v>
      </c>
      <c r="F65" s="67">
        <v>155</v>
      </c>
      <c r="G65" s="70">
        <v>450</v>
      </c>
      <c r="H65" s="103">
        <v>2000</v>
      </c>
      <c r="I65" s="103">
        <v>141</v>
      </c>
    </row>
    <row r="66" spans="1:9" ht="12.75">
      <c r="A66" s="61"/>
      <c r="B66" s="66"/>
      <c r="C66" s="66"/>
      <c r="D66" s="66"/>
      <c r="E66" s="66"/>
      <c r="F66" s="66"/>
      <c r="G66" s="102"/>
      <c r="H66" s="102"/>
      <c r="I66" s="66"/>
    </row>
    <row r="67" spans="1:9" ht="12.75">
      <c r="A67" s="61" t="s">
        <v>137</v>
      </c>
      <c r="B67" s="69">
        <v>39600</v>
      </c>
      <c r="C67" s="102" t="s">
        <v>42</v>
      </c>
      <c r="D67" s="66" t="s">
        <v>42</v>
      </c>
      <c r="E67" s="66" t="s">
        <v>42</v>
      </c>
      <c r="F67" s="66">
        <v>39600</v>
      </c>
      <c r="G67" s="69">
        <v>4500</v>
      </c>
      <c r="H67" s="102" t="s">
        <v>42</v>
      </c>
      <c r="I67" s="102">
        <v>178200</v>
      </c>
    </row>
    <row r="68" spans="1:9" ht="12.75">
      <c r="A68" s="61" t="s">
        <v>138</v>
      </c>
      <c r="B68" s="69">
        <v>19000</v>
      </c>
      <c r="C68" s="102" t="s">
        <v>42</v>
      </c>
      <c r="D68" s="66" t="s">
        <v>42</v>
      </c>
      <c r="E68" s="66" t="s">
        <v>42</v>
      </c>
      <c r="F68" s="66">
        <v>19000</v>
      </c>
      <c r="G68" s="69">
        <v>4300</v>
      </c>
      <c r="H68" s="102" t="s">
        <v>42</v>
      </c>
      <c r="I68" s="102">
        <v>81700</v>
      </c>
    </row>
    <row r="69" spans="1:9" ht="12.75">
      <c r="A69" s="71" t="s">
        <v>139</v>
      </c>
      <c r="B69" s="70">
        <v>58600</v>
      </c>
      <c r="C69" s="67" t="s">
        <v>42</v>
      </c>
      <c r="D69" s="67" t="s">
        <v>42</v>
      </c>
      <c r="E69" s="67" t="s">
        <v>42</v>
      </c>
      <c r="F69" s="67">
        <v>58600</v>
      </c>
      <c r="G69" s="70">
        <v>4435</v>
      </c>
      <c r="H69" s="103" t="s">
        <v>42</v>
      </c>
      <c r="I69" s="67">
        <v>259900</v>
      </c>
    </row>
    <row r="70" spans="1:9" ht="12.75">
      <c r="A70" s="105"/>
      <c r="B70" s="66"/>
      <c r="C70" s="66"/>
      <c r="D70" s="66"/>
      <c r="E70" s="66"/>
      <c r="F70" s="66"/>
      <c r="G70" s="102"/>
      <c r="H70" s="102"/>
      <c r="I70" s="66"/>
    </row>
    <row r="71" spans="1:9" ht="12.75">
      <c r="A71" s="61" t="s">
        <v>140</v>
      </c>
      <c r="B71" s="69">
        <v>377</v>
      </c>
      <c r="C71" s="66">
        <v>309</v>
      </c>
      <c r="D71" s="66" t="s">
        <v>42</v>
      </c>
      <c r="E71" s="66" t="s">
        <v>42</v>
      </c>
      <c r="F71" s="66">
        <v>686</v>
      </c>
      <c r="G71" s="69">
        <v>3654</v>
      </c>
      <c r="H71" s="102">
        <v>18448</v>
      </c>
      <c r="I71" s="66">
        <v>7078</v>
      </c>
    </row>
    <row r="72" spans="1:9" ht="12.75">
      <c r="A72" s="61" t="s">
        <v>141</v>
      </c>
      <c r="B72" s="69">
        <v>20250</v>
      </c>
      <c r="C72" s="66">
        <v>906</v>
      </c>
      <c r="D72" s="66" t="s">
        <v>42</v>
      </c>
      <c r="E72" s="66" t="s">
        <v>42</v>
      </c>
      <c r="F72" s="66">
        <v>21156</v>
      </c>
      <c r="G72" s="69">
        <v>2350</v>
      </c>
      <c r="H72" s="102">
        <v>40000</v>
      </c>
      <c r="I72" s="66">
        <v>83828</v>
      </c>
    </row>
    <row r="73" spans="1:9" ht="12.75">
      <c r="A73" s="61" t="s">
        <v>142</v>
      </c>
      <c r="B73" s="102">
        <v>6265</v>
      </c>
      <c r="C73" s="102">
        <v>1291</v>
      </c>
      <c r="D73" s="66" t="s">
        <v>42</v>
      </c>
      <c r="E73" s="66" t="s">
        <v>42</v>
      </c>
      <c r="F73" s="66">
        <v>7556</v>
      </c>
      <c r="G73" s="102">
        <v>8500</v>
      </c>
      <c r="H73" s="102">
        <v>25000</v>
      </c>
      <c r="I73" s="102">
        <v>85528</v>
      </c>
    </row>
    <row r="74" spans="1:9" ht="12.75">
      <c r="A74" s="61" t="s">
        <v>143</v>
      </c>
      <c r="B74" s="69">
        <v>1228</v>
      </c>
      <c r="C74" s="66">
        <v>330</v>
      </c>
      <c r="D74" s="66" t="s">
        <v>42</v>
      </c>
      <c r="E74" s="66" t="s">
        <v>42</v>
      </c>
      <c r="F74" s="66">
        <v>1558</v>
      </c>
      <c r="G74" s="69">
        <v>1334</v>
      </c>
      <c r="H74" s="102">
        <v>20667</v>
      </c>
      <c r="I74" s="66">
        <v>8458</v>
      </c>
    </row>
    <row r="75" spans="1:9" ht="12.75">
      <c r="A75" s="61" t="s">
        <v>144</v>
      </c>
      <c r="B75" s="66">
        <v>2359</v>
      </c>
      <c r="C75" s="66">
        <v>41</v>
      </c>
      <c r="D75" s="66" t="s">
        <v>42</v>
      </c>
      <c r="E75" s="66" t="s">
        <v>42</v>
      </c>
      <c r="F75" s="66">
        <v>2400</v>
      </c>
      <c r="G75" s="102">
        <v>12500</v>
      </c>
      <c r="H75" s="102">
        <v>26000</v>
      </c>
      <c r="I75" s="66">
        <v>30554</v>
      </c>
    </row>
    <row r="76" spans="1:9" ht="12.75">
      <c r="A76" s="61" t="s">
        <v>145</v>
      </c>
      <c r="B76" s="66">
        <v>392</v>
      </c>
      <c r="C76" s="66">
        <v>60</v>
      </c>
      <c r="D76" s="66" t="s">
        <v>42</v>
      </c>
      <c r="E76" s="66" t="s">
        <v>42</v>
      </c>
      <c r="F76" s="66">
        <v>452</v>
      </c>
      <c r="G76" s="102">
        <v>1928</v>
      </c>
      <c r="H76" s="102">
        <v>19000</v>
      </c>
      <c r="I76" s="66">
        <v>1896</v>
      </c>
    </row>
    <row r="77" spans="1:9" ht="12.75">
      <c r="A77" s="61" t="s">
        <v>146</v>
      </c>
      <c r="B77" s="69">
        <v>8160</v>
      </c>
      <c r="C77" s="66">
        <v>269</v>
      </c>
      <c r="D77" s="66" t="s">
        <v>42</v>
      </c>
      <c r="E77" s="66" t="s">
        <v>42</v>
      </c>
      <c r="F77" s="66">
        <v>8429</v>
      </c>
      <c r="G77" s="69">
        <v>2500</v>
      </c>
      <c r="H77" s="102">
        <v>17000</v>
      </c>
      <c r="I77" s="66">
        <v>24973</v>
      </c>
    </row>
    <row r="78" spans="1:9" ht="12.75">
      <c r="A78" s="61" t="s">
        <v>147</v>
      </c>
      <c r="B78" s="102">
        <v>11255</v>
      </c>
      <c r="C78" s="102">
        <v>678</v>
      </c>
      <c r="D78" s="66" t="s">
        <v>42</v>
      </c>
      <c r="E78" s="66" t="s">
        <v>42</v>
      </c>
      <c r="F78" s="66">
        <v>11933</v>
      </c>
      <c r="G78" s="102">
        <v>5221</v>
      </c>
      <c r="H78" s="102">
        <v>18404</v>
      </c>
      <c r="I78" s="102">
        <v>71242</v>
      </c>
    </row>
    <row r="79" spans="1:9" ht="12.75">
      <c r="A79" s="71" t="s">
        <v>167</v>
      </c>
      <c r="B79" s="67">
        <v>50286</v>
      </c>
      <c r="C79" s="67">
        <v>3884</v>
      </c>
      <c r="D79" s="67" t="s">
        <v>42</v>
      </c>
      <c r="E79" s="67" t="s">
        <v>42</v>
      </c>
      <c r="F79" s="67">
        <v>54170</v>
      </c>
      <c r="G79" s="103">
        <v>4241</v>
      </c>
      <c r="H79" s="103">
        <v>25822</v>
      </c>
      <c r="I79" s="67">
        <v>313557</v>
      </c>
    </row>
    <row r="80" spans="1:9" ht="12.75">
      <c r="A80" s="61"/>
      <c r="B80" s="66"/>
      <c r="C80" s="66"/>
      <c r="D80" s="66"/>
      <c r="E80" s="66"/>
      <c r="F80" s="66"/>
      <c r="G80" s="102"/>
      <c r="H80" s="102"/>
      <c r="I80" s="66"/>
    </row>
    <row r="81" spans="1:9" ht="12.75">
      <c r="A81" s="61" t="s">
        <v>148</v>
      </c>
      <c r="B81" s="69">
        <v>81</v>
      </c>
      <c r="C81" s="66">
        <v>1</v>
      </c>
      <c r="D81" s="66" t="s">
        <v>42</v>
      </c>
      <c r="E81" s="66" t="s">
        <v>42</v>
      </c>
      <c r="F81" s="66">
        <v>82</v>
      </c>
      <c r="G81" s="69">
        <v>4000</v>
      </c>
      <c r="H81" s="102">
        <v>15000</v>
      </c>
      <c r="I81" s="66">
        <v>339</v>
      </c>
    </row>
    <row r="82" spans="1:9" ht="12.75">
      <c r="A82" s="61" t="s">
        <v>149</v>
      </c>
      <c r="B82" s="102">
        <v>462</v>
      </c>
      <c r="C82" s="102">
        <v>18</v>
      </c>
      <c r="D82" s="66" t="s">
        <v>42</v>
      </c>
      <c r="E82" s="66" t="s">
        <v>42</v>
      </c>
      <c r="F82" s="66">
        <v>480</v>
      </c>
      <c r="G82" s="102">
        <v>3000</v>
      </c>
      <c r="H82" s="102">
        <v>14600</v>
      </c>
      <c r="I82" s="102">
        <v>1649</v>
      </c>
    </row>
    <row r="83" spans="1:9" ht="12.75">
      <c r="A83" s="71" t="s">
        <v>150</v>
      </c>
      <c r="B83" s="67">
        <v>543</v>
      </c>
      <c r="C83" s="67">
        <v>19</v>
      </c>
      <c r="D83" s="67" t="s">
        <v>42</v>
      </c>
      <c r="E83" s="67" t="s">
        <v>42</v>
      </c>
      <c r="F83" s="67">
        <v>562</v>
      </c>
      <c r="G83" s="103">
        <v>3149</v>
      </c>
      <c r="H83" s="103">
        <v>14621</v>
      </c>
      <c r="I83" s="67">
        <v>1988</v>
      </c>
    </row>
    <row r="84" spans="1:9" ht="12.75">
      <c r="A84" s="71"/>
      <c r="B84" s="67"/>
      <c r="C84" s="67"/>
      <c r="D84" s="67"/>
      <c r="E84" s="67"/>
      <c r="F84" s="67"/>
      <c r="G84" s="103"/>
      <c r="H84" s="103"/>
      <c r="I84" s="67"/>
    </row>
    <row r="85" spans="1:10" s="68" customFormat="1" ht="13.5" thickBot="1">
      <c r="A85" s="72" t="s">
        <v>151</v>
      </c>
      <c r="B85" s="73">
        <v>234237</v>
      </c>
      <c r="C85" s="73">
        <v>12646</v>
      </c>
      <c r="D85" s="73" t="s">
        <v>42</v>
      </c>
      <c r="E85" s="73" t="s">
        <v>42</v>
      </c>
      <c r="F85" s="73">
        <v>246883</v>
      </c>
      <c r="G85" s="106">
        <v>7109</v>
      </c>
      <c r="H85" s="106">
        <v>22783</v>
      </c>
      <c r="I85" s="73">
        <v>1953369</v>
      </c>
      <c r="J85" s="71"/>
    </row>
  </sheetData>
  <mergeCells count="8">
    <mergeCell ref="B6:C6"/>
    <mergeCell ref="D6:E6"/>
    <mergeCell ref="F6:F7"/>
    <mergeCell ref="G6:H6"/>
    <mergeCell ref="A1:I1"/>
    <mergeCell ref="A3:I3"/>
    <mergeCell ref="B5:F5"/>
    <mergeCell ref="G5:I5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61">
    <pageSetUpPr fitToPage="1"/>
  </sheetPr>
  <dimension ref="A1:I85"/>
  <sheetViews>
    <sheetView zoomScale="75" zoomScaleNormal="75" workbookViewId="0" topLeftCell="A1">
      <selection activeCell="I36" sqref="I36"/>
    </sheetView>
  </sheetViews>
  <sheetFormatPr defaultColWidth="11.421875" defaultRowHeight="12.75"/>
  <cols>
    <col min="1" max="1" width="25.7109375" style="58" customWidth="1"/>
    <col min="2" max="7" width="14.7109375" style="58" customWidth="1"/>
    <col min="8" max="16384" width="11.421875" style="58" customWidth="1"/>
  </cols>
  <sheetData>
    <row r="1" spans="1:7" s="55" customFormat="1" ht="18">
      <c r="A1" s="179" t="s">
        <v>0</v>
      </c>
      <c r="B1" s="179"/>
      <c r="C1" s="179"/>
      <c r="D1" s="179"/>
      <c r="E1" s="179"/>
      <c r="F1" s="179"/>
      <c r="G1" s="179"/>
    </row>
    <row r="3" spans="1:7" s="56" customFormat="1" ht="15">
      <c r="A3" s="191" t="s">
        <v>188</v>
      </c>
      <c r="B3" s="191"/>
      <c r="C3" s="191"/>
      <c r="D3" s="191"/>
      <c r="E3" s="191"/>
      <c r="F3" s="191"/>
      <c r="G3" s="191"/>
    </row>
    <row r="4" spans="1:7" s="56" customFormat="1" ht="15.75" thickBot="1">
      <c r="A4" s="98"/>
      <c r="B4" s="99"/>
      <c r="C4" s="99"/>
      <c r="D4" s="99"/>
      <c r="E4" s="99"/>
      <c r="F4" s="99"/>
      <c r="G4" s="99"/>
    </row>
    <row r="5" spans="1:7" ht="12.75">
      <c r="A5" s="135" t="s">
        <v>85</v>
      </c>
      <c r="B5" s="136"/>
      <c r="C5" s="135" t="s">
        <v>5</v>
      </c>
      <c r="D5" s="137"/>
      <c r="E5" s="166" t="s">
        <v>14</v>
      </c>
      <c r="F5" s="167"/>
      <c r="G5" s="138" t="s">
        <v>6</v>
      </c>
    </row>
    <row r="6" spans="1:7" ht="12.75">
      <c r="A6" s="59" t="s">
        <v>87</v>
      </c>
      <c r="B6" s="107"/>
      <c r="C6" s="108" t="s">
        <v>154</v>
      </c>
      <c r="D6" s="109" t="s">
        <v>155</v>
      </c>
      <c r="E6" s="189" t="s">
        <v>67</v>
      </c>
      <c r="F6" s="190"/>
      <c r="G6" s="62" t="s">
        <v>15</v>
      </c>
    </row>
    <row r="7" spans="1:7" ht="13.5" thickBot="1">
      <c r="A7" s="90"/>
      <c r="B7" s="91" t="s">
        <v>38</v>
      </c>
      <c r="C7" s="91" t="s">
        <v>39</v>
      </c>
      <c r="D7" s="110" t="s">
        <v>40</v>
      </c>
      <c r="E7" s="91" t="s">
        <v>38</v>
      </c>
      <c r="F7" s="91" t="s">
        <v>39</v>
      </c>
      <c r="G7" s="91" t="s">
        <v>81</v>
      </c>
    </row>
    <row r="8" spans="1:7" ht="12.75">
      <c r="A8" s="57" t="s">
        <v>94</v>
      </c>
      <c r="B8" s="85">
        <v>28148</v>
      </c>
      <c r="C8" s="85" t="s">
        <v>42</v>
      </c>
      <c r="D8" s="85">
        <v>28148</v>
      </c>
      <c r="E8" s="111">
        <v>44000</v>
      </c>
      <c r="F8" s="111">
        <v>55000</v>
      </c>
      <c r="G8" s="85">
        <v>1238512</v>
      </c>
    </row>
    <row r="9" spans="1:7" ht="12.75">
      <c r="A9" s="61" t="s">
        <v>95</v>
      </c>
      <c r="B9" s="102">
        <v>15011</v>
      </c>
      <c r="C9" s="102" t="s">
        <v>42</v>
      </c>
      <c r="D9" s="66">
        <v>15011</v>
      </c>
      <c r="E9" s="102">
        <v>44000</v>
      </c>
      <c r="F9" s="102">
        <v>55000</v>
      </c>
      <c r="G9" s="102">
        <v>660484</v>
      </c>
    </row>
    <row r="10" spans="1:7" ht="12.75">
      <c r="A10" s="61" t="s">
        <v>96</v>
      </c>
      <c r="B10" s="66">
        <v>649</v>
      </c>
      <c r="C10" s="66" t="s">
        <v>42</v>
      </c>
      <c r="D10" s="66">
        <v>649</v>
      </c>
      <c r="E10" s="102">
        <v>44000</v>
      </c>
      <c r="F10" s="102">
        <v>55000</v>
      </c>
      <c r="G10" s="66">
        <v>28556</v>
      </c>
    </row>
    <row r="11" spans="1:7" ht="12.75">
      <c r="A11" s="61" t="s">
        <v>97</v>
      </c>
      <c r="B11" s="102">
        <v>4401</v>
      </c>
      <c r="C11" s="102" t="s">
        <v>42</v>
      </c>
      <c r="D11" s="66">
        <v>4401</v>
      </c>
      <c r="E11" s="102">
        <v>44000</v>
      </c>
      <c r="F11" s="102">
        <v>55000</v>
      </c>
      <c r="G11" s="102">
        <v>193644</v>
      </c>
    </row>
    <row r="12" spans="1:7" ht="12.75">
      <c r="A12" s="71" t="s">
        <v>98</v>
      </c>
      <c r="B12" s="67">
        <v>48209</v>
      </c>
      <c r="C12" s="67" t="s">
        <v>42</v>
      </c>
      <c r="D12" s="67">
        <v>48209</v>
      </c>
      <c r="E12" s="103">
        <v>44000</v>
      </c>
      <c r="F12" s="103" t="s">
        <v>42</v>
      </c>
      <c r="G12" s="67">
        <v>2121196</v>
      </c>
    </row>
    <row r="13" spans="1:7" ht="12.75">
      <c r="A13" s="71"/>
      <c r="B13" s="67"/>
      <c r="C13" s="67"/>
      <c r="D13" s="67"/>
      <c r="E13" s="103"/>
      <c r="F13" s="103"/>
      <c r="G13" s="67"/>
    </row>
    <row r="14" spans="1:7" ht="12.75">
      <c r="A14" s="71" t="s">
        <v>99</v>
      </c>
      <c r="B14" s="103">
        <v>8500</v>
      </c>
      <c r="C14" s="67" t="s">
        <v>42</v>
      </c>
      <c r="D14" s="67">
        <v>8500</v>
      </c>
      <c r="E14" s="103">
        <v>55000</v>
      </c>
      <c r="F14" s="67" t="s">
        <v>42</v>
      </c>
      <c r="G14" s="103">
        <v>467500</v>
      </c>
    </row>
    <row r="15" spans="1:7" ht="12.75">
      <c r="A15" s="71"/>
      <c r="B15" s="67"/>
      <c r="C15" s="67"/>
      <c r="D15" s="67"/>
      <c r="E15" s="103"/>
      <c r="F15" s="103"/>
      <c r="G15" s="67"/>
    </row>
    <row r="16" spans="1:7" ht="12.75">
      <c r="A16" s="71" t="s">
        <v>100</v>
      </c>
      <c r="B16" s="67">
        <v>2236</v>
      </c>
      <c r="C16" s="67">
        <v>108</v>
      </c>
      <c r="D16" s="67">
        <v>2344</v>
      </c>
      <c r="E16" s="103">
        <v>54000</v>
      </c>
      <c r="F16" s="103">
        <v>72000</v>
      </c>
      <c r="G16" s="67">
        <v>128520</v>
      </c>
    </row>
    <row r="17" spans="1:7" ht="12.75">
      <c r="A17" s="61"/>
      <c r="B17" s="66"/>
      <c r="C17" s="66"/>
      <c r="D17" s="66"/>
      <c r="E17" s="102"/>
      <c r="F17" s="102"/>
      <c r="G17" s="66"/>
    </row>
    <row r="18" spans="1:7" ht="12.75">
      <c r="A18" s="61" t="s">
        <v>101</v>
      </c>
      <c r="B18" s="102">
        <v>334</v>
      </c>
      <c r="C18" s="102">
        <v>280</v>
      </c>
      <c r="D18" s="66">
        <v>614</v>
      </c>
      <c r="E18" s="102">
        <v>46000</v>
      </c>
      <c r="F18" s="102">
        <v>54770</v>
      </c>
      <c r="G18" s="102">
        <v>30700</v>
      </c>
    </row>
    <row r="19" spans="1:7" ht="12.75">
      <c r="A19" s="61" t="s">
        <v>102</v>
      </c>
      <c r="B19" s="102">
        <v>140</v>
      </c>
      <c r="C19" s="66" t="s">
        <v>42</v>
      </c>
      <c r="D19" s="66">
        <v>140</v>
      </c>
      <c r="E19" s="102">
        <v>44000</v>
      </c>
      <c r="F19" s="66" t="s">
        <v>42</v>
      </c>
      <c r="G19" s="102">
        <v>6160</v>
      </c>
    </row>
    <row r="20" spans="1:7" ht="12.75">
      <c r="A20" s="61" t="s">
        <v>103</v>
      </c>
      <c r="B20" s="102">
        <v>300</v>
      </c>
      <c r="C20" s="66" t="s">
        <v>42</v>
      </c>
      <c r="D20" s="66">
        <v>300</v>
      </c>
      <c r="E20" s="102">
        <v>45000</v>
      </c>
      <c r="F20" s="66" t="s">
        <v>42</v>
      </c>
      <c r="G20" s="102">
        <v>13500</v>
      </c>
    </row>
    <row r="21" spans="1:7" ht="12.75">
      <c r="A21" s="71" t="s">
        <v>165</v>
      </c>
      <c r="B21" s="67">
        <v>774</v>
      </c>
      <c r="C21" s="67">
        <v>280</v>
      </c>
      <c r="D21" s="67">
        <v>1054</v>
      </c>
      <c r="E21" s="103">
        <v>45251</v>
      </c>
      <c r="F21" s="103">
        <v>54770</v>
      </c>
      <c r="G21" s="67">
        <v>50360</v>
      </c>
    </row>
    <row r="22" spans="1:7" ht="12.75">
      <c r="A22" s="71"/>
      <c r="B22" s="67"/>
      <c r="C22" s="67"/>
      <c r="D22" s="67"/>
      <c r="E22" s="103"/>
      <c r="F22" s="103"/>
      <c r="G22" s="67"/>
    </row>
    <row r="23" spans="1:7" ht="12.75">
      <c r="A23" s="71" t="s">
        <v>104</v>
      </c>
      <c r="B23" s="103">
        <v>1362</v>
      </c>
      <c r="C23" s="103">
        <v>1616</v>
      </c>
      <c r="D23" s="67">
        <v>2978</v>
      </c>
      <c r="E23" s="103">
        <v>32142</v>
      </c>
      <c r="F23" s="103">
        <v>43966</v>
      </c>
      <c r="G23" s="103">
        <v>114826</v>
      </c>
    </row>
    <row r="24" spans="1:7" ht="12.75">
      <c r="A24" s="71"/>
      <c r="B24" s="67"/>
      <c r="C24" s="67"/>
      <c r="D24" s="67"/>
      <c r="E24" s="103"/>
      <c r="F24" s="103"/>
      <c r="G24" s="67"/>
    </row>
    <row r="25" spans="1:7" ht="12.75">
      <c r="A25" s="71" t="s">
        <v>105</v>
      </c>
      <c r="B25" s="103" t="s">
        <v>42</v>
      </c>
      <c r="C25" s="103">
        <v>95</v>
      </c>
      <c r="D25" s="67">
        <v>95</v>
      </c>
      <c r="E25" s="103" t="s">
        <v>42</v>
      </c>
      <c r="F25" s="103">
        <v>62000</v>
      </c>
      <c r="G25" s="103">
        <v>5890</v>
      </c>
    </row>
    <row r="26" spans="1:7" ht="12.75">
      <c r="A26" s="61"/>
      <c r="B26" s="66"/>
      <c r="C26" s="66"/>
      <c r="D26" s="66"/>
      <c r="E26" s="102"/>
      <c r="F26" s="102"/>
      <c r="G26" s="66"/>
    </row>
    <row r="27" spans="1:7" ht="12.75">
      <c r="A27" s="61" t="s">
        <v>106</v>
      </c>
      <c r="B27" s="66" t="s">
        <v>42</v>
      </c>
      <c r="C27" s="66">
        <v>690</v>
      </c>
      <c r="D27" s="66">
        <v>690</v>
      </c>
      <c r="E27" s="66" t="s">
        <v>42</v>
      </c>
      <c r="F27" s="102">
        <v>64000</v>
      </c>
      <c r="G27" s="66">
        <v>44160</v>
      </c>
    </row>
    <row r="28" spans="1:7" ht="12.75">
      <c r="A28" s="61" t="s">
        <v>107</v>
      </c>
      <c r="B28" s="66" t="s">
        <v>42</v>
      </c>
      <c r="C28" s="66" t="s">
        <v>42</v>
      </c>
      <c r="D28" s="66" t="s">
        <v>42</v>
      </c>
      <c r="E28" s="66" t="s">
        <v>42</v>
      </c>
      <c r="F28" s="102" t="s">
        <v>42</v>
      </c>
      <c r="G28" s="66" t="s">
        <v>42</v>
      </c>
    </row>
    <row r="29" spans="1:7" ht="12.75">
      <c r="A29" s="61" t="s">
        <v>108</v>
      </c>
      <c r="B29" s="66" t="s">
        <v>42</v>
      </c>
      <c r="C29" s="66" t="s">
        <v>42</v>
      </c>
      <c r="D29" s="66" t="s">
        <v>42</v>
      </c>
      <c r="E29" s="66" t="s">
        <v>42</v>
      </c>
      <c r="F29" s="102" t="s">
        <v>42</v>
      </c>
      <c r="G29" s="66" t="s">
        <v>42</v>
      </c>
    </row>
    <row r="30" spans="1:7" ht="12.75">
      <c r="A30" s="71" t="s">
        <v>109</v>
      </c>
      <c r="B30" s="67" t="s">
        <v>42</v>
      </c>
      <c r="C30" s="67">
        <v>690</v>
      </c>
      <c r="D30" s="67">
        <v>690</v>
      </c>
      <c r="E30" s="67" t="s">
        <v>42</v>
      </c>
      <c r="F30" s="103">
        <v>64000</v>
      </c>
      <c r="G30" s="67">
        <v>44160</v>
      </c>
    </row>
    <row r="31" spans="1:7" ht="12.75">
      <c r="A31" s="61"/>
      <c r="B31" s="66"/>
      <c r="C31" s="66"/>
      <c r="D31" s="66"/>
      <c r="E31" s="102"/>
      <c r="F31" s="102"/>
      <c r="G31" s="66"/>
    </row>
    <row r="32" spans="1:7" ht="12.75">
      <c r="A32" s="61" t="s">
        <v>110</v>
      </c>
      <c r="B32" s="104">
        <v>4189</v>
      </c>
      <c r="C32" s="104">
        <v>417</v>
      </c>
      <c r="D32" s="66">
        <v>4606</v>
      </c>
      <c r="E32" s="104">
        <v>12803</v>
      </c>
      <c r="F32" s="104">
        <v>58042</v>
      </c>
      <c r="G32" s="104">
        <v>77835</v>
      </c>
    </row>
    <row r="33" spans="1:7" ht="12.75">
      <c r="A33" s="61" t="s">
        <v>111</v>
      </c>
      <c r="B33" s="104">
        <v>1595</v>
      </c>
      <c r="C33" s="104">
        <v>1399</v>
      </c>
      <c r="D33" s="66">
        <v>2994</v>
      </c>
      <c r="E33" s="104">
        <v>28000</v>
      </c>
      <c r="F33" s="104">
        <v>50000</v>
      </c>
      <c r="G33" s="102">
        <v>114610</v>
      </c>
    </row>
    <row r="34" spans="1:7" ht="12.75">
      <c r="A34" s="61" t="s">
        <v>112</v>
      </c>
      <c r="B34" s="104">
        <v>14</v>
      </c>
      <c r="C34" s="104">
        <v>1142</v>
      </c>
      <c r="D34" s="66">
        <v>1156</v>
      </c>
      <c r="E34" s="104">
        <v>20214</v>
      </c>
      <c r="F34" s="104">
        <v>51328</v>
      </c>
      <c r="G34" s="102">
        <v>58900</v>
      </c>
    </row>
    <row r="35" spans="1:7" ht="12.75">
      <c r="A35" s="61" t="s">
        <v>113</v>
      </c>
      <c r="B35" s="104">
        <v>10</v>
      </c>
      <c r="C35" s="104">
        <v>15</v>
      </c>
      <c r="D35" s="66">
        <v>25</v>
      </c>
      <c r="E35" s="104">
        <v>19500</v>
      </c>
      <c r="F35" s="104">
        <v>57533</v>
      </c>
      <c r="G35" s="102">
        <v>1058</v>
      </c>
    </row>
    <row r="36" spans="1:7" ht="12.75">
      <c r="A36" s="71" t="s">
        <v>114</v>
      </c>
      <c r="B36" s="67">
        <v>5808</v>
      </c>
      <c r="C36" s="67">
        <v>2973</v>
      </c>
      <c r="D36" s="67">
        <v>8781</v>
      </c>
      <c r="E36" s="103">
        <v>17006</v>
      </c>
      <c r="F36" s="103">
        <v>51676</v>
      </c>
      <c r="G36" s="67">
        <v>252403</v>
      </c>
    </row>
    <row r="37" spans="1:7" ht="12.75">
      <c r="A37" s="71"/>
      <c r="B37" s="67"/>
      <c r="C37" s="67"/>
      <c r="D37" s="67"/>
      <c r="E37" s="103"/>
      <c r="F37" s="103"/>
      <c r="G37" s="67"/>
    </row>
    <row r="38" spans="1:7" ht="12.75">
      <c r="A38" s="71" t="s">
        <v>115</v>
      </c>
      <c r="B38" s="67" t="s">
        <v>42</v>
      </c>
      <c r="C38" s="103">
        <v>513</v>
      </c>
      <c r="D38" s="67">
        <v>513</v>
      </c>
      <c r="E38" s="67" t="s">
        <v>42</v>
      </c>
      <c r="F38" s="103">
        <v>53000</v>
      </c>
      <c r="G38" s="103">
        <v>27189</v>
      </c>
    </row>
    <row r="39" spans="1:7" ht="12.75">
      <c r="A39" s="61"/>
      <c r="B39" s="66"/>
      <c r="C39" s="66"/>
      <c r="D39" s="66"/>
      <c r="E39" s="102"/>
      <c r="F39" s="102"/>
      <c r="G39" s="66"/>
    </row>
    <row r="40" spans="1:7" ht="12.75">
      <c r="A40" s="61" t="s">
        <v>116</v>
      </c>
      <c r="B40" s="102">
        <v>27</v>
      </c>
      <c r="C40" s="102">
        <v>109</v>
      </c>
      <c r="D40" s="66">
        <v>136</v>
      </c>
      <c r="E40" s="102">
        <v>22000</v>
      </c>
      <c r="F40" s="102">
        <v>52500</v>
      </c>
      <c r="G40" s="102">
        <v>6317</v>
      </c>
    </row>
    <row r="41" spans="1:7" ht="12.75">
      <c r="A41" s="61" t="s">
        <v>117</v>
      </c>
      <c r="B41" s="66">
        <v>19</v>
      </c>
      <c r="C41" s="66">
        <v>13</v>
      </c>
      <c r="D41" s="66">
        <v>32</v>
      </c>
      <c r="E41" s="102">
        <v>38000</v>
      </c>
      <c r="F41" s="102">
        <v>60000</v>
      </c>
      <c r="G41" s="66">
        <v>1502</v>
      </c>
    </row>
    <row r="42" spans="1:7" ht="12.75">
      <c r="A42" s="61" t="s">
        <v>118</v>
      </c>
      <c r="B42" s="102" t="s">
        <v>42</v>
      </c>
      <c r="C42" s="102">
        <v>3000</v>
      </c>
      <c r="D42" s="66">
        <v>3000</v>
      </c>
      <c r="E42" s="102" t="s">
        <v>42</v>
      </c>
      <c r="F42" s="102">
        <v>80000</v>
      </c>
      <c r="G42" s="102">
        <v>240000</v>
      </c>
    </row>
    <row r="43" spans="1:7" ht="12.75">
      <c r="A43" s="61" t="s">
        <v>119</v>
      </c>
      <c r="B43" s="66" t="s">
        <v>42</v>
      </c>
      <c r="C43" s="102">
        <v>4025</v>
      </c>
      <c r="D43" s="66">
        <v>4025</v>
      </c>
      <c r="E43" s="66" t="s">
        <v>42</v>
      </c>
      <c r="F43" s="102">
        <v>55000</v>
      </c>
      <c r="G43" s="102">
        <v>221375</v>
      </c>
    </row>
    <row r="44" spans="1:7" ht="12.75">
      <c r="A44" s="61" t="s">
        <v>120</v>
      </c>
      <c r="B44" s="102">
        <v>24</v>
      </c>
      <c r="C44" s="102">
        <v>406</v>
      </c>
      <c r="D44" s="66">
        <v>430</v>
      </c>
      <c r="E44" s="102">
        <v>14000</v>
      </c>
      <c r="F44" s="102">
        <v>87000</v>
      </c>
      <c r="G44" s="102">
        <v>35658</v>
      </c>
    </row>
    <row r="45" spans="1:7" ht="12.75">
      <c r="A45" s="61" t="s">
        <v>121</v>
      </c>
      <c r="B45" s="102">
        <v>22</v>
      </c>
      <c r="C45" s="102">
        <v>871</v>
      </c>
      <c r="D45" s="66">
        <v>893</v>
      </c>
      <c r="E45" s="102">
        <v>20000</v>
      </c>
      <c r="F45" s="102">
        <v>80000</v>
      </c>
      <c r="G45" s="102">
        <v>70120</v>
      </c>
    </row>
    <row r="46" spans="1:7" ht="12.75">
      <c r="A46" s="61" t="s">
        <v>122</v>
      </c>
      <c r="B46" s="66" t="s">
        <v>42</v>
      </c>
      <c r="C46" s="102">
        <v>48</v>
      </c>
      <c r="D46" s="66">
        <v>48</v>
      </c>
      <c r="E46" s="66" t="s">
        <v>42</v>
      </c>
      <c r="F46" s="102">
        <v>25000</v>
      </c>
      <c r="G46" s="102">
        <v>1200</v>
      </c>
    </row>
    <row r="47" spans="1:7" ht="12.75">
      <c r="A47" s="61" t="s">
        <v>123</v>
      </c>
      <c r="B47" s="66" t="s">
        <v>42</v>
      </c>
      <c r="C47" s="102">
        <v>7</v>
      </c>
      <c r="D47" s="66">
        <v>7</v>
      </c>
      <c r="E47" s="66" t="s">
        <v>42</v>
      </c>
      <c r="F47" s="102">
        <v>58000</v>
      </c>
      <c r="G47" s="102">
        <v>406</v>
      </c>
    </row>
    <row r="48" spans="1:7" ht="12.75">
      <c r="A48" s="61" t="s">
        <v>124</v>
      </c>
      <c r="B48" s="102">
        <v>40</v>
      </c>
      <c r="C48" s="102">
        <v>15</v>
      </c>
      <c r="D48" s="66">
        <v>55</v>
      </c>
      <c r="E48" s="102">
        <v>30000</v>
      </c>
      <c r="F48" s="102">
        <v>68000</v>
      </c>
      <c r="G48" s="102">
        <v>2220</v>
      </c>
    </row>
    <row r="49" spans="1:7" ht="12.75">
      <c r="A49" s="71" t="s">
        <v>166</v>
      </c>
      <c r="B49" s="67">
        <v>132</v>
      </c>
      <c r="C49" s="67">
        <v>8494</v>
      </c>
      <c r="D49" s="67">
        <v>8626</v>
      </c>
      <c r="E49" s="103">
        <v>24939</v>
      </c>
      <c r="F49" s="103">
        <v>67754</v>
      </c>
      <c r="G49" s="67">
        <v>578798</v>
      </c>
    </row>
    <row r="50" spans="1:7" ht="12.75">
      <c r="A50" s="71"/>
      <c r="B50" s="67"/>
      <c r="C50" s="67"/>
      <c r="D50" s="67"/>
      <c r="E50" s="103"/>
      <c r="F50" s="103"/>
      <c r="G50" s="67"/>
    </row>
    <row r="51" spans="1:7" ht="12.75">
      <c r="A51" s="71" t="s">
        <v>125</v>
      </c>
      <c r="B51" s="103" t="s">
        <v>42</v>
      </c>
      <c r="C51" s="103" t="s">
        <v>42</v>
      </c>
      <c r="D51" s="67" t="s">
        <v>42</v>
      </c>
      <c r="E51" s="103" t="s">
        <v>42</v>
      </c>
      <c r="F51" s="103" t="s">
        <v>42</v>
      </c>
      <c r="G51" s="103" t="s">
        <v>42</v>
      </c>
    </row>
    <row r="52" spans="1:7" ht="12.75">
      <c r="A52" s="61"/>
      <c r="B52" s="66"/>
      <c r="C52" s="66"/>
      <c r="D52" s="66"/>
      <c r="E52" s="102"/>
      <c r="F52" s="102"/>
      <c r="G52" s="66"/>
    </row>
    <row r="53" spans="1:7" ht="12.75">
      <c r="A53" s="61" t="s">
        <v>126</v>
      </c>
      <c r="B53" s="66" t="s">
        <v>42</v>
      </c>
      <c r="C53" s="66">
        <v>495</v>
      </c>
      <c r="D53" s="66">
        <v>495</v>
      </c>
      <c r="E53" s="102" t="s">
        <v>42</v>
      </c>
      <c r="F53" s="102">
        <v>49000</v>
      </c>
      <c r="G53" s="66">
        <v>24255</v>
      </c>
    </row>
    <row r="54" spans="1:7" ht="12.75">
      <c r="A54" s="61" t="s">
        <v>127</v>
      </c>
      <c r="B54" s="69">
        <v>73</v>
      </c>
      <c r="C54" s="66">
        <v>135</v>
      </c>
      <c r="D54" s="66">
        <v>208</v>
      </c>
      <c r="E54" s="69">
        <v>35000</v>
      </c>
      <c r="F54" s="102">
        <v>50000</v>
      </c>
      <c r="G54" s="66">
        <v>9305</v>
      </c>
    </row>
    <row r="55" spans="1:7" ht="12.75">
      <c r="A55" s="61" t="s">
        <v>128</v>
      </c>
      <c r="B55" s="66" t="s">
        <v>42</v>
      </c>
      <c r="C55" s="66">
        <v>4</v>
      </c>
      <c r="D55" s="66">
        <v>4</v>
      </c>
      <c r="E55" s="102" t="s">
        <v>42</v>
      </c>
      <c r="F55" s="102">
        <v>40000</v>
      </c>
      <c r="G55" s="66">
        <v>160</v>
      </c>
    </row>
    <row r="56" spans="1:7" ht="12.75">
      <c r="A56" s="61" t="s">
        <v>129</v>
      </c>
      <c r="B56" s="69">
        <v>3</v>
      </c>
      <c r="C56" s="69">
        <v>10</v>
      </c>
      <c r="D56" s="69">
        <v>13</v>
      </c>
      <c r="E56" s="69">
        <v>13000</v>
      </c>
      <c r="F56" s="69">
        <v>48000</v>
      </c>
      <c r="G56" s="69">
        <v>519</v>
      </c>
    </row>
    <row r="57" spans="1:7" ht="12.75">
      <c r="A57" s="61" t="s">
        <v>130</v>
      </c>
      <c r="B57" s="66" t="s">
        <v>42</v>
      </c>
      <c r="C57" s="66">
        <v>915</v>
      </c>
      <c r="D57" s="66">
        <v>915</v>
      </c>
      <c r="E57" s="102" t="s">
        <v>42</v>
      </c>
      <c r="F57" s="102">
        <v>36600</v>
      </c>
      <c r="G57" s="66">
        <v>33489</v>
      </c>
    </row>
    <row r="58" spans="1:7" ht="12.75">
      <c r="A58" s="71" t="s">
        <v>131</v>
      </c>
      <c r="B58" s="67">
        <v>76</v>
      </c>
      <c r="C58" s="67">
        <v>1559</v>
      </c>
      <c r="D58" s="67">
        <v>1635</v>
      </c>
      <c r="E58" s="103">
        <v>34132</v>
      </c>
      <c r="F58" s="103">
        <v>41779</v>
      </c>
      <c r="G58" s="67">
        <v>67728</v>
      </c>
    </row>
    <row r="59" spans="1:7" ht="12.75">
      <c r="A59" s="61"/>
      <c r="B59" s="66"/>
      <c r="C59" s="66"/>
      <c r="D59" s="66"/>
      <c r="E59" s="102"/>
      <c r="F59" s="102"/>
      <c r="G59" s="66"/>
    </row>
    <row r="60" spans="1:7" ht="12.75">
      <c r="A60" s="61" t="s">
        <v>132</v>
      </c>
      <c r="B60" s="104" t="s">
        <v>42</v>
      </c>
      <c r="C60" s="104">
        <v>100</v>
      </c>
      <c r="D60" s="66">
        <v>100</v>
      </c>
      <c r="E60" s="104" t="s">
        <v>42</v>
      </c>
      <c r="F60" s="104">
        <v>15000</v>
      </c>
      <c r="G60" s="102">
        <v>1500</v>
      </c>
    </row>
    <row r="61" spans="1:7" ht="12.75">
      <c r="A61" s="61" t="s">
        <v>133</v>
      </c>
      <c r="B61" s="104">
        <v>10</v>
      </c>
      <c r="C61" s="104">
        <v>43</v>
      </c>
      <c r="D61" s="66">
        <v>53</v>
      </c>
      <c r="E61" s="104">
        <v>7400</v>
      </c>
      <c r="F61" s="104">
        <v>27000</v>
      </c>
      <c r="G61" s="102">
        <v>1235</v>
      </c>
    </row>
    <row r="62" spans="1:7" ht="12.75">
      <c r="A62" s="61" t="s">
        <v>134</v>
      </c>
      <c r="B62" s="66" t="s">
        <v>42</v>
      </c>
      <c r="C62" s="69">
        <v>37</v>
      </c>
      <c r="D62" s="69">
        <v>37</v>
      </c>
      <c r="E62" s="66" t="s">
        <v>42</v>
      </c>
      <c r="F62" s="69">
        <v>50000</v>
      </c>
      <c r="G62" s="69">
        <v>1850</v>
      </c>
    </row>
    <row r="63" spans="1:7" ht="12.75">
      <c r="A63" s="71" t="s">
        <v>135</v>
      </c>
      <c r="B63" s="67">
        <v>10</v>
      </c>
      <c r="C63" s="67">
        <v>180</v>
      </c>
      <c r="D63" s="67">
        <v>190</v>
      </c>
      <c r="E63" s="103">
        <v>7400</v>
      </c>
      <c r="F63" s="103">
        <v>25061</v>
      </c>
      <c r="G63" s="67">
        <v>4585</v>
      </c>
    </row>
    <row r="64" spans="1:7" ht="12.75">
      <c r="A64" s="71"/>
      <c r="B64" s="67"/>
      <c r="C64" s="67"/>
      <c r="D64" s="67"/>
      <c r="E64" s="103"/>
      <c r="F64" s="103"/>
      <c r="G64" s="67"/>
    </row>
    <row r="65" spans="1:7" ht="12.75">
      <c r="A65" s="71" t="s">
        <v>136</v>
      </c>
      <c r="B65" s="67" t="s">
        <v>42</v>
      </c>
      <c r="C65" s="103">
        <v>38</v>
      </c>
      <c r="D65" s="67">
        <v>38</v>
      </c>
      <c r="E65" s="67" t="s">
        <v>42</v>
      </c>
      <c r="F65" s="103">
        <v>22800</v>
      </c>
      <c r="G65" s="103">
        <v>866</v>
      </c>
    </row>
    <row r="66" spans="1:7" ht="12.75">
      <c r="A66" s="61"/>
      <c r="B66" s="66"/>
      <c r="C66" s="66"/>
      <c r="D66" s="66"/>
      <c r="E66" s="102"/>
      <c r="F66" s="102"/>
      <c r="G66" s="66"/>
    </row>
    <row r="67" spans="1:7" ht="12.75">
      <c r="A67" s="61" t="s">
        <v>137</v>
      </c>
      <c r="B67" s="66" t="s">
        <v>42</v>
      </c>
      <c r="C67" s="102">
        <v>425</v>
      </c>
      <c r="D67" s="66">
        <v>425</v>
      </c>
      <c r="E67" s="66" t="s">
        <v>42</v>
      </c>
      <c r="F67" s="102">
        <v>64000</v>
      </c>
      <c r="G67" s="102">
        <v>27200</v>
      </c>
    </row>
    <row r="68" spans="1:7" ht="12.75">
      <c r="A68" s="61" t="s">
        <v>138</v>
      </c>
      <c r="B68" s="66" t="s">
        <v>42</v>
      </c>
      <c r="C68" s="102">
        <v>450</v>
      </c>
      <c r="D68" s="66">
        <v>450</v>
      </c>
      <c r="E68" s="66" t="s">
        <v>42</v>
      </c>
      <c r="F68" s="102">
        <v>55000</v>
      </c>
      <c r="G68" s="102">
        <v>24750</v>
      </c>
    </row>
    <row r="69" spans="1:7" ht="12.75">
      <c r="A69" s="71" t="s">
        <v>139</v>
      </c>
      <c r="B69" s="67" t="s">
        <v>42</v>
      </c>
      <c r="C69" s="67">
        <v>875</v>
      </c>
      <c r="D69" s="67">
        <v>875</v>
      </c>
      <c r="E69" s="67" t="s">
        <v>42</v>
      </c>
      <c r="F69" s="103">
        <v>59371</v>
      </c>
      <c r="G69" s="67">
        <v>51950</v>
      </c>
    </row>
    <row r="70" spans="1:7" ht="12.75">
      <c r="A70" s="61"/>
      <c r="B70" s="66"/>
      <c r="C70" s="66"/>
      <c r="D70" s="66"/>
      <c r="E70" s="102"/>
      <c r="F70" s="102"/>
      <c r="G70" s="66"/>
    </row>
    <row r="71" spans="1:7" ht="12.75">
      <c r="A71" s="61" t="s">
        <v>140</v>
      </c>
      <c r="B71" s="66" t="s">
        <v>42</v>
      </c>
      <c r="C71" s="66">
        <v>95</v>
      </c>
      <c r="D71" s="66">
        <v>95</v>
      </c>
      <c r="E71" s="66" t="s">
        <v>42</v>
      </c>
      <c r="F71" s="102">
        <v>35000</v>
      </c>
      <c r="G71" s="66">
        <v>3325</v>
      </c>
    </row>
    <row r="72" spans="1:7" ht="12.75">
      <c r="A72" s="61" t="s">
        <v>141</v>
      </c>
      <c r="B72" s="66" t="s">
        <v>42</v>
      </c>
      <c r="C72" s="66">
        <v>330</v>
      </c>
      <c r="D72" s="66">
        <v>330</v>
      </c>
      <c r="E72" s="66" t="s">
        <v>42</v>
      </c>
      <c r="F72" s="102">
        <v>36000</v>
      </c>
      <c r="G72" s="66">
        <v>11880</v>
      </c>
    </row>
    <row r="73" spans="1:7" ht="12.75">
      <c r="A73" s="61" t="s">
        <v>142</v>
      </c>
      <c r="B73" s="102">
        <v>210</v>
      </c>
      <c r="C73" s="102">
        <v>235</v>
      </c>
      <c r="D73" s="66">
        <v>445</v>
      </c>
      <c r="E73" s="102">
        <v>23000</v>
      </c>
      <c r="F73" s="102">
        <v>50000</v>
      </c>
      <c r="G73" s="102">
        <v>16580</v>
      </c>
    </row>
    <row r="74" spans="1:7" ht="12.75">
      <c r="A74" s="61" t="s">
        <v>143</v>
      </c>
      <c r="B74" s="66" t="s">
        <v>42</v>
      </c>
      <c r="C74" s="66">
        <v>530</v>
      </c>
      <c r="D74" s="66">
        <v>530</v>
      </c>
      <c r="E74" s="66" t="s">
        <v>42</v>
      </c>
      <c r="F74" s="102">
        <v>60000</v>
      </c>
      <c r="G74" s="66">
        <v>31800</v>
      </c>
    </row>
    <row r="75" spans="1:9" ht="12.75">
      <c r="A75" s="61" t="s">
        <v>144</v>
      </c>
      <c r="B75" s="66">
        <v>46</v>
      </c>
      <c r="C75" s="66">
        <v>123</v>
      </c>
      <c r="D75" s="66">
        <v>169</v>
      </c>
      <c r="E75" s="102">
        <v>10000</v>
      </c>
      <c r="F75" s="102">
        <v>32000</v>
      </c>
      <c r="G75" s="66">
        <v>4396</v>
      </c>
      <c r="I75" s="112"/>
    </row>
    <row r="76" spans="1:7" ht="12.75">
      <c r="A76" s="61" t="s">
        <v>145</v>
      </c>
      <c r="B76" s="66">
        <v>17</v>
      </c>
      <c r="C76" s="66">
        <v>64</v>
      </c>
      <c r="D76" s="66">
        <v>81</v>
      </c>
      <c r="E76" s="102">
        <v>10500</v>
      </c>
      <c r="F76" s="102">
        <v>50000</v>
      </c>
      <c r="G76" s="66">
        <v>3379</v>
      </c>
    </row>
    <row r="77" spans="1:7" ht="12.75">
      <c r="A77" s="61" t="s">
        <v>146</v>
      </c>
      <c r="B77" s="69">
        <v>41</v>
      </c>
      <c r="C77" s="66">
        <v>258</v>
      </c>
      <c r="D77" s="66">
        <v>299</v>
      </c>
      <c r="E77" s="69">
        <v>12000</v>
      </c>
      <c r="F77" s="102">
        <v>38000</v>
      </c>
      <c r="G77" s="66">
        <v>10296</v>
      </c>
    </row>
    <row r="78" spans="1:7" ht="12.75">
      <c r="A78" s="61" t="s">
        <v>147</v>
      </c>
      <c r="B78" s="66" t="s">
        <v>42</v>
      </c>
      <c r="C78" s="102">
        <v>113</v>
      </c>
      <c r="D78" s="66">
        <v>113</v>
      </c>
      <c r="E78" s="66" t="s">
        <v>42</v>
      </c>
      <c r="F78" s="102">
        <v>65625</v>
      </c>
      <c r="G78" s="102">
        <v>7416</v>
      </c>
    </row>
    <row r="79" spans="1:7" ht="12.75">
      <c r="A79" s="71" t="s">
        <v>167</v>
      </c>
      <c r="B79" s="67">
        <v>314</v>
      </c>
      <c r="C79" s="67">
        <v>1748</v>
      </c>
      <c r="D79" s="67">
        <v>2062</v>
      </c>
      <c r="E79" s="103">
        <v>18982</v>
      </c>
      <c r="F79" s="103">
        <v>47546</v>
      </c>
      <c r="G79" s="67">
        <v>89072</v>
      </c>
    </row>
    <row r="80" spans="1:7" ht="12.75">
      <c r="A80" s="61"/>
      <c r="B80" s="66"/>
      <c r="C80" s="66"/>
      <c r="D80" s="66"/>
      <c r="E80" s="102"/>
      <c r="F80" s="102"/>
      <c r="G80" s="66"/>
    </row>
    <row r="81" spans="1:7" ht="12.75">
      <c r="A81" s="61" t="s">
        <v>148</v>
      </c>
      <c r="B81" s="66">
        <v>106</v>
      </c>
      <c r="C81" s="66">
        <v>84</v>
      </c>
      <c r="D81" s="66">
        <v>190</v>
      </c>
      <c r="E81" s="102">
        <v>8019</v>
      </c>
      <c r="F81" s="102">
        <v>20238</v>
      </c>
      <c r="G81" s="66">
        <v>2550</v>
      </c>
    </row>
    <row r="82" spans="1:7" ht="12.75">
      <c r="A82" s="61" t="s">
        <v>149</v>
      </c>
      <c r="B82" s="102">
        <v>157</v>
      </c>
      <c r="C82" s="102">
        <v>75</v>
      </c>
      <c r="D82" s="66">
        <v>232</v>
      </c>
      <c r="E82" s="102">
        <v>3500</v>
      </c>
      <c r="F82" s="102">
        <v>20000</v>
      </c>
      <c r="G82" s="102">
        <v>2050</v>
      </c>
    </row>
    <row r="83" spans="1:7" ht="12.75">
      <c r="A83" s="71" t="s">
        <v>150</v>
      </c>
      <c r="B83" s="67">
        <v>263</v>
      </c>
      <c r="C83" s="67">
        <v>159</v>
      </c>
      <c r="D83" s="67">
        <v>422</v>
      </c>
      <c r="E83" s="103">
        <v>5321</v>
      </c>
      <c r="F83" s="103">
        <v>20126</v>
      </c>
      <c r="G83" s="67">
        <v>4600</v>
      </c>
    </row>
    <row r="84" spans="1:7" ht="12.75">
      <c r="A84" s="71"/>
      <c r="B84" s="67"/>
      <c r="C84" s="67"/>
      <c r="D84" s="67"/>
      <c r="E84" s="103"/>
      <c r="F84" s="103"/>
      <c r="G84" s="67"/>
    </row>
    <row r="85" spans="1:7" ht="13.5" thickBot="1">
      <c r="A85" s="72" t="s">
        <v>151</v>
      </c>
      <c r="B85" s="73">
        <v>67684</v>
      </c>
      <c r="C85" s="73">
        <v>19328</v>
      </c>
      <c r="D85" s="73">
        <v>87012</v>
      </c>
      <c r="E85" s="106">
        <v>42851</v>
      </c>
      <c r="F85" s="106">
        <v>57394</v>
      </c>
      <c r="G85" s="73">
        <v>4009643</v>
      </c>
    </row>
  </sheetData>
  <mergeCells count="4">
    <mergeCell ref="A1:G1"/>
    <mergeCell ref="A3:G3"/>
    <mergeCell ref="E5:F5"/>
    <mergeCell ref="E6:F6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64">
    <pageSetUpPr fitToPage="1"/>
  </sheetPr>
  <dimension ref="A1:I85"/>
  <sheetViews>
    <sheetView zoomScale="75" zoomScaleNormal="75" workbookViewId="0" topLeftCell="A1">
      <selection activeCell="K6" sqref="K6"/>
    </sheetView>
  </sheetViews>
  <sheetFormatPr defaultColWidth="11.421875" defaultRowHeight="12.75"/>
  <cols>
    <col min="1" max="1" width="25.7109375" style="58" customWidth="1"/>
    <col min="2" max="7" width="14.7109375" style="58" customWidth="1"/>
    <col min="8" max="16384" width="11.421875" style="58" customWidth="1"/>
  </cols>
  <sheetData>
    <row r="1" spans="1:7" s="55" customFormat="1" ht="18">
      <c r="A1" s="179" t="s">
        <v>0</v>
      </c>
      <c r="B1" s="179"/>
      <c r="C1" s="179"/>
      <c r="D1" s="179"/>
      <c r="E1" s="179"/>
      <c r="F1" s="179"/>
      <c r="G1" s="179"/>
    </row>
    <row r="3" spans="1:7" s="56" customFormat="1" ht="15">
      <c r="A3" s="191" t="s">
        <v>189</v>
      </c>
      <c r="B3" s="191"/>
      <c r="C3" s="191"/>
      <c r="D3" s="191"/>
      <c r="E3" s="191"/>
      <c r="F3" s="191"/>
      <c r="G3" s="191"/>
    </row>
    <row r="4" spans="1:7" s="56" customFormat="1" ht="15.75" thickBot="1">
      <c r="A4" s="98"/>
      <c r="B4" s="99"/>
      <c r="C4" s="99"/>
      <c r="D4" s="99"/>
      <c r="E4" s="99"/>
      <c r="F4" s="99"/>
      <c r="G4" s="99"/>
    </row>
    <row r="5" spans="1:7" ht="12.75">
      <c r="A5" s="135" t="s">
        <v>85</v>
      </c>
      <c r="B5" s="136"/>
      <c r="C5" s="135" t="s">
        <v>5</v>
      </c>
      <c r="D5" s="137"/>
      <c r="E5" s="166" t="s">
        <v>14</v>
      </c>
      <c r="F5" s="167"/>
      <c r="G5" s="138" t="s">
        <v>6</v>
      </c>
    </row>
    <row r="6" spans="1:7" ht="12.75">
      <c r="A6" s="59" t="s">
        <v>87</v>
      </c>
      <c r="B6" s="107"/>
      <c r="C6" s="108" t="s">
        <v>154</v>
      </c>
      <c r="D6" s="109" t="s">
        <v>155</v>
      </c>
      <c r="E6" s="189" t="s">
        <v>67</v>
      </c>
      <c r="F6" s="190"/>
      <c r="G6" s="62" t="s">
        <v>15</v>
      </c>
    </row>
    <row r="7" spans="1:7" ht="13.5" thickBot="1">
      <c r="A7" s="90"/>
      <c r="B7" s="91" t="s">
        <v>38</v>
      </c>
      <c r="C7" s="91" t="s">
        <v>39</v>
      </c>
      <c r="D7" s="110" t="s">
        <v>40</v>
      </c>
      <c r="E7" s="91" t="s">
        <v>38</v>
      </c>
      <c r="F7" s="91" t="s">
        <v>39</v>
      </c>
      <c r="G7" s="91" t="s">
        <v>81</v>
      </c>
    </row>
    <row r="8" spans="1:7" ht="12.75">
      <c r="A8" s="57" t="s">
        <v>94</v>
      </c>
      <c r="B8" s="85">
        <v>30951</v>
      </c>
      <c r="C8" s="85">
        <v>156</v>
      </c>
      <c r="D8" s="85">
        <v>31107</v>
      </c>
      <c r="E8" s="111">
        <v>45050</v>
      </c>
      <c r="F8" s="111">
        <v>55000</v>
      </c>
      <c r="G8" s="85">
        <v>1402923</v>
      </c>
    </row>
    <row r="9" spans="1:7" ht="12.75">
      <c r="A9" s="61" t="s">
        <v>95</v>
      </c>
      <c r="B9" s="102">
        <v>15422</v>
      </c>
      <c r="C9" s="102">
        <v>235</v>
      </c>
      <c r="D9" s="66">
        <v>15657</v>
      </c>
      <c r="E9" s="102">
        <v>41520</v>
      </c>
      <c r="F9" s="102">
        <v>60000</v>
      </c>
      <c r="G9" s="102">
        <v>654421</v>
      </c>
    </row>
    <row r="10" spans="1:7" ht="12.75">
      <c r="A10" s="61" t="s">
        <v>96</v>
      </c>
      <c r="B10" s="66">
        <v>779</v>
      </c>
      <c r="C10" s="66">
        <v>8</v>
      </c>
      <c r="D10" s="66">
        <v>787</v>
      </c>
      <c r="E10" s="102">
        <v>42930</v>
      </c>
      <c r="F10" s="102">
        <v>55000</v>
      </c>
      <c r="G10" s="66">
        <v>33882</v>
      </c>
    </row>
    <row r="11" spans="1:7" ht="12.75">
      <c r="A11" s="61" t="s">
        <v>97</v>
      </c>
      <c r="B11" s="102">
        <v>2193</v>
      </c>
      <c r="C11" s="102">
        <v>11</v>
      </c>
      <c r="D11" s="66">
        <v>2204</v>
      </c>
      <c r="E11" s="102">
        <v>45050</v>
      </c>
      <c r="F11" s="102">
        <v>55000</v>
      </c>
      <c r="G11" s="102">
        <v>99400</v>
      </c>
    </row>
    <row r="12" spans="1:7" ht="12.75">
      <c r="A12" s="71" t="s">
        <v>98</v>
      </c>
      <c r="B12" s="67">
        <v>49345</v>
      </c>
      <c r="C12" s="67">
        <v>410</v>
      </c>
      <c r="D12" s="67">
        <v>49755</v>
      </c>
      <c r="E12" s="103">
        <v>43913</v>
      </c>
      <c r="F12" s="103">
        <v>57866</v>
      </c>
      <c r="G12" s="67">
        <v>2190626</v>
      </c>
    </row>
    <row r="13" spans="1:7" ht="12.75">
      <c r="A13" s="71"/>
      <c r="B13" s="67"/>
      <c r="C13" s="67"/>
      <c r="D13" s="67"/>
      <c r="E13" s="103"/>
      <c r="F13" s="103"/>
      <c r="G13" s="67"/>
    </row>
    <row r="14" spans="1:7" ht="12.75">
      <c r="A14" s="71" t="s">
        <v>99</v>
      </c>
      <c r="B14" s="103">
        <v>8634</v>
      </c>
      <c r="C14" s="67" t="s">
        <v>42</v>
      </c>
      <c r="D14" s="67">
        <v>8634</v>
      </c>
      <c r="E14" s="103">
        <v>55000</v>
      </c>
      <c r="F14" s="67" t="s">
        <v>42</v>
      </c>
      <c r="G14" s="103">
        <v>474870</v>
      </c>
    </row>
    <row r="15" spans="1:7" ht="12.75">
      <c r="A15" s="71"/>
      <c r="B15" s="67"/>
      <c r="C15" s="67"/>
      <c r="D15" s="67"/>
      <c r="E15" s="103"/>
      <c r="F15" s="103"/>
      <c r="G15" s="67"/>
    </row>
    <row r="16" spans="1:7" ht="12.75">
      <c r="A16" s="71" t="s">
        <v>100</v>
      </c>
      <c r="B16" s="67">
        <v>2236</v>
      </c>
      <c r="C16" s="67">
        <v>108</v>
      </c>
      <c r="D16" s="67">
        <v>2344</v>
      </c>
      <c r="E16" s="103">
        <v>54000</v>
      </c>
      <c r="F16" s="103">
        <v>72000</v>
      </c>
      <c r="G16" s="67">
        <v>128520</v>
      </c>
    </row>
    <row r="17" spans="1:7" ht="12.75">
      <c r="A17" s="61"/>
      <c r="B17" s="66"/>
      <c r="C17" s="66"/>
      <c r="D17" s="66"/>
      <c r="E17" s="102"/>
      <c r="F17" s="102"/>
      <c r="G17" s="66"/>
    </row>
    <row r="18" spans="1:7" ht="12.75">
      <c r="A18" s="61" t="s">
        <v>101</v>
      </c>
      <c r="B18" s="102">
        <v>387</v>
      </c>
      <c r="C18" s="102">
        <v>325</v>
      </c>
      <c r="D18" s="66">
        <v>712</v>
      </c>
      <c r="E18" s="102">
        <v>30150</v>
      </c>
      <c r="F18" s="102">
        <v>49550</v>
      </c>
      <c r="G18" s="102">
        <v>27772</v>
      </c>
    </row>
    <row r="19" spans="1:7" ht="12.75">
      <c r="A19" s="61" t="s">
        <v>102</v>
      </c>
      <c r="B19" s="102">
        <v>140</v>
      </c>
      <c r="C19" s="66" t="s">
        <v>42</v>
      </c>
      <c r="D19" s="66">
        <v>140</v>
      </c>
      <c r="E19" s="102">
        <v>34285</v>
      </c>
      <c r="F19" s="66" t="s">
        <v>42</v>
      </c>
      <c r="G19" s="102">
        <v>4800</v>
      </c>
    </row>
    <row r="20" spans="1:7" ht="12.75">
      <c r="A20" s="61" t="s">
        <v>103</v>
      </c>
      <c r="B20" s="102">
        <v>300</v>
      </c>
      <c r="C20" s="66" t="s">
        <v>42</v>
      </c>
      <c r="D20" s="66">
        <v>300</v>
      </c>
      <c r="E20" s="102">
        <v>33750</v>
      </c>
      <c r="F20" s="66" t="s">
        <v>42</v>
      </c>
      <c r="G20" s="102">
        <v>10125</v>
      </c>
    </row>
    <row r="21" spans="1:7" ht="12.75">
      <c r="A21" s="71" t="s">
        <v>165</v>
      </c>
      <c r="B21" s="67">
        <v>827</v>
      </c>
      <c r="C21" s="67">
        <v>325</v>
      </c>
      <c r="D21" s="67">
        <v>1152</v>
      </c>
      <c r="E21" s="103">
        <v>32156</v>
      </c>
      <c r="F21" s="103">
        <v>49550</v>
      </c>
      <c r="G21" s="67">
        <v>42697</v>
      </c>
    </row>
    <row r="22" spans="1:7" ht="12.75">
      <c r="A22" s="71"/>
      <c r="B22" s="67"/>
      <c r="C22" s="67"/>
      <c r="D22" s="67"/>
      <c r="E22" s="103"/>
      <c r="F22" s="103"/>
      <c r="G22" s="67"/>
    </row>
    <row r="23" spans="1:7" ht="12.75">
      <c r="A23" s="71" t="s">
        <v>104</v>
      </c>
      <c r="B23" s="103">
        <v>1213</v>
      </c>
      <c r="C23" s="103">
        <v>1373</v>
      </c>
      <c r="D23" s="67">
        <v>2586</v>
      </c>
      <c r="E23" s="103">
        <v>26801</v>
      </c>
      <c r="F23" s="103">
        <v>44377</v>
      </c>
      <c r="G23" s="103">
        <v>93439</v>
      </c>
    </row>
    <row r="24" spans="1:7" ht="12.75">
      <c r="A24" s="71"/>
      <c r="B24" s="67"/>
      <c r="C24" s="67"/>
      <c r="D24" s="67"/>
      <c r="E24" s="103"/>
      <c r="F24" s="103"/>
      <c r="G24" s="67"/>
    </row>
    <row r="25" spans="1:7" ht="12.75">
      <c r="A25" s="71" t="s">
        <v>105</v>
      </c>
      <c r="B25" s="103" t="s">
        <v>42</v>
      </c>
      <c r="C25" s="103">
        <v>73</v>
      </c>
      <c r="D25" s="67">
        <v>73</v>
      </c>
      <c r="E25" s="103" t="s">
        <v>42</v>
      </c>
      <c r="F25" s="103">
        <v>65000</v>
      </c>
      <c r="G25" s="103">
        <v>4745</v>
      </c>
    </row>
    <row r="26" spans="1:7" ht="12.75">
      <c r="A26" s="61"/>
      <c r="B26" s="66"/>
      <c r="C26" s="66"/>
      <c r="D26" s="66"/>
      <c r="E26" s="102"/>
      <c r="F26" s="102"/>
      <c r="G26" s="66"/>
    </row>
    <row r="27" spans="1:7" ht="12.75">
      <c r="A27" s="61" t="s">
        <v>106</v>
      </c>
      <c r="B27" s="66" t="s">
        <v>42</v>
      </c>
      <c r="C27" s="66">
        <v>680</v>
      </c>
      <c r="D27" s="66">
        <v>680</v>
      </c>
      <c r="E27" s="66" t="s">
        <v>42</v>
      </c>
      <c r="F27" s="102">
        <v>60000</v>
      </c>
      <c r="G27" s="66">
        <v>40800</v>
      </c>
    </row>
    <row r="28" spans="1:7" ht="12.75">
      <c r="A28" s="61" t="s">
        <v>107</v>
      </c>
      <c r="B28" s="66" t="s">
        <v>42</v>
      </c>
      <c r="C28" s="66" t="s">
        <v>42</v>
      </c>
      <c r="D28" s="66" t="s">
        <v>42</v>
      </c>
      <c r="E28" s="66" t="s">
        <v>42</v>
      </c>
      <c r="F28" s="102" t="s">
        <v>42</v>
      </c>
      <c r="G28" s="66" t="s">
        <v>42</v>
      </c>
    </row>
    <row r="29" spans="1:7" ht="12.75">
      <c r="A29" s="61" t="s">
        <v>108</v>
      </c>
      <c r="B29" s="66" t="s">
        <v>42</v>
      </c>
      <c r="C29" s="66" t="s">
        <v>42</v>
      </c>
      <c r="D29" s="66" t="s">
        <v>42</v>
      </c>
      <c r="E29" s="66" t="s">
        <v>42</v>
      </c>
      <c r="F29" s="102" t="s">
        <v>42</v>
      </c>
      <c r="G29" s="66" t="s">
        <v>42</v>
      </c>
    </row>
    <row r="30" spans="1:7" ht="12.75">
      <c r="A30" s="71" t="s">
        <v>109</v>
      </c>
      <c r="B30" s="67" t="s">
        <v>42</v>
      </c>
      <c r="C30" s="67">
        <v>680</v>
      </c>
      <c r="D30" s="67">
        <v>680</v>
      </c>
      <c r="E30" s="67" t="s">
        <v>42</v>
      </c>
      <c r="F30" s="103">
        <v>60000</v>
      </c>
      <c r="G30" s="67">
        <v>40800</v>
      </c>
    </row>
    <row r="31" spans="1:7" ht="12.75">
      <c r="A31" s="61"/>
      <c r="B31" s="66"/>
      <c r="C31" s="66"/>
      <c r="D31" s="66"/>
      <c r="E31" s="102"/>
      <c r="F31" s="102"/>
      <c r="G31" s="66"/>
    </row>
    <row r="32" spans="1:7" ht="12.75">
      <c r="A32" s="61" t="s">
        <v>110</v>
      </c>
      <c r="B32" s="104">
        <v>3532</v>
      </c>
      <c r="C32" s="104">
        <v>435</v>
      </c>
      <c r="D32" s="66">
        <v>3967</v>
      </c>
      <c r="E32" s="104">
        <v>9500</v>
      </c>
      <c r="F32" s="104">
        <v>60334</v>
      </c>
      <c r="G32" s="104">
        <v>59799</v>
      </c>
    </row>
    <row r="33" spans="1:7" ht="12.75">
      <c r="A33" s="61" t="s">
        <v>111</v>
      </c>
      <c r="B33" s="104">
        <v>1509</v>
      </c>
      <c r="C33" s="104">
        <v>1499</v>
      </c>
      <c r="D33" s="66">
        <v>3008</v>
      </c>
      <c r="E33" s="104">
        <v>28000</v>
      </c>
      <c r="F33" s="104">
        <v>50000</v>
      </c>
      <c r="G33" s="102">
        <v>117202</v>
      </c>
    </row>
    <row r="34" spans="1:7" ht="12.75">
      <c r="A34" s="61" t="s">
        <v>112</v>
      </c>
      <c r="B34" s="104">
        <v>14</v>
      </c>
      <c r="C34" s="104">
        <v>986</v>
      </c>
      <c r="D34" s="66">
        <v>1000</v>
      </c>
      <c r="E34" s="104">
        <v>17179</v>
      </c>
      <c r="F34" s="104">
        <v>45395</v>
      </c>
      <c r="G34" s="102">
        <v>45000</v>
      </c>
    </row>
    <row r="35" spans="1:7" ht="12.75">
      <c r="A35" s="61" t="s">
        <v>113</v>
      </c>
      <c r="B35" s="104" t="s">
        <v>42</v>
      </c>
      <c r="C35" s="104">
        <v>25</v>
      </c>
      <c r="D35" s="66">
        <v>25</v>
      </c>
      <c r="E35" s="104" t="s">
        <v>42</v>
      </c>
      <c r="F35" s="104">
        <v>52520</v>
      </c>
      <c r="G35" s="102">
        <v>1313</v>
      </c>
    </row>
    <row r="36" spans="1:7" ht="12.75">
      <c r="A36" s="71" t="s">
        <v>114</v>
      </c>
      <c r="B36" s="67">
        <v>5055</v>
      </c>
      <c r="C36" s="67">
        <v>2945</v>
      </c>
      <c r="D36" s="67">
        <v>8000</v>
      </c>
      <c r="E36" s="103">
        <v>15044</v>
      </c>
      <c r="F36" s="103">
        <v>50006</v>
      </c>
      <c r="G36" s="67">
        <v>223314</v>
      </c>
    </row>
    <row r="37" spans="1:7" ht="12.75">
      <c r="A37" s="71"/>
      <c r="B37" s="67"/>
      <c r="C37" s="67"/>
      <c r="D37" s="67"/>
      <c r="E37" s="103"/>
      <c r="F37" s="103"/>
      <c r="G37" s="67"/>
    </row>
    <row r="38" spans="1:7" ht="12.75">
      <c r="A38" s="71" t="s">
        <v>115</v>
      </c>
      <c r="B38" s="67" t="s">
        <v>42</v>
      </c>
      <c r="C38" s="103">
        <v>554</v>
      </c>
      <c r="D38" s="67">
        <v>554</v>
      </c>
      <c r="E38" s="67" t="s">
        <v>42</v>
      </c>
      <c r="F38" s="103">
        <v>53000</v>
      </c>
      <c r="G38" s="103">
        <v>29362</v>
      </c>
    </row>
    <row r="39" spans="1:7" ht="12.75">
      <c r="A39" s="61"/>
      <c r="B39" s="66"/>
      <c r="C39" s="66"/>
      <c r="D39" s="66"/>
      <c r="E39" s="102"/>
      <c r="F39" s="102"/>
      <c r="G39" s="66"/>
    </row>
    <row r="40" spans="1:7" ht="12.75">
      <c r="A40" s="61" t="s">
        <v>116</v>
      </c>
      <c r="B40" s="102">
        <v>12</v>
      </c>
      <c r="C40" s="102">
        <v>131</v>
      </c>
      <c r="D40" s="66">
        <v>143</v>
      </c>
      <c r="E40" s="102">
        <v>12000</v>
      </c>
      <c r="F40" s="102">
        <v>40000</v>
      </c>
      <c r="G40" s="102">
        <v>5384</v>
      </c>
    </row>
    <row r="41" spans="1:7" ht="12.75">
      <c r="A41" s="61" t="s">
        <v>117</v>
      </c>
      <c r="B41" s="66">
        <v>119</v>
      </c>
      <c r="C41" s="66">
        <v>37</v>
      </c>
      <c r="D41" s="66">
        <v>156</v>
      </c>
      <c r="E41" s="102">
        <v>35000</v>
      </c>
      <c r="F41" s="102">
        <v>60000</v>
      </c>
      <c r="G41" s="66">
        <v>6385</v>
      </c>
    </row>
    <row r="42" spans="1:7" ht="12.75">
      <c r="A42" s="61" t="s">
        <v>118</v>
      </c>
      <c r="B42" s="102" t="s">
        <v>42</v>
      </c>
      <c r="C42" s="102">
        <v>3000</v>
      </c>
      <c r="D42" s="66">
        <v>3000</v>
      </c>
      <c r="E42" s="102" t="s">
        <v>42</v>
      </c>
      <c r="F42" s="102">
        <v>78000</v>
      </c>
      <c r="G42" s="102">
        <v>234000</v>
      </c>
    </row>
    <row r="43" spans="1:7" ht="12.75">
      <c r="A43" s="61" t="s">
        <v>119</v>
      </c>
      <c r="B43" s="69">
        <v>2</v>
      </c>
      <c r="C43" s="102">
        <v>4024</v>
      </c>
      <c r="D43" s="66">
        <v>4026</v>
      </c>
      <c r="E43" s="69">
        <v>55000</v>
      </c>
      <c r="F43" s="102">
        <v>55000</v>
      </c>
      <c r="G43" s="102">
        <v>221430</v>
      </c>
    </row>
    <row r="44" spans="1:7" ht="12.75">
      <c r="A44" s="61" t="s">
        <v>120</v>
      </c>
      <c r="B44" s="102">
        <v>10</v>
      </c>
      <c r="C44" s="102">
        <v>438</v>
      </c>
      <c r="D44" s="66">
        <v>448</v>
      </c>
      <c r="E44" s="102">
        <v>14000</v>
      </c>
      <c r="F44" s="102">
        <v>88000</v>
      </c>
      <c r="G44" s="102">
        <v>38684</v>
      </c>
    </row>
    <row r="45" spans="1:7" ht="12.75">
      <c r="A45" s="61" t="s">
        <v>121</v>
      </c>
      <c r="B45" s="102">
        <v>3</v>
      </c>
      <c r="C45" s="102">
        <v>897</v>
      </c>
      <c r="D45" s="66">
        <v>900</v>
      </c>
      <c r="E45" s="102">
        <v>15000</v>
      </c>
      <c r="F45" s="102">
        <v>80000</v>
      </c>
      <c r="G45" s="102">
        <v>71805</v>
      </c>
    </row>
    <row r="46" spans="1:7" ht="12.75">
      <c r="A46" s="61" t="s">
        <v>122</v>
      </c>
      <c r="B46" s="66" t="s">
        <v>42</v>
      </c>
      <c r="C46" s="102">
        <v>1</v>
      </c>
      <c r="D46" s="66">
        <v>1</v>
      </c>
      <c r="E46" s="66" t="s">
        <v>42</v>
      </c>
      <c r="F46" s="102">
        <v>25000</v>
      </c>
      <c r="G46" s="102">
        <v>25</v>
      </c>
    </row>
    <row r="47" spans="1:7" ht="12.75">
      <c r="A47" s="61" t="s">
        <v>123</v>
      </c>
      <c r="B47" s="66" t="s">
        <v>42</v>
      </c>
      <c r="C47" s="102">
        <v>10</v>
      </c>
      <c r="D47" s="66">
        <v>10</v>
      </c>
      <c r="E47" s="66" t="s">
        <v>42</v>
      </c>
      <c r="F47" s="102">
        <v>50000</v>
      </c>
      <c r="G47" s="102">
        <v>500</v>
      </c>
    </row>
    <row r="48" spans="1:7" ht="12.75">
      <c r="A48" s="61" t="s">
        <v>124</v>
      </c>
      <c r="B48" s="102">
        <v>29</v>
      </c>
      <c r="C48" s="102">
        <v>38</v>
      </c>
      <c r="D48" s="66">
        <v>67</v>
      </c>
      <c r="E48" s="102">
        <v>10000</v>
      </c>
      <c r="F48" s="102">
        <v>75000</v>
      </c>
      <c r="G48" s="102">
        <v>3140</v>
      </c>
    </row>
    <row r="49" spans="1:7" ht="12.75">
      <c r="A49" s="71" t="s">
        <v>166</v>
      </c>
      <c r="B49" s="67">
        <v>175</v>
      </c>
      <c r="C49" s="67">
        <v>8576</v>
      </c>
      <c r="D49" s="67">
        <v>8751</v>
      </c>
      <c r="E49" s="103">
        <v>27966</v>
      </c>
      <c r="F49" s="103">
        <v>67218</v>
      </c>
      <c r="G49" s="67">
        <v>581353</v>
      </c>
    </row>
    <row r="50" spans="1:7" ht="12.75">
      <c r="A50" s="71"/>
      <c r="B50" s="67"/>
      <c r="C50" s="67"/>
      <c r="D50" s="67"/>
      <c r="E50" s="103"/>
      <c r="F50" s="103"/>
      <c r="G50" s="67"/>
    </row>
    <row r="51" spans="1:7" ht="12.75">
      <c r="A51" s="71" t="s">
        <v>125</v>
      </c>
      <c r="B51" s="103" t="s">
        <v>42</v>
      </c>
      <c r="C51" s="103" t="s">
        <v>42</v>
      </c>
      <c r="D51" s="67" t="s">
        <v>42</v>
      </c>
      <c r="E51" s="103" t="s">
        <v>42</v>
      </c>
      <c r="F51" s="103" t="s">
        <v>42</v>
      </c>
      <c r="G51" s="103" t="s">
        <v>42</v>
      </c>
    </row>
    <row r="52" spans="1:7" ht="12.75">
      <c r="A52" s="61"/>
      <c r="B52" s="66"/>
      <c r="C52" s="66"/>
      <c r="D52" s="66"/>
      <c r="E52" s="102"/>
      <c r="F52" s="102"/>
      <c r="G52" s="66"/>
    </row>
    <row r="53" spans="1:7" ht="12.75">
      <c r="A53" s="61" t="s">
        <v>126</v>
      </c>
      <c r="B53" s="66" t="s">
        <v>42</v>
      </c>
      <c r="C53" s="66">
        <v>550</v>
      </c>
      <c r="D53" s="66">
        <v>550</v>
      </c>
      <c r="E53" s="102" t="s">
        <v>42</v>
      </c>
      <c r="F53" s="102">
        <v>47500</v>
      </c>
      <c r="G53" s="66">
        <v>26125</v>
      </c>
    </row>
    <row r="54" spans="1:7" ht="12.75">
      <c r="A54" s="61" t="s">
        <v>127</v>
      </c>
      <c r="B54" s="66" t="s">
        <v>42</v>
      </c>
      <c r="C54" s="66">
        <v>81</v>
      </c>
      <c r="D54" s="66">
        <v>81</v>
      </c>
      <c r="E54" s="66" t="s">
        <v>42</v>
      </c>
      <c r="F54" s="102">
        <v>47000</v>
      </c>
      <c r="G54" s="66">
        <v>3807</v>
      </c>
    </row>
    <row r="55" spans="1:7" ht="12.75">
      <c r="A55" s="61" t="s">
        <v>128</v>
      </c>
      <c r="B55" s="66">
        <v>4</v>
      </c>
      <c r="C55" s="66">
        <v>9</v>
      </c>
      <c r="D55" s="66">
        <v>13</v>
      </c>
      <c r="E55" s="102">
        <v>7000</v>
      </c>
      <c r="F55" s="102">
        <v>40000</v>
      </c>
      <c r="G55" s="66">
        <v>388</v>
      </c>
    </row>
    <row r="56" spans="1:7" ht="12.75">
      <c r="A56" s="61" t="s">
        <v>129</v>
      </c>
      <c r="B56" s="66" t="s">
        <v>42</v>
      </c>
      <c r="C56" s="66" t="s">
        <v>42</v>
      </c>
      <c r="D56" s="66" t="s">
        <v>42</v>
      </c>
      <c r="E56" s="66" t="s">
        <v>42</v>
      </c>
      <c r="F56" s="66" t="s">
        <v>42</v>
      </c>
      <c r="G56" s="66" t="s">
        <v>42</v>
      </c>
    </row>
    <row r="57" spans="1:7" ht="12.75">
      <c r="A57" s="61" t="s">
        <v>130</v>
      </c>
      <c r="B57" s="66" t="s">
        <v>42</v>
      </c>
      <c r="C57" s="66">
        <v>890</v>
      </c>
      <c r="D57" s="66">
        <v>890</v>
      </c>
      <c r="E57" s="102" t="s">
        <v>42</v>
      </c>
      <c r="F57" s="102">
        <v>38000</v>
      </c>
      <c r="G57" s="66">
        <v>33820</v>
      </c>
    </row>
    <row r="58" spans="1:7" ht="12.75">
      <c r="A58" s="71" t="s">
        <v>131</v>
      </c>
      <c r="B58" s="67">
        <v>4</v>
      </c>
      <c r="C58" s="67">
        <v>1530</v>
      </c>
      <c r="D58" s="67">
        <v>1534</v>
      </c>
      <c r="E58" s="103">
        <v>7000</v>
      </c>
      <c r="F58" s="103">
        <v>41903</v>
      </c>
      <c r="G58" s="67">
        <v>64140</v>
      </c>
    </row>
    <row r="59" spans="1:7" ht="12.75">
      <c r="A59" s="61"/>
      <c r="B59" s="66"/>
      <c r="C59" s="66"/>
      <c r="D59" s="66"/>
      <c r="E59" s="102"/>
      <c r="F59" s="102"/>
      <c r="G59" s="66"/>
    </row>
    <row r="60" spans="1:7" ht="12.75">
      <c r="A60" s="61" t="s">
        <v>132</v>
      </c>
      <c r="B60" s="104" t="s">
        <v>42</v>
      </c>
      <c r="C60" s="104">
        <v>99</v>
      </c>
      <c r="D60" s="66">
        <v>99</v>
      </c>
      <c r="E60" s="104" t="s">
        <v>42</v>
      </c>
      <c r="F60" s="104">
        <v>15000</v>
      </c>
      <c r="G60" s="102">
        <v>1485</v>
      </c>
    </row>
    <row r="61" spans="1:7" ht="12.75">
      <c r="A61" s="61" t="s">
        <v>133</v>
      </c>
      <c r="B61" s="104">
        <v>3</v>
      </c>
      <c r="C61" s="104">
        <v>4</v>
      </c>
      <c r="D61" s="66">
        <v>7</v>
      </c>
      <c r="E61" s="104">
        <v>7000</v>
      </c>
      <c r="F61" s="104">
        <v>27000</v>
      </c>
      <c r="G61" s="102">
        <v>129</v>
      </c>
    </row>
    <row r="62" spans="1:7" ht="12.75">
      <c r="A62" s="61" t="s">
        <v>134</v>
      </c>
      <c r="B62" s="66" t="s">
        <v>42</v>
      </c>
      <c r="C62" s="69">
        <v>41</v>
      </c>
      <c r="D62" s="69">
        <v>41</v>
      </c>
      <c r="E62" s="66" t="s">
        <v>42</v>
      </c>
      <c r="F62" s="69">
        <v>20000</v>
      </c>
      <c r="G62" s="69">
        <v>820</v>
      </c>
    </row>
    <row r="63" spans="1:7" ht="12.75">
      <c r="A63" s="71" t="s">
        <v>135</v>
      </c>
      <c r="B63" s="67">
        <v>3</v>
      </c>
      <c r="C63" s="67">
        <v>144</v>
      </c>
      <c r="D63" s="67">
        <v>147</v>
      </c>
      <c r="E63" s="103">
        <v>7000</v>
      </c>
      <c r="F63" s="103">
        <v>16757</v>
      </c>
      <c r="G63" s="67">
        <v>2434</v>
      </c>
    </row>
    <row r="64" spans="1:7" ht="12.75">
      <c r="A64" s="71"/>
      <c r="B64" s="67"/>
      <c r="C64" s="67"/>
      <c r="D64" s="67"/>
      <c r="E64" s="103"/>
      <c r="F64" s="103"/>
      <c r="G64" s="67"/>
    </row>
    <row r="65" spans="1:7" ht="12.75">
      <c r="A65" s="71" t="s">
        <v>136</v>
      </c>
      <c r="B65" s="67" t="s">
        <v>42</v>
      </c>
      <c r="C65" s="103">
        <v>36</v>
      </c>
      <c r="D65" s="67">
        <v>36</v>
      </c>
      <c r="E65" s="67" t="s">
        <v>42</v>
      </c>
      <c r="F65" s="103">
        <v>16715</v>
      </c>
      <c r="G65" s="103">
        <v>602</v>
      </c>
    </row>
    <row r="66" spans="1:7" ht="12.75">
      <c r="A66" s="61"/>
      <c r="B66" s="66"/>
      <c r="C66" s="66"/>
      <c r="D66" s="66"/>
      <c r="E66" s="102"/>
      <c r="F66" s="102"/>
      <c r="G66" s="66"/>
    </row>
    <row r="67" spans="1:7" ht="12.75">
      <c r="A67" s="61" t="s">
        <v>137</v>
      </c>
      <c r="B67" s="66" t="s">
        <v>42</v>
      </c>
      <c r="C67" s="102">
        <v>430</v>
      </c>
      <c r="D67" s="66">
        <v>430</v>
      </c>
      <c r="E67" s="66" t="s">
        <v>42</v>
      </c>
      <c r="F67" s="102">
        <v>64000</v>
      </c>
      <c r="G67" s="102">
        <v>27520</v>
      </c>
    </row>
    <row r="68" spans="1:7" ht="12.75">
      <c r="A68" s="61" t="s">
        <v>138</v>
      </c>
      <c r="B68" s="66" t="s">
        <v>42</v>
      </c>
      <c r="C68" s="102">
        <v>460</v>
      </c>
      <c r="D68" s="66">
        <v>460</v>
      </c>
      <c r="E68" s="66" t="s">
        <v>42</v>
      </c>
      <c r="F68" s="102">
        <v>55000</v>
      </c>
      <c r="G68" s="102">
        <v>25300</v>
      </c>
    </row>
    <row r="69" spans="1:7" ht="12.75">
      <c r="A69" s="71" t="s">
        <v>139</v>
      </c>
      <c r="B69" s="67" t="s">
        <v>42</v>
      </c>
      <c r="C69" s="67">
        <v>890</v>
      </c>
      <c r="D69" s="67">
        <v>890</v>
      </c>
      <c r="E69" s="67" t="s">
        <v>42</v>
      </c>
      <c r="F69" s="103">
        <v>59348</v>
      </c>
      <c r="G69" s="67">
        <v>52820</v>
      </c>
    </row>
    <row r="70" spans="1:7" ht="12.75">
      <c r="A70" s="61"/>
      <c r="B70" s="66"/>
      <c r="C70" s="66"/>
      <c r="D70" s="66"/>
      <c r="E70" s="102"/>
      <c r="F70" s="102"/>
      <c r="G70" s="66"/>
    </row>
    <row r="71" spans="1:7" ht="12.75">
      <c r="A71" s="61" t="s">
        <v>140</v>
      </c>
      <c r="B71" s="66" t="s">
        <v>42</v>
      </c>
      <c r="C71" s="66">
        <v>29</v>
      </c>
      <c r="D71" s="66">
        <v>29</v>
      </c>
      <c r="E71" s="66" t="s">
        <v>42</v>
      </c>
      <c r="F71" s="102">
        <v>29069</v>
      </c>
      <c r="G71" s="66">
        <v>843</v>
      </c>
    </row>
    <row r="72" spans="1:7" ht="12.75">
      <c r="A72" s="61" t="s">
        <v>141</v>
      </c>
      <c r="B72" s="66" t="s">
        <v>42</v>
      </c>
      <c r="C72" s="66">
        <v>330</v>
      </c>
      <c r="D72" s="66">
        <v>330</v>
      </c>
      <c r="E72" s="66" t="s">
        <v>42</v>
      </c>
      <c r="F72" s="102">
        <v>35000</v>
      </c>
      <c r="G72" s="66">
        <v>11550</v>
      </c>
    </row>
    <row r="73" spans="1:7" ht="12.75">
      <c r="A73" s="61" t="s">
        <v>142</v>
      </c>
      <c r="B73" s="102">
        <v>470</v>
      </c>
      <c r="C73" s="102">
        <v>377</v>
      </c>
      <c r="D73" s="66">
        <v>847</v>
      </c>
      <c r="E73" s="102">
        <v>10000</v>
      </c>
      <c r="F73" s="102">
        <v>50000</v>
      </c>
      <c r="G73" s="102">
        <v>23550</v>
      </c>
    </row>
    <row r="74" spans="1:7" ht="12.75">
      <c r="A74" s="61" t="s">
        <v>143</v>
      </c>
      <c r="B74" s="66" t="s">
        <v>42</v>
      </c>
      <c r="C74" s="66">
        <v>1000</v>
      </c>
      <c r="D74" s="66">
        <v>1000</v>
      </c>
      <c r="E74" s="66" t="s">
        <v>42</v>
      </c>
      <c r="F74" s="102">
        <v>50922</v>
      </c>
      <c r="G74" s="66">
        <v>50922</v>
      </c>
    </row>
    <row r="75" spans="1:9" ht="12.75">
      <c r="A75" s="61" t="s">
        <v>144</v>
      </c>
      <c r="B75" s="66">
        <v>24</v>
      </c>
      <c r="C75" s="66">
        <v>95</v>
      </c>
      <c r="D75" s="66">
        <v>119</v>
      </c>
      <c r="E75" s="102">
        <v>8000</v>
      </c>
      <c r="F75" s="102">
        <v>28000</v>
      </c>
      <c r="G75" s="66">
        <v>2852</v>
      </c>
      <c r="I75" s="112"/>
    </row>
    <row r="76" spans="1:7" ht="12.75">
      <c r="A76" s="61" t="s">
        <v>145</v>
      </c>
      <c r="B76" s="66">
        <v>6</v>
      </c>
      <c r="C76" s="66">
        <v>73</v>
      </c>
      <c r="D76" s="66">
        <v>79</v>
      </c>
      <c r="E76" s="102">
        <v>2000</v>
      </c>
      <c r="F76" s="102">
        <v>59350</v>
      </c>
      <c r="G76" s="66">
        <v>4345</v>
      </c>
    </row>
    <row r="77" spans="1:7" ht="12.75">
      <c r="A77" s="61" t="s">
        <v>146</v>
      </c>
      <c r="B77" s="69">
        <v>91</v>
      </c>
      <c r="C77" s="66">
        <v>242</v>
      </c>
      <c r="D77" s="66">
        <v>333</v>
      </c>
      <c r="E77" s="69">
        <v>10000</v>
      </c>
      <c r="F77" s="102">
        <v>38000</v>
      </c>
      <c r="G77" s="66">
        <v>10106</v>
      </c>
    </row>
    <row r="78" spans="1:7" ht="12.75">
      <c r="A78" s="61" t="s">
        <v>147</v>
      </c>
      <c r="B78" s="66" t="s">
        <v>42</v>
      </c>
      <c r="C78" s="102">
        <v>70</v>
      </c>
      <c r="D78" s="66">
        <v>70</v>
      </c>
      <c r="E78" s="66" t="s">
        <v>42</v>
      </c>
      <c r="F78" s="102">
        <v>59063</v>
      </c>
      <c r="G78" s="102">
        <v>4134</v>
      </c>
    </row>
    <row r="79" spans="1:7" ht="12.75">
      <c r="A79" s="71" t="s">
        <v>167</v>
      </c>
      <c r="B79" s="67">
        <v>591</v>
      </c>
      <c r="C79" s="67">
        <v>2216</v>
      </c>
      <c r="D79" s="67">
        <v>2807</v>
      </c>
      <c r="E79" s="103">
        <v>9838</v>
      </c>
      <c r="F79" s="103">
        <v>46249</v>
      </c>
      <c r="G79" s="67">
        <v>108302</v>
      </c>
    </row>
    <row r="80" spans="1:7" ht="12.75">
      <c r="A80" s="61"/>
      <c r="B80" s="66"/>
      <c r="C80" s="66"/>
      <c r="D80" s="66"/>
      <c r="E80" s="102"/>
      <c r="F80" s="102"/>
      <c r="G80" s="66"/>
    </row>
    <row r="81" spans="1:7" ht="12.75">
      <c r="A81" s="61" t="s">
        <v>148</v>
      </c>
      <c r="B81" s="66">
        <v>112</v>
      </c>
      <c r="C81" s="66">
        <v>155</v>
      </c>
      <c r="D81" s="66">
        <v>267</v>
      </c>
      <c r="E81" s="102">
        <v>7143</v>
      </c>
      <c r="F81" s="102">
        <v>18419</v>
      </c>
      <c r="G81" s="66">
        <v>3655</v>
      </c>
    </row>
    <row r="82" spans="1:7" ht="12.75">
      <c r="A82" s="61" t="s">
        <v>149</v>
      </c>
      <c r="B82" s="102">
        <v>157</v>
      </c>
      <c r="C82" s="102">
        <v>72</v>
      </c>
      <c r="D82" s="66">
        <v>229</v>
      </c>
      <c r="E82" s="102">
        <v>5000</v>
      </c>
      <c r="F82" s="102">
        <v>20000</v>
      </c>
      <c r="G82" s="102">
        <v>2225</v>
      </c>
    </row>
    <row r="83" spans="1:7" ht="12.75">
      <c r="A83" s="71" t="s">
        <v>150</v>
      </c>
      <c r="B83" s="67">
        <v>269</v>
      </c>
      <c r="C83" s="67">
        <v>227</v>
      </c>
      <c r="D83" s="67">
        <v>496</v>
      </c>
      <c r="E83" s="103">
        <v>5892</v>
      </c>
      <c r="F83" s="103">
        <v>18920</v>
      </c>
      <c r="G83" s="67">
        <v>5880</v>
      </c>
    </row>
    <row r="84" spans="1:7" ht="12.75">
      <c r="A84" s="71"/>
      <c r="B84" s="67"/>
      <c r="C84" s="67"/>
      <c r="D84" s="67"/>
      <c r="E84" s="103"/>
      <c r="F84" s="103"/>
      <c r="G84" s="67"/>
    </row>
    <row r="85" spans="1:7" ht="13.5" thickBot="1">
      <c r="A85" s="72" t="s">
        <v>151</v>
      </c>
      <c r="B85" s="73">
        <v>68352</v>
      </c>
      <c r="C85" s="73">
        <v>20087</v>
      </c>
      <c r="D85" s="73">
        <v>88439</v>
      </c>
      <c r="E85" s="106">
        <v>42574</v>
      </c>
      <c r="F85" s="106">
        <v>56449</v>
      </c>
      <c r="G85" s="73">
        <v>4043904</v>
      </c>
    </row>
  </sheetData>
  <mergeCells count="4">
    <mergeCell ref="A1:G1"/>
    <mergeCell ref="A3:G3"/>
    <mergeCell ref="E5:F5"/>
    <mergeCell ref="E6:F6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apab</cp:lastModifiedBy>
  <cp:lastPrinted>2007-07-19T06:57:30Z</cp:lastPrinted>
  <dcterms:created xsi:type="dcterms:W3CDTF">2003-08-06T11:10:37Z</dcterms:created>
  <dcterms:modified xsi:type="dcterms:W3CDTF">2007-07-19T07:05:22Z</dcterms:modified>
  <cp:category/>
  <cp:version/>
  <cp:contentType/>
  <cp:contentStatus/>
</cp:coreProperties>
</file>