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12390" windowHeight="3240" activeTab="6"/>
  </bookViews>
  <sheets>
    <sheet name="32.1" sheetId="1" r:id="rId1"/>
    <sheet name="32.2 (04)" sheetId="2" r:id="rId2"/>
    <sheet name="32.2 (04) Cont1" sheetId="3" r:id="rId3"/>
    <sheet name="32.2 (04) Cont2" sheetId="4" r:id="rId4"/>
    <sheet name="32.2 (04) Concl" sheetId="5" r:id="rId5"/>
    <sheet name="32.2 (05)" sheetId="6" r:id="rId6"/>
    <sheet name="32.2 (05) Cont1" sheetId="7" r:id="rId7"/>
    <sheet name="32.2 (05) Cont2" sheetId="8" r:id="rId8"/>
    <sheet name="32.2 (05) Concl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'32.1'!$A$1:$L$30</definedName>
    <definedName name="_xlnm.Print_Area" localSheetId="4">'32.2 (04) Concl'!$A$1:$I$77</definedName>
    <definedName name="_xlnm.Print_Area" localSheetId="2">'32.2 (04) Cont1'!$A$1:$K$78</definedName>
    <definedName name="_xlnm.Print_Area" localSheetId="3">'32.2 (04) Cont2'!$A$1:$H$77</definedName>
    <definedName name="_xlnm.Print_Area" localSheetId="8">'32.2 (05) Concl'!$A$1:$I$78</definedName>
    <definedName name="_xlnm.Print_Area" localSheetId="6">'32.2 (05) Cont1'!$A$1:$K$81</definedName>
    <definedName name="_xlnm.Print_Area" localSheetId="7">'32.2 (05) Cont2'!$A$1:$H$78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<sst xmlns="http://schemas.openxmlformats.org/spreadsheetml/2006/main" count="763" uniqueCount="165">
  <si>
    <t>RED CONTABLE AGRARIA NACIONAL</t>
  </si>
  <si>
    <t>Cereales</t>
  </si>
  <si>
    <t xml:space="preserve">Raíces </t>
  </si>
  <si>
    <t>Otros</t>
  </si>
  <si>
    <t>Horticul-</t>
  </si>
  <si>
    <t xml:space="preserve">raíces y </t>
  </si>
  <si>
    <t>terreno</t>
  </si>
  <si>
    <t>cultivos</t>
  </si>
  <si>
    <t>tura aire</t>
  </si>
  <si>
    <t>tura in-</t>
  </si>
  <si>
    <t>tubérculos</t>
  </si>
  <si>
    <t>de labor</t>
  </si>
  <si>
    <t>generales</t>
  </si>
  <si>
    <t>libre</t>
  </si>
  <si>
    <t>vernadero</t>
  </si>
  <si>
    <t xml:space="preserve">  Explotaciones representadas</t>
  </si>
  <si>
    <t xml:space="preserve">  Explotaciones muestra</t>
  </si>
  <si>
    <t xml:space="preserve">     Producción bruta vegetal</t>
  </si>
  <si>
    <t xml:space="preserve">     Producción bruta animal</t>
  </si>
  <si>
    <t xml:space="preserve">     Otra producción bruta</t>
  </si>
  <si>
    <t xml:space="preserve">     Semillas y plantas</t>
  </si>
  <si>
    <t xml:space="preserve">     Abonos</t>
  </si>
  <si>
    <t xml:space="preserve">     Fitosanitarios</t>
  </si>
  <si>
    <t xml:space="preserve">     Otros costes específicos de los cultivos</t>
  </si>
  <si>
    <t xml:space="preserve">     Piensos comprados</t>
  </si>
  <si>
    <t xml:space="preserve">     Piensos reemplazados</t>
  </si>
  <si>
    <t xml:space="preserve">     Otros costes específicos de los ganados</t>
  </si>
  <si>
    <t xml:space="preserve">     Trabajos por terceros y alquiler de máquinas</t>
  </si>
  <si>
    <t xml:space="preserve">     Mantenimiento de máquinas, edificios y mejoras</t>
  </si>
  <si>
    <t xml:space="preserve">     Energía</t>
  </si>
  <si>
    <t xml:space="preserve">     Agua</t>
  </si>
  <si>
    <t xml:space="preserve">     Otros costes no específicos</t>
  </si>
  <si>
    <t xml:space="preserve">     Amortizaciones</t>
  </si>
  <si>
    <t xml:space="preserve">     Salarios y cargas sociales</t>
  </si>
  <si>
    <t xml:space="preserve">     Arrendamientos pagados</t>
  </si>
  <si>
    <t xml:space="preserve">     Intereses pagados</t>
  </si>
  <si>
    <t xml:space="preserve">     Contribuciones e impuestos</t>
  </si>
  <si>
    <t xml:space="preserve">     Inversiones en capital</t>
  </si>
  <si>
    <t xml:space="preserve">     Inmovilizado material</t>
  </si>
  <si>
    <t xml:space="preserve">     Tierras</t>
  </si>
  <si>
    <t xml:space="preserve">     Cultivos permanentes</t>
  </si>
  <si>
    <t xml:space="preserve">     Edificios y mejoras</t>
  </si>
  <si>
    <t xml:space="preserve">     Maquinaria y equipo</t>
  </si>
  <si>
    <t xml:space="preserve">     Ganado reproductor</t>
  </si>
  <si>
    <t xml:space="preserve">     Inmovilizado financiero</t>
  </si>
  <si>
    <t xml:space="preserve">     Activo circulante</t>
  </si>
  <si>
    <t xml:space="preserve">     Fondos propios</t>
  </si>
  <si>
    <t xml:space="preserve">     Acreedores largo plazo</t>
  </si>
  <si>
    <t xml:space="preserve">     Acreedores corto plazo</t>
  </si>
  <si>
    <t xml:space="preserve">     Producción final agraria</t>
  </si>
  <si>
    <t xml:space="preserve">     Valor añadido bruto precios mercado</t>
  </si>
  <si>
    <t xml:space="preserve">     Valor añadido bruto coste factores</t>
  </si>
  <si>
    <t xml:space="preserve">     Valor añadido neto coste factores</t>
  </si>
  <si>
    <t xml:space="preserve">     Disponibilidades empresariales</t>
  </si>
  <si>
    <t>VI   RATIOS</t>
  </si>
  <si>
    <t>Viticult.</t>
  </si>
  <si>
    <t>Otra</t>
  </si>
  <si>
    <t>Mixtas</t>
  </si>
  <si>
    <t xml:space="preserve">Mixtas de </t>
  </si>
  <si>
    <t>vinos</t>
  </si>
  <si>
    <t>viticultura</t>
  </si>
  <si>
    <t>Frutales</t>
  </si>
  <si>
    <t xml:space="preserve">Frutales </t>
  </si>
  <si>
    <t>de cítricos</t>
  </si>
  <si>
    <t>Olivi-</t>
  </si>
  <si>
    <t>diversos</t>
  </si>
  <si>
    <t>de vini-</t>
  </si>
  <si>
    <t>de hueso</t>
  </si>
  <si>
    <t>de fruto</t>
  </si>
  <si>
    <t>Cítricos</t>
  </si>
  <si>
    <t>y otros</t>
  </si>
  <si>
    <t>cultura</t>
  </si>
  <si>
    <t>de origen</t>
  </si>
  <si>
    <t>ficación</t>
  </si>
  <si>
    <t>y pepita</t>
  </si>
  <si>
    <t>seco</t>
  </si>
  <si>
    <t>frutales</t>
  </si>
  <si>
    <t>Bovino</t>
  </si>
  <si>
    <t>Bovino de</t>
  </si>
  <si>
    <t xml:space="preserve">Bovino </t>
  </si>
  <si>
    <t>de</t>
  </si>
  <si>
    <t>leche, cría</t>
  </si>
  <si>
    <t>Ovino</t>
  </si>
  <si>
    <t>Porcino</t>
  </si>
  <si>
    <t>de leche</t>
  </si>
  <si>
    <t>de cría</t>
  </si>
  <si>
    <t>engorde</t>
  </si>
  <si>
    <t>y engorde</t>
  </si>
  <si>
    <t>herbívoros</t>
  </si>
  <si>
    <t xml:space="preserve"> </t>
  </si>
  <si>
    <t xml:space="preserve">Porcino </t>
  </si>
  <si>
    <t>Todas</t>
  </si>
  <si>
    <t xml:space="preserve">de cría y </t>
  </si>
  <si>
    <t>Avicultura</t>
  </si>
  <si>
    <t>orientación</t>
  </si>
  <si>
    <t>de cultivos</t>
  </si>
  <si>
    <t>las</t>
  </si>
  <si>
    <t>carne</t>
  </si>
  <si>
    <t>ganado</t>
  </si>
  <si>
    <t>y ganados</t>
  </si>
  <si>
    <t>orientaciones</t>
  </si>
  <si>
    <t>(SAU): Superficie agricola utilizada</t>
  </si>
  <si>
    <t>(Ha): Hectáreas.</t>
  </si>
  <si>
    <t>(UG): Unidades ganaderas.</t>
  </si>
  <si>
    <t>(SAU): Superficie agrícola utilizada</t>
  </si>
  <si>
    <t>(UTA): Unidades de trabajo-año.</t>
  </si>
  <si>
    <t>Tabaco</t>
  </si>
  <si>
    <t>Algodón</t>
  </si>
  <si>
    <t>Floricultura</t>
  </si>
  <si>
    <t xml:space="preserve">Viticultura </t>
  </si>
  <si>
    <t>no vinificación</t>
  </si>
  <si>
    <t>y mixta</t>
  </si>
  <si>
    <t xml:space="preserve">Mixtas </t>
  </si>
  <si>
    <t>Granívoros</t>
  </si>
  <si>
    <t xml:space="preserve"> e invernad.</t>
  </si>
  <si>
    <t>I    CARACTERÍSTICAS GENERALES</t>
  </si>
  <si>
    <t>Euros</t>
  </si>
  <si>
    <t>Miles de pesetas</t>
  </si>
  <si>
    <t xml:space="preserve">y </t>
  </si>
  <si>
    <t>oleag. y legumin.</t>
  </si>
  <si>
    <t>aire libre</t>
  </si>
  <si>
    <t>Horticultura</t>
  </si>
  <si>
    <t xml:space="preserve">Media por Hectárea de SAU a Precios Corrientes  </t>
  </si>
  <si>
    <t xml:space="preserve">    1. Producción final Agraria</t>
  </si>
  <si>
    <t>(-)2. Gastos fuera de la explotación</t>
  </si>
  <si>
    <t xml:space="preserve">    3. Valor añadido bruto a precios de mercado</t>
  </si>
  <si>
    <t>(+)4. Subvenciones de explotación (netas de impuestos)</t>
  </si>
  <si>
    <t xml:space="preserve">    5. Valor añadido bruto al coste de los factores</t>
  </si>
  <si>
    <t>(-)6. Amortizaciones</t>
  </si>
  <si>
    <t xml:space="preserve">    7. Valor añadido neto al coste de los factores</t>
  </si>
  <si>
    <t xml:space="preserve">    9. Disponibilidades empresariales</t>
  </si>
  <si>
    <t>permanentes</t>
  </si>
  <si>
    <t>denominación</t>
  </si>
  <si>
    <t>II   PRODUCCIÓN (Euros)</t>
  </si>
  <si>
    <t xml:space="preserve">III  COSTES (Euros) </t>
  </si>
  <si>
    <t>V    RESULTADOS (Euros)</t>
  </si>
  <si>
    <t>IV   BALANCE (Euros)</t>
  </si>
  <si>
    <t>(-)8. Salarios, arrendamientos e intereses pagados</t>
  </si>
  <si>
    <t xml:space="preserve">    Disp. empresario/Producción bruta (%)</t>
  </si>
  <si>
    <t xml:space="preserve">    Producción bruta/Activo circulante (%)</t>
  </si>
  <si>
    <t>excep. arroz</t>
  </si>
  <si>
    <t>Horticul.</t>
  </si>
  <si>
    <t xml:space="preserve">     SAU total (Ha)</t>
  </si>
  <si>
    <t xml:space="preserve">     SAU en propiedad (Ha)</t>
  </si>
  <si>
    <t xml:space="preserve">     SAU en regadío (Ha)</t>
  </si>
  <si>
    <t xml:space="preserve">     Ganado total (UG)</t>
  </si>
  <si>
    <t xml:space="preserve">     Mano de obra total (UTA)</t>
  </si>
  <si>
    <t xml:space="preserve">     Mano de obra asalariada (UTA)</t>
  </si>
  <si>
    <t xml:space="preserve">     Subvenciones de la explotación (Euros)</t>
  </si>
  <si>
    <t xml:space="preserve">     Pagos compensatorios herbáceos (Euros)</t>
  </si>
  <si>
    <t xml:space="preserve">    Producción bruta vegetal/SAU (Euros/Ha)</t>
  </si>
  <si>
    <t xml:space="preserve">    Producción bruta animal/UG (Euros/UG)</t>
  </si>
  <si>
    <t xml:space="preserve">    Costes especificos cultivos/SAU (Euros/Ha)</t>
  </si>
  <si>
    <t xml:space="preserve">    Costes especificos ganados/UG (Euros/UG)</t>
  </si>
  <si>
    <t xml:space="preserve">    Valor añadido neto/UTA (Euros/UTA)</t>
  </si>
  <si>
    <t xml:space="preserve"> 32.1.  EVOLUCION DE LOS PRINCIPALES INDICADORES ECONOMICOS</t>
  </si>
  <si>
    <t xml:space="preserve"> 32.2.  RESUMEN NACIONAL DE LAS PRINCIPALES ORIENTACIONES TECNICO-ECONOMICAS, 2004</t>
  </si>
  <si>
    <t>Años 2002 y 2003: MBS = "2000"</t>
  </si>
  <si>
    <t>Años 2004 y 2005: MBS = "2002"</t>
  </si>
  <si>
    <r>
      <t xml:space="preserve"> 32.2.  RESUMEN NACIONAL DE LAS PRINCIPALES ORIENTACIONES TECNICO-ECONOMICAS, 2005 </t>
    </r>
    <r>
      <rPr>
        <b/>
        <vertAlign val="superscript"/>
        <sz val="11"/>
        <rFont val="Arial"/>
        <family val="2"/>
      </rPr>
      <t>(*)</t>
    </r>
  </si>
  <si>
    <t>(*) Provisional</t>
  </si>
  <si>
    <t xml:space="preserve"> 32.2.  RESUMEN NACIONAL DE LAS PRINCIPALES ORIENTACIONES TECNICO-ECONOMICAS, 2004 (continuación)</t>
  </si>
  <si>
    <r>
      <t xml:space="preserve"> 32.2.  RESUMEN NACIONAL DE LAS PRINCIPALES ORIENTACIONES TECNICO-ECONOMICAS, 2005 </t>
    </r>
    <r>
      <rPr>
        <b/>
        <vertAlign val="superscript"/>
        <sz val="11"/>
        <rFont val="Arial"/>
        <family val="2"/>
      </rPr>
      <t xml:space="preserve">(*) </t>
    </r>
    <r>
      <rPr>
        <b/>
        <sz val="11"/>
        <rFont val="Arial"/>
        <family val="2"/>
      </rPr>
      <t xml:space="preserve"> (continuación)</t>
    </r>
  </si>
  <si>
    <r>
      <t xml:space="preserve"> 32.2.  RESUMEN NACIONAL DE LAS PRINCIPALES ORIENTACIONES TECNICO-ECONOMICAS, 2005 </t>
    </r>
    <r>
      <rPr>
        <b/>
        <vertAlign val="superscript"/>
        <sz val="11"/>
        <rFont val="Arial"/>
        <family val="2"/>
      </rPr>
      <t xml:space="preserve">(*) </t>
    </r>
    <r>
      <rPr>
        <b/>
        <sz val="11"/>
        <rFont val="Arial"/>
        <family val="2"/>
      </rPr>
      <t xml:space="preserve"> (conclusión)</t>
    </r>
  </si>
  <si>
    <t xml:space="preserve"> 32.2.  RESUMEN NACIONAL DE LAS PRINCIPALES ORIENTACIONES TECNICO-ECONOMICAS, 2004 (conclusión)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</si>
</sst>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"/>
    <numFmt numFmtId="171" formatCode="0.0"/>
    <numFmt numFmtId="172" formatCode="#,##0.000"/>
    <numFmt numFmtId="173" formatCode="#,##0;\(0.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7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0" fillId="0" borderId="0" xfId="22" applyFont="1">
      <alignment/>
      <protection/>
    </xf>
    <xf numFmtId="169" fontId="0" fillId="0" borderId="1" xfId="22" applyNumberFormat="1" applyFont="1" applyBorder="1" applyProtection="1">
      <alignment/>
      <protection/>
    </xf>
    <xf numFmtId="169" fontId="0" fillId="0" borderId="2" xfId="22" applyNumberFormat="1" applyFont="1" applyBorder="1" applyProtection="1">
      <alignment/>
      <protection/>
    </xf>
    <xf numFmtId="169" fontId="0" fillId="0" borderId="3" xfId="22" applyNumberFormat="1" applyFont="1" applyBorder="1" applyProtection="1">
      <alignment/>
      <protection/>
    </xf>
    <xf numFmtId="169" fontId="0" fillId="0" borderId="4" xfId="22" applyNumberFormat="1" applyFont="1" applyBorder="1" applyProtection="1">
      <alignment/>
      <protection/>
    </xf>
    <xf numFmtId="0" fontId="6" fillId="0" borderId="0" xfId="22" applyFont="1" applyAlignment="1">
      <alignment horizontal="center"/>
      <protection/>
    </xf>
    <xf numFmtId="0" fontId="0" fillId="0" borderId="0" xfId="23" applyFont="1">
      <alignment/>
      <protection/>
    </xf>
    <xf numFmtId="0" fontId="0" fillId="0" borderId="5" xfId="23" applyFont="1" applyBorder="1">
      <alignment/>
      <protection/>
    </xf>
    <xf numFmtId="0" fontId="0" fillId="0" borderId="6" xfId="23" applyFont="1" applyBorder="1">
      <alignment/>
      <protection/>
    </xf>
    <xf numFmtId="0" fontId="1" fillId="0" borderId="5" xfId="23" applyFont="1" applyBorder="1">
      <alignment/>
      <protection/>
    </xf>
    <xf numFmtId="0" fontId="7" fillId="0" borderId="0" xfId="24" applyFont="1">
      <alignment/>
      <protection/>
    </xf>
    <xf numFmtId="0" fontId="9" fillId="0" borderId="0" xfId="24" applyFont="1">
      <alignment/>
      <protection/>
    </xf>
    <xf numFmtId="0" fontId="0" fillId="0" borderId="0" xfId="24" applyFont="1">
      <alignment/>
      <protection/>
    </xf>
    <xf numFmtId="171" fontId="0" fillId="0" borderId="0" xfId="24" applyNumberFormat="1" applyFont="1">
      <alignment/>
      <protection/>
    </xf>
    <xf numFmtId="0" fontId="0" fillId="0" borderId="0" xfId="24" applyFont="1" applyAlignment="1">
      <alignment horizontal="fill"/>
      <protection/>
    </xf>
    <xf numFmtId="0" fontId="7" fillId="0" borderId="0" xfId="25" applyFont="1">
      <alignment/>
      <protection/>
    </xf>
    <xf numFmtId="0" fontId="9" fillId="0" borderId="0" xfId="25" applyFont="1">
      <alignment/>
      <protection/>
    </xf>
    <xf numFmtId="0" fontId="0" fillId="0" borderId="0" xfId="25" applyFont="1">
      <alignment/>
      <protection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68" fontId="0" fillId="0" borderId="0" xfId="25" applyNumberFormat="1" applyFont="1" applyProtection="1">
      <alignment/>
      <protection/>
    </xf>
    <xf numFmtId="169" fontId="0" fillId="0" borderId="0" xfId="25" applyNumberFormat="1" applyFont="1" applyProtection="1">
      <alignment/>
      <protection/>
    </xf>
    <xf numFmtId="171" fontId="0" fillId="0" borderId="0" xfId="0" applyNumberFormat="1" applyFont="1" applyBorder="1" applyAlignment="1">
      <alignment horizontal="right" wrapText="1"/>
    </xf>
    <xf numFmtId="0" fontId="0" fillId="0" borderId="0" xfId="25" applyFont="1" applyAlignment="1">
      <alignment horizontal="fill"/>
      <protection/>
    </xf>
    <xf numFmtId="3" fontId="7" fillId="0" borderId="0" xfId="26" applyNumberFormat="1" applyFont="1">
      <alignment/>
      <protection/>
    </xf>
    <xf numFmtId="3" fontId="9" fillId="0" borderId="0" xfId="26" applyNumberFormat="1" applyFont="1">
      <alignment/>
      <protection/>
    </xf>
    <xf numFmtId="3" fontId="0" fillId="0" borderId="0" xfId="26" applyNumberFormat="1" applyFont="1">
      <alignment/>
      <protection/>
    </xf>
    <xf numFmtId="3" fontId="0" fillId="0" borderId="5" xfId="26" applyNumberFormat="1" applyFont="1" applyBorder="1">
      <alignment/>
      <protection/>
    </xf>
    <xf numFmtId="0" fontId="0" fillId="0" borderId="1" xfId="26" applyNumberFormat="1" applyFont="1" applyBorder="1" applyAlignment="1">
      <alignment horizontal="center"/>
      <protection/>
    </xf>
    <xf numFmtId="3" fontId="0" fillId="0" borderId="1" xfId="26" applyNumberFormat="1" applyFont="1" applyBorder="1" applyAlignment="1">
      <alignment horizontal="center"/>
      <protection/>
    </xf>
    <xf numFmtId="3" fontId="0" fillId="0" borderId="2" xfId="26" applyNumberFormat="1" applyFont="1" applyBorder="1" applyAlignment="1">
      <alignment horizontal="center"/>
      <protection/>
    </xf>
    <xf numFmtId="3" fontId="0" fillId="0" borderId="0" xfId="26" applyNumberFormat="1" applyFont="1" applyProtection="1">
      <alignment/>
      <protection/>
    </xf>
    <xf numFmtId="3" fontId="0" fillId="0" borderId="0" xfId="26" applyNumberFormat="1" applyFont="1" applyBorder="1">
      <alignment/>
      <protection/>
    </xf>
    <xf numFmtId="3" fontId="0" fillId="0" borderId="0" xfId="26" applyNumberFormat="1" applyFont="1" applyBorder="1" applyProtection="1">
      <alignment/>
      <protection/>
    </xf>
    <xf numFmtId="3" fontId="0" fillId="0" borderId="0" xfId="26" applyNumberFormat="1" applyFont="1" applyBorder="1" applyAlignment="1">
      <alignment horizontal="fill"/>
      <protection/>
    </xf>
    <xf numFmtId="0" fontId="0" fillId="0" borderId="0" xfId="20" applyFont="1" applyProtection="1">
      <alignment/>
      <protection/>
    </xf>
    <xf numFmtId="170" fontId="0" fillId="0" borderId="0" xfId="23" applyNumberFormat="1" applyFont="1" applyBorder="1" applyAlignment="1" applyProtection="1">
      <alignment horizontal="right"/>
      <protection/>
    </xf>
    <xf numFmtId="170" fontId="0" fillId="0" borderId="0" xfId="23" applyNumberFormat="1" applyFont="1" applyBorder="1" applyAlignment="1">
      <alignment horizontal="right" wrapText="1"/>
      <protection/>
    </xf>
    <xf numFmtId="0" fontId="0" fillId="0" borderId="0" xfId="21" applyFont="1" applyFill="1">
      <alignment/>
      <protection/>
    </xf>
    <xf numFmtId="4" fontId="7" fillId="0" borderId="0" xfId="26" applyNumberFormat="1" applyFont="1">
      <alignment/>
      <protection/>
    </xf>
    <xf numFmtId="4" fontId="9" fillId="0" borderId="0" xfId="26" applyNumberFormat="1" applyFont="1">
      <alignment/>
      <protection/>
    </xf>
    <xf numFmtId="4" fontId="0" fillId="0" borderId="0" xfId="26" applyNumberFormat="1" applyFont="1">
      <alignment/>
      <protection/>
    </xf>
    <xf numFmtId="4" fontId="0" fillId="0" borderId="0" xfId="26" applyNumberFormat="1" applyFont="1" applyProtection="1">
      <alignment/>
      <protection/>
    </xf>
    <xf numFmtId="172" fontId="0" fillId="0" borderId="0" xfId="26" applyNumberFormat="1" applyFont="1" applyAlignment="1" applyProtection="1">
      <alignment horizontal="left" indent="8"/>
      <protection/>
    </xf>
    <xf numFmtId="0" fontId="8" fillId="0" borderId="0" xfId="22" applyFont="1" applyAlignment="1">
      <alignment horizontal="center"/>
      <protection/>
    </xf>
    <xf numFmtId="0" fontId="0" fillId="0" borderId="0" xfId="0" applyAlignment="1">
      <alignment/>
    </xf>
    <xf numFmtId="0" fontId="7" fillId="0" borderId="0" xfId="24" applyFont="1" applyAlignment="1">
      <alignment horizontal="right"/>
      <protection/>
    </xf>
    <xf numFmtId="0" fontId="0" fillId="0" borderId="0" xfId="24" applyFont="1" applyAlignment="1">
      <alignment horizontal="right"/>
      <protection/>
    </xf>
    <xf numFmtId="0" fontId="9" fillId="0" borderId="0" xfId="23" applyFont="1" applyAlignment="1">
      <alignment horizontal="right"/>
      <protection/>
    </xf>
    <xf numFmtId="0" fontId="0" fillId="0" borderId="0" xfId="23" applyFont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0" fillId="0" borderId="0" xfId="22" applyFont="1" applyBorder="1">
      <alignment/>
      <protection/>
    </xf>
    <xf numFmtId="0" fontId="0" fillId="0" borderId="0" xfId="24" applyFont="1" applyBorder="1" applyAlignment="1">
      <alignment horizontal="right"/>
      <protection/>
    </xf>
    <xf numFmtId="0" fontId="0" fillId="0" borderId="0" xfId="23" applyFont="1" applyBorder="1" applyAlignment="1">
      <alignment horizontal="right"/>
      <protection/>
    </xf>
    <xf numFmtId="0" fontId="0" fillId="0" borderId="0" xfId="24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4" xfId="22" applyFont="1" applyBorder="1">
      <alignment/>
      <protection/>
    </xf>
    <xf numFmtId="49" fontId="11" fillId="0" borderId="0" xfId="0" applyNumberFormat="1" applyFont="1" applyAlignment="1">
      <alignment/>
    </xf>
    <xf numFmtId="49" fontId="11" fillId="0" borderId="7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1" fontId="1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71" fontId="11" fillId="0" borderId="3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1" fontId="11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171" fontId="11" fillId="0" borderId="2" xfId="0" applyNumberFormat="1" applyFont="1" applyBorder="1" applyAlignment="1">
      <alignment/>
    </xf>
    <xf numFmtId="171" fontId="11" fillId="0" borderId="4" xfId="0" applyNumberFormat="1" applyFont="1" applyBorder="1" applyAlignment="1">
      <alignment/>
    </xf>
    <xf numFmtId="0" fontId="0" fillId="0" borderId="3" xfId="26" applyNumberFormat="1" applyFont="1" applyBorder="1" applyAlignment="1">
      <alignment horizontal="center"/>
      <protection/>
    </xf>
    <xf numFmtId="3" fontId="0" fillId="0" borderId="3" xfId="26" applyNumberFormat="1" applyFont="1" applyBorder="1" applyAlignment="1">
      <alignment horizontal="center"/>
      <protection/>
    </xf>
    <xf numFmtId="3" fontId="0" fillId="0" borderId="4" xfId="26" applyNumberFormat="1" applyFont="1" applyBorder="1" applyAlignment="1">
      <alignment horizontal="center"/>
      <protection/>
    </xf>
    <xf numFmtId="0" fontId="0" fillId="0" borderId="0" xfId="23" applyFont="1" applyBorder="1" applyAlignment="1">
      <alignment horizontal="fill"/>
      <protection/>
    </xf>
    <xf numFmtId="0" fontId="0" fillId="0" borderId="0" xfId="25" applyFont="1" applyBorder="1">
      <alignment/>
      <protection/>
    </xf>
    <xf numFmtId="3" fontId="0" fillId="0" borderId="6" xfId="26" applyNumberFormat="1" applyFont="1" applyBorder="1">
      <alignment/>
      <protection/>
    </xf>
    <xf numFmtId="0" fontId="0" fillId="0" borderId="8" xfId="26" applyNumberFormat="1" applyFont="1" applyBorder="1" applyAlignment="1">
      <alignment horizontal="center"/>
      <protection/>
    </xf>
    <xf numFmtId="3" fontId="0" fillId="0" borderId="8" xfId="26" applyNumberFormat="1" applyFont="1" applyBorder="1" applyAlignment="1">
      <alignment horizontal="center"/>
      <protection/>
    </xf>
    <xf numFmtId="3" fontId="0" fillId="0" borderId="8" xfId="26" applyNumberFormat="1" applyFont="1" applyBorder="1">
      <alignment/>
      <protection/>
    </xf>
    <xf numFmtId="3" fontId="0" fillId="0" borderId="9" xfId="26" applyNumberFormat="1" applyFont="1" applyBorder="1" applyAlignment="1">
      <alignment horizontal="center"/>
      <protection/>
    </xf>
    <xf numFmtId="0" fontId="11" fillId="0" borderId="6" xfId="23" applyFont="1" applyBorder="1">
      <alignment/>
      <protection/>
    </xf>
    <xf numFmtId="0" fontId="11" fillId="0" borderId="8" xfId="23" applyFont="1" applyBorder="1" applyAlignment="1">
      <alignment horizontal="center"/>
      <protection/>
    </xf>
    <xf numFmtId="0" fontId="11" fillId="0" borderId="9" xfId="23" applyFont="1" applyBorder="1" applyAlignment="1">
      <alignment horizontal="center"/>
      <protection/>
    </xf>
    <xf numFmtId="0" fontId="11" fillId="0" borderId="0" xfId="23" applyFont="1" applyAlignment="1">
      <alignment horizontal="right"/>
      <protection/>
    </xf>
    <xf numFmtId="0" fontId="11" fillId="0" borderId="0" xfId="23" applyFont="1">
      <alignment/>
      <protection/>
    </xf>
    <xf numFmtId="0" fontId="11" fillId="0" borderId="5" xfId="23" applyFont="1" applyBorder="1">
      <alignment/>
      <protection/>
    </xf>
    <xf numFmtId="0" fontId="11" fillId="0" borderId="1" xfId="23" applyFont="1" applyBorder="1" applyAlignment="1">
      <alignment horizontal="center"/>
      <protection/>
    </xf>
    <xf numFmtId="0" fontId="11" fillId="0" borderId="2" xfId="23" applyFont="1" applyBorder="1" applyAlignment="1">
      <alignment horizontal="center"/>
      <protection/>
    </xf>
    <xf numFmtId="0" fontId="11" fillId="0" borderId="3" xfId="23" applyFont="1" applyBorder="1" applyAlignment="1">
      <alignment horizontal="center"/>
      <protection/>
    </xf>
    <xf numFmtId="0" fontId="11" fillId="0" borderId="4" xfId="23" applyFont="1" applyBorder="1" applyAlignment="1">
      <alignment horizontal="center"/>
      <protection/>
    </xf>
    <xf numFmtId="0" fontId="11" fillId="0" borderId="6" xfId="24" applyFont="1" applyBorder="1">
      <alignment/>
      <protection/>
    </xf>
    <xf numFmtId="0" fontId="11" fillId="0" borderId="8" xfId="24" applyFont="1" applyBorder="1" applyAlignment="1">
      <alignment horizontal="center"/>
      <protection/>
    </xf>
    <xf numFmtId="0" fontId="11" fillId="0" borderId="8" xfId="24" applyFont="1" applyBorder="1" applyAlignment="1">
      <alignment horizontal="center" vertical="center" wrapText="1"/>
      <protection/>
    </xf>
    <xf numFmtId="0" fontId="11" fillId="0" borderId="8" xfId="24" applyFont="1" applyBorder="1">
      <alignment/>
      <protection/>
    </xf>
    <xf numFmtId="0" fontId="11" fillId="0" borderId="9" xfId="24" applyFont="1" applyBorder="1" applyAlignment="1">
      <alignment horizontal="center"/>
      <protection/>
    </xf>
    <xf numFmtId="0" fontId="11" fillId="0" borderId="0" xfId="24" applyFont="1">
      <alignment/>
      <protection/>
    </xf>
    <xf numFmtId="0" fontId="11" fillId="0" borderId="5" xfId="24" applyFont="1" applyBorder="1">
      <alignment/>
      <protection/>
    </xf>
    <xf numFmtId="0" fontId="11" fillId="0" borderId="1" xfId="24" applyFont="1" applyBorder="1" applyAlignment="1">
      <alignment horizontal="center"/>
      <protection/>
    </xf>
    <xf numFmtId="0" fontId="11" fillId="0" borderId="1" xfId="24" applyFont="1" applyBorder="1" applyAlignment="1">
      <alignment horizontal="center" vertical="center" wrapText="1"/>
      <protection/>
    </xf>
    <xf numFmtId="0" fontId="11" fillId="0" borderId="2" xfId="24" applyFont="1" applyBorder="1" applyAlignment="1">
      <alignment horizontal="center"/>
      <protection/>
    </xf>
    <xf numFmtId="0" fontId="11" fillId="0" borderId="3" xfId="24" applyFont="1" applyBorder="1" applyAlignment="1">
      <alignment horizontal="center"/>
      <protection/>
    </xf>
    <xf numFmtId="0" fontId="11" fillId="0" borderId="3" xfId="24" applyFont="1" applyBorder="1" applyAlignment="1">
      <alignment horizontal="center" vertical="center" wrapText="1"/>
      <protection/>
    </xf>
    <xf numFmtId="0" fontId="11" fillId="0" borderId="3" xfId="24" applyFont="1" applyBorder="1">
      <alignment/>
      <protection/>
    </xf>
    <xf numFmtId="0" fontId="11" fillId="0" borderId="4" xfId="24" applyFont="1" applyBorder="1" applyAlignment="1">
      <alignment horizontal="center"/>
      <protection/>
    </xf>
    <xf numFmtId="0" fontId="11" fillId="0" borderId="6" xfId="25" applyFont="1" applyBorder="1">
      <alignment/>
      <protection/>
    </xf>
    <xf numFmtId="0" fontId="11" fillId="0" borderId="8" xfId="25" applyFont="1" applyBorder="1">
      <alignment/>
      <protection/>
    </xf>
    <xf numFmtId="0" fontId="11" fillId="0" borderId="8" xfId="25" applyFont="1" applyBorder="1" applyAlignment="1">
      <alignment horizontal="center"/>
      <protection/>
    </xf>
    <xf numFmtId="0" fontId="11" fillId="0" borderId="9" xfId="25" applyFont="1" applyBorder="1">
      <alignment/>
      <protection/>
    </xf>
    <xf numFmtId="0" fontId="11" fillId="0" borderId="0" xfId="25" applyFont="1">
      <alignment/>
      <protection/>
    </xf>
    <xf numFmtId="0" fontId="11" fillId="0" borderId="5" xfId="25" applyFont="1" applyBorder="1">
      <alignment/>
      <protection/>
    </xf>
    <xf numFmtId="0" fontId="11" fillId="0" borderId="1" xfId="25" applyFont="1" applyBorder="1" applyAlignment="1">
      <alignment horizontal="center"/>
      <protection/>
    </xf>
    <xf numFmtId="0" fontId="11" fillId="0" borderId="2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/>
      <protection/>
    </xf>
    <xf numFmtId="0" fontId="11" fillId="0" borderId="3" xfId="25" applyFont="1" applyBorder="1">
      <alignment/>
      <protection/>
    </xf>
    <xf numFmtId="0" fontId="11" fillId="0" borderId="4" xfId="25" applyFont="1" applyBorder="1" applyAlignment="1">
      <alignment horizontal="center"/>
      <protection/>
    </xf>
    <xf numFmtId="3" fontId="11" fillId="0" borderId="0" xfId="0" applyNumberFormat="1" applyFont="1" applyBorder="1" applyAlignment="1">
      <alignment horizontal="right" wrapText="1"/>
    </xf>
    <xf numFmtId="171" fontId="11" fillId="0" borderId="3" xfId="0" applyNumberFormat="1" applyFont="1" applyBorder="1" applyAlignment="1">
      <alignment/>
    </xf>
    <xf numFmtId="0" fontId="11" fillId="0" borderId="0" xfId="24" applyFont="1" applyBorder="1">
      <alignment/>
      <protection/>
    </xf>
    <xf numFmtId="0" fontId="11" fillId="0" borderId="8" xfId="24" applyFont="1" applyBorder="1">
      <alignment/>
      <protection/>
    </xf>
    <xf numFmtId="0" fontId="11" fillId="0" borderId="8" xfId="24" applyFont="1" applyBorder="1" applyAlignment="1">
      <alignment horizontal="center"/>
      <protection/>
    </xf>
    <xf numFmtId="0" fontId="11" fillId="0" borderId="1" xfId="24" applyFont="1" applyBorder="1" applyAlignment="1">
      <alignment horizontal="center"/>
      <protection/>
    </xf>
    <xf numFmtId="0" fontId="11" fillId="0" borderId="3" xfId="24" applyFont="1" applyBorder="1">
      <alignment/>
      <protection/>
    </xf>
    <xf numFmtId="0" fontId="11" fillId="0" borderId="3" xfId="24" applyFont="1" applyBorder="1" applyAlignment="1">
      <alignment horizontal="center"/>
      <protection/>
    </xf>
    <xf numFmtId="3" fontId="11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171" fontId="11" fillId="0" borderId="1" xfId="0" applyNumberFormat="1" applyFont="1" applyBorder="1" applyAlignment="1">
      <alignment/>
    </xf>
    <xf numFmtId="0" fontId="11" fillId="0" borderId="0" xfId="24" applyFont="1">
      <alignment/>
      <protection/>
    </xf>
    <xf numFmtId="0" fontId="11" fillId="0" borderId="0" xfId="24" applyFont="1" applyAlignment="1">
      <alignment horizontal="fill"/>
      <protection/>
    </xf>
    <xf numFmtId="0" fontId="0" fillId="0" borderId="7" xfId="0" applyBorder="1" applyAlignment="1">
      <alignment/>
    </xf>
    <xf numFmtId="0" fontId="0" fillId="0" borderId="7" xfId="22" applyFont="1" applyBorder="1">
      <alignment/>
      <protection/>
    </xf>
    <xf numFmtId="0" fontId="0" fillId="0" borderId="10" xfId="22" applyFont="1" applyBorder="1" applyAlignment="1">
      <alignment horizontal="right"/>
      <protection/>
    </xf>
    <xf numFmtId="0" fontId="0" fillId="0" borderId="11" xfId="22" applyFont="1" applyBorder="1" applyAlignment="1">
      <alignment horizontal="right"/>
      <protection/>
    </xf>
    <xf numFmtId="0" fontId="8" fillId="0" borderId="12" xfId="22" applyFont="1" applyBorder="1" applyAlignment="1">
      <alignment horizontal="center"/>
      <protection/>
    </xf>
    <xf numFmtId="0" fontId="0" fillId="0" borderId="12" xfId="22" applyFont="1" applyBorder="1">
      <alignment/>
      <protection/>
    </xf>
    <xf numFmtId="169" fontId="0" fillId="0" borderId="0" xfId="22" applyNumberFormat="1" applyFont="1" applyBorder="1" applyProtection="1">
      <alignment/>
      <protection/>
    </xf>
    <xf numFmtId="169" fontId="0" fillId="0" borderId="7" xfId="22" applyNumberFormat="1" applyFont="1" applyBorder="1" applyProtection="1">
      <alignment/>
      <protection/>
    </xf>
    <xf numFmtId="0" fontId="0" fillId="0" borderId="13" xfId="22" applyFont="1" applyBorder="1">
      <alignment/>
      <protection/>
    </xf>
    <xf numFmtId="0" fontId="0" fillId="0" borderId="14" xfId="22" applyFont="1" applyBorder="1">
      <alignment/>
      <protection/>
    </xf>
    <xf numFmtId="169" fontId="0" fillId="0" borderId="15" xfId="22" applyNumberFormat="1" applyFont="1" applyBorder="1" applyProtection="1">
      <alignment/>
      <protection/>
    </xf>
    <xf numFmtId="169" fontId="0" fillId="0" borderId="16" xfId="22" applyNumberFormat="1" applyFont="1" applyBorder="1" applyProtection="1">
      <alignment/>
      <protection/>
    </xf>
    <xf numFmtId="169" fontId="0" fillId="0" borderId="13" xfId="22" applyNumberFormat="1" applyFont="1" applyBorder="1" applyProtection="1">
      <alignment/>
      <protection/>
    </xf>
    <xf numFmtId="169" fontId="0" fillId="0" borderId="14" xfId="22" applyNumberFormat="1" applyFont="1" applyBorder="1" applyProtection="1">
      <alignment/>
      <protection/>
    </xf>
    <xf numFmtId="3" fontId="11" fillId="0" borderId="0" xfId="23" applyNumberFormat="1" applyFont="1">
      <alignment/>
      <protection/>
    </xf>
    <xf numFmtId="170" fontId="11" fillId="0" borderId="0" xfId="23" applyNumberFormat="1" applyFont="1">
      <alignment/>
      <protection/>
    </xf>
    <xf numFmtId="49" fontId="11" fillId="0" borderId="0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0" xfId="22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0" fillId="0" borderId="0" xfId="0" applyAlignment="1">
      <alignment/>
    </xf>
    <xf numFmtId="0" fontId="8" fillId="0" borderId="0" xfId="23" applyFont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0" fontId="8" fillId="0" borderId="0" xfId="25" applyFont="1" applyAlignment="1">
      <alignment horizontal="center"/>
      <protection/>
    </xf>
    <xf numFmtId="3" fontId="8" fillId="0" borderId="0" xfId="26" applyNumberFormat="1" applyFont="1" applyAlignment="1">
      <alignment horizontal="center"/>
      <protection/>
    </xf>
  </cellXfs>
  <cellStyles count="15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EXAGRI1" xfId="20"/>
    <cellStyle name="Normal_EXAGRI2" xfId="21"/>
    <cellStyle name="Normal_REDCON1" xfId="22"/>
    <cellStyle name="Normal_REDCON2" xfId="23"/>
    <cellStyle name="Normal_REDCON3" xfId="24"/>
    <cellStyle name="Normal_REDCON4" xfId="25"/>
    <cellStyle name="Normal_REDCON5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19050</xdr:rowOff>
    </xdr:to>
    <xdr:sp>
      <xdr:nvSpPr>
        <xdr:cNvPr id="1" name="Line 1"/>
        <xdr:cNvSpPr>
          <a:spLocks/>
        </xdr:cNvSpPr>
      </xdr:nvSpPr>
      <xdr:spPr>
        <a:xfrm>
          <a:off x="4752975" y="27908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752975" y="27908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9"/>
  <sheetViews>
    <sheetView showGridLines="0" zoomScale="75" zoomScaleNormal="75" zoomScaleSheetLayoutView="75" workbookViewId="0" topLeftCell="A1">
      <selection activeCell="A34" sqref="A34"/>
    </sheetView>
  </sheetViews>
  <sheetFormatPr defaultColWidth="12.57421875" defaultRowHeight="12.75"/>
  <cols>
    <col min="1" max="1" width="44.421875" style="3" customWidth="1"/>
    <col min="2" max="7" width="6.7109375" style="3" customWidth="1"/>
    <col min="8" max="8" width="7.7109375" style="3" customWidth="1"/>
    <col min="9" max="10" width="7.7109375" style="54" customWidth="1"/>
    <col min="11" max="11" width="7.57421875" style="3" customWidth="1"/>
    <col min="12" max="12" width="7.7109375" style="3" customWidth="1"/>
    <col min="13" max="16384" width="19.140625" style="3" customWidth="1"/>
  </cols>
  <sheetData>
    <row r="1" spans="1:12" s="1" customFormat="1" ht="18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7" ht="12.75">
      <c r="A2" s="2"/>
      <c r="B2" s="2"/>
      <c r="C2" s="2"/>
      <c r="D2" s="2"/>
      <c r="E2" s="2"/>
      <c r="F2" s="2"/>
      <c r="G2" s="2"/>
    </row>
    <row r="3" spans="1:12" ht="15">
      <c r="A3" s="158" t="s">
        <v>155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5">
      <c r="A4" s="158" t="s">
        <v>122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0" ht="15">
      <c r="A5" s="47"/>
      <c r="B5" s="48"/>
      <c r="C5" s="48"/>
      <c r="D5" s="48"/>
      <c r="E5" s="48"/>
      <c r="F5" s="48"/>
      <c r="G5" s="48"/>
      <c r="H5" s="48"/>
      <c r="I5" s="48"/>
      <c r="J5" s="48"/>
    </row>
    <row r="6" spans="1:12" ht="15.75" thickBot="1">
      <c r="A6" s="47"/>
      <c r="B6" s="48"/>
      <c r="C6" s="48"/>
      <c r="D6" s="48"/>
      <c r="E6" s="48"/>
      <c r="F6" s="48"/>
      <c r="G6" s="48"/>
      <c r="H6" s="48"/>
      <c r="I6" s="136"/>
      <c r="J6" s="136"/>
      <c r="K6" s="136"/>
      <c r="L6" s="136"/>
    </row>
    <row r="7" spans="1:12" ht="12.75" customHeight="1" thickBot="1">
      <c r="A7" s="139"/>
      <c r="B7" s="154" t="s">
        <v>117</v>
      </c>
      <c r="C7" s="155"/>
      <c r="D7" s="155"/>
      <c r="E7" s="155"/>
      <c r="F7" s="155"/>
      <c r="G7" s="155"/>
      <c r="H7" s="156"/>
      <c r="I7" s="135"/>
      <c r="J7" s="135" t="s">
        <v>116</v>
      </c>
      <c r="K7" s="136"/>
      <c r="L7" s="136"/>
    </row>
    <row r="8" spans="1:12" ht="13.5" thickBot="1">
      <c r="A8" s="136"/>
      <c r="B8" s="143">
        <v>1995</v>
      </c>
      <c r="C8" s="58">
        <v>1996</v>
      </c>
      <c r="D8" s="58">
        <v>1997</v>
      </c>
      <c r="E8" s="58">
        <v>1998</v>
      </c>
      <c r="F8" s="58">
        <v>1999</v>
      </c>
      <c r="G8" s="59">
        <v>2000</v>
      </c>
      <c r="H8" s="144">
        <v>2001</v>
      </c>
      <c r="I8" s="138">
        <v>2002</v>
      </c>
      <c r="J8" s="137">
        <v>2003</v>
      </c>
      <c r="K8" s="138">
        <v>2004</v>
      </c>
      <c r="L8" s="138">
        <v>2005</v>
      </c>
    </row>
    <row r="9" spans="1:12" ht="12.75">
      <c r="A9" s="140" t="s">
        <v>123</v>
      </c>
      <c r="B9" s="145">
        <v>147.3</v>
      </c>
      <c r="C9" s="4">
        <v>165.1</v>
      </c>
      <c r="D9" s="4">
        <v>168</v>
      </c>
      <c r="E9" s="5">
        <v>161.7</v>
      </c>
      <c r="F9" s="5">
        <v>167.9</v>
      </c>
      <c r="G9" s="5">
        <v>180.06666666666666</v>
      </c>
      <c r="H9" s="146">
        <f>5318/28.8</f>
        <v>184.65277777777777</v>
      </c>
      <c r="I9" s="141">
        <v>1143.1</v>
      </c>
      <c r="J9" s="5">
        <v>1126.7</v>
      </c>
      <c r="K9" s="5">
        <f>(24255+11442+487)/25.6</f>
        <v>1413.4375</v>
      </c>
      <c r="L9" s="5">
        <f>(19825+11631+585)/25.3</f>
        <v>1266.4426877470355</v>
      </c>
    </row>
    <row r="10" spans="1:12" ht="12.75">
      <c r="A10" s="54"/>
      <c r="B10" s="145"/>
      <c r="C10" s="4"/>
      <c r="D10" s="4"/>
      <c r="E10" s="5"/>
      <c r="F10" s="5"/>
      <c r="G10" s="5"/>
      <c r="H10" s="146"/>
      <c r="I10" s="141"/>
      <c r="J10" s="5"/>
      <c r="K10" s="5"/>
      <c r="L10" s="5"/>
    </row>
    <row r="11" spans="1:12" ht="12.75">
      <c r="A11" s="54" t="s">
        <v>124</v>
      </c>
      <c r="B11" s="145">
        <v>61.8</v>
      </c>
      <c r="C11" s="4">
        <v>65.5</v>
      </c>
      <c r="D11" s="4">
        <v>69.9</v>
      </c>
      <c r="E11" s="5">
        <v>59.3</v>
      </c>
      <c r="F11" s="5">
        <v>65.3</v>
      </c>
      <c r="G11" s="5">
        <v>66.87</v>
      </c>
      <c r="H11" s="146">
        <f>2038/28.8</f>
        <v>70.76388888888889</v>
      </c>
      <c r="I11" s="141">
        <v>447.3</v>
      </c>
      <c r="J11" s="5">
        <v>464.3</v>
      </c>
      <c r="K11" s="5">
        <f>K9-K13</f>
        <v>597.578125</v>
      </c>
      <c r="L11" s="5">
        <f>L9-L13</f>
        <v>574.189723320158</v>
      </c>
    </row>
    <row r="12" spans="1:12" ht="12.75">
      <c r="A12" s="54"/>
      <c r="B12" s="145"/>
      <c r="C12" s="4"/>
      <c r="D12" s="4"/>
      <c r="E12" s="5"/>
      <c r="F12" s="5"/>
      <c r="G12" s="5"/>
      <c r="H12" s="146"/>
      <c r="I12" s="141"/>
      <c r="J12" s="5"/>
      <c r="K12" s="5"/>
      <c r="L12" s="5"/>
    </row>
    <row r="13" spans="1:12" ht="12.75">
      <c r="A13" s="54" t="s">
        <v>125</v>
      </c>
      <c r="B13" s="145">
        <v>85.5</v>
      </c>
      <c r="C13" s="4">
        <v>99.6</v>
      </c>
      <c r="D13" s="4">
        <v>96.7</v>
      </c>
      <c r="E13" s="5">
        <v>96.2</v>
      </c>
      <c r="F13" s="5">
        <v>99.1</v>
      </c>
      <c r="G13" s="5">
        <v>107.5</v>
      </c>
      <c r="H13" s="146">
        <f>3106/28.8</f>
        <v>107.84722222222221</v>
      </c>
      <c r="I13" s="141">
        <v>655.8</v>
      </c>
      <c r="J13" s="5">
        <v>662.4</v>
      </c>
      <c r="K13" s="5">
        <f>20886/25.6</f>
        <v>815.859375</v>
      </c>
      <c r="L13" s="5">
        <f>17514/25.3</f>
        <v>692.2529644268775</v>
      </c>
    </row>
    <row r="14" spans="1:12" ht="12.75">
      <c r="A14" s="54"/>
      <c r="B14" s="145"/>
      <c r="C14" s="4"/>
      <c r="D14" s="4"/>
      <c r="E14" s="5"/>
      <c r="F14" s="5"/>
      <c r="G14" s="5"/>
      <c r="H14" s="146"/>
      <c r="I14" s="141"/>
      <c r="J14" s="5"/>
      <c r="K14" s="5"/>
      <c r="L14" s="5"/>
    </row>
    <row r="15" spans="1:12" ht="12.75">
      <c r="A15" s="54" t="s">
        <v>126</v>
      </c>
      <c r="B15" s="145">
        <v>25.8</v>
      </c>
      <c r="C15" s="4">
        <v>27.9</v>
      </c>
      <c r="D15" s="4">
        <v>30.6</v>
      </c>
      <c r="E15" s="5">
        <v>29.7</v>
      </c>
      <c r="F15" s="5">
        <v>30.6</v>
      </c>
      <c r="G15" s="5">
        <v>33.46666666666667</v>
      </c>
      <c r="H15" s="146">
        <f>1056/28.8</f>
        <v>36.666666666666664</v>
      </c>
      <c r="I15" s="141">
        <v>218.9</v>
      </c>
      <c r="J15" s="5">
        <v>219.3</v>
      </c>
      <c r="K15" s="5">
        <f>(6253-260)/25.6</f>
        <v>234.1015625</v>
      </c>
      <c r="L15" s="5">
        <f>(6102-168)/25.3</f>
        <v>234.54545454545453</v>
      </c>
    </row>
    <row r="16" spans="1:12" ht="12.75">
      <c r="A16" s="54"/>
      <c r="B16" s="145"/>
      <c r="C16" s="4"/>
      <c r="D16" s="4"/>
      <c r="E16" s="5"/>
      <c r="F16" s="5"/>
      <c r="G16" s="5"/>
      <c r="H16" s="146"/>
      <c r="I16" s="141"/>
      <c r="J16" s="5"/>
      <c r="K16" s="5"/>
      <c r="L16" s="5"/>
    </row>
    <row r="17" spans="1:12" ht="12.75">
      <c r="A17" s="54" t="s">
        <v>127</v>
      </c>
      <c r="B17" s="145">
        <v>111.3</v>
      </c>
      <c r="C17" s="4">
        <v>127.5</v>
      </c>
      <c r="D17" s="4">
        <v>127.3</v>
      </c>
      <c r="E17" s="5">
        <v>126.4</v>
      </c>
      <c r="F17" s="5">
        <v>130.6</v>
      </c>
      <c r="G17" s="5">
        <v>140.96666666666667</v>
      </c>
      <c r="H17" s="146">
        <f>4167/28.8</f>
        <v>144.6875</v>
      </c>
      <c r="I17" s="141">
        <v>876.9</v>
      </c>
      <c r="J17" s="5">
        <v>881.7</v>
      </c>
      <c r="K17" s="5">
        <f>27240/25.6</f>
        <v>1064.0625</v>
      </c>
      <c r="L17" s="5">
        <f>23874/25.3</f>
        <v>943.6363636363636</v>
      </c>
    </row>
    <row r="18" spans="1:12" ht="12.75">
      <c r="A18" s="54"/>
      <c r="B18" s="145"/>
      <c r="C18" s="4"/>
      <c r="D18" s="4"/>
      <c r="E18" s="5"/>
      <c r="F18" s="5"/>
      <c r="G18" s="5"/>
      <c r="H18" s="146"/>
      <c r="I18" s="141"/>
      <c r="J18" s="5"/>
      <c r="K18" s="5"/>
      <c r="L18" s="5"/>
    </row>
    <row r="19" spans="1:12" ht="15.75" customHeight="1">
      <c r="A19" s="54" t="s">
        <v>128</v>
      </c>
      <c r="B19" s="145">
        <v>13.8</v>
      </c>
      <c r="C19" s="4">
        <v>12</v>
      </c>
      <c r="D19" s="4">
        <v>11.1</v>
      </c>
      <c r="E19" s="5">
        <v>11.1</v>
      </c>
      <c r="F19" s="5">
        <v>12.2</v>
      </c>
      <c r="G19" s="5">
        <v>11.666666666666666</v>
      </c>
      <c r="H19" s="146">
        <f>339/28.8</f>
        <v>11.770833333333334</v>
      </c>
      <c r="I19" s="141">
        <v>72.4</v>
      </c>
      <c r="J19" s="5">
        <v>65.6</v>
      </c>
      <c r="K19" s="5">
        <f>1904/25.6</f>
        <v>74.375</v>
      </c>
      <c r="L19" s="5">
        <f>1773/25.3</f>
        <v>70.0790513833992</v>
      </c>
    </row>
    <row r="20" spans="1:12" ht="15.75" customHeight="1">
      <c r="A20" s="54"/>
      <c r="B20" s="145"/>
      <c r="C20" s="4"/>
      <c r="D20" s="4"/>
      <c r="E20" s="5"/>
      <c r="F20" s="5"/>
      <c r="G20" s="5"/>
      <c r="H20" s="146"/>
      <c r="I20" s="141"/>
      <c r="J20" s="5"/>
      <c r="K20" s="5"/>
      <c r="L20" s="5"/>
    </row>
    <row r="21" spans="1:12" ht="15.75" customHeight="1">
      <c r="A21" s="54" t="s">
        <v>129</v>
      </c>
      <c r="B21" s="145">
        <v>97.5</v>
      </c>
      <c r="C21" s="4">
        <v>115.5</v>
      </c>
      <c r="D21" s="4">
        <v>116.1</v>
      </c>
      <c r="E21" s="5">
        <v>115.3</v>
      </c>
      <c r="F21" s="5">
        <v>118.4</v>
      </c>
      <c r="G21" s="5">
        <v>129.3</v>
      </c>
      <c r="H21" s="146">
        <f>3828/28.8</f>
        <v>132.91666666666666</v>
      </c>
      <c r="I21" s="141">
        <v>804.5</v>
      </c>
      <c r="J21" s="5">
        <v>816.1</v>
      </c>
      <c r="K21" s="5">
        <f>25336/25.6</f>
        <v>989.6875</v>
      </c>
      <c r="L21" s="5">
        <f>22101/25.3</f>
        <v>873.5573122529644</v>
      </c>
    </row>
    <row r="22" spans="1:12" ht="15.75" customHeight="1">
      <c r="A22" s="54"/>
      <c r="B22" s="145"/>
      <c r="C22" s="4"/>
      <c r="D22" s="4"/>
      <c r="E22" s="5"/>
      <c r="F22" s="5"/>
      <c r="G22" s="5"/>
      <c r="H22" s="146"/>
      <c r="I22" s="141"/>
      <c r="J22" s="5"/>
      <c r="K22" s="5"/>
      <c r="L22" s="5"/>
    </row>
    <row r="23" spans="1:12" ht="12.75">
      <c r="A23" s="54" t="s">
        <v>137</v>
      </c>
      <c r="B23" s="145">
        <v>12.7</v>
      </c>
      <c r="C23" s="4">
        <v>17.4</v>
      </c>
      <c r="D23" s="4">
        <v>18.8</v>
      </c>
      <c r="E23" s="5">
        <v>17.8</v>
      </c>
      <c r="F23" s="5">
        <v>20.3</v>
      </c>
      <c r="G23" s="5">
        <v>18.366666666666667</v>
      </c>
      <c r="H23" s="146">
        <f>(456+122+47)/28.8</f>
        <v>21.70138888888889</v>
      </c>
      <c r="I23" s="141">
        <v>139.6</v>
      </c>
      <c r="J23" s="5">
        <v>124.5</v>
      </c>
      <c r="K23" s="5">
        <f>(3040+878+214)/25.6</f>
        <v>161.40625</v>
      </c>
      <c r="L23" s="5">
        <f>(2713+861+168)/25.3</f>
        <v>147.90513833992094</v>
      </c>
    </row>
    <row r="24" spans="1:12" ht="12.75">
      <c r="A24" s="54"/>
      <c r="B24" s="145"/>
      <c r="C24" s="4"/>
      <c r="D24" s="4"/>
      <c r="E24" s="5"/>
      <c r="F24" s="5"/>
      <c r="G24" s="5"/>
      <c r="H24" s="146"/>
      <c r="I24" s="141"/>
      <c r="J24" s="5"/>
      <c r="K24" s="5"/>
      <c r="L24" s="5"/>
    </row>
    <row r="25" spans="1:12" ht="13.5" thickBot="1">
      <c r="A25" s="136" t="s">
        <v>130</v>
      </c>
      <c r="B25" s="147">
        <v>84.8</v>
      </c>
      <c r="C25" s="6">
        <v>98.1</v>
      </c>
      <c r="D25" s="6">
        <v>97.2</v>
      </c>
      <c r="E25" s="7">
        <v>97.5</v>
      </c>
      <c r="F25" s="7">
        <v>95.1</v>
      </c>
      <c r="G25" s="7">
        <v>110.93333333333334</v>
      </c>
      <c r="H25" s="148">
        <f>3203/28.8</f>
        <v>111.21527777777777</v>
      </c>
      <c r="I25" s="142">
        <v>665</v>
      </c>
      <c r="J25" s="7">
        <v>691.6</v>
      </c>
      <c r="K25" s="7">
        <f>21204/25.6</f>
        <v>828.28125</v>
      </c>
      <c r="L25" s="7">
        <f>18359/25.3</f>
        <v>725.6521739130435</v>
      </c>
    </row>
    <row r="26" ht="12.75">
      <c r="A26" s="3" t="s">
        <v>101</v>
      </c>
    </row>
    <row r="28" ht="12.75">
      <c r="A28" s="3" t="s">
        <v>157</v>
      </c>
    </row>
    <row r="29" ht="12.75">
      <c r="A29" s="3" t="s">
        <v>158</v>
      </c>
    </row>
  </sheetData>
  <mergeCells count="4">
    <mergeCell ref="B7:H7"/>
    <mergeCell ref="A1:L1"/>
    <mergeCell ref="A3:L3"/>
    <mergeCell ref="A4:L4"/>
  </mergeCells>
  <printOptions horizontalCentered="1"/>
  <pageMargins left="0.75" right="0.75" top="0.5905511811023623" bottom="1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80"/>
  <sheetViews>
    <sheetView showGridLines="0" zoomScale="75" zoomScaleNormal="75" zoomScaleSheetLayoutView="50" workbookViewId="0" topLeftCell="A1">
      <selection activeCell="L3" sqref="L3"/>
    </sheetView>
  </sheetViews>
  <sheetFormatPr defaultColWidth="12.57421875" defaultRowHeight="12.75"/>
  <cols>
    <col min="1" max="1" width="40.8515625" style="9" customWidth="1"/>
    <col min="2" max="2" width="13.7109375" style="52" customWidth="1"/>
    <col min="3" max="3" width="9.140625" style="52" bestFit="1" customWidth="1"/>
    <col min="4" max="4" width="9.57421875" style="52" bestFit="1" customWidth="1"/>
    <col min="5" max="6" width="9.140625" style="52" bestFit="1" customWidth="1"/>
    <col min="7" max="8" width="7.7109375" style="52" customWidth="1"/>
    <col min="9" max="10" width="9.140625" style="52" bestFit="1" customWidth="1"/>
    <col min="11" max="11" width="9.7109375" style="56" customWidth="1"/>
    <col min="12" max="15" width="19.140625" style="52" customWidth="1"/>
    <col min="16" max="16384" width="19.140625" style="9" customWidth="1"/>
  </cols>
  <sheetData>
    <row r="1" spans="1:15" s="13" customFormat="1" ht="18">
      <c r="A1" s="157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49"/>
      <c r="M1" s="49"/>
      <c r="N1" s="49"/>
      <c r="O1" s="49"/>
    </row>
    <row r="2" spans="2:15" s="15" customFormat="1" ht="12.75">
      <c r="B2" s="50"/>
      <c r="C2" s="50"/>
      <c r="D2" s="50"/>
      <c r="E2" s="50"/>
      <c r="F2" s="50"/>
      <c r="G2" s="50"/>
      <c r="H2" s="50"/>
      <c r="I2" s="50"/>
      <c r="J2" s="50"/>
      <c r="K2" s="55"/>
      <c r="L2" s="50"/>
      <c r="M2" s="50"/>
      <c r="N2" s="50"/>
      <c r="O2" s="50"/>
    </row>
    <row r="3" spans="1:12" ht="15">
      <c r="A3" s="160" t="s">
        <v>156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51"/>
    </row>
    <row r="4" spans="1:10" ht="12.75" customHeight="1" thickBot="1">
      <c r="A4" s="79"/>
      <c r="B4" s="56"/>
      <c r="C4" s="56"/>
      <c r="D4" s="56"/>
      <c r="E4" s="56"/>
      <c r="F4" s="56"/>
      <c r="G4" s="56"/>
      <c r="H4" s="56"/>
      <c r="I4" s="56"/>
      <c r="J4" s="56"/>
    </row>
    <row r="5" spans="1:15" s="90" customFormat="1" ht="12.75">
      <c r="A5" s="86"/>
      <c r="B5" s="87" t="s">
        <v>1</v>
      </c>
      <c r="C5" s="87" t="s">
        <v>2</v>
      </c>
      <c r="D5" s="87" t="s">
        <v>1</v>
      </c>
      <c r="E5" s="87" t="s">
        <v>141</v>
      </c>
      <c r="F5" s="87"/>
      <c r="G5" s="87"/>
      <c r="H5" s="87" t="s">
        <v>3</v>
      </c>
      <c r="I5" s="87" t="s">
        <v>4</v>
      </c>
      <c r="J5" s="87" t="s">
        <v>4</v>
      </c>
      <c r="K5" s="88" t="s">
        <v>121</v>
      </c>
      <c r="L5" s="89"/>
      <c r="M5" s="89"/>
      <c r="N5" s="89"/>
      <c r="O5" s="89"/>
    </row>
    <row r="6" spans="1:15" s="90" customFormat="1" ht="12.75">
      <c r="A6" s="91"/>
      <c r="B6" s="92" t="s">
        <v>119</v>
      </c>
      <c r="C6" s="92" t="s">
        <v>118</v>
      </c>
      <c r="D6" s="92" t="s">
        <v>5</v>
      </c>
      <c r="E6" s="92" t="s">
        <v>6</v>
      </c>
      <c r="F6" s="92" t="s">
        <v>106</v>
      </c>
      <c r="G6" s="92" t="s">
        <v>107</v>
      </c>
      <c r="H6" s="92" t="s">
        <v>7</v>
      </c>
      <c r="I6" s="92" t="s">
        <v>8</v>
      </c>
      <c r="J6" s="92" t="s">
        <v>9</v>
      </c>
      <c r="K6" s="93" t="s">
        <v>120</v>
      </c>
      <c r="L6" s="89"/>
      <c r="M6" s="89"/>
      <c r="N6" s="89"/>
      <c r="O6" s="89"/>
    </row>
    <row r="7" spans="1:15" s="90" customFormat="1" ht="13.5" thickBot="1">
      <c r="A7" s="91"/>
      <c r="B7" s="94" t="s">
        <v>140</v>
      </c>
      <c r="C7" s="94" t="s">
        <v>10</v>
      </c>
      <c r="D7" s="94" t="s">
        <v>10</v>
      </c>
      <c r="E7" s="94" t="s">
        <v>11</v>
      </c>
      <c r="F7" s="94"/>
      <c r="G7" s="94"/>
      <c r="H7" s="94" t="s">
        <v>12</v>
      </c>
      <c r="I7" s="94" t="s">
        <v>13</v>
      </c>
      <c r="J7" s="94" t="s">
        <v>14</v>
      </c>
      <c r="K7" s="95" t="s">
        <v>114</v>
      </c>
      <c r="L7" s="89"/>
      <c r="M7" s="89"/>
      <c r="N7" s="89"/>
      <c r="O7" s="89"/>
    </row>
    <row r="8" spans="1:11" ht="12.75">
      <c r="A8" s="11" t="s">
        <v>16</v>
      </c>
      <c r="B8" s="62">
        <v>1083</v>
      </c>
      <c r="C8" s="62">
        <v>119</v>
      </c>
      <c r="D8" s="62">
        <v>178</v>
      </c>
      <c r="E8" s="62">
        <v>27</v>
      </c>
      <c r="F8" s="62">
        <v>37</v>
      </c>
      <c r="G8" s="62">
        <v>98</v>
      </c>
      <c r="H8" s="62">
        <v>362</v>
      </c>
      <c r="I8" s="62">
        <v>354</v>
      </c>
      <c r="J8" s="62">
        <v>417</v>
      </c>
      <c r="K8" s="69">
        <v>10</v>
      </c>
    </row>
    <row r="9" spans="1:11" ht="12.75">
      <c r="A9" s="10" t="s">
        <v>15</v>
      </c>
      <c r="B9" s="62">
        <v>99629</v>
      </c>
      <c r="C9" s="62">
        <v>2737</v>
      </c>
      <c r="D9" s="62">
        <v>4760</v>
      </c>
      <c r="E9" s="62">
        <v>1724</v>
      </c>
      <c r="F9" s="62">
        <v>1884</v>
      </c>
      <c r="G9" s="62">
        <v>3767</v>
      </c>
      <c r="H9" s="62">
        <v>15372</v>
      </c>
      <c r="I9" s="62">
        <v>10973</v>
      </c>
      <c r="J9" s="62">
        <v>20540</v>
      </c>
      <c r="K9" s="70">
        <v>293</v>
      </c>
    </row>
    <row r="10" spans="1:11" ht="12.75">
      <c r="A10" s="10"/>
      <c r="B10" s="63"/>
      <c r="C10" s="63"/>
      <c r="D10" s="63"/>
      <c r="E10" s="63"/>
      <c r="F10" s="63"/>
      <c r="G10" s="63"/>
      <c r="H10" s="63"/>
      <c r="I10" s="63"/>
      <c r="J10" s="63"/>
      <c r="K10" s="71"/>
    </row>
    <row r="11" spans="1:11" ht="12.75">
      <c r="A11" s="12" t="s">
        <v>115</v>
      </c>
      <c r="B11" s="64"/>
      <c r="C11" s="64"/>
      <c r="D11" s="64"/>
      <c r="E11" s="64"/>
      <c r="F11" s="64"/>
      <c r="G11" s="64"/>
      <c r="H11" s="64"/>
      <c r="I11" s="64"/>
      <c r="J11" s="64"/>
      <c r="K11" s="72"/>
    </row>
    <row r="12" spans="1:11" ht="12.75">
      <c r="A12" s="10" t="s">
        <v>142</v>
      </c>
      <c r="B12" s="65">
        <v>53.6</v>
      </c>
      <c r="C12" s="65">
        <v>14</v>
      </c>
      <c r="D12" s="65">
        <v>49</v>
      </c>
      <c r="E12" s="65">
        <v>27.9</v>
      </c>
      <c r="F12" s="65">
        <v>9.3</v>
      </c>
      <c r="G12" s="65">
        <v>12.7</v>
      </c>
      <c r="H12" s="65">
        <v>50.3</v>
      </c>
      <c r="I12" s="65">
        <v>6.2</v>
      </c>
      <c r="J12" s="65">
        <v>1.8</v>
      </c>
      <c r="K12" s="74">
        <v>3.5</v>
      </c>
    </row>
    <row r="13" spans="1:11" ht="12.75">
      <c r="A13" s="10" t="s">
        <v>143</v>
      </c>
      <c r="B13" s="65">
        <v>34.5</v>
      </c>
      <c r="C13" s="65">
        <v>10.3</v>
      </c>
      <c r="D13" s="65">
        <v>28.2</v>
      </c>
      <c r="E13" s="65">
        <v>23.7</v>
      </c>
      <c r="F13" s="65">
        <v>5.4</v>
      </c>
      <c r="G13" s="65">
        <v>8.6</v>
      </c>
      <c r="H13" s="65">
        <v>28.2</v>
      </c>
      <c r="I13" s="65">
        <v>4.6</v>
      </c>
      <c r="J13" s="65">
        <v>1.7</v>
      </c>
      <c r="K13" s="74">
        <v>2.8</v>
      </c>
    </row>
    <row r="14" spans="1:11" ht="12.75">
      <c r="A14" s="10" t="s">
        <v>144</v>
      </c>
      <c r="B14" s="65">
        <v>7.5</v>
      </c>
      <c r="C14" s="65">
        <v>9</v>
      </c>
      <c r="D14" s="65">
        <v>13.8</v>
      </c>
      <c r="E14" s="65">
        <v>7.2</v>
      </c>
      <c r="F14" s="65">
        <v>8.6</v>
      </c>
      <c r="G14" s="65">
        <v>12.3</v>
      </c>
      <c r="H14" s="65">
        <v>11.7</v>
      </c>
      <c r="I14" s="65">
        <v>4.8</v>
      </c>
      <c r="J14" s="65">
        <v>1.8</v>
      </c>
      <c r="K14" s="74">
        <v>3.4</v>
      </c>
    </row>
    <row r="15" spans="1:11" ht="12.75">
      <c r="A15" s="10" t="s">
        <v>145</v>
      </c>
      <c r="B15" s="65">
        <v>0.9</v>
      </c>
      <c r="C15" s="65">
        <v>0</v>
      </c>
      <c r="D15" s="65">
        <v>0.1</v>
      </c>
      <c r="E15" s="65">
        <v>0</v>
      </c>
      <c r="F15" s="65">
        <v>0</v>
      </c>
      <c r="G15" s="65">
        <v>0</v>
      </c>
      <c r="H15" s="65">
        <v>5.1</v>
      </c>
      <c r="I15" s="65">
        <v>0.1</v>
      </c>
      <c r="J15" s="65">
        <v>0</v>
      </c>
      <c r="K15" s="74">
        <v>0</v>
      </c>
    </row>
    <row r="16" spans="1:11" ht="12.75">
      <c r="A16" s="10" t="s">
        <v>146</v>
      </c>
      <c r="B16" s="65">
        <v>0.8</v>
      </c>
      <c r="C16" s="65">
        <v>0.8</v>
      </c>
      <c r="D16" s="65">
        <v>0.9</v>
      </c>
      <c r="E16" s="65">
        <v>1.1</v>
      </c>
      <c r="F16" s="65">
        <v>0.9</v>
      </c>
      <c r="G16" s="65">
        <v>0.7</v>
      </c>
      <c r="H16" s="65">
        <v>1.1</v>
      </c>
      <c r="I16" s="65">
        <v>1.4</v>
      </c>
      <c r="J16" s="65">
        <v>2.6</v>
      </c>
      <c r="K16" s="74">
        <v>2.8</v>
      </c>
    </row>
    <row r="17" spans="1:11" ht="12.75">
      <c r="A17" s="10" t="s">
        <v>147</v>
      </c>
      <c r="B17" s="65">
        <v>0.1</v>
      </c>
      <c r="C17" s="65">
        <v>0.2</v>
      </c>
      <c r="D17" s="65">
        <v>0.1</v>
      </c>
      <c r="E17" s="65">
        <v>0.4</v>
      </c>
      <c r="F17" s="65">
        <v>0.3</v>
      </c>
      <c r="G17" s="65">
        <v>0.1</v>
      </c>
      <c r="H17" s="65">
        <v>0.3</v>
      </c>
      <c r="I17" s="65">
        <v>0.6</v>
      </c>
      <c r="J17" s="65">
        <v>1.3</v>
      </c>
      <c r="K17" s="74">
        <v>1.2</v>
      </c>
    </row>
    <row r="18" spans="1:11" ht="12.75">
      <c r="A18" s="10" t="s">
        <v>148</v>
      </c>
      <c r="B18" s="62">
        <v>12384</v>
      </c>
      <c r="C18" s="62">
        <v>1996</v>
      </c>
      <c r="D18" s="62">
        <v>8645</v>
      </c>
      <c r="E18" s="62">
        <v>4372</v>
      </c>
      <c r="F18" s="62">
        <v>24811</v>
      </c>
      <c r="G18" s="62">
        <v>2997</v>
      </c>
      <c r="H18" s="62">
        <v>11350</v>
      </c>
      <c r="I18" s="62">
        <v>508</v>
      </c>
      <c r="J18" s="63">
        <v>29</v>
      </c>
      <c r="K18" s="71">
        <v>0</v>
      </c>
    </row>
    <row r="19" spans="1:11" ht="12.75">
      <c r="A19" s="10" t="s">
        <v>149</v>
      </c>
      <c r="B19" s="62">
        <v>9223</v>
      </c>
      <c r="C19" s="62">
        <v>985</v>
      </c>
      <c r="D19" s="62">
        <v>7741</v>
      </c>
      <c r="E19" s="62">
        <v>1634</v>
      </c>
      <c r="F19" s="62">
        <v>1702</v>
      </c>
      <c r="G19" s="62">
        <v>285</v>
      </c>
      <c r="H19" s="62">
        <v>5994</v>
      </c>
      <c r="I19" s="62">
        <v>233</v>
      </c>
      <c r="J19" s="63">
        <v>6</v>
      </c>
      <c r="K19" s="71">
        <v>0</v>
      </c>
    </row>
    <row r="20" spans="1:11" ht="12.75">
      <c r="A20" s="10"/>
      <c r="B20" s="62"/>
      <c r="C20" s="62"/>
      <c r="D20" s="62"/>
      <c r="E20" s="62"/>
      <c r="F20" s="62"/>
      <c r="G20" s="62"/>
      <c r="H20" s="62"/>
      <c r="I20" s="62"/>
      <c r="J20" s="63"/>
      <c r="K20" s="71"/>
    </row>
    <row r="21" spans="1:11" ht="12.75">
      <c r="A21" s="12" t="s">
        <v>133</v>
      </c>
      <c r="B21" s="66"/>
      <c r="C21" s="66"/>
      <c r="D21" s="66"/>
      <c r="E21" s="66"/>
      <c r="F21" s="66"/>
      <c r="G21" s="66"/>
      <c r="H21" s="66"/>
      <c r="I21" s="66"/>
      <c r="J21" s="64"/>
      <c r="K21" s="72"/>
    </row>
    <row r="22" spans="1:11" ht="12.75">
      <c r="A22" s="10" t="s">
        <v>17</v>
      </c>
      <c r="B22" s="62">
        <v>24909</v>
      </c>
      <c r="C22" s="62">
        <v>51346</v>
      </c>
      <c r="D22" s="62">
        <v>47678</v>
      </c>
      <c r="E22" s="62">
        <v>51243</v>
      </c>
      <c r="F22" s="62">
        <v>8557</v>
      </c>
      <c r="G22" s="62">
        <v>39726</v>
      </c>
      <c r="H22" s="62">
        <v>36096</v>
      </c>
      <c r="I22" s="62">
        <v>59297</v>
      </c>
      <c r="J22" s="62">
        <v>89716</v>
      </c>
      <c r="K22" s="70">
        <v>82197</v>
      </c>
    </row>
    <row r="23" spans="1:11" ht="12.75">
      <c r="A23" s="10" t="s">
        <v>18</v>
      </c>
      <c r="B23" s="62">
        <v>802</v>
      </c>
      <c r="C23" s="62">
        <v>24</v>
      </c>
      <c r="D23" s="62">
        <v>40</v>
      </c>
      <c r="E23" s="62">
        <v>0</v>
      </c>
      <c r="F23" s="62">
        <v>0</v>
      </c>
      <c r="G23" s="62">
        <v>0</v>
      </c>
      <c r="H23" s="62">
        <v>4062</v>
      </c>
      <c r="I23" s="62">
        <v>127</v>
      </c>
      <c r="J23" s="62">
        <v>42</v>
      </c>
      <c r="K23" s="70">
        <v>0</v>
      </c>
    </row>
    <row r="24" spans="1:11" ht="12.75">
      <c r="A24" s="10" t="s">
        <v>19</v>
      </c>
      <c r="B24" s="62">
        <v>1063</v>
      </c>
      <c r="C24" s="62">
        <v>139</v>
      </c>
      <c r="D24" s="62">
        <v>-3</v>
      </c>
      <c r="E24" s="62">
        <v>154</v>
      </c>
      <c r="F24" s="62">
        <v>287</v>
      </c>
      <c r="G24" s="62">
        <v>0</v>
      </c>
      <c r="H24" s="62">
        <v>1138</v>
      </c>
      <c r="I24" s="62">
        <v>1</v>
      </c>
      <c r="J24" s="62">
        <v>2</v>
      </c>
      <c r="K24" s="70">
        <v>0</v>
      </c>
    </row>
    <row r="25" spans="1:11" ht="12.75">
      <c r="A25" s="10"/>
      <c r="B25" s="62"/>
      <c r="C25" s="62"/>
      <c r="D25" s="62"/>
      <c r="E25" s="62"/>
      <c r="F25" s="62"/>
      <c r="G25" s="62"/>
      <c r="H25" s="62"/>
      <c r="I25" s="62"/>
      <c r="J25" s="66"/>
      <c r="K25" s="70"/>
    </row>
    <row r="26" spans="1:11" ht="12.75">
      <c r="A26" s="12" t="s">
        <v>134</v>
      </c>
      <c r="B26" s="66"/>
      <c r="C26" s="66"/>
      <c r="D26" s="66"/>
      <c r="E26" s="66"/>
      <c r="F26" s="66"/>
      <c r="G26" s="66"/>
      <c r="H26" s="66"/>
      <c r="I26" s="66"/>
      <c r="J26" s="66"/>
      <c r="K26" s="73"/>
    </row>
    <row r="27" spans="1:11" ht="12.75">
      <c r="A27" s="10" t="s">
        <v>20</v>
      </c>
      <c r="B27" s="62">
        <v>2091</v>
      </c>
      <c r="C27" s="62">
        <v>4990</v>
      </c>
      <c r="D27" s="62">
        <v>5275</v>
      </c>
      <c r="E27" s="62">
        <v>4269</v>
      </c>
      <c r="F27" s="62">
        <v>1503</v>
      </c>
      <c r="G27" s="62">
        <v>1509</v>
      </c>
      <c r="H27" s="62">
        <v>3552</v>
      </c>
      <c r="I27" s="62">
        <v>2932</v>
      </c>
      <c r="J27" s="62">
        <v>6866</v>
      </c>
      <c r="K27" s="70">
        <v>6717</v>
      </c>
    </row>
    <row r="28" spans="1:11" ht="12.75">
      <c r="A28" s="10" t="s">
        <v>21</v>
      </c>
      <c r="B28" s="62">
        <v>3225</v>
      </c>
      <c r="C28" s="62">
        <v>2765</v>
      </c>
      <c r="D28" s="62">
        <v>5881</v>
      </c>
      <c r="E28" s="62">
        <v>2307</v>
      </c>
      <c r="F28" s="62">
        <v>1534</v>
      </c>
      <c r="G28" s="62">
        <v>3173</v>
      </c>
      <c r="H28" s="62">
        <v>3175</v>
      </c>
      <c r="I28" s="62">
        <v>2463</v>
      </c>
      <c r="J28" s="62">
        <v>7319</v>
      </c>
      <c r="K28" s="70">
        <v>7301</v>
      </c>
    </row>
    <row r="29" spans="1:11" ht="12.75">
      <c r="A29" s="10" t="s">
        <v>22</v>
      </c>
      <c r="B29" s="62">
        <v>881</v>
      </c>
      <c r="C29" s="62">
        <v>2094</v>
      </c>
      <c r="D29" s="62">
        <v>3217</v>
      </c>
      <c r="E29" s="62">
        <v>1919</v>
      </c>
      <c r="F29" s="62">
        <v>1277</v>
      </c>
      <c r="G29" s="62">
        <v>3705</v>
      </c>
      <c r="H29" s="62">
        <v>1902</v>
      </c>
      <c r="I29" s="62">
        <v>2055</v>
      </c>
      <c r="J29" s="62">
        <v>6231</v>
      </c>
      <c r="K29" s="70">
        <v>6809</v>
      </c>
    </row>
    <row r="30" spans="1:11" ht="12.75">
      <c r="A30" s="10" t="s">
        <v>23</v>
      </c>
      <c r="B30" s="62">
        <v>99</v>
      </c>
      <c r="C30" s="62">
        <v>683</v>
      </c>
      <c r="D30" s="62">
        <v>178</v>
      </c>
      <c r="E30" s="62">
        <v>211</v>
      </c>
      <c r="F30" s="62">
        <v>748</v>
      </c>
      <c r="G30" s="62">
        <v>766</v>
      </c>
      <c r="H30" s="62">
        <v>477</v>
      </c>
      <c r="I30" s="62">
        <v>434</v>
      </c>
      <c r="J30" s="62">
        <v>2943</v>
      </c>
      <c r="K30" s="70">
        <v>2656</v>
      </c>
    </row>
    <row r="31" spans="1:11" ht="12.75">
      <c r="A31" s="10" t="s">
        <v>24</v>
      </c>
      <c r="B31" s="62">
        <v>286</v>
      </c>
      <c r="C31" s="62">
        <v>7</v>
      </c>
      <c r="D31" s="62">
        <v>20</v>
      </c>
      <c r="E31" s="62">
        <v>0</v>
      </c>
      <c r="F31" s="62">
        <v>0</v>
      </c>
      <c r="G31" s="62">
        <v>0</v>
      </c>
      <c r="H31" s="62">
        <v>1396</v>
      </c>
      <c r="I31" s="62">
        <v>29</v>
      </c>
      <c r="J31" s="62">
        <v>31</v>
      </c>
      <c r="K31" s="70">
        <v>0</v>
      </c>
    </row>
    <row r="32" spans="1:11" ht="12.75">
      <c r="A32" s="10" t="s">
        <v>25</v>
      </c>
      <c r="B32" s="62">
        <v>133</v>
      </c>
      <c r="C32" s="62">
        <v>3</v>
      </c>
      <c r="D32" s="62">
        <v>7</v>
      </c>
      <c r="E32" s="62">
        <v>0</v>
      </c>
      <c r="F32" s="62">
        <v>0</v>
      </c>
      <c r="G32" s="62">
        <v>0</v>
      </c>
      <c r="H32" s="62">
        <v>890</v>
      </c>
      <c r="I32" s="62">
        <v>0</v>
      </c>
      <c r="J32" s="62">
        <v>0</v>
      </c>
      <c r="K32" s="70">
        <v>0</v>
      </c>
    </row>
    <row r="33" spans="1:11" ht="12.75">
      <c r="A33" s="10" t="s">
        <v>26</v>
      </c>
      <c r="B33" s="62">
        <v>35</v>
      </c>
      <c r="C33" s="62">
        <v>2</v>
      </c>
      <c r="D33" s="62">
        <v>2</v>
      </c>
      <c r="E33" s="62">
        <v>0</v>
      </c>
      <c r="F33" s="62">
        <v>0</v>
      </c>
      <c r="G33" s="62">
        <v>0</v>
      </c>
      <c r="H33" s="62">
        <v>318</v>
      </c>
      <c r="I33" s="62">
        <v>2</v>
      </c>
      <c r="J33" s="62">
        <v>3</v>
      </c>
      <c r="K33" s="70">
        <v>0</v>
      </c>
    </row>
    <row r="34" spans="1:11" ht="12.75">
      <c r="A34" s="10" t="s">
        <v>27</v>
      </c>
      <c r="B34" s="62">
        <v>1575</v>
      </c>
      <c r="C34" s="62">
        <v>1749</v>
      </c>
      <c r="D34" s="62">
        <v>2698</v>
      </c>
      <c r="E34" s="62">
        <v>1500</v>
      </c>
      <c r="F34" s="62">
        <v>191</v>
      </c>
      <c r="G34" s="62">
        <v>4880</v>
      </c>
      <c r="H34" s="62">
        <v>2401</v>
      </c>
      <c r="I34" s="62">
        <v>865</v>
      </c>
      <c r="J34" s="62">
        <v>1258</v>
      </c>
      <c r="K34" s="70">
        <v>1178</v>
      </c>
    </row>
    <row r="35" spans="1:11" ht="12.75">
      <c r="A35" s="10" t="s">
        <v>28</v>
      </c>
      <c r="B35" s="62">
        <v>1432</v>
      </c>
      <c r="C35" s="62">
        <v>1013</v>
      </c>
      <c r="D35" s="62">
        <v>1568</v>
      </c>
      <c r="E35" s="62">
        <v>733</v>
      </c>
      <c r="F35" s="62">
        <v>883</v>
      </c>
      <c r="G35" s="62">
        <v>783</v>
      </c>
      <c r="H35" s="62">
        <v>1700</v>
      </c>
      <c r="I35" s="62">
        <v>327</v>
      </c>
      <c r="J35" s="62">
        <v>690</v>
      </c>
      <c r="K35" s="70">
        <v>771</v>
      </c>
    </row>
    <row r="36" spans="1:11" ht="12.75">
      <c r="A36" s="10" t="s">
        <v>29</v>
      </c>
      <c r="B36" s="62">
        <v>1936</v>
      </c>
      <c r="C36" s="62">
        <v>2059</v>
      </c>
      <c r="D36" s="62">
        <v>3041</v>
      </c>
      <c r="E36" s="62">
        <v>1692</v>
      </c>
      <c r="F36" s="62">
        <v>1094</v>
      </c>
      <c r="G36" s="62">
        <v>1415</v>
      </c>
      <c r="H36" s="62">
        <v>2557</v>
      </c>
      <c r="I36" s="62">
        <v>1189</v>
      </c>
      <c r="J36" s="62">
        <v>2243</v>
      </c>
      <c r="K36" s="70">
        <v>1643</v>
      </c>
    </row>
    <row r="37" spans="1:11" ht="12.75">
      <c r="A37" s="10" t="s">
        <v>30</v>
      </c>
      <c r="B37" s="62">
        <v>593</v>
      </c>
      <c r="C37" s="62">
        <v>1799</v>
      </c>
      <c r="D37" s="62">
        <v>2383</v>
      </c>
      <c r="E37" s="62">
        <v>742</v>
      </c>
      <c r="F37" s="62">
        <v>1496</v>
      </c>
      <c r="G37" s="62">
        <v>2803</v>
      </c>
      <c r="H37" s="62">
        <v>1535</v>
      </c>
      <c r="I37" s="62">
        <v>1227</v>
      </c>
      <c r="J37" s="62">
        <v>2570</v>
      </c>
      <c r="K37" s="70">
        <v>6967</v>
      </c>
    </row>
    <row r="38" spans="1:11" ht="12.75">
      <c r="A38" s="10" t="s">
        <v>31</v>
      </c>
      <c r="B38" s="62">
        <v>826</v>
      </c>
      <c r="C38" s="62">
        <v>1400</v>
      </c>
      <c r="D38" s="62">
        <v>1088</v>
      </c>
      <c r="E38" s="62">
        <v>904</v>
      </c>
      <c r="F38" s="62">
        <v>872</v>
      </c>
      <c r="G38" s="62">
        <v>1123</v>
      </c>
      <c r="H38" s="62">
        <v>1477</v>
      </c>
      <c r="I38" s="62">
        <v>952</v>
      </c>
      <c r="J38" s="62">
        <v>648</v>
      </c>
      <c r="K38" s="70">
        <v>287</v>
      </c>
    </row>
    <row r="39" spans="1:11" ht="12.75">
      <c r="A39" s="10" t="s">
        <v>32</v>
      </c>
      <c r="B39" s="62">
        <v>1754</v>
      </c>
      <c r="C39" s="62">
        <v>1162</v>
      </c>
      <c r="D39" s="62">
        <v>1977</v>
      </c>
      <c r="E39" s="62">
        <v>3572</v>
      </c>
      <c r="F39" s="62">
        <v>1295</v>
      </c>
      <c r="G39" s="62">
        <v>558</v>
      </c>
      <c r="H39" s="62">
        <v>2594</v>
      </c>
      <c r="I39" s="62">
        <v>842</v>
      </c>
      <c r="J39" s="62">
        <v>3738</v>
      </c>
      <c r="K39" s="70">
        <v>2627</v>
      </c>
    </row>
    <row r="40" spans="1:11" ht="12.75">
      <c r="A40" s="10" t="s">
        <v>33</v>
      </c>
      <c r="B40" s="62">
        <v>1000</v>
      </c>
      <c r="C40" s="62">
        <v>2815</v>
      </c>
      <c r="D40" s="62">
        <v>1897</v>
      </c>
      <c r="E40" s="62">
        <v>5938</v>
      </c>
      <c r="F40" s="62">
        <v>2743</v>
      </c>
      <c r="G40" s="62">
        <v>1365</v>
      </c>
      <c r="H40" s="62">
        <v>3452</v>
      </c>
      <c r="I40" s="62">
        <v>10711</v>
      </c>
      <c r="J40" s="62">
        <v>13873</v>
      </c>
      <c r="K40" s="70">
        <v>11912</v>
      </c>
    </row>
    <row r="41" spans="1:11" ht="12.75">
      <c r="A41" s="10" t="s">
        <v>34</v>
      </c>
      <c r="B41" s="62">
        <v>1851</v>
      </c>
      <c r="C41" s="62">
        <v>1833</v>
      </c>
      <c r="D41" s="62">
        <v>2467</v>
      </c>
      <c r="E41" s="62">
        <v>1898</v>
      </c>
      <c r="F41" s="62">
        <v>972</v>
      </c>
      <c r="G41" s="62">
        <v>3439</v>
      </c>
      <c r="H41" s="62">
        <v>2703</v>
      </c>
      <c r="I41" s="62">
        <v>915</v>
      </c>
      <c r="J41" s="62">
        <v>188</v>
      </c>
      <c r="K41" s="70">
        <v>449</v>
      </c>
    </row>
    <row r="42" spans="1:11" ht="12.75">
      <c r="A42" s="10" t="s">
        <v>35</v>
      </c>
      <c r="B42" s="62">
        <v>189</v>
      </c>
      <c r="C42" s="62">
        <v>125</v>
      </c>
      <c r="D42" s="62">
        <v>561</v>
      </c>
      <c r="E42" s="62">
        <v>151</v>
      </c>
      <c r="F42" s="62">
        <v>241</v>
      </c>
      <c r="G42" s="62">
        <v>80</v>
      </c>
      <c r="H42" s="62">
        <v>453</v>
      </c>
      <c r="I42" s="62">
        <v>83</v>
      </c>
      <c r="J42" s="62">
        <v>1196</v>
      </c>
      <c r="K42" s="70">
        <v>200</v>
      </c>
    </row>
    <row r="43" spans="1:11" ht="12.75">
      <c r="A43" s="10" t="s">
        <v>36</v>
      </c>
      <c r="B43" s="62">
        <v>316</v>
      </c>
      <c r="C43" s="62">
        <v>328</v>
      </c>
      <c r="D43" s="62">
        <v>421</v>
      </c>
      <c r="E43" s="62">
        <v>299</v>
      </c>
      <c r="F43" s="62">
        <v>212</v>
      </c>
      <c r="G43" s="62">
        <v>467</v>
      </c>
      <c r="H43" s="62">
        <v>370</v>
      </c>
      <c r="I43" s="62">
        <v>199</v>
      </c>
      <c r="J43" s="62">
        <v>316</v>
      </c>
      <c r="K43" s="70">
        <v>79</v>
      </c>
    </row>
    <row r="44" spans="1:11" ht="12.75">
      <c r="A44" s="10" t="s">
        <v>37</v>
      </c>
      <c r="B44" s="62">
        <v>3984</v>
      </c>
      <c r="C44" s="62">
        <v>121</v>
      </c>
      <c r="D44" s="62">
        <v>845</v>
      </c>
      <c r="E44" s="62">
        <v>12667</v>
      </c>
      <c r="F44" s="62">
        <v>102</v>
      </c>
      <c r="G44" s="62">
        <v>22</v>
      </c>
      <c r="H44" s="62">
        <v>3130</v>
      </c>
      <c r="I44" s="62">
        <v>55</v>
      </c>
      <c r="J44" s="62">
        <v>8623</v>
      </c>
      <c r="K44" s="70">
        <v>1029</v>
      </c>
    </row>
    <row r="45" spans="1:11" ht="12.75">
      <c r="A45" s="10"/>
      <c r="B45" s="66"/>
      <c r="C45" s="66"/>
      <c r="D45" s="66"/>
      <c r="E45" s="66"/>
      <c r="F45" s="66"/>
      <c r="G45" s="66"/>
      <c r="H45" s="66"/>
      <c r="I45" s="66"/>
      <c r="J45" s="66"/>
      <c r="K45" s="73"/>
    </row>
    <row r="46" spans="1:11" ht="12.75">
      <c r="A46" s="12" t="s">
        <v>136</v>
      </c>
      <c r="B46" s="66"/>
      <c r="C46" s="66"/>
      <c r="D46" s="66"/>
      <c r="E46" s="66"/>
      <c r="F46" s="66"/>
      <c r="G46" s="66"/>
      <c r="H46" s="66"/>
      <c r="I46" s="66"/>
      <c r="J46" s="66"/>
      <c r="K46" s="73"/>
    </row>
    <row r="47" spans="1:11" ht="12.75">
      <c r="A47" s="10" t="s">
        <v>38</v>
      </c>
      <c r="B47" s="62">
        <v>146257</v>
      </c>
      <c r="C47" s="62">
        <v>108015</v>
      </c>
      <c r="D47" s="62">
        <v>120167</v>
      </c>
      <c r="E47" s="62">
        <v>155080</v>
      </c>
      <c r="F47" s="62">
        <v>57927</v>
      </c>
      <c r="G47" s="62">
        <v>205833</v>
      </c>
      <c r="H47" s="62">
        <v>138267</v>
      </c>
      <c r="I47" s="62">
        <v>58688</v>
      </c>
      <c r="J47" s="62">
        <v>177160</v>
      </c>
      <c r="K47" s="70">
        <v>158669</v>
      </c>
    </row>
    <row r="48" spans="1:11" ht="12.75">
      <c r="A48" s="10" t="s">
        <v>39</v>
      </c>
      <c r="B48" s="62">
        <v>116545</v>
      </c>
      <c r="C48" s="62">
        <v>86647</v>
      </c>
      <c r="D48" s="62">
        <v>87535</v>
      </c>
      <c r="E48" s="62">
        <v>114874</v>
      </c>
      <c r="F48" s="62">
        <v>28203</v>
      </c>
      <c r="G48" s="62">
        <v>185406</v>
      </c>
      <c r="H48" s="62">
        <v>97688</v>
      </c>
      <c r="I48" s="62">
        <v>43923</v>
      </c>
      <c r="J48" s="62">
        <v>103508</v>
      </c>
      <c r="K48" s="70">
        <v>118556</v>
      </c>
    </row>
    <row r="49" spans="1:11" ht="12.75">
      <c r="A49" s="10" t="s">
        <v>40</v>
      </c>
      <c r="B49" s="62">
        <v>2413</v>
      </c>
      <c r="C49" s="62">
        <v>86</v>
      </c>
      <c r="D49" s="62">
        <v>111</v>
      </c>
      <c r="E49" s="62">
        <v>15482</v>
      </c>
      <c r="F49" s="62">
        <v>766</v>
      </c>
      <c r="G49" s="62">
        <v>67</v>
      </c>
      <c r="H49" s="62">
        <v>1003</v>
      </c>
      <c r="I49" s="62">
        <v>764</v>
      </c>
      <c r="J49" s="62">
        <v>91</v>
      </c>
      <c r="K49" s="70">
        <v>63</v>
      </c>
    </row>
    <row r="50" spans="1:11" ht="12.75">
      <c r="A50" s="10" t="s">
        <v>41</v>
      </c>
      <c r="B50" s="62">
        <v>15963</v>
      </c>
      <c r="C50" s="62">
        <v>11208</v>
      </c>
      <c r="D50" s="62">
        <v>20834</v>
      </c>
      <c r="E50" s="62">
        <v>14992</v>
      </c>
      <c r="F50" s="62">
        <v>21890</v>
      </c>
      <c r="G50" s="62">
        <v>13140</v>
      </c>
      <c r="H50" s="62">
        <v>23606</v>
      </c>
      <c r="I50" s="62">
        <v>8130</v>
      </c>
      <c r="J50" s="62">
        <v>68171</v>
      </c>
      <c r="K50" s="70">
        <v>35134</v>
      </c>
    </row>
    <row r="51" spans="1:11" ht="12.75">
      <c r="A51" s="10" t="s">
        <v>42</v>
      </c>
      <c r="B51" s="62">
        <v>10995</v>
      </c>
      <c r="C51" s="62">
        <v>10064</v>
      </c>
      <c r="D51" s="62">
        <v>11672</v>
      </c>
      <c r="E51" s="62">
        <v>9732</v>
      </c>
      <c r="F51" s="62">
        <v>7068</v>
      </c>
      <c r="G51" s="62">
        <v>7220</v>
      </c>
      <c r="H51" s="62">
        <v>12513</v>
      </c>
      <c r="I51" s="62">
        <v>5857</v>
      </c>
      <c r="J51" s="62">
        <v>5355</v>
      </c>
      <c r="K51" s="70">
        <v>4916</v>
      </c>
    </row>
    <row r="52" spans="1:11" ht="12.75">
      <c r="A52" s="10" t="s">
        <v>43</v>
      </c>
      <c r="B52" s="62">
        <v>341</v>
      </c>
      <c r="C52" s="62">
        <v>10</v>
      </c>
      <c r="D52" s="62">
        <v>15</v>
      </c>
      <c r="E52" s="62">
        <v>0</v>
      </c>
      <c r="F52" s="62">
        <v>0</v>
      </c>
      <c r="G52" s="62">
        <v>0</v>
      </c>
      <c r="H52" s="62">
        <v>3457</v>
      </c>
      <c r="I52" s="62">
        <v>14</v>
      </c>
      <c r="J52" s="62">
        <v>35</v>
      </c>
      <c r="K52" s="70">
        <v>0</v>
      </c>
    </row>
    <row r="53" spans="1:11" ht="12.75">
      <c r="A53" s="10" t="s">
        <v>44</v>
      </c>
      <c r="B53" s="62">
        <v>675</v>
      </c>
      <c r="C53" s="62">
        <v>58</v>
      </c>
      <c r="D53" s="62">
        <v>71</v>
      </c>
      <c r="E53" s="62">
        <v>116</v>
      </c>
      <c r="F53" s="62">
        <v>0</v>
      </c>
      <c r="G53" s="62">
        <v>0</v>
      </c>
      <c r="H53" s="62">
        <v>105</v>
      </c>
      <c r="I53" s="62">
        <v>145</v>
      </c>
      <c r="J53" s="62">
        <v>584</v>
      </c>
      <c r="K53" s="70">
        <v>19</v>
      </c>
    </row>
    <row r="54" spans="1:11" ht="12.75">
      <c r="A54" s="10" t="s">
        <v>45</v>
      </c>
      <c r="B54" s="62">
        <v>54635</v>
      </c>
      <c r="C54" s="62">
        <v>59191</v>
      </c>
      <c r="D54" s="62">
        <v>59116</v>
      </c>
      <c r="E54" s="62">
        <v>64156</v>
      </c>
      <c r="F54" s="62">
        <v>55966</v>
      </c>
      <c r="G54" s="62">
        <v>64761</v>
      </c>
      <c r="H54" s="62">
        <v>71075</v>
      </c>
      <c r="I54" s="62">
        <v>65730</v>
      </c>
      <c r="J54" s="62">
        <v>80767</v>
      </c>
      <c r="K54" s="70">
        <v>49686</v>
      </c>
    </row>
    <row r="55" spans="1:11" ht="12.75">
      <c r="A55" s="10" t="s">
        <v>46</v>
      </c>
      <c r="B55" s="62">
        <v>196947</v>
      </c>
      <c r="C55" s="62">
        <v>167847</v>
      </c>
      <c r="D55" s="62">
        <v>182416</v>
      </c>
      <c r="E55" s="62">
        <v>215318</v>
      </c>
      <c r="F55" s="62">
        <v>117266</v>
      </c>
      <c r="G55" s="62">
        <v>269285</v>
      </c>
      <c r="H55" s="62">
        <v>204702</v>
      </c>
      <c r="I55" s="62">
        <v>123007</v>
      </c>
      <c r="J55" s="62">
        <v>231800</v>
      </c>
      <c r="K55" s="70">
        <v>200574</v>
      </c>
    </row>
    <row r="56" spans="1:11" ht="12.75">
      <c r="A56" s="10" t="s">
        <v>47</v>
      </c>
      <c r="B56" s="62">
        <v>4231</v>
      </c>
      <c r="C56" s="62">
        <v>2166</v>
      </c>
      <c r="D56" s="62">
        <v>7605</v>
      </c>
      <c r="E56" s="62">
        <v>2619</v>
      </c>
      <c r="F56" s="62">
        <v>4137</v>
      </c>
      <c r="G56" s="62">
        <v>1241</v>
      </c>
      <c r="H56" s="62">
        <v>8041</v>
      </c>
      <c r="I56" s="62">
        <v>1595</v>
      </c>
      <c r="J56" s="62">
        <v>25650</v>
      </c>
      <c r="K56" s="70">
        <v>7801</v>
      </c>
    </row>
    <row r="57" spans="1:11" ht="12.75">
      <c r="A57" s="10" t="s">
        <v>48</v>
      </c>
      <c r="B57" s="62">
        <v>1412</v>
      </c>
      <c r="C57" s="62">
        <v>735</v>
      </c>
      <c r="D57" s="62">
        <v>274</v>
      </c>
      <c r="E57" s="62">
        <v>1415</v>
      </c>
      <c r="F57" s="62">
        <v>0</v>
      </c>
      <c r="G57" s="62">
        <v>295</v>
      </c>
      <c r="H57" s="62">
        <v>1493</v>
      </c>
      <c r="I57" s="62">
        <v>60</v>
      </c>
      <c r="J57" s="62">
        <v>1071</v>
      </c>
      <c r="K57" s="70">
        <v>0</v>
      </c>
    </row>
    <row r="58" spans="1:11" ht="12.75">
      <c r="A58" s="10"/>
      <c r="B58" s="62"/>
      <c r="C58" s="62"/>
      <c r="D58" s="62"/>
      <c r="E58" s="62"/>
      <c r="F58" s="62"/>
      <c r="G58" s="62"/>
      <c r="H58" s="62"/>
      <c r="I58" s="62"/>
      <c r="J58" s="62"/>
      <c r="K58" s="70"/>
    </row>
    <row r="59" spans="1:11" ht="12.75">
      <c r="A59" s="12" t="s">
        <v>135</v>
      </c>
      <c r="B59" s="66"/>
      <c r="C59" s="66"/>
      <c r="D59" s="66"/>
      <c r="E59" s="66"/>
      <c r="F59" s="66"/>
      <c r="G59" s="66"/>
      <c r="H59" s="66"/>
      <c r="I59" s="66"/>
      <c r="J59" s="66"/>
      <c r="K59" s="73"/>
    </row>
    <row r="60" spans="1:11" ht="12.75">
      <c r="A60" s="10" t="s">
        <v>49</v>
      </c>
      <c r="B60" s="62">
        <v>26522</v>
      </c>
      <c r="C60" s="62">
        <v>51502</v>
      </c>
      <c r="D60" s="62">
        <v>47601</v>
      </c>
      <c r="E60" s="62">
        <v>50283</v>
      </c>
      <c r="F60" s="62">
        <v>8844</v>
      </c>
      <c r="G60" s="62">
        <v>39726</v>
      </c>
      <c r="H60" s="62">
        <v>40358</v>
      </c>
      <c r="I60" s="62">
        <v>59363</v>
      </c>
      <c r="J60" s="62">
        <v>89760</v>
      </c>
      <c r="K60" s="70">
        <v>82197</v>
      </c>
    </row>
    <row r="61" spans="1:11" ht="12.75">
      <c r="A61" s="10" t="s">
        <v>50</v>
      </c>
      <c r="B61" s="62">
        <v>12874</v>
      </c>
      <c r="C61" s="62">
        <v>32617</v>
      </c>
      <c r="D61" s="62">
        <v>21343</v>
      </c>
      <c r="E61" s="62">
        <v>36821</v>
      </c>
      <c r="F61" s="62">
        <v>-1455</v>
      </c>
      <c r="G61" s="62">
        <v>19102</v>
      </c>
      <c r="H61" s="62">
        <v>19546</v>
      </c>
      <c r="I61" s="62">
        <v>46751</v>
      </c>
      <c r="J61" s="62">
        <v>58642</v>
      </c>
      <c r="K61" s="70">
        <v>47789</v>
      </c>
    </row>
    <row r="62" spans="1:11" ht="12.75">
      <c r="A62" s="10" t="s">
        <v>51</v>
      </c>
      <c r="B62" s="62">
        <v>25258</v>
      </c>
      <c r="C62" s="62">
        <v>35571</v>
      </c>
      <c r="D62" s="62">
        <v>29988</v>
      </c>
      <c r="E62" s="62">
        <v>42566</v>
      </c>
      <c r="F62" s="62">
        <v>23356</v>
      </c>
      <c r="G62" s="62">
        <v>22249</v>
      </c>
      <c r="H62" s="62">
        <v>30970</v>
      </c>
      <c r="I62" s="62">
        <v>47869</v>
      </c>
      <c r="J62" s="62">
        <v>60030</v>
      </c>
      <c r="K62" s="70">
        <v>48820</v>
      </c>
    </row>
    <row r="63" spans="1:11" ht="12.75">
      <c r="A63" s="10" t="s">
        <v>52</v>
      </c>
      <c r="B63" s="62">
        <v>23504</v>
      </c>
      <c r="C63" s="62">
        <v>34409</v>
      </c>
      <c r="D63" s="62">
        <v>28011</v>
      </c>
      <c r="E63" s="62">
        <v>38994</v>
      </c>
      <c r="F63" s="62">
        <v>22061</v>
      </c>
      <c r="G63" s="62">
        <v>21691</v>
      </c>
      <c r="H63" s="62">
        <v>28376</v>
      </c>
      <c r="I63" s="62">
        <v>47027</v>
      </c>
      <c r="J63" s="62">
        <v>56292</v>
      </c>
      <c r="K63" s="70">
        <v>46193</v>
      </c>
    </row>
    <row r="64" spans="1:11" ht="12.75">
      <c r="A64" s="10" t="s">
        <v>53</v>
      </c>
      <c r="B64" s="62">
        <v>20464</v>
      </c>
      <c r="C64" s="62">
        <v>29636</v>
      </c>
      <c r="D64" s="62">
        <v>23086</v>
      </c>
      <c r="E64" s="62">
        <v>31007</v>
      </c>
      <c r="F64" s="62">
        <v>18105</v>
      </c>
      <c r="G64" s="62">
        <v>16807</v>
      </c>
      <c r="H64" s="62">
        <v>21768</v>
      </c>
      <c r="I64" s="62">
        <v>35318</v>
      </c>
      <c r="J64" s="62">
        <v>41035</v>
      </c>
      <c r="K64" s="70">
        <v>33632</v>
      </c>
    </row>
    <row r="65" spans="1:11" ht="12.75">
      <c r="A65" s="10"/>
      <c r="B65" s="62"/>
      <c r="C65" s="62"/>
      <c r="D65" s="62"/>
      <c r="E65" s="62"/>
      <c r="F65" s="62"/>
      <c r="G65" s="62"/>
      <c r="H65" s="62"/>
      <c r="I65" s="62"/>
      <c r="J65" s="62"/>
      <c r="K65" s="70"/>
    </row>
    <row r="66" spans="1:11" ht="12.75">
      <c r="A66" s="12" t="s">
        <v>54</v>
      </c>
      <c r="B66" s="66"/>
      <c r="C66" s="66"/>
      <c r="D66" s="66"/>
      <c r="E66" s="66"/>
      <c r="F66" s="66"/>
      <c r="G66" s="66"/>
      <c r="H66" s="66"/>
      <c r="I66" s="66"/>
      <c r="J66" s="66"/>
      <c r="K66" s="73"/>
    </row>
    <row r="67" spans="1:11" ht="12.75">
      <c r="A67" s="60" t="s">
        <v>150</v>
      </c>
      <c r="B67" s="62">
        <v>464.72014925373134</v>
      </c>
      <c r="C67" s="62">
        <v>3667.5714285714284</v>
      </c>
      <c r="D67" s="62">
        <v>973.0204081632653</v>
      </c>
      <c r="E67" s="62">
        <v>1836.6666666666667</v>
      </c>
      <c r="F67" s="62">
        <v>920.1075268817203</v>
      </c>
      <c r="G67" s="62">
        <v>3128.031496062992</v>
      </c>
      <c r="H67" s="62">
        <v>717.6143141153082</v>
      </c>
      <c r="I67" s="62">
        <v>9564.032258064515</v>
      </c>
      <c r="J67" s="62">
        <v>49842.22222222222</v>
      </c>
      <c r="K67" s="70">
        <v>23484.85714285714</v>
      </c>
    </row>
    <row r="68" spans="1:11" ht="12.75">
      <c r="A68" s="60" t="s">
        <v>151</v>
      </c>
      <c r="B68" s="62">
        <v>891.1111111111111</v>
      </c>
      <c r="C68" s="62">
        <v>0</v>
      </c>
      <c r="D68" s="62">
        <v>400</v>
      </c>
      <c r="E68" s="62">
        <v>0</v>
      </c>
      <c r="F68" s="62">
        <v>0</v>
      </c>
      <c r="G68" s="62">
        <v>0</v>
      </c>
      <c r="H68" s="62">
        <v>796.4705882352941</v>
      </c>
      <c r="I68" s="62">
        <v>1270</v>
      </c>
      <c r="J68" s="62">
        <v>0</v>
      </c>
      <c r="K68" s="70">
        <v>0</v>
      </c>
    </row>
    <row r="69" spans="1:11" ht="12.75">
      <c r="A69" s="60" t="s">
        <v>152</v>
      </c>
      <c r="B69" s="62">
        <v>117.46268656716417</v>
      </c>
      <c r="C69" s="62">
        <v>752.2857142857143</v>
      </c>
      <c r="D69" s="62">
        <v>296.9591836734694</v>
      </c>
      <c r="E69" s="62">
        <v>312.0430107526882</v>
      </c>
      <c r="F69" s="62">
        <v>544.3010752688172</v>
      </c>
      <c r="G69" s="62">
        <v>720.7086614173229</v>
      </c>
      <c r="H69" s="62">
        <v>181.0337972166998</v>
      </c>
      <c r="I69" s="62">
        <v>1271.6129032258063</v>
      </c>
      <c r="J69" s="62">
        <v>12977.222222222223</v>
      </c>
      <c r="K69" s="70">
        <v>6709.428571428572</v>
      </c>
    </row>
    <row r="70" spans="1:11" ht="12.75">
      <c r="A70" s="60" t="s">
        <v>153</v>
      </c>
      <c r="B70" s="62">
        <v>504.44444444444446</v>
      </c>
      <c r="C70" s="62">
        <v>0</v>
      </c>
      <c r="D70" s="62">
        <v>290</v>
      </c>
      <c r="E70" s="62">
        <v>0</v>
      </c>
      <c r="F70" s="62">
        <v>0</v>
      </c>
      <c r="G70" s="62">
        <v>0</v>
      </c>
      <c r="H70" s="62">
        <v>510.5882352941177</v>
      </c>
      <c r="I70" s="62">
        <v>310</v>
      </c>
      <c r="J70" s="62">
        <v>0</v>
      </c>
      <c r="K70" s="70">
        <v>0</v>
      </c>
    </row>
    <row r="71" spans="1:11" ht="12.75">
      <c r="A71" s="60" t="s">
        <v>154</v>
      </c>
      <c r="B71" s="62">
        <v>29380</v>
      </c>
      <c r="C71" s="62">
        <v>43011.25</v>
      </c>
      <c r="D71" s="62">
        <v>31123.333333333332</v>
      </c>
      <c r="E71" s="62">
        <v>35449.090909090904</v>
      </c>
      <c r="F71" s="62">
        <v>24512.222222222223</v>
      </c>
      <c r="G71" s="62">
        <v>30987.14285714286</v>
      </c>
      <c r="H71" s="62">
        <v>25796.363636363636</v>
      </c>
      <c r="I71" s="62">
        <v>33590.71428571429</v>
      </c>
      <c r="J71" s="62">
        <v>21650.76923076923</v>
      </c>
      <c r="K71" s="70">
        <v>16497.5</v>
      </c>
    </row>
    <row r="72" spans="1:11" ht="12.75">
      <c r="A72" s="60" t="s">
        <v>138</v>
      </c>
      <c r="B72" s="65">
        <v>76.4323597519982</v>
      </c>
      <c r="C72" s="65">
        <v>57.535576307053134</v>
      </c>
      <c r="D72" s="65">
        <v>48.38310803730483</v>
      </c>
      <c r="E72" s="65">
        <v>60.32842383796719</v>
      </c>
      <c r="F72" s="65">
        <v>204.71506105834465</v>
      </c>
      <c r="G72" s="65">
        <v>42.30730503952072</v>
      </c>
      <c r="H72" s="65">
        <v>52.71212708252615</v>
      </c>
      <c r="I72" s="65">
        <v>59.432898611695414</v>
      </c>
      <c r="J72" s="65">
        <v>45.71635472370767</v>
      </c>
      <c r="K72" s="74">
        <v>40.91633514605156</v>
      </c>
    </row>
    <row r="73" spans="1:11" ht="13.5" thickBot="1">
      <c r="A73" s="61" t="s">
        <v>139</v>
      </c>
      <c r="B73" s="67">
        <v>48.9</v>
      </c>
      <c r="C73" s="67">
        <v>87</v>
      </c>
      <c r="D73" s="67">
        <v>80.7</v>
      </c>
      <c r="E73" s="67">
        <v>80.1</v>
      </c>
      <c r="F73" s="67">
        <v>15.8</v>
      </c>
      <c r="G73" s="67">
        <v>61.3</v>
      </c>
      <c r="H73" s="67">
        <v>57.4</v>
      </c>
      <c r="I73" s="67">
        <v>90.4</v>
      </c>
      <c r="J73" s="67">
        <v>111.1</v>
      </c>
      <c r="K73" s="75">
        <v>165.4</v>
      </c>
    </row>
    <row r="74" spans="1:8" ht="12.75">
      <c r="A74" s="41" t="s">
        <v>104</v>
      </c>
      <c r="B74" s="39"/>
      <c r="C74" s="40"/>
      <c r="D74" s="40"/>
      <c r="E74" s="39"/>
      <c r="F74" s="40"/>
      <c r="G74" s="40"/>
      <c r="H74" s="40"/>
    </row>
    <row r="75" spans="1:8" ht="12.75">
      <c r="A75" s="38" t="s">
        <v>102</v>
      </c>
      <c r="B75" s="39"/>
      <c r="C75" s="40"/>
      <c r="D75" s="40"/>
      <c r="E75" s="39"/>
      <c r="F75" s="40"/>
      <c r="G75" s="40"/>
      <c r="H75" s="40"/>
    </row>
    <row r="76" spans="1:8" ht="12.75">
      <c r="A76" s="38" t="s">
        <v>103</v>
      </c>
      <c r="B76" s="39"/>
      <c r="C76" s="40"/>
      <c r="D76" s="40"/>
      <c r="E76" s="39"/>
      <c r="F76" s="40"/>
      <c r="G76" s="40"/>
      <c r="H76" s="40"/>
    </row>
    <row r="77" ht="12.75">
      <c r="A77" s="38" t="s">
        <v>105</v>
      </c>
    </row>
    <row r="80" ht="12.75">
      <c r="B80" s="53"/>
    </row>
  </sheetData>
  <mergeCells count="2">
    <mergeCell ref="A1:K1"/>
    <mergeCell ref="A3:K3"/>
  </mergeCells>
  <printOptions horizontalCentered="1"/>
  <pageMargins left="0.75" right="0.75" top="0.5905511811023623" bottom="1" header="0" footer="0"/>
  <pageSetup horizontalDpi="300" verticalDpi="300" orientation="portrait" paperSize="9" scale="54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78"/>
  <sheetViews>
    <sheetView showGridLines="0" zoomScale="75" zoomScaleNormal="75" zoomScaleSheetLayoutView="75" workbookViewId="0" topLeftCell="A1">
      <selection activeCell="L7" sqref="L7"/>
    </sheetView>
  </sheetViews>
  <sheetFormatPr defaultColWidth="12.57421875" defaultRowHeight="12.75"/>
  <cols>
    <col min="1" max="1" width="44.421875" style="15" customWidth="1"/>
    <col min="2" max="7" width="12.7109375" style="15" customWidth="1"/>
    <col min="8" max="8" width="7.7109375" style="133" customWidth="1"/>
    <col min="9" max="9" width="8.57421875" style="133" customWidth="1"/>
    <col min="10" max="10" width="9.57421875" style="15" customWidth="1"/>
    <col min="11" max="11" width="10.7109375" style="57" customWidth="1"/>
    <col min="12" max="16384" width="19.140625" style="15" customWidth="1"/>
  </cols>
  <sheetData>
    <row r="1" spans="1:11" s="13" customFormat="1" ht="18">
      <c r="A1" s="157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3" spans="1:12" ht="15">
      <c r="A3" s="161" t="s">
        <v>161</v>
      </c>
      <c r="B3" s="161"/>
      <c r="C3" s="161"/>
      <c r="D3" s="161"/>
      <c r="E3" s="161"/>
      <c r="F3" s="161"/>
      <c r="G3" s="161"/>
      <c r="H3" s="161"/>
      <c r="I3" s="159"/>
      <c r="J3" s="159"/>
      <c r="K3" s="159"/>
      <c r="L3" s="14"/>
    </row>
    <row r="4" spans="1:10" ht="12.75" customHeight="1" thickBot="1">
      <c r="A4" s="57"/>
      <c r="B4" s="57"/>
      <c r="C4" s="57"/>
      <c r="D4" s="57"/>
      <c r="E4" s="57"/>
      <c r="F4" s="57"/>
      <c r="G4" s="57"/>
      <c r="H4" s="123"/>
      <c r="I4" s="123"/>
      <c r="J4" s="57"/>
    </row>
    <row r="5" spans="1:11" s="101" customFormat="1" ht="12.75">
      <c r="A5" s="96"/>
      <c r="B5" s="97"/>
      <c r="C5" s="97" t="s">
        <v>55</v>
      </c>
      <c r="D5" s="97" t="s">
        <v>109</v>
      </c>
      <c r="E5" s="97" t="s">
        <v>56</v>
      </c>
      <c r="F5" s="98"/>
      <c r="G5" s="99"/>
      <c r="H5" s="124"/>
      <c r="I5" s="125" t="s">
        <v>57</v>
      </c>
      <c r="J5" s="99"/>
      <c r="K5" s="100" t="s">
        <v>58</v>
      </c>
    </row>
    <row r="6" spans="1:11" s="101" customFormat="1" ht="12.75">
      <c r="A6" s="102"/>
      <c r="B6" s="103" t="s">
        <v>108</v>
      </c>
      <c r="C6" s="103" t="s">
        <v>59</v>
      </c>
      <c r="D6" s="103" t="s">
        <v>110</v>
      </c>
      <c r="E6" s="103" t="s">
        <v>60</v>
      </c>
      <c r="F6" s="104" t="s">
        <v>61</v>
      </c>
      <c r="G6" s="103" t="s">
        <v>62</v>
      </c>
      <c r="H6" s="126"/>
      <c r="I6" s="126" t="s">
        <v>63</v>
      </c>
      <c r="J6" s="103" t="s">
        <v>64</v>
      </c>
      <c r="K6" s="105" t="s">
        <v>65</v>
      </c>
    </row>
    <row r="7" spans="1:11" s="101" customFormat="1" ht="12.75">
      <c r="A7" s="102"/>
      <c r="B7" s="103"/>
      <c r="C7" s="103" t="s">
        <v>132</v>
      </c>
      <c r="D7" s="103" t="s">
        <v>111</v>
      </c>
      <c r="E7" s="103" t="s">
        <v>66</v>
      </c>
      <c r="F7" s="104" t="s">
        <v>67</v>
      </c>
      <c r="G7" s="103" t="s">
        <v>68</v>
      </c>
      <c r="H7" s="126" t="s">
        <v>69</v>
      </c>
      <c r="I7" s="126" t="s">
        <v>70</v>
      </c>
      <c r="J7" s="103" t="s">
        <v>71</v>
      </c>
      <c r="K7" s="105" t="s">
        <v>7</v>
      </c>
    </row>
    <row r="8" spans="1:11" s="101" customFormat="1" ht="13.5" thickBot="1">
      <c r="A8" s="102"/>
      <c r="B8" s="106"/>
      <c r="C8" s="106" t="s">
        <v>72</v>
      </c>
      <c r="D8" s="106"/>
      <c r="E8" s="106" t="s">
        <v>73</v>
      </c>
      <c r="F8" s="107" t="s">
        <v>74</v>
      </c>
      <c r="G8" s="106" t="s">
        <v>75</v>
      </c>
      <c r="H8" s="127"/>
      <c r="I8" s="128" t="s">
        <v>76</v>
      </c>
      <c r="J8" s="108"/>
      <c r="K8" s="109" t="s">
        <v>131</v>
      </c>
    </row>
    <row r="9" spans="1:11" ht="15.75" customHeight="1">
      <c r="A9" s="11" t="s">
        <v>16</v>
      </c>
      <c r="B9" s="62">
        <v>31</v>
      </c>
      <c r="C9" s="62">
        <v>381</v>
      </c>
      <c r="D9" s="62">
        <v>23</v>
      </c>
      <c r="E9" s="62">
        <v>102</v>
      </c>
      <c r="F9" s="62">
        <v>255</v>
      </c>
      <c r="G9" s="62">
        <v>98</v>
      </c>
      <c r="H9" s="149">
        <v>229</v>
      </c>
      <c r="I9" s="129">
        <v>42</v>
      </c>
      <c r="J9" s="62">
        <v>300</v>
      </c>
      <c r="K9" s="69">
        <v>245</v>
      </c>
    </row>
    <row r="10" spans="1:11" ht="12.75">
      <c r="A10" s="10" t="s">
        <v>15</v>
      </c>
      <c r="B10" s="62">
        <v>2914</v>
      </c>
      <c r="C10" s="62">
        <v>21531</v>
      </c>
      <c r="D10" s="62">
        <v>2012</v>
      </c>
      <c r="E10" s="62">
        <v>6613</v>
      </c>
      <c r="F10" s="62">
        <v>21577</v>
      </c>
      <c r="G10" s="62">
        <v>6868</v>
      </c>
      <c r="H10" s="149">
        <v>43301</v>
      </c>
      <c r="I10" s="129">
        <v>2368</v>
      </c>
      <c r="J10" s="62">
        <v>148334</v>
      </c>
      <c r="K10" s="70">
        <v>29410</v>
      </c>
    </row>
    <row r="11" spans="1:11" ht="12.75">
      <c r="A11" s="10"/>
      <c r="B11" s="63"/>
      <c r="C11" s="63"/>
      <c r="D11" s="63"/>
      <c r="E11" s="63"/>
      <c r="F11" s="63"/>
      <c r="G11" s="63"/>
      <c r="H11" s="149"/>
      <c r="I11" s="130"/>
      <c r="J11" s="63"/>
      <c r="K11" s="71"/>
    </row>
    <row r="12" spans="1:11" ht="12.75">
      <c r="A12" s="12" t="s">
        <v>115</v>
      </c>
      <c r="B12" s="64"/>
      <c r="C12" s="64"/>
      <c r="D12" s="64"/>
      <c r="E12" s="64"/>
      <c r="F12" s="64"/>
      <c r="G12" s="64"/>
      <c r="H12" s="149"/>
      <c r="I12" s="131"/>
      <c r="J12" s="64"/>
      <c r="K12" s="72"/>
    </row>
    <row r="13" spans="1:11" ht="12.75">
      <c r="A13" s="10" t="s">
        <v>142</v>
      </c>
      <c r="B13" s="65">
        <v>1.1</v>
      </c>
      <c r="C13" s="65">
        <v>14.2</v>
      </c>
      <c r="D13" s="65">
        <v>6.1</v>
      </c>
      <c r="E13" s="65">
        <v>14.3</v>
      </c>
      <c r="F13" s="65">
        <v>7.4</v>
      </c>
      <c r="G13" s="65">
        <v>15.4</v>
      </c>
      <c r="H13" s="150">
        <v>4.5</v>
      </c>
      <c r="I13" s="132">
        <v>5.5</v>
      </c>
      <c r="J13" s="65">
        <v>11.8</v>
      </c>
      <c r="K13" s="74">
        <v>14.4</v>
      </c>
    </row>
    <row r="14" spans="1:11" ht="12.75">
      <c r="A14" s="10" t="s">
        <v>143</v>
      </c>
      <c r="B14" s="65">
        <v>1</v>
      </c>
      <c r="C14" s="65">
        <v>12.3</v>
      </c>
      <c r="D14" s="65">
        <v>5.8</v>
      </c>
      <c r="E14" s="65">
        <v>14.3</v>
      </c>
      <c r="F14" s="65">
        <v>5.6</v>
      </c>
      <c r="G14" s="65">
        <v>14</v>
      </c>
      <c r="H14" s="150">
        <v>4.4</v>
      </c>
      <c r="I14" s="132">
        <v>5.2</v>
      </c>
      <c r="J14" s="65">
        <v>10.4</v>
      </c>
      <c r="K14" s="74">
        <v>13</v>
      </c>
    </row>
    <row r="15" spans="1:11" ht="12.75">
      <c r="A15" s="10" t="s">
        <v>144</v>
      </c>
      <c r="B15" s="65">
        <v>1</v>
      </c>
      <c r="C15" s="65">
        <v>2.3</v>
      </c>
      <c r="D15" s="65">
        <v>1.8</v>
      </c>
      <c r="E15" s="65">
        <v>0.2</v>
      </c>
      <c r="F15" s="65">
        <v>6.2</v>
      </c>
      <c r="G15" s="65">
        <v>1.9</v>
      </c>
      <c r="H15" s="150">
        <v>4</v>
      </c>
      <c r="I15" s="132">
        <v>3.7</v>
      </c>
      <c r="J15" s="65">
        <v>3.8</v>
      </c>
      <c r="K15" s="74">
        <v>1.4</v>
      </c>
    </row>
    <row r="16" spans="1:11" ht="12.75">
      <c r="A16" s="10" t="s">
        <v>145</v>
      </c>
      <c r="B16" s="65">
        <v>0</v>
      </c>
      <c r="C16" s="65">
        <v>0.1</v>
      </c>
      <c r="D16" s="65">
        <v>0</v>
      </c>
      <c r="E16" s="65">
        <v>0</v>
      </c>
      <c r="F16" s="65">
        <v>0</v>
      </c>
      <c r="G16" s="65">
        <v>0.2</v>
      </c>
      <c r="H16" s="150">
        <v>0.1</v>
      </c>
      <c r="I16" s="132">
        <v>0</v>
      </c>
      <c r="J16" s="65">
        <v>0.2</v>
      </c>
      <c r="K16" s="74">
        <v>0.4</v>
      </c>
    </row>
    <row r="17" spans="1:11" ht="12.75">
      <c r="A17" s="10" t="s">
        <v>146</v>
      </c>
      <c r="B17" s="65">
        <v>1.9</v>
      </c>
      <c r="C17" s="65">
        <v>1.1</v>
      </c>
      <c r="D17" s="65">
        <v>0.8</v>
      </c>
      <c r="E17" s="65">
        <v>0.9</v>
      </c>
      <c r="F17" s="65">
        <v>1.3</v>
      </c>
      <c r="G17" s="65">
        <v>0.5</v>
      </c>
      <c r="H17" s="150">
        <v>0.8</v>
      </c>
      <c r="I17" s="132">
        <v>0.8</v>
      </c>
      <c r="J17" s="65">
        <v>1.2</v>
      </c>
      <c r="K17" s="74">
        <v>1.2</v>
      </c>
    </row>
    <row r="18" spans="1:11" s="16" customFormat="1" ht="12.75">
      <c r="A18" s="10" t="s">
        <v>147</v>
      </c>
      <c r="B18" s="65">
        <v>0.6</v>
      </c>
      <c r="C18" s="65">
        <v>0.3</v>
      </c>
      <c r="D18" s="65">
        <v>0.1</v>
      </c>
      <c r="E18" s="65">
        <v>0.1</v>
      </c>
      <c r="F18" s="65">
        <v>0.4</v>
      </c>
      <c r="G18" s="65">
        <v>0</v>
      </c>
      <c r="H18" s="150">
        <v>0.2</v>
      </c>
      <c r="I18" s="132">
        <v>0.2</v>
      </c>
      <c r="J18" s="65">
        <v>0.3</v>
      </c>
      <c r="K18" s="74">
        <v>0.2</v>
      </c>
    </row>
    <row r="19" spans="1:11" ht="12.75">
      <c r="A19" s="10" t="s">
        <v>148</v>
      </c>
      <c r="B19" s="63">
        <v>39</v>
      </c>
      <c r="C19" s="63">
        <v>972</v>
      </c>
      <c r="D19" s="63">
        <v>285</v>
      </c>
      <c r="E19" s="63">
        <v>298</v>
      </c>
      <c r="F19" s="63">
        <v>759</v>
      </c>
      <c r="G19" s="63">
        <v>3176</v>
      </c>
      <c r="H19" s="149">
        <v>319</v>
      </c>
      <c r="I19" s="129">
        <v>353</v>
      </c>
      <c r="J19" s="62">
        <v>4984</v>
      </c>
      <c r="K19" s="70">
        <v>3229</v>
      </c>
    </row>
    <row r="20" spans="1:11" ht="12.75">
      <c r="A20" s="10" t="s">
        <v>149</v>
      </c>
      <c r="B20" s="63">
        <v>0</v>
      </c>
      <c r="C20" s="63">
        <v>444</v>
      </c>
      <c r="D20" s="63">
        <v>64</v>
      </c>
      <c r="E20" s="63">
        <v>212</v>
      </c>
      <c r="F20" s="63">
        <v>193</v>
      </c>
      <c r="G20" s="63">
        <v>119</v>
      </c>
      <c r="H20" s="149">
        <v>53</v>
      </c>
      <c r="I20" s="129">
        <v>9</v>
      </c>
      <c r="J20" s="62">
        <v>94</v>
      </c>
      <c r="K20" s="70">
        <v>390</v>
      </c>
    </row>
    <row r="21" spans="1:11" ht="12.75">
      <c r="A21" s="10"/>
      <c r="B21" s="63"/>
      <c r="C21" s="63"/>
      <c r="D21" s="63"/>
      <c r="E21" s="63"/>
      <c r="F21" s="63"/>
      <c r="G21" s="63"/>
      <c r="H21" s="149"/>
      <c r="I21" s="129"/>
      <c r="J21" s="62"/>
      <c r="K21" s="70"/>
    </row>
    <row r="22" spans="1:11" ht="12.75">
      <c r="A22" s="12" t="s">
        <v>133</v>
      </c>
      <c r="B22" s="64"/>
      <c r="C22" s="64"/>
      <c r="D22" s="64"/>
      <c r="E22" s="64"/>
      <c r="F22" s="64"/>
      <c r="G22" s="64"/>
      <c r="H22" s="149"/>
      <c r="I22" s="129"/>
      <c r="J22" s="66"/>
      <c r="K22" s="73"/>
    </row>
    <row r="23" spans="1:11" ht="12.75">
      <c r="A23" s="10" t="s">
        <v>17</v>
      </c>
      <c r="B23" s="62">
        <v>61347</v>
      </c>
      <c r="C23" s="62">
        <v>25342</v>
      </c>
      <c r="D23" s="62">
        <v>19648</v>
      </c>
      <c r="E23" s="62">
        <v>21518</v>
      </c>
      <c r="F23" s="62">
        <v>36841</v>
      </c>
      <c r="G23" s="62">
        <v>11453</v>
      </c>
      <c r="H23" s="149">
        <v>28760</v>
      </c>
      <c r="I23" s="129">
        <v>32244</v>
      </c>
      <c r="J23" s="62">
        <v>19993</v>
      </c>
      <c r="K23" s="70">
        <v>20101</v>
      </c>
    </row>
    <row r="24" spans="1:11" ht="12.75">
      <c r="A24" s="10" t="s">
        <v>18</v>
      </c>
      <c r="B24" s="62">
        <v>8</v>
      </c>
      <c r="C24" s="62">
        <v>53</v>
      </c>
      <c r="D24" s="62">
        <v>0</v>
      </c>
      <c r="E24" s="62">
        <v>0</v>
      </c>
      <c r="F24" s="62">
        <v>29</v>
      </c>
      <c r="G24" s="62">
        <v>283</v>
      </c>
      <c r="H24" s="149">
        <v>137</v>
      </c>
      <c r="I24" s="129">
        <v>0</v>
      </c>
      <c r="J24" s="62">
        <v>184</v>
      </c>
      <c r="K24" s="70">
        <v>197</v>
      </c>
    </row>
    <row r="25" spans="1:11" ht="12.75">
      <c r="A25" s="10" t="s">
        <v>19</v>
      </c>
      <c r="B25" s="62">
        <v>0</v>
      </c>
      <c r="C25" s="62">
        <v>808</v>
      </c>
      <c r="D25" s="62">
        <v>39</v>
      </c>
      <c r="E25" s="62">
        <v>1</v>
      </c>
      <c r="F25" s="62">
        <v>1607</v>
      </c>
      <c r="G25" s="62">
        <v>37</v>
      </c>
      <c r="H25" s="149">
        <v>34</v>
      </c>
      <c r="I25" s="129">
        <v>0</v>
      </c>
      <c r="J25" s="62">
        <v>67</v>
      </c>
      <c r="K25" s="70">
        <v>152</v>
      </c>
    </row>
    <row r="26" spans="1:11" ht="12.75">
      <c r="A26" s="10"/>
      <c r="B26" s="62"/>
      <c r="C26" s="62"/>
      <c r="D26" s="62"/>
      <c r="E26" s="62"/>
      <c r="F26" s="62"/>
      <c r="G26" s="62"/>
      <c r="H26" s="149"/>
      <c r="I26" s="129"/>
      <c r="J26" s="62"/>
      <c r="K26" s="70"/>
    </row>
    <row r="27" spans="1:11" ht="12.75">
      <c r="A27" s="12" t="s">
        <v>134</v>
      </c>
      <c r="B27" s="66"/>
      <c r="C27" s="66"/>
      <c r="D27" s="66"/>
      <c r="E27" s="66"/>
      <c r="F27" s="66"/>
      <c r="G27" s="66"/>
      <c r="H27" s="149"/>
      <c r="I27" s="129"/>
      <c r="J27" s="66"/>
      <c r="K27" s="73"/>
    </row>
    <row r="28" spans="1:11" ht="12.75">
      <c r="A28" s="10" t="s">
        <v>20</v>
      </c>
      <c r="B28" s="62">
        <v>4396</v>
      </c>
      <c r="C28" s="62">
        <v>260</v>
      </c>
      <c r="D28" s="62">
        <v>13</v>
      </c>
      <c r="E28" s="62">
        <v>73</v>
      </c>
      <c r="F28" s="62">
        <v>226</v>
      </c>
      <c r="G28" s="62">
        <v>8</v>
      </c>
      <c r="H28" s="149">
        <v>235</v>
      </c>
      <c r="I28" s="129">
        <v>220</v>
      </c>
      <c r="J28" s="62">
        <v>30</v>
      </c>
      <c r="K28" s="70">
        <v>289</v>
      </c>
    </row>
    <row r="29" spans="1:11" ht="12.75">
      <c r="A29" s="10" t="s">
        <v>21</v>
      </c>
      <c r="B29" s="62">
        <v>3905</v>
      </c>
      <c r="C29" s="62">
        <v>1192</v>
      </c>
      <c r="D29" s="62">
        <v>1419</v>
      </c>
      <c r="E29" s="62">
        <v>1219</v>
      </c>
      <c r="F29" s="62">
        <v>2222</v>
      </c>
      <c r="G29" s="62">
        <v>1154</v>
      </c>
      <c r="H29" s="149">
        <v>1394</v>
      </c>
      <c r="I29" s="129">
        <v>1173</v>
      </c>
      <c r="J29" s="62">
        <v>1148</v>
      </c>
      <c r="K29" s="70">
        <v>1060</v>
      </c>
    </row>
    <row r="30" spans="1:11" ht="12.75">
      <c r="A30" s="10" t="s">
        <v>22</v>
      </c>
      <c r="B30" s="62">
        <v>2397</v>
      </c>
      <c r="C30" s="62">
        <v>1031</v>
      </c>
      <c r="D30" s="62">
        <v>819</v>
      </c>
      <c r="E30" s="62">
        <v>757</v>
      </c>
      <c r="F30" s="62">
        <v>3059</v>
      </c>
      <c r="G30" s="62">
        <v>267</v>
      </c>
      <c r="H30" s="149">
        <v>1505</v>
      </c>
      <c r="I30" s="129">
        <v>1428</v>
      </c>
      <c r="J30" s="62">
        <v>1222</v>
      </c>
      <c r="K30" s="70">
        <v>798</v>
      </c>
    </row>
    <row r="31" spans="1:11" ht="12.75">
      <c r="A31" s="10" t="s">
        <v>23</v>
      </c>
      <c r="B31" s="62">
        <v>2014</v>
      </c>
      <c r="C31" s="62">
        <v>118</v>
      </c>
      <c r="D31" s="62">
        <v>186</v>
      </c>
      <c r="E31" s="62">
        <v>18</v>
      </c>
      <c r="F31" s="62">
        <v>531</v>
      </c>
      <c r="G31" s="62">
        <v>10</v>
      </c>
      <c r="H31" s="149">
        <v>208</v>
      </c>
      <c r="I31" s="129">
        <v>275</v>
      </c>
      <c r="J31" s="62">
        <v>91</v>
      </c>
      <c r="K31" s="70">
        <v>474</v>
      </c>
    </row>
    <row r="32" spans="1:11" ht="12.75">
      <c r="A32" s="10" t="s">
        <v>24</v>
      </c>
      <c r="B32" s="62">
        <v>2</v>
      </c>
      <c r="C32" s="62">
        <v>26</v>
      </c>
      <c r="D32" s="62">
        <v>0</v>
      </c>
      <c r="E32" s="62">
        <v>0</v>
      </c>
      <c r="F32" s="62">
        <v>1</v>
      </c>
      <c r="G32" s="62">
        <v>121</v>
      </c>
      <c r="H32" s="149">
        <v>43</v>
      </c>
      <c r="I32" s="129">
        <v>0</v>
      </c>
      <c r="J32" s="62">
        <v>59</v>
      </c>
      <c r="K32" s="70">
        <v>54</v>
      </c>
    </row>
    <row r="33" spans="1:11" ht="12.75">
      <c r="A33" s="10" t="s">
        <v>25</v>
      </c>
      <c r="B33" s="62">
        <v>0</v>
      </c>
      <c r="C33" s="62">
        <v>1</v>
      </c>
      <c r="D33" s="62">
        <v>0</v>
      </c>
      <c r="E33" s="62">
        <v>0</v>
      </c>
      <c r="F33" s="62">
        <v>9</v>
      </c>
      <c r="G33" s="62">
        <v>30</v>
      </c>
      <c r="H33" s="149">
        <v>0</v>
      </c>
      <c r="I33" s="129">
        <v>0</v>
      </c>
      <c r="J33" s="62">
        <v>3</v>
      </c>
      <c r="K33" s="70">
        <v>28</v>
      </c>
    </row>
    <row r="34" spans="1:11" ht="12.75">
      <c r="A34" s="10" t="s">
        <v>26</v>
      </c>
      <c r="B34" s="62">
        <v>0</v>
      </c>
      <c r="C34" s="62">
        <v>4</v>
      </c>
      <c r="D34" s="62">
        <v>0</v>
      </c>
      <c r="E34" s="62">
        <v>0</v>
      </c>
      <c r="F34" s="62">
        <v>0</v>
      </c>
      <c r="G34" s="62">
        <v>5</v>
      </c>
      <c r="H34" s="149">
        <v>2</v>
      </c>
      <c r="I34" s="129">
        <v>0</v>
      </c>
      <c r="J34" s="62">
        <v>8</v>
      </c>
      <c r="K34" s="70">
        <v>7</v>
      </c>
    </row>
    <row r="35" spans="1:11" ht="12.75">
      <c r="A35" s="10" t="s">
        <v>27</v>
      </c>
      <c r="B35" s="62">
        <v>190</v>
      </c>
      <c r="C35" s="62">
        <v>1024</v>
      </c>
      <c r="D35" s="62">
        <v>848</v>
      </c>
      <c r="E35" s="62">
        <v>582</v>
      </c>
      <c r="F35" s="62">
        <v>410</v>
      </c>
      <c r="G35" s="62">
        <v>168</v>
      </c>
      <c r="H35" s="149">
        <v>800</v>
      </c>
      <c r="I35" s="129">
        <v>674</v>
      </c>
      <c r="J35" s="62">
        <v>565</v>
      </c>
      <c r="K35" s="70">
        <v>266</v>
      </c>
    </row>
    <row r="36" spans="1:11" ht="12.75">
      <c r="A36" s="10" t="s">
        <v>28</v>
      </c>
      <c r="B36" s="62">
        <v>493</v>
      </c>
      <c r="C36" s="62">
        <v>936</v>
      </c>
      <c r="D36" s="62">
        <v>208</v>
      </c>
      <c r="E36" s="62">
        <v>602</v>
      </c>
      <c r="F36" s="62">
        <v>1399</v>
      </c>
      <c r="G36" s="62">
        <v>168</v>
      </c>
      <c r="H36" s="149">
        <v>273</v>
      </c>
      <c r="I36" s="129">
        <v>235</v>
      </c>
      <c r="J36" s="62">
        <v>527</v>
      </c>
      <c r="K36" s="70">
        <v>383</v>
      </c>
    </row>
    <row r="37" spans="1:11" ht="12.75">
      <c r="A37" s="10" t="s">
        <v>29</v>
      </c>
      <c r="B37" s="62">
        <v>1875</v>
      </c>
      <c r="C37" s="62">
        <v>1196</v>
      </c>
      <c r="D37" s="62">
        <v>605</v>
      </c>
      <c r="E37" s="62">
        <v>1566</v>
      </c>
      <c r="F37" s="62">
        <v>1856</v>
      </c>
      <c r="G37" s="62">
        <v>523</v>
      </c>
      <c r="H37" s="149">
        <v>499</v>
      </c>
      <c r="I37" s="129">
        <v>1056</v>
      </c>
      <c r="J37" s="62">
        <v>863</v>
      </c>
      <c r="K37" s="70">
        <v>1028</v>
      </c>
    </row>
    <row r="38" spans="1:11" ht="12.75">
      <c r="A38" s="10" t="s">
        <v>30</v>
      </c>
      <c r="B38" s="62">
        <v>611</v>
      </c>
      <c r="C38" s="62">
        <v>124</v>
      </c>
      <c r="D38" s="62">
        <v>1756</v>
      </c>
      <c r="E38" s="62">
        <v>15</v>
      </c>
      <c r="F38" s="62">
        <v>1599</v>
      </c>
      <c r="G38" s="62">
        <v>198</v>
      </c>
      <c r="H38" s="149">
        <v>1719</v>
      </c>
      <c r="I38" s="129">
        <v>1686</v>
      </c>
      <c r="J38" s="62">
        <v>327</v>
      </c>
      <c r="K38" s="70">
        <v>260</v>
      </c>
    </row>
    <row r="39" spans="1:11" ht="12.75">
      <c r="A39" s="10" t="s">
        <v>31</v>
      </c>
      <c r="B39" s="62">
        <v>792</v>
      </c>
      <c r="C39" s="62">
        <v>960</v>
      </c>
      <c r="D39" s="62">
        <v>181</v>
      </c>
      <c r="E39" s="62">
        <v>141</v>
      </c>
      <c r="F39" s="62">
        <v>2588</v>
      </c>
      <c r="G39" s="62">
        <v>253</v>
      </c>
      <c r="H39" s="149">
        <v>374</v>
      </c>
      <c r="I39" s="129">
        <v>405</v>
      </c>
      <c r="J39" s="62">
        <v>366</v>
      </c>
      <c r="K39" s="70">
        <v>313</v>
      </c>
    </row>
    <row r="40" spans="1:11" ht="12.75">
      <c r="A40" s="10" t="s">
        <v>32</v>
      </c>
      <c r="B40" s="62">
        <v>1873</v>
      </c>
      <c r="C40" s="62">
        <v>3021</v>
      </c>
      <c r="D40" s="62">
        <v>816</v>
      </c>
      <c r="E40" s="62">
        <v>368</v>
      </c>
      <c r="F40" s="62">
        <v>2374</v>
      </c>
      <c r="G40" s="62">
        <v>1571</v>
      </c>
      <c r="H40" s="149">
        <v>1182</v>
      </c>
      <c r="I40" s="129">
        <v>677</v>
      </c>
      <c r="J40" s="62">
        <v>1380</v>
      </c>
      <c r="K40" s="70">
        <v>1704</v>
      </c>
    </row>
    <row r="41" spans="1:11" ht="12.75">
      <c r="A41" s="10" t="s">
        <v>33</v>
      </c>
      <c r="B41" s="62">
        <v>5887</v>
      </c>
      <c r="C41" s="62">
        <v>3714</v>
      </c>
      <c r="D41" s="62">
        <v>1318</v>
      </c>
      <c r="E41" s="62">
        <v>1021</v>
      </c>
      <c r="F41" s="62">
        <v>5122</v>
      </c>
      <c r="G41" s="62">
        <v>605</v>
      </c>
      <c r="H41" s="149">
        <v>2829</v>
      </c>
      <c r="I41" s="129">
        <v>3001</v>
      </c>
      <c r="J41" s="62">
        <v>4006</v>
      </c>
      <c r="K41" s="70">
        <v>2122</v>
      </c>
    </row>
    <row r="42" spans="1:11" ht="12.75">
      <c r="A42" s="10" t="s">
        <v>34</v>
      </c>
      <c r="B42" s="62">
        <v>43</v>
      </c>
      <c r="C42" s="62">
        <v>442</v>
      </c>
      <c r="D42" s="62">
        <v>198</v>
      </c>
      <c r="E42" s="62">
        <v>0</v>
      </c>
      <c r="F42" s="62">
        <v>1088</v>
      </c>
      <c r="G42" s="62">
        <v>26</v>
      </c>
      <c r="H42" s="149">
        <v>95</v>
      </c>
      <c r="I42" s="129">
        <v>292</v>
      </c>
      <c r="J42" s="62">
        <v>135</v>
      </c>
      <c r="K42" s="70">
        <v>210</v>
      </c>
    </row>
    <row r="43" spans="1:11" ht="12.75">
      <c r="A43" s="10" t="s">
        <v>35</v>
      </c>
      <c r="B43" s="62">
        <v>54</v>
      </c>
      <c r="C43" s="62">
        <v>203</v>
      </c>
      <c r="D43" s="62">
        <v>5</v>
      </c>
      <c r="E43" s="62">
        <v>3</v>
      </c>
      <c r="F43" s="62">
        <v>345</v>
      </c>
      <c r="G43" s="62">
        <v>24</v>
      </c>
      <c r="H43" s="149">
        <v>50</v>
      </c>
      <c r="I43" s="129">
        <v>39</v>
      </c>
      <c r="J43" s="62">
        <v>89</v>
      </c>
      <c r="K43" s="70">
        <v>40</v>
      </c>
    </row>
    <row r="44" spans="1:11" ht="12.75">
      <c r="A44" s="10" t="s">
        <v>36</v>
      </c>
      <c r="B44" s="62">
        <v>140</v>
      </c>
      <c r="C44" s="62">
        <v>242</v>
      </c>
      <c r="D44" s="62">
        <v>256</v>
      </c>
      <c r="E44" s="62">
        <v>231</v>
      </c>
      <c r="F44" s="62">
        <v>249</v>
      </c>
      <c r="G44" s="62">
        <v>153</v>
      </c>
      <c r="H44" s="149">
        <v>301</v>
      </c>
      <c r="I44" s="129">
        <v>315</v>
      </c>
      <c r="J44" s="62">
        <v>282</v>
      </c>
      <c r="K44" s="70">
        <v>146</v>
      </c>
    </row>
    <row r="45" spans="1:11" ht="12.75">
      <c r="A45" s="10" t="s">
        <v>37</v>
      </c>
      <c r="B45" s="62">
        <v>5</v>
      </c>
      <c r="C45" s="62">
        <v>2091</v>
      </c>
      <c r="D45" s="62">
        <v>775</v>
      </c>
      <c r="E45" s="62">
        <v>32</v>
      </c>
      <c r="F45" s="62">
        <v>2302</v>
      </c>
      <c r="G45" s="62">
        <v>798</v>
      </c>
      <c r="H45" s="149">
        <v>1185</v>
      </c>
      <c r="I45" s="129">
        <v>2065</v>
      </c>
      <c r="J45" s="62">
        <v>2953</v>
      </c>
      <c r="K45" s="70">
        <v>1404</v>
      </c>
    </row>
    <row r="46" spans="1:11" ht="12.75">
      <c r="A46" s="10"/>
      <c r="B46" s="66"/>
      <c r="C46" s="66"/>
      <c r="D46" s="66"/>
      <c r="E46" s="66"/>
      <c r="F46" s="66"/>
      <c r="G46" s="66"/>
      <c r="H46" s="149"/>
      <c r="I46" s="129"/>
      <c r="J46" s="66"/>
      <c r="K46" s="73"/>
    </row>
    <row r="47" spans="1:11" ht="12.75">
      <c r="A47" s="12" t="s">
        <v>136</v>
      </c>
      <c r="B47" s="66"/>
      <c r="C47" s="66"/>
      <c r="D47" s="66"/>
      <c r="E47" s="66"/>
      <c r="F47" s="66"/>
      <c r="G47" s="66"/>
      <c r="H47" s="149"/>
      <c r="I47" s="129"/>
      <c r="J47" s="66"/>
      <c r="K47" s="73"/>
    </row>
    <row r="48" spans="1:11" ht="12.75">
      <c r="A48" s="10" t="s">
        <v>38</v>
      </c>
      <c r="B48" s="62">
        <v>73331</v>
      </c>
      <c r="C48" s="62">
        <v>109500</v>
      </c>
      <c r="D48" s="62">
        <v>111152</v>
      </c>
      <c r="E48" s="62">
        <v>52884</v>
      </c>
      <c r="F48" s="62">
        <v>92238</v>
      </c>
      <c r="G48" s="62">
        <v>83740</v>
      </c>
      <c r="H48" s="149">
        <v>101116</v>
      </c>
      <c r="I48" s="129">
        <v>72830</v>
      </c>
      <c r="J48" s="62">
        <v>104125</v>
      </c>
      <c r="K48" s="70">
        <v>97542</v>
      </c>
    </row>
    <row r="49" spans="1:11" ht="12.75">
      <c r="A49" s="10" t="s">
        <v>39</v>
      </c>
      <c r="B49" s="62">
        <v>41497</v>
      </c>
      <c r="C49" s="62">
        <v>59095</v>
      </c>
      <c r="D49" s="62">
        <v>96304</v>
      </c>
      <c r="E49" s="62">
        <v>40479</v>
      </c>
      <c r="F49" s="62">
        <v>55524</v>
      </c>
      <c r="G49" s="62">
        <v>59132</v>
      </c>
      <c r="H49" s="149">
        <v>82927</v>
      </c>
      <c r="I49" s="129">
        <v>60699</v>
      </c>
      <c r="J49" s="62">
        <v>79561</v>
      </c>
      <c r="K49" s="70">
        <v>74913</v>
      </c>
    </row>
    <row r="50" spans="1:11" ht="12.75">
      <c r="A50" s="10" t="s">
        <v>40</v>
      </c>
      <c r="B50" s="62">
        <v>332</v>
      </c>
      <c r="C50" s="62">
        <v>26483</v>
      </c>
      <c r="D50" s="62">
        <v>10235</v>
      </c>
      <c r="E50" s="62">
        <v>7030</v>
      </c>
      <c r="F50" s="62">
        <v>9527</v>
      </c>
      <c r="G50" s="62">
        <v>9263</v>
      </c>
      <c r="H50" s="149">
        <v>12714</v>
      </c>
      <c r="I50" s="129">
        <v>4443</v>
      </c>
      <c r="J50" s="62">
        <v>6514</v>
      </c>
      <c r="K50" s="70">
        <v>8866</v>
      </c>
    </row>
    <row r="51" spans="1:11" ht="12.75">
      <c r="A51" s="10" t="s">
        <v>41</v>
      </c>
      <c r="B51" s="62">
        <v>25501</v>
      </c>
      <c r="C51" s="62">
        <v>15012</v>
      </c>
      <c r="D51" s="62">
        <v>2177</v>
      </c>
      <c r="E51" s="62">
        <v>3531</v>
      </c>
      <c r="F51" s="62">
        <v>18384</v>
      </c>
      <c r="G51" s="62">
        <v>6964</v>
      </c>
      <c r="H51" s="149">
        <v>3987</v>
      </c>
      <c r="I51" s="129">
        <v>4321</v>
      </c>
      <c r="J51" s="62">
        <v>9503</v>
      </c>
      <c r="K51" s="70">
        <v>6088</v>
      </c>
    </row>
    <row r="52" spans="1:11" ht="12.75">
      <c r="A52" s="10" t="s">
        <v>42</v>
      </c>
      <c r="B52" s="62">
        <v>5996</v>
      </c>
      <c r="C52" s="62">
        <v>8880</v>
      </c>
      <c r="D52" s="62">
        <v>2436</v>
      </c>
      <c r="E52" s="62">
        <v>1844</v>
      </c>
      <c r="F52" s="62">
        <v>8795</v>
      </c>
      <c r="G52" s="62">
        <v>8238</v>
      </c>
      <c r="H52" s="149">
        <v>1424</v>
      </c>
      <c r="I52" s="129">
        <v>3367</v>
      </c>
      <c r="J52" s="62">
        <v>8469</v>
      </c>
      <c r="K52" s="70">
        <v>7529</v>
      </c>
    </row>
    <row r="53" spans="1:11" ht="12.75">
      <c r="A53" s="10" t="s">
        <v>43</v>
      </c>
      <c r="B53" s="62">
        <v>5</v>
      </c>
      <c r="C53" s="62">
        <v>30</v>
      </c>
      <c r="D53" s="62">
        <v>0</v>
      </c>
      <c r="E53" s="62">
        <v>0</v>
      </c>
      <c r="F53" s="62">
        <v>8</v>
      </c>
      <c r="G53" s="62">
        <v>143</v>
      </c>
      <c r="H53" s="149">
        <v>64</v>
      </c>
      <c r="I53" s="129">
        <v>0</v>
      </c>
      <c r="J53" s="62">
        <v>78</v>
      </c>
      <c r="K53" s="70">
        <v>146</v>
      </c>
    </row>
    <row r="54" spans="1:11" ht="12.75">
      <c r="A54" s="10" t="s">
        <v>44</v>
      </c>
      <c r="B54" s="62">
        <v>0</v>
      </c>
      <c r="C54" s="62">
        <v>286</v>
      </c>
      <c r="D54" s="62">
        <v>0</v>
      </c>
      <c r="E54" s="62">
        <v>0</v>
      </c>
      <c r="F54" s="62">
        <v>499</v>
      </c>
      <c r="G54" s="62">
        <v>8</v>
      </c>
      <c r="H54" s="149">
        <v>119</v>
      </c>
      <c r="I54" s="129">
        <v>0</v>
      </c>
      <c r="J54" s="62">
        <v>140</v>
      </c>
      <c r="K54" s="70">
        <v>109</v>
      </c>
    </row>
    <row r="55" spans="1:11" ht="12.75">
      <c r="A55" s="10" t="s">
        <v>45</v>
      </c>
      <c r="B55" s="62">
        <v>83038</v>
      </c>
      <c r="C55" s="62">
        <v>36520</v>
      </c>
      <c r="D55" s="62">
        <v>46024</v>
      </c>
      <c r="E55" s="62">
        <v>31277</v>
      </c>
      <c r="F55" s="62">
        <v>41382</v>
      </c>
      <c r="G55" s="62">
        <v>59871</v>
      </c>
      <c r="H55" s="149">
        <v>80364</v>
      </c>
      <c r="I55" s="129">
        <v>99448</v>
      </c>
      <c r="J55" s="62">
        <v>31420</v>
      </c>
      <c r="K55" s="70">
        <v>39157</v>
      </c>
    </row>
    <row r="56" spans="1:11" ht="12.75">
      <c r="A56" s="10" t="s">
        <v>46</v>
      </c>
      <c r="B56" s="62">
        <v>153778</v>
      </c>
      <c r="C56" s="62">
        <v>150960</v>
      </c>
      <c r="D56" s="62">
        <v>157082</v>
      </c>
      <c r="E56" s="62">
        <v>84143</v>
      </c>
      <c r="F56" s="62">
        <v>128105</v>
      </c>
      <c r="G56" s="62">
        <v>142667</v>
      </c>
      <c r="H56" s="149">
        <v>180049</v>
      </c>
      <c r="I56" s="129">
        <v>171937</v>
      </c>
      <c r="J56" s="62">
        <v>133233</v>
      </c>
      <c r="K56" s="70">
        <v>135955</v>
      </c>
    </row>
    <row r="57" spans="1:11" ht="12.75">
      <c r="A57" s="10" t="s">
        <v>47</v>
      </c>
      <c r="B57" s="62">
        <v>2593</v>
      </c>
      <c r="C57" s="62">
        <v>4421</v>
      </c>
      <c r="D57" s="62">
        <v>94</v>
      </c>
      <c r="E57" s="62">
        <v>44</v>
      </c>
      <c r="F57" s="62">
        <v>7364</v>
      </c>
      <c r="G57" s="62">
        <v>711</v>
      </c>
      <c r="H57" s="149">
        <v>481</v>
      </c>
      <c r="I57" s="129">
        <v>340</v>
      </c>
      <c r="J57" s="62">
        <v>2149</v>
      </c>
      <c r="K57" s="70">
        <v>904</v>
      </c>
    </row>
    <row r="58" spans="1:11" ht="12.75">
      <c r="A58" s="10" t="s">
        <v>48</v>
      </c>
      <c r="B58" s="62">
        <v>0</v>
      </c>
      <c r="C58" s="62">
        <v>132</v>
      </c>
      <c r="D58" s="62">
        <v>0</v>
      </c>
      <c r="E58" s="62">
        <v>0</v>
      </c>
      <c r="F58" s="62">
        <v>853</v>
      </c>
      <c r="G58" s="62">
        <v>277</v>
      </c>
      <c r="H58" s="149">
        <v>167</v>
      </c>
      <c r="I58" s="129">
        <v>0</v>
      </c>
      <c r="J58" s="62">
        <v>388</v>
      </c>
      <c r="K58" s="70">
        <v>64</v>
      </c>
    </row>
    <row r="59" spans="1:11" ht="12.75">
      <c r="A59" s="10"/>
      <c r="B59" s="62"/>
      <c r="C59" s="62"/>
      <c r="D59" s="62"/>
      <c r="E59" s="62"/>
      <c r="F59" s="62"/>
      <c r="G59" s="62"/>
      <c r="H59" s="149"/>
      <c r="I59" s="129"/>
      <c r="J59" s="62"/>
      <c r="K59" s="70"/>
    </row>
    <row r="60" spans="1:11" ht="12.75">
      <c r="A60" s="12" t="s">
        <v>135</v>
      </c>
      <c r="B60" s="66"/>
      <c r="C60" s="66"/>
      <c r="D60" s="66"/>
      <c r="E60" s="66"/>
      <c r="F60" s="66"/>
      <c r="G60" s="66"/>
      <c r="H60" s="149"/>
      <c r="I60" s="129"/>
      <c r="J60" s="66"/>
      <c r="K60" s="73"/>
    </row>
    <row r="61" spans="1:11" ht="12.75">
      <c r="A61" s="10" t="s">
        <v>49</v>
      </c>
      <c r="B61" s="62">
        <v>61355</v>
      </c>
      <c r="C61" s="62">
        <v>26194</v>
      </c>
      <c r="D61" s="62">
        <v>19687</v>
      </c>
      <c r="E61" s="62">
        <v>21519</v>
      </c>
      <c r="F61" s="62">
        <v>38468</v>
      </c>
      <c r="G61" s="62">
        <v>11743</v>
      </c>
      <c r="H61" s="149">
        <v>28931</v>
      </c>
      <c r="I61" s="129">
        <v>32244</v>
      </c>
      <c r="J61" s="62">
        <v>20241</v>
      </c>
      <c r="K61" s="70">
        <v>20420</v>
      </c>
    </row>
    <row r="62" spans="1:11" ht="12.75">
      <c r="A62" s="10" t="s">
        <v>50</v>
      </c>
      <c r="B62" s="62">
        <v>44540</v>
      </c>
      <c r="C62" s="62">
        <v>19089</v>
      </c>
      <c r="D62" s="62">
        <v>13396</v>
      </c>
      <c r="E62" s="62">
        <v>16315</v>
      </c>
      <c r="F62" s="62">
        <v>24328</v>
      </c>
      <c r="G62" s="62">
        <v>8715</v>
      </c>
      <c r="H62" s="149">
        <v>21578</v>
      </c>
      <c r="I62" s="129">
        <v>24777</v>
      </c>
      <c r="J62" s="62">
        <v>14728</v>
      </c>
      <c r="K62" s="70">
        <v>15344</v>
      </c>
    </row>
    <row r="63" spans="1:11" ht="12.75">
      <c r="A63" s="10" t="s">
        <v>51</v>
      </c>
      <c r="B63" s="62">
        <v>45565</v>
      </c>
      <c r="C63" s="62">
        <v>20676</v>
      </c>
      <c r="D63" s="62">
        <v>13991</v>
      </c>
      <c r="E63" s="62">
        <v>16863</v>
      </c>
      <c r="F63" s="62">
        <v>25511</v>
      </c>
      <c r="G63" s="62">
        <v>11960</v>
      </c>
      <c r="H63" s="149">
        <v>22050</v>
      </c>
      <c r="I63" s="129">
        <v>25474</v>
      </c>
      <c r="J63" s="62">
        <v>19712</v>
      </c>
      <c r="K63" s="70">
        <v>18895</v>
      </c>
    </row>
    <row r="64" spans="1:11" ht="12.75">
      <c r="A64" s="10" t="s">
        <v>52</v>
      </c>
      <c r="B64" s="62">
        <v>43692</v>
      </c>
      <c r="C64" s="62">
        <v>17655</v>
      </c>
      <c r="D64" s="62">
        <v>13175</v>
      </c>
      <c r="E64" s="62">
        <v>16495</v>
      </c>
      <c r="F64" s="62">
        <v>23137</v>
      </c>
      <c r="G64" s="62">
        <v>10389</v>
      </c>
      <c r="H64" s="149">
        <v>20868</v>
      </c>
      <c r="I64" s="129">
        <v>24797</v>
      </c>
      <c r="J64" s="62">
        <v>18332</v>
      </c>
      <c r="K64" s="70">
        <v>17191</v>
      </c>
    </row>
    <row r="65" spans="1:11" ht="12.75">
      <c r="A65" s="10" t="s">
        <v>53</v>
      </c>
      <c r="B65" s="62">
        <v>37708</v>
      </c>
      <c r="C65" s="62">
        <v>13296</v>
      </c>
      <c r="D65" s="62">
        <v>11654</v>
      </c>
      <c r="E65" s="62">
        <v>15471</v>
      </c>
      <c r="F65" s="62">
        <v>16582</v>
      </c>
      <c r="G65" s="62">
        <v>9734</v>
      </c>
      <c r="H65" s="149">
        <v>17894</v>
      </c>
      <c r="I65" s="129">
        <v>21465</v>
      </c>
      <c r="J65" s="62">
        <v>14102</v>
      </c>
      <c r="K65" s="70">
        <v>14819</v>
      </c>
    </row>
    <row r="66" spans="1:11" ht="12.75">
      <c r="A66" s="10"/>
      <c r="B66" s="62"/>
      <c r="C66" s="62"/>
      <c r="D66" s="62"/>
      <c r="E66" s="62"/>
      <c r="F66" s="62"/>
      <c r="G66" s="62"/>
      <c r="H66" s="149"/>
      <c r="I66" s="129"/>
      <c r="J66" s="62"/>
      <c r="K66" s="70"/>
    </row>
    <row r="67" spans="1:11" ht="12.75">
      <c r="A67" s="12" t="s">
        <v>54</v>
      </c>
      <c r="B67" s="66"/>
      <c r="C67" s="66"/>
      <c r="D67" s="66"/>
      <c r="E67" s="66"/>
      <c r="F67" s="66"/>
      <c r="G67" s="66"/>
      <c r="H67" s="149"/>
      <c r="I67" s="129"/>
      <c r="J67" s="66"/>
      <c r="K67" s="73"/>
    </row>
    <row r="68" spans="1:11" ht="12.75">
      <c r="A68" s="60" t="s">
        <v>150</v>
      </c>
      <c r="B68" s="62">
        <v>55770</v>
      </c>
      <c r="C68" s="62">
        <v>1784.6478873239437</v>
      </c>
      <c r="D68" s="62">
        <v>3220.9836065573772</v>
      </c>
      <c r="E68" s="62">
        <v>1504.7552447552446</v>
      </c>
      <c r="F68" s="62">
        <v>4978.513513513513</v>
      </c>
      <c r="G68" s="62">
        <v>743.7012987012987</v>
      </c>
      <c r="H68" s="149">
        <v>6391.111111111111</v>
      </c>
      <c r="I68" s="129">
        <v>5862.545454545455</v>
      </c>
      <c r="J68" s="62">
        <v>1694.3220338983049</v>
      </c>
      <c r="K68" s="70">
        <v>1395.9027777777778</v>
      </c>
    </row>
    <row r="69" spans="1:11" ht="12.75">
      <c r="A69" s="60" t="s">
        <v>151</v>
      </c>
      <c r="B69" s="62">
        <v>0</v>
      </c>
      <c r="C69" s="62">
        <v>530</v>
      </c>
      <c r="D69" s="62">
        <v>0</v>
      </c>
      <c r="E69" s="62">
        <v>0</v>
      </c>
      <c r="F69" s="62">
        <v>0</v>
      </c>
      <c r="G69" s="62">
        <v>1415</v>
      </c>
      <c r="H69" s="149">
        <v>1370</v>
      </c>
      <c r="I69" s="129">
        <v>0</v>
      </c>
      <c r="J69" s="62">
        <v>930</v>
      </c>
      <c r="K69" s="70">
        <v>492.5</v>
      </c>
    </row>
    <row r="70" spans="1:11" ht="12.75">
      <c r="A70" s="60" t="s">
        <v>152</v>
      </c>
      <c r="B70" s="62">
        <v>11556.363636363636</v>
      </c>
      <c r="C70" s="62">
        <v>183.16901408450704</v>
      </c>
      <c r="D70" s="62">
        <v>399.5081967213115</v>
      </c>
      <c r="E70" s="62">
        <v>144.54545454545453</v>
      </c>
      <c r="F70" s="62">
        <v>815.9459459459459</v>
      </c>
      <c r="G70" s="62">
        <v>93.44155844155844</v>
      </c>
      <c r="H70" s="149">
        <v>742.6666666666666</v>
      </c>
      <c r="I70" s="129">
        <v>562.9090909090909</v>
      </c>
      <c r="J70" s="62">
        <v>211.10169491525423</v>
      </c>
      <c r="K70" s="70">
        <v>182.01388888888889</v>
      </c>
    </row>
    <row r="71" spans="1:11" ht="12.75">
      <c r="A71" s="60" t="s">
        <v>153</v>
      </c>
      <c r="B71" s="62">
        <v>0</v>
      </c>
      <c r="C71" s="62">
        <v>310</v>
      </c>
      <c r="D71" s="62">
        <v>0</v>
      </c>
      <c r="E71" s="62">
        <v>0</v>
      </c>
      <c r="F71" s="62">
        <v>0</v>
      </c>
      <c r="G71" s="62">
        <v>780</v>
      </c>
      <c r="H71" s="149">
        <v>450</v>
      </c>
      <c r="I71" s="129">
        <v>0</v>
      </c>
      <c r="J71" s="62">
        <v>360</v>
      </c>
      <c r="K71" s="70">
        <v>222.5</v>
      </c>
    </row>
    <row r="72" spans="1:11" ht="12.75">
      <c r="A72" s="60" t="s">
        <v>154</v>
      </c>
      <c r="B72" s="62">
        <v>22995.78947368421</v>
      </c>
      <c r="C72" s="62">
        <v>16050</v>
      </c>
      <c r="D72" s="62">
        <v>16468.75</v>
      </c>
      <c r="E72" s="62">
        <v>18327.777777777777</v>
      </c>
      <c r="F72" s="62">
        <v>17797.69230769231</v>
      </c>
      <c r="G72" s="62">
        <v>20778</v>
      </c>
      <c r="H72" s="149">
        <v>26085</v>
      </c>
      <c r="I72" s="129">
        <v>30996.25</v>
      </c>
      <c r="J72" s="62">
        <v>15276.666666666668</v>
      </c>
      <c r="K72" s="70">
        <v>14325.833333333334</v>
      </c>
    </row>
    <row r="73" spans="1:11" ht="12.75">
      <c r="A73" s="60" t="s">
        <v>138</v>
      </c>
      <c r="B73" s="65">
        <v>61.45872382038954</v>
      </c>
      <c r="C73" s="65">
        <v>50.74228141815823</v>
      </c>
      <c r="D73" s="65">
        <v>59.196424036166</v>
      </c>
      <c r="E73" s="65">
        <v>71.89460476787954</v>
      </c>
      <c r="F73" s="65">
        <v>43.095875458065855</v>
      </c>
      <c r="G73" s="65">
        <v>82.68071009937994</v>
      </c>
      <c r="H73" s="150">
        <v>61.85061007224085</v>
      </c>
      <c r="I73" s="132">
        <v>66.57052474879048</v>
      </c>
      <c r="J73" s="65">
        <v>69.66014621616281</v>
      </c>
      <c r="K73" s="74">
        <v>72.46454767726162</v>
      </c>
    </row>
    <row r="74" spans="1:11" ht="13.5" thickBot="1">
      <c r="A74" s="61" t="s">
        <v>139</v>
      </c>
      <c r="B74" s="67">
        <v>73.9</v>
      </c>
      <c r="C74" s="67">
        <v>71.7</v>
      </c>
      <c r="D74" s="67">
        <v>42.8</v>
      </c>
      <c r="E74" s="67">
        <v>68.8</v>
      </c>
      <c r="F74" s="67">
        <v>89.8</v>
      </c>
      <c r="G74" s="67">
        <v>19.7</v>
      </c>
      <c r="H74" s="122">
        <v>36</v>
      </c>
      <c r="I74" s="122">
        <v>32.4</v>
      </c>
      <c r="J74" s="67">
        <v>64.4</v>
      </c>
      <c r="K74" s="75">
        <v>52.2</v>
      </c>
    </row>
    <row r="75" ht="12.75">
      <c r="A75" s="41" t="s">
        <v>104</v>
      </c>
    </row>
    <row r="76" ht="12.75">
      <c r="A76" s="38" t="s">
        <v>102</v>
      </c>
    </row>
    <row r="77" spans="1:8" ht="12.75">
      <c r="A77" s="38" t="s">
        <v>103</v>
      </c>
      <c r="B77" s="17"/>
      <c r="C77" s="17"/>
      <c r="D77" s="17"/>
      <c r="E77" s="17"/>
      <c r="F77" s="17"/>
      <c r="G77" s="17"/>
      <c r="H77" s="134"/>
    </row>
    <row r="78" ht="12.75">
      <c r="A78" s="38" t="s">
        <v>105</v>
      </c>
    </row>
  </sheetData>
  <mergeCells count="2">
    <mergeCell ref="A1:K1"/>
    <mergeCell ref="A3:K3"/>
  </mergeCells>
  <printOptions horizontalCentered="1"/>
  <pageMargins left="0.75" right="0.75" top="0.5905511811023623" bottom="1" header="0" footer="0"/>
  <pageSetup horizontalDpi="300" verticalDpi="300" orientation="portrait" paperSize="9" scale="4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V77"/>
  <sheetViews>
    <sheetView showGridLines="0" zoomScale="75" zoomScaleNormal="75" zoomScaleSheetLayoutView="50" workbookViewId="0" topLeftCell="A1">
      <selection activeCell="A3" sqref="A3:H3"/>
    </sheetView>
  </sheetViews>
  <sheetFormatPr defaultColWidth="12.57421875" defaultRowHeight="12.75"/>
  <cols>
    <col min="1" max="1" width="44.421875" style="20" customWidth="1"/>
    <col min="2" max="8" width="12.7109375" style="20" customWidth="1"/>
    <col min="9" max="10" width="7.7109375" style="20" customWidth="1"/>
    <col min="11" max="11" width="19.140625" style="20" customWidth="1"/>
    <col min="12" max="12" width="12.7109375" style="20" customWidth="1"/>
    <col min="13" max="13" width="19.140625" style="20" customWidth="1"/>
    <col min="14" max="14" width="10.140625" style="20" customWidth="1"/>
    <col min="15" max="15" width="11.28125" style="20" customWidth="1"/>
    <col min="16" max="16" width="14.8515625" style="20" customWidth="1"/>
    <col min="17" max="17" width="11.28125" style="20" customWidth="1"/>
    <col min="18" max="18" width="2.28125" style="20" customWidth="1"/>
    <col min="19" max="16384" width="19.140625" style="20" customWidth="1"/>
  </cols>
  <sheetData>
    <row r="1" spans="1:9" s="18" customFormat="1" ht="18">
      <c r="A1" s="157" t="s">
        <v>0</v>
      </c>
      <c r="B1" s="157"/>
      <c r="C1" s="157"/>
      <c r="D1" s="157"/>
      <c r="E1" s="157"/>
      <c r="F1" s="157"/>
      <c r="G1" s="157"/>
      <c r="H1" s="157"/>
      <c r="I1" s="8"/>
    </row>
    <row r="3" spans="1:14" ht="15">
      <c r="A3" s="162" t="s">
        <v>161</v>
      </c>
      <c r="B3" s="162"/>
      <c r="C3" s="162"/>
      <c r="D3" s="162"/>
      <c r="E3" s="162"/>
      <c r="F3" s="162"/>
      <c r="G3" s="162"/>
      <c r="H3" s="162"/>
      <c r="I3" s="19"/>
      <c r="J3" s="19"/>
      <c r="K3" s="19"/>
      <c r="L3" s="19"/>
      <c r="M3" s="19"/>
      <c r="N3" s="19"/>
    </row>
    <row r="4" spans="1:8" ht="12.75" customHeight="1" thickBot="1">
      <c r="A4" s="80"/>
      <c r="B4" s="80"/>
      <c r="C4" s="80"/>
      <c r="D4" s="80"/>
      <c r="E4" s="80"/>
      <c r="F4" s="80"/>
      <c r="G4" s="80"/>
      <c r="H4" s="80"/>
    </row>
    <row r="5" spans="1:8" s="114" customFormat="1" ht="12.75">
      <c r="A5" s="110"/>
      <c r="B5" s="111"/>
      <c r="C5" s="111"/>
      <c r="D5" s="112" t="s">
        <v>77</v>
      </c>
      <c r="E5" s="112" t="s">
        <v>78</v>
      </c>
      <c r="F5" s="111"/>
      <c r="G5" s="112" t="s">
        <v>57</v>
      </c>
      <c r="H5" s="113"/>
    </row>
    <row r="6" spans="1:8" s="114" customFormat="1" ht="12.75">
      <c r="A6" s="115"/>
      <c r="B6" s="116" t="s">
        <v>77</v>
      </c>
      <c r="C6" s="116" t="s">
        <v>79</v>
      </c>
      <c r="D6" s="116" t="s">
        <v>80</v>
      </c>
      <c r="E6" s="116" t="s">
        <v>81</v>
      </c>
      <c r="F6" s="116" t="s">
        <v>82</v>
      </c>
      <c r="G6" s="116" t="s">
        <v>80</v>
      </c>
      <c r="H6" s="117" t="s">
        <v>83</v>
      </c>
    </row>
    <row r="7" spans="1:17" s="114" customFormat="1" ht="13.5" thickBot="1">
      <c r="A7" s="115"/>
      <c r="B7" s="118" t="s">
        <v>84</v>
      </c>
      <c r="C7" s="118" t="s">
        <v>85</v>
      </c>
      <c r="D7" s="118" t="s">
        <v>86</v>
      </c>
      <c r="E7" s="118" t="s">
        <v>87</v>
      </c>
      <c r="F7" s="119"/>
      <c r="G7" s="118" t="s">
        <v>88</v>
      </c>
      <c r="H7" s="120" t="s">
        <v>85</v>
      </c>
      <c r="K7" s="121"/>
      <c r="L7" s="121"/>
      <c r="M7" s="121"/>
      <c r="N7" s="121"/>
      <c r="O7" s="121"/>
      <c r="P7" s="121"/>
      <c r="Q7" s="121"/>
    </row>
    <row r="8" spans="1:17" ht="12.75">
      <c r="A8" s="11" t="s">
        <v>16</v>
      </c>
      <c r="B8" s="68">
        <v>1002</v>
      </c>
      <c r="C8" s="68">
        <v>318</v>
      </c>
      <c r="D8" s="68">
        <v>30</v>
      </c>
      <c r="E8" s="68">
        <v>20</v>
      </c>
      <c r="F8" s="68">
        <v>405</v>
      </c>
      <c r="G8" s="68">
        <v>216</v>
      </c>
      <c r="H8" s="69">
        <v>72</v>
      </c>
      <c r="K8" s="21"/>
      <c r="L8" s="22"/>
      <c r="M8" s="22"/>
      <c r="N8" s="22"/>
      <c r="O8" s="22"/>
      <c r="P8" s="22"/>
      <c r="Q8" s="22"/>
    </row>
    <row r="9" spans="1:17" ht="12.75">
      <c r="A9" s="10" t="s">
        <v>15</v>
      </c>
      <c r="B9" s="62">
        <v>35112</v>
      </c>
      <c r="C9" s="62">
        <v>21704</v>
      </c>
      <c r="D9" s="62">
        <v>1650</v>
      </c>
      <c r="E9" s="62">
        <v>3524</v>
      </c>
      <c r="F9" s="62">
        <v>20613</v>
      </c>
      <c r="G9" s="62">
        <v>12459</v>
      </c>
      <c r="H9" s="70">
        <v>2187</v>
      </c>
      <c r="K9" s="22"/>
      <c r="L9" s="22"/>
      <c r="M9" s="22"/>
      <c r="N9" s="22"/>
      <c r="O9" s="22"/>
      <c r="P9" s="22"/>
      <c r="Q9" s="22"/>
    </row>
    <row r="10" spans="1:17" ht="12.75">
      <c r="A10" s="10"/>
      <c r="B10" s="63"/>
      <c r="C10" s="63"/>
      <c r="D10" s="63"/>
      <c r="E10" s="63"/>
      <c r="F10" s="63"/>
      <c r="G10" s="63"/>
      <c r="H10" s="71"/>
      <c r="K10" s="22"/>
      <c r="L10" s="22"/>
      <c r="M10" s="22"/>
      <c r="N10" s="22"/>
      <c r="O10" s="22"/>
      <c r="P10" s="22"/>
      <c r="Q10" s="22"/>
    </row>
    <row r="11" spans="1:17" ht="12.75">
      <c r="A11" s="12" t="s">
        <v>115</v>
      </c>
      <c r="B11" s="64"/>
      <c r="C11" s="64"/>
      <c r="D11" s="64"/>
      <c r="E11" s="64"/>
      <c r="F11" s="64"/>
      <c r="G11" s="64"/>
      <c r="H11" s="72"/>
      <c r="I11" s="24"/>
      <c r="K11" s="22"/>
      <c r="L11" s="22"/>
      <c r="M11" s="22"/>
      <c r="N11" s="22"/>
      <c r="O11" s="22"/>
      <c r="P11" s="22"/>
      <c r="Q11" s="22"/>
    </row>
    <row r="12" spans="1:17" ht="12.75">
      <c r="A12" s="10" t="s">
        <v>142</v>
      </c>
      <c r="B12" s="65">
        <v>12.7</v>
      </c>
      <c r="C12" s="65">
        <v>51.9</v>
      </c>
      <c r="D12" s="65">
        <v>27.4</v>
      </c>
      <c r="E12" s="65">
        <v>11.8</v>
      </c>
      <c r="F12" s="65">
        <v>27.4</v>
      </c>
      <c r="G12" s="65">
        <v>45</v>
      </c>
      <c r="H12" s="74">
        <v>3.7</v>
      </c>
      <c r="I12" s="24"/>
      <c r="K12" s="22"/>
      <c r="L12" s="22"/>
      <c r="M12" s="22"/>
      <c r="N12" s="22"/>
      <c r="O12" s="22"/>
      <c r="P12" s="22"/>
      <c r="Q12" s="22"/>
    </row>
    <row r="13" spans="1:17" ht="12.75">
      <c r="A13" s="10" t="s">
        <v>143</v>
      </c>
      <c r="B13" s="65">
        <v>8.7</v>
      </c>
      <c r="C13" s="65">
        <v>32.6</v>
      </c>
      <c r="D13" s="65">
        <v>2.1</v>
      </c>
      <c r="E13" s="65">
        <v>8.4</v>
      </c>
      <c r="F13" s="65">
        <v>17.3</v>
      </c>
      <c r="G13" s="65">
        <v>22.8</v>
      </c>
      <c r="H13" s="74">
        <v>2.2</v>
      </c>
      <c r="I13" s="24"/>
      <c r="K13" s="25"/>
      <c r="L13" s="25"/>
      <c r="M13" s="25"/>
      <c r="N13" s="25"/>
      <c r="O13" s="22"/>
      <c r="P13" s="22"/>
      <c r="Q13" s="22"/>
    </row>
    <row r="14" spans="1:17" ht="12.75">
      <c r="A14" s="10" t="s">
        <v>144</v>
      </c>
      <c r="B14" s="65">
        <v>0.5</v>
      </c>
      <c r="C14" s="65">
        <v>1.7</v>
      </c>
      <c r="D14" s="65">
        <v>0.4</v>
      </c>
      <c r="E14" s="65">
        <v>0.4</v>
      </c>
      <c r="F14" s="65">
        <v>0.7</v>
      </c>
      <c r="G14" s="65">
        <v>0.3</v>
      </c>
      <c r="H14" s="74">
        <v>0.9</v>
      </c>
      <c r="I14" s="24"/>
      <c r="J14" s="24"/>
      <c r="K14" s="22"/>
      <c r="L14" s="22"/>
      <c r="M14" s="21"/>
      <c r="N14" s="22"/>
      <c r="O14" s="21"/>
      <c r="P14" s="21"/>
      <c r="Q14" s="22"/>
    </row>
    <row r="15" spans="1:17" ht="12.75">
      <c r="A15" s="10" t="s">
        <v>145</v>
      </c>
      <c r="B15" s="65">
        <v>25.9</v>
      </c>
      <c r="C15" s="65">
        <v>38.9</v>
      </c>
      <c r="D15" s="65">
        <v>74.4</v>
      </c>
      <c r="E15" s="65">
        <v>20.2</v>
      </c>
      <c r="F15" s="65">
        <v>44.3</v>
      </c>
      <c r="G15" s="65">
        <v>37.2</v>
      </c>
      <c r="H15" s="74">
        <v>144.5</v>
      </c>
      <c r="I15" s="24"/>
      <c r="J15" s="24"/>
      <c r="K15" s="22"/>
      <c r="L15" s="22"/>
      <c r="M15" s="22"/>
      <c r="N15" s="22"/>
      <c r="O15" s="22"/>
      <c r="P15" s="22"/>
      <c r="Q15" s="22"/>
    </row>
    <row r="16" spans="1:17" ht="12.75">
      <c r="A16" s="10" t="s">
        <v>146</v>
      </c>
      <c r="B16" s="65">
        <v>1.2</v>
      </c>
      <c r="C16" s="65">
        <v>1.1</v>
      </c>
      <c r="D16" s="65">
        <v>1.1</v>
      </c>
      <c r="E16" s="65">
        <v>1</v>
      </c>
      <c r="F16" s="65">
        <v>1.3</v>
      </c>
      <c r="G16" s="65">
        <v>1.1</v>
      </c>
      <c r="H16" s="74">
        <v>1.6</v>
      </c>
      <c r="I16" s="24"/>
      <c r="J16" s="24"/>
      <c r="K16" s="22" t="s">
        <v>89</v>
      </c>
      <c r="L16" s="22" t="s">
        <v>89</v>
      </c>
      <c r="M16" s="22" t="s">
        <v>89</v>
      </c>
      <c r="N16" s="22" t="s">
        <v>89</v>
      </c>
      <c r="O16" s="22" t="s">
        <v>89</v>
      </c>
      <c r="P16" s="22" t="s">
        <v>89</v>
      </c>
      <c r="Q16" s="22" t="s">
        <v>89</v>
      </c>
    </row>
    <row r="17" spans="1:17" ht="12.75">
      <c r="A17" s="10" t="s">
        <v>147</v>
      </c>
      <c r="B17" s="65">
        <v>0</v>
      </c>
      <c r="C17" s="65">
        <v>0</v>
      </c>
      <c r="D17" s="65">
        <v>0.1</v>
      </c>
      <c r="E17" s="65">
        <v>0</v>
      </c>
      <c r="F17" s="65">
        <v>0.1</v>
      </c>
      <c r="G17" s="65">
        <v>0.1</v>
      </c>
      <c r="H17" s="74">
        <v>0.3</v>
      </c>
      <c r="I17" s="24"/>
      <c r="J17" s="24"/>
      <c r="K17" s="22"/>
      <c r="L17" s="22"/>
      <c r="M17" s="21"/>
      <c r="N17" s="22"/>
      <c r="O17" s="22"/>
      <c r="P17" s="22"/>
      <c r="Q17" s="22"/>
    </row>
    <row r="18" spans="1:17" ht="12.75">
      <c r="A18" s="10" t="s">
        <v>148</v>
      </c>
      <c r="B18" s="62">
        <v>3690</v>
      </c>
      <c r="C18" s="62">
        <v>11878</v>
      </c>
      <c r="D18" s="62">
        <v>24953</v>
      </c>
      <c r="E18" s="62">
        <v>4933</v>
      </c>
      <c r="F18" s="62">
        <v>8550</v>
      </c>
      <c r="G18" s="62">
        <v>9316</v>
      </c>
      <c r="H18" s="70">
        <v>839</v>
      </c>
      <c r="I18" s="24"/>
      <c r="J18" s="24"/>
      <c r="K18" s="21"/>
      <c r="L18" s="21"/>
      <c r="M18" s="21"/>
      <c r="N18" s="21"/>
      <c r="O18" s="21"/>
      <c r="P18" s="21"/>
      <c r="Q18" s="21"/>
    </row>
    <row r="19" spans="1:17" ht="12.75">
      <c r="A19" s="10" t="s">
        <v>149</v>
      </c>
      <c r="B19" s="62">
        <v>350</v>
      </c>
      <c r="C19" s="62">
        <v>153</v>
      </c>
      <c r="D19" s="62">
        <v>280</v>
      </c>
      <c r="E19" s="62">
        <v>181</v>
      </c>
      <c r="F19" s="62">
        <v>608</v>
      </c>
      <c r="G19" s="62">
        <v>559</v>
      </c>
      <c r="H19" s="70">
        <v>403</v>
      </c>
      <c r="I19" s="24"/>
      <c r="J19" s="24"/>
      <c r="K19" s="22"/>
      <c r="L19" s="22"/>
      <c r="M19" s="22"/>
      <c r="N19" s="22"/>
      <c r="O19" s="22"/>
      <c r="P19" s="22"/>
      <c r="Q19" s="22"/>
    </row>
    <row r="20" spans="1:17" ht="12.75">
      <c r="A20" s="10"/>
      <c r="B20" s="62"/>
      <c r="C20" s="62"/>
      <c r="D20" s="62"/>
      <c r="E20" s="62"/>
      <c r="F20" s="62"/>
      <c r="G20" s="62"/>
      <c r="H20" s="70"/>
      <c r="I20" s="24"/>
      <c r="J20" s="24"/>
      <c r="K20" s="22"/>
      <c r="L20" s="22"/>
      <c r="M20" s="22"/>
      <c r="N20" s="22"/>
      <c r="O20" s="22"/>
      <c r="P20" s="22"/>
      <c r="Q20" s="22"/>
    </row>
    <row r="21" spans="1:17" ht="12.75">
      <c r="A21" s="12" t="s">
        <v>133</v>
      </c>
      <c r="B21" s="66"/>
      <c r="C21" s="66"/>
      <c r="D21" s="66"/>
      <c r="E21" s="66"/>
      <c r="F21" s="66"/>
      <c r="G21" s="66"/>
      <c r="H21" s="73"/>
      <c r="I21" s="23"/>
      <c r="J21" s="23"/>
      <c r="K21" s="22"/>
      <c r="L21" s="22"/>
      <c r="M21" s="22"/>
      <c r="N21" s="22"/>
      <c r="O21" s="22"/>
      <c r="P21" s="22"/>
      <c r="Q21" s="22"/>
    </row>
    <row r="22" spans="1:17" ht="12.75">
      <c r="A22" s="10" t="s">
        <v>17</v>
      </c>
      <c r="B22" s="62">
        <v>5314</v>
      </c>
      <c r="C22" s="62">
        <v>4628</v>
      </c>
      <c r="D22" s="62">
        <v>1893</v>
      </c>
      <c r="E22" s="62">
        <v>4967</v>
      </c>
      <c r="F22" s="62">
        <v>2741</v>
      </c>
      <c r="G22" s="62">
        <v>4086</v>
      </c>
      <c r="H22" s="70">
        <v>1909</v>
      </c>
      <c r="I22" s="23"/>
      <c r="J22" s="23"/>
      <c r="K22" s="22"/>
      <c r="L22" s="22"/>
      <c r="M22" s="22"/>
      <c r="N22" s="22"/>
      <c r="O22" s="22"/>
      <c r="P22" s="22"/>
      <c r="Q22" s="22"/>
    </row>
    <row r="23" spans="1:17" ht="12.75">
      <c r="A23" s="10" t="s">
        <v>18</v>
      </c>
      <c r="B23" s="62">
        <v>38013</v>
      </c>
      <c r="C23" s="62">
        <v>21769</v>
      </c>
      <c r="D23" s="62">
        <v>61013</v>
      </c>
      <c r="E23" s="62">
        <v>18890</v>
      </c>
      <c r="F23" s="62">
        <v>51147</v>
      </c>
      <c r="G23" s="62">
        <v>34529</v>
      </c>
      <c r="H23" s="70">
        <v>144121</v>
      </c>
      <c r="I23" s="23"/>
      <c r="J23" s="23"/>
      <c r="K23" s="22"/>
      <c r="L23" s="22"/>
      <c r="M23" s="22"/>
      <c r="N23" s="22"/>
      <c r="O23" s="22"/>
      <c r="P23" s="22"/>
      <c r="Q23" s="22"/>
    </row>
    <row r="24" spans="1:17" ht="12.75">
      <c r="A24" s="10" t="s">
        <v>19</v>
      </c>
      <c r="B24" s="62">
        <v>61</v>
      </c>
      <c r="C24" s="62">
        <v>456</v>
      </c>
      <c r="D24" s="62">
        <v>83</v>
      </c>
      <c r="E24" s="62">
        <v>0</v>
      </c>
      <c r="F24" s="62">
        <v>24</v>
      </c>
      <c r="G24" s="62">
        <v>779</v>
      </c>
      <c r="H24" s="70">
        <v>316</v>
      </c>
      <c r="I24" s="23"/>
      <c r="J24" s="23"/>
      <c r="K24" s="22"/>
      <c r="L24" s="22"/>
      <c r="M24" s="22"/>
      <c r="N24" s="22"/>
      <c r="O24" s="22"/>
      <c r="P24" s="22"/>
      <c r="Q24" s="22"/>
    </row>
    <row r="25" spans="1:17" ht="12.75">
      <c r="A25" s="10"/>
      <c r="B25" s="62"/>
      <c r="C25" s="62"/>
      <c r="D25" s="62"/>
      <c r="E25" s="62"/>
      <c r="F25" s="62"/>
      <c r="G25" s="62"/>
      <c r="H25" s="70"/>
      <c r="I25" s="23"/>
      <c r="J25" s="23"/>
      <c r="K25" s="22"/>
      <c r="L25" s="22"/>
      <c r="M25" s="22"/>
      <c r="N25" s="22"/>
      <c r="O25" s="22"/>
      <c r="P25" s="22"/>
      <c r="Q25" s="22"/>
    </row>
    <row r="26" spans="1:17" ht="12.75">
      <c r="A26" s="12" t="s">
        <v>134</v>
      </c>
      <c r="B26" s="66"/>
      <c r="C26" s="66"/>
      <c r="D26" s="66"/>
      <c r="E26" s="66"/>
      <c r="F26" s="66"/>
      <c r="G26" s="66"/>
      <c r="H26" s="73"/>
      <c r="I26" s="23"/>
      <c r="J26" s="23"/>
      <c r="K26" s="22"/>
      <c r="L26" s="22"/>
      <c r="M26" s="22"/>
      <c r="N26" s="22"/>
      <c r="O26" s="22"/>
      <c r="P26" s="22"/>
      <c r="Q26" s="22"/>
    </row>
    <row r="27" spans="1:17" ht="12.75">
      <c r="A27" s="10" t="s">
        <v>20</v>
      </c>
      <c r="B27" s="62">
        <v>275</v>
      </c>
      <c r="C27" s="62">
        <v>134</v>
      </c>
      <c r="D27" s="62">
        <v>136</v>
      </c>
      <c r="E27" s="62">
        <v>257</v>
      </c>
      <c r="F27" s="62">
        <v>189</v>
      </c>
      <c r="G27" s="62">
        <v>217</v>
      </c>
      <c r="H27" s="70">
        <v>117</v>
      </c>
      <c r="I27" s="23"/>
      <c r="J27" s="23"/>
      <c r="K27" s="22"/>
      <c r="L27" s="22"/>
      <c r="M27" s="22"/>
      <c r="N27" s="22"/>
      <c r="O27" s="22"/>
      <c r="P27" s="22"/>
      <c r="Q27" s="22"/>
    </row>
    <row r="28" spans="1:17" ht="12.75">
      <c r="A28" s="10" t="s">
        <v>21</v>
      </c>
      <c r="B28" s="62">
        <v>442</v>
      </c>
      <c r="C28" s="62">
        <v>322</v>
      </c>
      <c r="D28" s="62">
        <v>143</v>
      </c>
      <c r="E28" s="62">
        <v>336</v>
      </c>
      <c r="F28" s="62">
        <v>262</v>
      </c>
      <c r="G28" s="62">
        <v>337</v>
      </c>
      <c r="H28" s="70">
        <v>168</v>
      </c>
      <c r="I28" s="23"/>
      <c r="J28" s="23"/>
      <c r="K28" s="22"/>
      <c r="L28" s="22"/>
      <c r="M28" s="22"/>
      <c r="N28" s="22"/>
      <c r="O28" s="22"/>
      <c r="P28" s="22"/>
      <c r="Q28" s="22"/>
    </row>
    <row r="29" spans="1:17" ht="12.75">
      <c r="A29" s="10" t="s">
        <v>22</v>
      </c>
      <c r="B29" s="62">
        <v>89</v>
      </c>
      <c r="C29" s="62">
        <v>21</v>
      </c>
      <c r="D29" s="62">
        <v>58</v>
      </c>
      <c r="E29" s="62">
        <v>50</v>
      </c>
      <c r="F29" s="62">
        <v>42</v>
      </c>
      <c r="G29" s="62">
        <v>87</v>
      </c>
      <c r="H29" s="70">
        <v>87</v>
      </c>
      <c r="I29" s="23"/>
      <c r="J29" s="23"/>
      <c r="K29" s="22"/>
      <c r="L29" s="22"/>
      <c r="M29" s="22"/>
      <c r="N29" s="22"/>
      <c r="O29" s="22"/>
      <c r="P29" s="22"/>
      <c r="Q29" s="22"/>
    </row>
    <row r="30" spans="1:17" ht="12.75">
      <c r="A30" s="10" t="s">
        <v>23</v>
      </c>
      <c r="B30" s="62">
        <v>111</v>
      </c>
      <c r="C30" s="62">
        <v>53</v>
      </c>
      <c r="D30" s="62">
        <v>1</v>
      </c>
      <c r="E30" s="62">
        <v>44</v>
      </c>
      <c r="F30" s="62">
        <v>10</v>
      </c>
      <c r="G30" s="62">
        <v>64</v>
      </c>
      <c r="H30" s="70">
        <v>13</v>
      </c>
      <c r="I30" s="23"/>
      <c r="J30" s="23"/>
      <c r="K30" s="22"/>
      <c r="L30" s="22"/>
      <c r="M30" s="22"/>
      <c r="N30" s="22"/>
      <c r="O30" s="22"/>
      <c r="P30" s="22"/>
      <c r="Q30" s="22"/>
    </row>
    <row r="31" spans="1:17" ht="12.75">
      <c r="A31" s="10" t="s">
        <v>24</v>
      </c>
      <c r="B31" s="62">
        <v>12388</v>
      </c>
      <c r="C31" s="62">
        <v>8245</v>
      </c>
      <c r="D31" s="62">
        <v>39846</v>
      </c>
      <c r="E31" s="62">
        <v>6649</v>
      </c>
      <c r="F31" s="62">
        <v>16526</v>
      </c>
      <c r="G31" s="62">
        <v>13176</v>
      </c>
      <c r="H31" s="70">
        <v>75307</v>
      </c>
      <c r="I31" s="23"/>
      <c r="J31" s="23"/>
      <c r="K31" s="22"/>
      <c r="L31" s="22"/>
      <c r="M31" s="22"/>
      <c r="N31" s="22"/>
      <c r="O31" s="22"/>
      <c r="P31" s="22"/>
      <c r="Q31" s="22"/>
    </row>
    <row r="32" spans="1:17" ht="12.75">
      <c r="A32" s="10" t="s">
        <v>25</v>
      </c>
      <c r="B32" s="62">
        <v>4167</v>
      </c>
      <c r="C32" s="62">
        <v>4039</v>
      </c>
      <c r="D32" s="62">
        <v>1003</v>
      </c>
      <c r="E32" s="62">
        <v>3929</v>
      </c>
      <c r="F32" s="62">
        <v>1559</v>
      </c>
      <c r="G32" s="62">
        <v>2376</v>
      </c>
      <c r="H32" s="70">
        <v>126</v>
      </c>
      <c r="I32" s="23"/>
      <c r="J32" s="23"/>
      <c r="K32" s="22"/>
      <c r="L32" s="22"/>
      <c r="M32" s="22"/>
      <c r="N32" s="22"/>
      <c r="O32" s="22"/>
      <c r="P32" s="22"/>
      <c r="Q32" s="22"/>
    </row>
    <row r="33" spans="1:17" ht="12.75">
      <c r="A33" s="10" t="s">
        <v>26</v>
      </c>
      <c r="B33" s="62">
        <v>1877</v>
      </c>
      <c r="C33" s="62">
        <v>1368</v>
      </c>
      <c r="D33" s="62">
        <v>2002</v>
      </c>
      <c r="E33" s="62">
        <v>848</v>
      </c>
      <c r="F33" s="62">
        <v>1894</v>
      </c>
      <c r="G33" s="62">
        <v>1700</v>
      </c>
      <c r="H33" s="70">
        <v>7607</v>
      </c>
      <c r="I33" s="23"/>
      <c r="J33" s="23"/>
      <c r="K33" s="22"/>
      <c r="L33" s="22"/>
      <c r="M33" s="22"/>
      <c r="N33" s="22"/>
      <c r="O33" s="22"/>
      <c r="P33" s="22"/>
      <c r="Q33" s="22"/>
    </row>
    <row r="34" spans="1:17" ht="12.75">
      <c r="A34" s="10" t="s">
        <v>27</v>
      </c>
      <c r="B34" s="62">
        <v>445</v>
      </c>
      <c r="C34" s="62">
        <v>328</v>
      </c>
      <c r="D34" s="62">
        <v>445</v>
      </c>
      <c r="E34" s="62">
        <v>261</v>
      </c>
      <c r="F34" s="62">
        <v>366</v>
      </c>
      <c r="G34" s="62">
        <v>287</v>
      </c>
      <c r="H34" s="70">
        <v>280</v>
      </c>
      <c r="I34" s="23"/>
      <c r="J34" s="23"/>
      <c r="K34" s="22"/>
      <c r="L34" s="22"/>
      <c r="M34" s="22"/>
      <c r="N34" s="22"/>
      <c r="O34" s="22"/>
      <c r="P34" s="22"/>
      <c r="Q34" s="22"/>
    </row>
    <row r="35" spans="1:17" ht="12.75">
      <c r="A35" s="10" t="s">
        <v>28</v>
      </c>
      <c r="B35" s="62">
        <v>913</v>
      </c>
      <c r="C35" s="62">
        <v>931</v>
      </c>
      <c r="D35" s="62">
        <v>1275</v>
      </c>
      <c r="E35" s="62">
        <v>632</v>
      </c>
      <c r="F35" s="62">
        <v>523</v>
      </c>
      <c r="G35" s="62">
        <v>809</v>
      </c>
      <c r="H35" s="70">
        <v>2422</v>
      </c>
      <c r="I35" s="23"/>
      <c r="J35" s="23"/>
      <c r="K35" s="22"/>
      <c r="L35" s="22"/>
      <c r="M35" s="22"/>
      <c r="N35" s="22"/>
      <c r="O35" s="22"/>
      <c r="P35" s="22"/>
      <c r="Q35" s="22"/>
    </row>
    <row r="36" spans="1:17" ht="12.75">
      <c r="A36" s="10" t="s">
        <v>29</v>
      </c>
      <c r="B36" s="62">
        <v>1254</v>
      </c>
      <c r="C36" s="62">
        <v>913</v>
      </c>
      <c r="D36" s="62">
        <v>1327</v>
      </c>
      <c r="E36" s="62">
        <v>764</v>
      </c>
      <c r="F36" s="62">
        <v>872</v>
      </c>
      <c r="G36" s="62">
        <v>910</v>
      </c>
      <c r="H36" s="70">
        <v>4672</v>
      </c>
      <c r="I36" s="23"/>
      <c r="J36" s="23"/>
      <c r="K36" s="22"/>
      <c r="L36" s="22"/>
      <c r="M36" s="22"/>
      <c r="N36" s="22"/>
      <c r="O36" s="22"/>
      <c r="P36" s="22"/>
      <c r="Q36" s="22"/>
    </row>
    <row r="37" spans="1:17" ht="12.75">
      <c r="A37" s="10" t="s">
        <v>30</v>
      </c>
      <c r="B37" s="62">
        <v>92</v>
      </c>
      <c r="C37" s="62">
        <v>156</v>
      </c>
      <c r="D37" s="62">
        <v>168</v>
      </c>
      <c r="E37" s="62">
        <v>31</v>
      </c>
      <c r="F37" s="62">
        <v>228</v>
      </c>
      <c r="G37" s="62">
        <v>176</v>
      </c>
      <c r="H37" s="70">
        <v>363</v>
      </c>
      <c r="I37" s="23"/>
      <c r="J37" s="23"/>
      <c r="K37" s="22"/>
      <c r="L37" s="22"/>
      <c r="M37" s="22"/>
      <c r="N37" s="22"/>
      <c r="O37" s="22"/>
      <c r="P37" s="22"/>
      <c r="Q37" s="22"/>
    </row>
    <row r="38" spans="1:17" ht="12.75">
      <c r="A38" s="10" t="s">
        <v>31</v>
      </c>
      <c r="B38" s="62">
        <v>695</v>
      </c>
      <c r="C38" s="62">
        <v>845</v>
      </c>
      <c r="D38" s="62">
        <v>875</v>
      </c>
      <c r="E38" s="62">
        <v>558</v>
      </c>
      <c r="F38" s="62">
        <v>806</v>
      </c>
      <c r="G38" s="62">
        <v>676</v>
      </c>
      <c r="H38" s="70">
        <v>1288</v>
      </c>
      <c r="I38" s="23"/>
      <c r="J38" s="23"/>
      <c r="K38" s="22"/>
      <c r="L38" s="22"/>
      <c r="M38" s="21"/>
      <c r="N38" s="22"/>
      <c r="O38" s="22"/>
      <c r="P38" s="22"/>
      <c r="Q38" s="22"/>
    </row>
    <row r="39" spans="1:17" ht="12.75">
      <c r="A39" s="10" t="s">
        <v>32</v>
      </c>
      <c r="B39" s="62">
        <v>1689</v>
      </c>
      <c r="C39" s="62">
        <v>1867</v>
      </c>
      <c r="D39" s="62">
        <v>3017</v>
      </c>
      <c r="E39" s="62">
        <v>919</v>
      </c>
      <c r="F39" s="62">
        <v>2193</v>
      </c>
      <c r="G39" s="62">
        <v>1570</v>
      </c>
      <c r="H39" s="70">
        <v>5166</v>
      </c>
      <c r="I39" s="23"/>
      <c r="J39" s="23"/>
      <c r="K39" s="22" t="s">
        <v>89</v>
      </c>
      <c r="L39" s="22" t="s">
        <v>89</v>
      </c>
      <c r="M39" s="22" t="s">
        <v>89</v>
      </c>
      <c r="N39" s="22" t="s">
        <v>89</v>
      </c>
      <c r="O39" s="22" t="s">
        <v>89</v>
      </c>
      <c r="P39" s="22" t="s">
        <v>89</v>
      </c>
      <c r="Q39" s="22" t="s">
        <v>89</v>
      </c>
    </row>
    <row r="40" spans="1:17" ht="12.75">
      <c r="A40" s="10" t="s">
        <v>33</v>
      </c>
      <c r="B40" s="62">
        <v>216</v>
      </c>
      <c r="C40" s="62">
        <v>275</v>
      </c>
      <c r="D40" s="62">
        <v>1376</v>
      </c>
      <c r="E40" s="62">
        <v>9</v>
      </c>
      <c r="F40" s="62">
        <v>2239</v>
      </c>
      <c r="G40" s="62">
        <v>654</v>
      </c>
      <c r="H40" s="70">
        <v>5934</v>
      </c>
      <c r="I40" s="23"/>
      <c r="J40" s="23"/>
      <c r="K40" s="21"/>
      <c r="L40" s="21"/>
      <c r="M40" s="21"/>
      <c r="N40" s="21"/>
      <c r="O40" s="21"/>
      <c r="P40" s="21"/>
      <c r="Q40" s="21"/>
    </row>
    <row r="41" spans="1:17" ht="12.75">
      <c r="A41" s="10" t="s">
        <v>34</v>
      </c>
      <c r="B41" s="62">
        <v>481</v>
      </c>
      <c r="C41" s="62">
        <v>1036</v>
      </c>
      <c r="D41" s="62">
        <v>502</v>
      </c>
      <c r="E41" s="62">
        <v>220</v>
      </c>
      <c r="F41" s="62">
        <v>613</v>
      </c>
      <c r="G41" s="62">
        <v>893</v>
      </c>
      <c r="H41" s="70">
        <v>345</v>
      </c>
      <c r="I41" s="23"/>
      <c r="J41" s="23"/>
      <c r="K41" s="21"/>
      <c r="L41" s="21"/>
      <c r="M41" s="21"/>
      <c r="N41" s="21"/>
      <c r="O41" s="21"/>
      <c r="P41" s="21"/>
      <c r="Q41" s="21"/>
    </row>
    <row r="42" spans="1:17" ht="12.75">
      <c r="A42" s="10" t="s">
        <v>35</v>
      </c>
      <c r="B42" s="62">
        <v>173</v>
      </c>
      <c r="C42" s="62">
        <v>137</v>
      </c>
      <c r="D42" s="62">
        <v>273</v>
      </c>
      <c r="E42" s="62">
        <v>34</v>
      </c>
      <c r="F42" s="62">
        <v>281</v>
      </c>
      <c r="G42" s="62">
        <v>104</v>
      </c>
      <c r="H42" s="70">
        <v>1863</v>
      </c>
      <c r="I42" s="23"/>
      <c r="J42" s="23"/>
      <c r="K42" s="22"/>
      <c r="L42" s="22"/>
      <c r="M42" s="22"/>
      <c r="N42" s="22"/>
      <c r="O42" s="22"/>
      <c r="P42" s="22"/>
      <c r="Q42" s="22"/>
    </row>
    <row r="43" spans="1:17" ht="12.75">
      <c r="A43" s="10" t="s">
        <v>36</v>
      </c>
      <c r="B43" s="62">
        <v>88</v>
      </c>
      <c r="C43" s="62">
        <v>158</v>
      </c>
      <c r="D43" s="62">
        <v>49</v>
      </c>
      <c r="E43" s="62">
        <v>94</v>
      </c>
      <c r="F43" s="62">
        <v>147</v>
      </c>
      <c r="G43" s="62">
        <v>202</v>
      </c>
      <c r="H43" s="70">
        <v>246</v>
      </c>
      <c r="I43" s="23"/>
      <c r="J43" s="23"/>
      <c r="K43" s="21"/>
      <c r="L43" s="21"/>
      <c r="M43" s="21"/>
      <c r="N43" s="21"/>
      <c r="O43" s="21"/>
      <c r="P43" s="21"/>
      <c r="Q43" s="21"/>
    </row>
    <row r="44" spans="1:17" ht="12.75">
      <c r="A44" s="10" t="s">
        <v>37</v>
      </c>
      <c r="B44" s="62">
        <v>3121</v>
      </c>
      <c r="C44" s="62">
        <v>2198</v>
      </c>
      <c r="D44" s="62">
        <v>277</v>
      </c>
      <c r="E44" s="62">
        <v>2331</v>
      </c>
      <c r="F44" s="62">
        <v>3200</v>
      </c>
      <c r="G44" s="62">
        <v>1152</v>
      </c>
      <c r="H44" s="70">
        <v>2890</v>
      </c>
      <c r="I44" s="23"/>
      <c r="J44" s="23"/>
      <c r="K44" s="22"/>
      <c r="L44" s="22"/>
      <c r="M44" s="21"/>
      <c r="N44" s="22"/>
      <c r="O44" s="22"/>
      <c r="P44" s="22"/>
      <c r="Q44" s="22"/>
    </row>
    <row r="45" spans="1:17" ht="12.75">
      <c r="A45" s="10"/>
      <c r="B45" s="66"/>
      <c r="C45" s="66"/>
      <c r="D45" s="66"/>
      <c r="E45" s="66"/>
      <c r="F45" s="66"/>
      <c r="G45" s="66"/>
      <c r="H45" s="73"/>
      <c r="I45" s="23"/>
      <c r="J45" s="23"/>
      <c r="K45" s="22"/>
      <c r="L45" s="22"/>
      <c r="M45" s="21"/>
      <c r="N45" s="22"/>
      <c r="O45" s="22"/>
      <c r="P45" s="22"/>
      <c r="Q45" s="22"/>
    </row>
    <row r="46" spans="1:17" ht="12.75">
      <c r="A46" s="12" t="s">
        <v>136</v>
      </c>
      <c r="B46" s="66"/>
      <c r="C46" s="66"/>
      <c r="D46" s="66"/>
      <c r="E46" s="66"/>
      <c r="F46" s="66"/>
      <c r="G46" s="66"/>
      <c r="H46" s="73"/>
      <c r="I46" s="23"/>
      <c r="J46" s="23"/>
      <c r="K46" s="22"/>
      <c r="L46" s="22"/>
      <c r="M46" s="22"/>
      <c r="N46" s="22"/>
      <c r="O46" s="22"/>
      <c r="P46" s="22"/>
      <c r="Q46" s="22"/>
    </row>
    <row r="47" spans="1:17" ht="12.75">
      <c r="A47" s="10" t="s">
        <v>38</v>
      </c>
      <c r="B47" s="62">
        <v>162467</v>
      </c>
      <c r="C47" s="62">
        <v>142650</v>
      </c>
      <c r="D47" s="62">
        <v>62203</v>
      </c>
      <c r="E47" s="62">
        <v>152515</v>
      </c>
      <c r="F47" s="62">
        <v>96189</v>
      </c>
      <c r="G47" s="62">
        <v>98097</v>
      </c>
      <c r="H47" s="70">
        <v>176913</v>
      </c>
      <c r="I47" s="23"/>
      <c r="J47" s="23"/>
      <c r="K47" s="21"/>
      <c r="L47" s="21"/>
      <c r="M47" s="21"/>
      <c r="N47" s="21"/>
      <c r="O47" s="21"/>
      <c r="P47" s="21"/>
      <c r="Q47" s="21"/>
    </row>
    <row r="48" spans="1:17" ht="12.75">
      <c r="A48" s="10" t="s">
        <v>39</v>
      </c>
      <c r="B48" s="62">
        <v>101127</v>
      </c>
      <c r="C48" s="62">
        <v>70458</v>
      </c>
      <c r="D48" s="62">
        <v>15173</v>
      </c>
      <c r="E48" s="62">
        <v>113363</v>
      </c>
      <c r="F48" s="62">
        <v>28393</v>
      </c>
      <c r="G48" s="62">
        <v>43486</v>
      </c>
      <c r="H48" s="70">
        <v>13625</v>
      </c>
      <c r="I48" s="23"/>
      <c r="J48" s="23"/>
      <c r="K48" s="21"/>
      <c r="L48" s="21"/>
      <c r="M48" s="21"/>
      <c r="N48" s="21"/>
      <c r="O48" s="21"/>
      <c r="P48" s="21"/>
      <c r="Q48" s="21"/>
    </row>
    <row r="49" spans="1:17" ht="12.75">
      <c r="A49" s="10" t="s">
        <v>40</v>
      </c>
      <c r="B49" s="62">
        <v>92</v>
      </c>
      <c r="C49" s="62">
        <v>67</v>
      </c>
      <c r="D49" s="62">
        <v>0</v>
      </c>
      <c r="E49" s="62">
        <v>0</v>
      </c>
      <c r="F49" s="62">
        <v>458</v>
      </c>
      <c r="G49" s="62">
        <v>792</v>
      </c>
      <c r="H49" s="70">
        <v>367</v>
      </c>
      <c r="I49" s="23"/>
      <c r="J49" s="23"/>
      <c r="K49" s="22"/>
      <c r="L49" s="22"/>
      <c r="M49" s="22"/>
      <c r="N49" s="22"/>
      <c r="O49" s="22"/>
      <c r="P49" s="22"/>
      <c r="Q49" s="22"/>
    </row>
    <row r="50" spans="1:17" ht="12.75">
      <c r="A50" s="10" t="s">
        <v>41</v>
      </c>
      <c r="B50" s="62">
        <v>30769</v>
      </c>
      <c r="C50" s="62">
        <v>28353</v>
      </c>
      <c r="D50" s="62">
        <v>38162</v>
      </c>
      <c r="E50" s="62">
        <v>18533</v>
      </c>
      <c r="F50" s="62">
        <v>32537</v>
      </c>
      <c r="G50" s="62">
        <v>24175</v>
      </c>
      <c r="H50" s="70">
        <v>114833</v>
      </c>
      <c r="I50" s="21"/>
      <c r="J50" s="23"/>
      <c r="K50" s="22"/>
      <c r="L50" s="22"/>
      <c r="M50" s="22"/>
      <c r="N50" s="22"/>
      <c r="O50" s="22"/>
      <c r="P50" s="22"/>
      <c r="Q50" s="22"/>
    </row>
    <row r="51" spans="1:17" ht="12.75">
      <c r="A51" s="10" t="s">
        <v>42</v>
      </c>
      <c r="B51" s="62">
        <v>8541</v>
      </c>
      <c r="C51" s="62">
        <v>8452</v>
      </c>
      <c r="D51" s="62">
        <v>8839</v>
      </c>
      <c r="E51" s="62">
        <v>4459</v>
      </c>
      <c r="F51" s="62">
        <v>5821</v>
      </c>
      <c r="G51" s="62">
        <v>5176</v>
      </c>
      <c r="H51" s="70">
        <v>6897</v>
      </c>
      <c r="I51" s="21"/>
      <c r="J51" s="23"/>
      <c r="K51" s="22"/>
      <c r="L51" s="22"/>
      <c r="M51" s="22"/>
      <c r="N51" s="22"/>
      <c r="O51" s="22"/>
      <c r="P51" s="22"/>
      <c r="Q51" s="22"/>
    </row>
    <row r="52" spans="1:17" ht="12.75">
      <c r="A52" s="10" t="s">
        <v>43</v>
      </c>
      <c r="B52" s="62">
        <v>21938</v>
      </c>
      <c r="C52" s="62">
        <v>35320</v>
      </c>
      <c r="D52" s="62">
        <v>29</v>
      </c>
      <c r="E52" s="62">
        <v>16160</v>
      </c>
      <c r="F52" s="62">
        <v>28980</v>
      </c>
      <c r="G52" s="62">
        <v>24468</v>
      </c>
      <c r="H52" s="70">
        <v>41191</v>
      </c>
      <c r="I52" s="21"/>
      <c r="J52" s="23"/>
      <c r="K52" s="22"/>
      <c r="L52" s="22"/>
      <c r="M52" s="22"/>
      <c r="N52" s="22"/>
      <c r="O52" s="22"/>
      <c r="P52" s="22"/>
      <c r="Q52" s="22"/>
    </row>
    <row r="53" spans="1:17" ht="12.75">
      <c r="A53" s="10" t="s">
        <v>44</v>
      </c>
      <c r="B53" s="62">
        <v>69</v>
      </c>
      <c r="C53" s="62">
        <v>2</v>
      </c>
      <c r="D53" s="62">
        <v>1</v>
      </c>
      <c r="E53" s="62">
        <v>0</v>
      </c>
      <c r="F53" s="62">
        <v>0</v>
      </c>
      <c r="G53" s="62">
        <v>60</v>
      </c>
      <c r="H53" s="70">
        <v>879</v>
      </c>
      <c r="I53" s="21"/>
      <c r="J53" s="23"/>
      <c r="K53" s="21"/>
      <c r="L53" s="21"/>
      <c r="M53" s="21"/>
      <c r="N53" s="21"/>
      <c r="O53" s="21"/>
      <c r="P53" s="21"/>
      <c r="Q53" s="21"/>
    </row>
    <row r="54" spans="1:17" ht="12.75">
      <c r="A54" s="10" t="s">
        <v>45</v>
      </c>
      <c r="B54" s="62">
        <v>44933</v>
      </c>
      <c r="C54" s="62">
        <v>50305</v>
      </c>
      <c r="D54" s="62">
        <v>58573</v>
      </c>
      <c r="E54" s="62">
        <v>30016</v>
      </c>
      <c r="F54" s="62">
        <v>77680</v>
      </c>
      <c r="G54" s="62">
        <v>64126</v>
      </c>
      <c r="H54" s="70">
        <v>98168</v>
      </c>
      <c r="I54" s="21"/>
      <c r="J54" s="23"/>
      <c r="K54" s="21"/>
      <c r="L54" s="21"/>
      <c r="M54" s="21"/>
      <c r="N54" s="21"/>
      <c r="O54" s="21"/>
      <c r="P54" s="21"/>
      <c r="Q54" s="21"/>
    </row>
    <row r="55" spans="1:17" ht="12.75">
      <c r="A55" s="10" t="s">
        <v>46</v>
      </c>
      <c r="B55" s="62">
        <v>243410</v>
      </c>
      <c r="C55" s="62">
        <v>206983</v>
      </c>
      <c r="D55" s="62">
        <v>159598</v>
      </c>
      <c r="E55" s="62">
        <v>208516</v>
      </c>
      <c r="F55" s="62">
        <v>178613</v>
      </c>
      <c r="G55" s="62">
        <v>179052</v>
      </c>
      <c r="H55" s="70">
        <v>246020</v>
      </c>
      <c r="I55" s="21"/>
      <c r="J55" s="23"/>
      <c r="K55" s="21"/>
      <c r="L55" s="21"/>
      <c r="M55" s="21"/>
      <c r="N55" s="21"/>
      <c r="O55" s="21"/>
      <c r="P55" s="21"/>
      <c r="Q55" s="21"/>
    </row>
    <row r="56" spans="1:17" ht="12.75">
      <c r="A56" s="10" t="s">
        <v>47</v>
      </c>
      <c r="B56" s="62">
        <v>4251</v>
      </c>
      <c r="C56" s="62">
        <v>3852</v>
      </c>
      <c r="D56" s="62">
        <v>7798</v>
      </c>
      <c r="E56" s="62">
        <v>651</v>
      </c>
      <c r="F56" s="62">
        <v>4386</v>
      </c>
      <c r="G56" s="62">
        <v>2072</v>
      </c>
      <c r="H56" s="70">
        <v>39985</v>
      </c>
      <c r="I56" s="21"/>
      <c r="J56" s="23"/>
      <c r="K56" s="21"/>
      <c r="L56" s="21"/>
      <c r="M56" s="21"/>
      <c r="N56" s="21"/>
      <c r="O56" s="21"/>
      <c r="P56" s="21"/>
      <c r="Q56" s="21"/>
    </row>
    <row r="57" spans="1:17" ht="12.75">
      <c r="A57" s="10" t="s">
        <v>48</v>
      </c>
      <c r="B57" s="62">
        <v>103</v>
      </c>
      <c r="C57" s="62">
        <v>662</v>
      </c>
      <c r="D57" s="62">
        <v>2311</v>
      </c>
      <c r="E57" s="62">
        <v>0</v>
      </c>
      <c r="F57" s="62">
        <v>66</v>
      </c>
      <c r="G57" s="62">
        <v>285</v>
      </c>
      <c r="H57" s="70">
        <v>3054</v>
      </c>
      <c r="I57" s="21"/>
      <c r="J57" s="23"/>
      <c r="K57" s="21"/>
      <c r="L57" s="21"/>
      <c r="M57" s="21"/>
      <c r="N57" s="21"/>
      <c r="O57" s="21"/>
      <c r="P57" s="21"/>
      <c r="Q57" s="21"/>
    </row>
    <row r="58" spans="1:17" ht="12.75">
      <c r="A58" s="10"/>
      <c r="B58" s="62"/>
      <c r="C58" s="62"/>
      <c r="D58" s="62"/>
      <c r="E58" s="62"/>
      <c r="F58" s="62"/>
      <c r="G58" s="62"/>
      <c r="H58" s="70"/>
      <c r="I58" s="21"/>
      <c r="J58" s="23"/>
      <c r="K58" s="21"/>
      <c r="L58" s="21"/>
      <c r="M58" s="21"/>
      <c r="N58" s="21"/>
      <c r="O58" s="21"/>
      <c r="P58" s="21"/>
      <c r="Q58" s="21"/>
    </row>
    <row r="59" spans="1:17" ht="12.75">
      <c r="A59" s="12" t="s">
        <v>135</v>
      </c>
      <c r="B59" s="66"/>
      <c r="C59" s="66"/>
      <c r="D59" s="66"/>
      <c r="E59" s="66"/>
      <c r="F59" s="66"/>
      <c r="G59" s="66"/>
      <c r="H59" s="73"/>
      <c r="I59" s="23"/>
      <c r="J59" s="23"/>
      <c r="K59" s="22"/>
      <c r="L59" s="22"/>
      <c r="M59" s="22"/>
      <c r="N59" s="22"/>
      <c r="O59" s="22"/>
      <c r="P59" s="22"/>
      <c r="Q59" s="22"/>
    </row>
    <row r="60" spans="1:17" ht="12.75">
      <c r="A60" s="10" t="s">
        <v>49</v>
      </c>
      <c r="B60" s="62">
        <v>39221</v>
      </c>
      <c r="C60" s="62">
        <v>22805</v>
      </c>
      <c r="D60" s="62">
        <v>61969</v>
      </c>
      <c r="E60" s="62">
        <v>19928</v>
      </c>
      <c r="F60" s="62">
        <v>52352</v>
      </c>
      <c r="G60" s="62">
        <v>36994</v>
      </c>
      <c r="H60" s="70">
        <v>146220</v>
      </c>
      <c r="I60" s="23"/>
      <c r="J60" s="23"/>
      <c r="K60" s="22"/>
      <c r="L60" s="22"/>
      <c r="M60" s="22"/>
      <c r="N60" s="22"/>
      <c r="O60" s="22"/>
      <c r="P60" s="22"/>
      <c r="Q60" s="22"/>
    </row>
    <row r="61" spans="1:17" ht="12.75">
      <c r="A61" s="10" t="s">
        <v>50</v>
      </c>
      <c r="B61" s="62">
        <v>20518</v>
      </c>
      <c r="C61" s="62">
        <v>9214</v>
      </c>
      <c r="D61" s="62">
        <v>15661</v>
      </c>
      <c r="E61" s="62">
        <v>8833</v>
      </c>
      <c r="F61" s="62">
        <v>30488</v>
      </c>
      <c r="G61" s="62">
        <v>18377</v>
      </c>
      <c r="H61" s="70">
        <v>53650</v>
      </c>
      <c r="I61" s="23"/>
      <c r="J61" s="23"/>
      <c r="K61" s="22"/>
      <c r="L61" s="22"/>
      <c r="M61" s="22"/>
      <c r="N61" s="22"/>
      <c r="O61" s="22"/>
      <c r="P61" s="22"/>
      <c r="Q61" s="22"/>
    </row>
    <row r="62" spans="1:17" ht="12.75">
      <c r="A62" s="10" t="s">
        <v>51</v>
      </c>
      <c r="B62" s="62">
        <v>24208</v>
      </c>
      <c r="C62" s="62">
        <v>21092</v>
      </c>
      <c r="D62" s="62">
        <v>40774</v>
      </c>
      <c r="E62" s="62">
        <v>13766</v>
      </c>
      <c r="F62" s="62">
        <v>39536</v>
      </c>
      <c r="G62" s="62">
        <v>27915</v>
      </c>
      <c r="H62" s="70">
        <v>55347</v>
      </c>
      <c r="I62" s="23"/>
      <c r="J62" s="23"/>
      <c r="K62" s="21"/>
      <c r="L62" s="21"/>
      <c r="M62" s="21"/>
      <c r="N62" s="21"/>
      <c r="O62" s="21"/>
      <c r="P62" s="21"/>
      <c r="Q62" s="21"/>
    </row>
    <row r="63" spans="1:17" ht="12.75">
      <c r="A63" s="10" t="s">
        <v>52</v>
      </c>
      <c r="B63" s="62">
        <v>22519</v>
      </c>
      <c r="C63" s="62">
        <v>19225</v>
      </c>
      <c r="D63" s="62">
        <v>37757</v>
      </c>
      <c r="E63" s="62">
        <v>12847</v>
      </c>
      <c r="F63" s="62">
        <v>37343</v>
      </c>
      <c r="G63" s="62">
        <v>26345</v>
      </c>
      <c r="H63" s="70">
        <v>50181</v>
      </c>
      <c r="I63" s="23"/>
      <c r="J63" s="23"/>
      <c r="K63" s="22"/>
      <c r="L63" s="22"/>
      <c r="M63" s="22"/>
      <c r="N63" s="22"/>
      <c r="O63" s="22"/>
      <c r="P63" s="22"/>
      <c r="Q63" s="22"/>
    </row>
    <row r="64" spans="1:17" ht="12.75">
      <c r="A64" s="10" t="s">
        <v>53</v>
      </c>
      <c r="B64" s="62">
        <v>21649</v>
      </c>
      <c r="C64" s="62">
        <v>17777</v>
      </c>
      <c r="D64" s="62">
        <v>35606</v>
      </c>
      <c r="E64" s="62">
        <v>12584</v>
      </c>
      <c r="F64" s="62">
        <v>34210</v>
      </c>
      <c r="G64" s="62">
        <v>24694</v>
      </c>
      <c r="H64" s="70">
        <v>42039</v>
      </c>
      <c r="I64" s="23"/>
      <c r="J64" s="23"/>
      <c r="K64" s="22"/>
      <c r="L64" s="22"/>
      <c r="M64" s="22"/>
      <c r="N64" s="22"/>
      <c r="O64" s="22"/>
      <c r="P64" s="22"/>
      <c r="Q64" s="22"/>
    </row>
    <row r="65" spans="1:17" ht="12.75">
      <c r="A65" s="10"/>
      <c r="B65" s="62"/>
      <c r="C65" s="62"/>
      <c r="D65" s="62"/>
      <c r="E65" s="62"/>
      <c r="F65" s="62"/>
      <c r="G65" s="62"/>
      <c r="H65" s="70"/>
      <c r="I65" s="23"/>
      <c r="J65" s="23"/>
      <c r="K65" s="22"/>
      <c r="L65" s="22"/>
      <c r="M65" s="22"/>
      <c r="N65" s="22"/>
      <c r="O65" s="22"/>
      <c r="P65" s="22"/>
      <c r="Q65" s="22"/>
    </row>
    <row r="66" spans="1:17" ht="12.75">
      <c r="A66" s="12" t="s">
        <v>54</v>
      </c>
      <c r="B66" s="66"/>
      <c r="C66" s="66"/>
      <c r="D66" s="66"/>
      <c r="E66" s="66"/>
      <c r="F66" s="66"/>
      <c r="G66" s="66"/>
      <c r="H66" s="73"/>
      <c r="I66" s="23"/>
      <c r="J66" s="23"/>
      <c r="K66" s="22"/>
      <c r="L66" s="22"/>
      <c r="M66" s="22"/>
      <c r="N66" s="22"/>
      <c r="O66" s="22"/>
      <c r="P66" s="22"/>
      <c r="Q66" s="22"/>
    </row>
    <row r="67" spans="1:17" ht="12.75">
      <c r="A67" s="60" t="s">
        <v>150</v>
      </c>
      <c r="B67" s="62">
        <v>418.4251968503937</v>
      </c>
      <c r="C67" s="62">
        <v>89.17148362235068</v>
      </c>
      <c r="D67" s="62">
        <v>69.08759124087591</v>
      </c>
      <c r="E67" s="62">
        <v>420.9322033898305</v>
      </c>
      <c r="F67" s="62">
        <v>100.03649635036497</v>
      </c>
      <c r="G67" s="62">
        <v>90.8</v>
      </c>
      <c r="H67" s="70">
        <v>515.9459459459459</v>
      </c>
      <c r="I67" s="23"/>
      <c r="J67" s="23"/>
      <c r="K67" s="22"/>
      <c r="L67" s="22"/>
      <c r="M67" s="22"/>
      <c r="N67" s="22"/>
      <c r="O67" s="22"/>
      <c r="P67" s="22"/>
      <c r="Q67" s="22"/>
    </row>
    <row r="68" spans="1:17" ht="12.75">
      <c r="A68" s="60" t="s">
        <v>151</v>
      </c>
      <c r="B68" s="62">
        <v>1467.6833976833977</v>
      </c>
      <c r="C68" s="62">
        <v>559.6143958868895</v>
      </c>
      <c r="D68" s="62">
        <v>820.0672043010752</v>
      </c>
      <c r="E68" s="62">
        <v>935.1485148514852</v>
      </c>
      <c r="F68" s="62">
        <v>1154.5598194130926</v>
      </c>
      <c r="G68" s="62">
        <v>928.1989247311827</v>
      </c>
      <c r="H68" s="70">
        <v>997.3771626297578</v>
      </c>
      <c r="I68" s="23"/>
      <c r="J68" s="23"/>
      <c r="K68" s="22"/>
      <c r="L68" s="22"/>
      <c r="M68" s="22"/>
      <c r="N68" s="22"/>
      <c r="O68" s="22"/>
      <c r="P68" s="22"/>
      <c r="Q68" s="22"/>
    </row>
    <row r="69" spans="1:11" ht="12.75">
      <c r="A69" s="60" t="s">
        <v>152</v>
      </c>
      <c r="B69" s="62">
        <v>72.20472440944883</v>
      </c>
      <c r="C69" s="62">
        <v>10.211946050096339</v>
      </c>
      <c r="D69" s="62">
        <v>12.335766423357665</v>
      </c>
      <c r="E69" s="62">
        <v>58.220338983050844</v>
      </c>
      <c r="F69" s="62">
        <v>18.357664233576642</v>
      </c>
      <c r="G69" s="62">
        <v>15.666666666666666</v>
      </c>
      <c r="H69" s="70">
        <v>104.05405405405405</v>
      </c>
      <c r="I69" s="23"/>
      <c r="J69" s="23"/>
      <c r="K69" s="23"/>
    </row>
    <row r="70" spans="1:11" ht="12.75">
      <c r="A70" s="60" t="s">
        <v>153</v>
      </c>
      <c r="B70" s="62">
        <v>711.6602316602317</v>
      </c>
      <c r="C70" s="62">
        <v>350.9511568123393</v>
      </c>
      <c r="D70" s="62">
        <v>575.9543010752687</v>
      </c>
      <c r="E70" s="62">
        <v>565.6435643564357</v>
      </c>
      <c r="F70" s="62">
        <v>450.9932279909707</v>
      </c>
      <c r="G70" s="62">
        <v>463.76344086021504</v>
      </c>
      <c r="H70" s="70">
        <v>574.6712802768166</v>
      </c>
      <c r="I70" s="23"/>
      <c r="J70" s="23"/>
      <c r="K70" s="23"/>
    </row>
    <row r="71" spans="1:11" ht="12.75">
      <c r="A71" s="60" t="s">
        <v>154</v>
      </c>
      <c r="B71" s="62">
        <v>18765.833333333336</v>
      </c>
      <c r="C71" s="62">
        <v>17477.272727272724</v>
      </c>
      <c r="D71" s="62">
        <v>34324.54545454545</v>
      </c>
      <c r="E71" s="62">
        <v>12847</v>
      </c>
      <c r="F71" s="62">
        <v>28725.384615384613</v>
      </c>
      <c r="G71" s="62">
        <v>23950</v>
      </c>
      <c r="H71" s="70">
        <v>31363.125</v>
      </c>
      <c r="I71" s="23"/>
      <c r="J71" s="23"/>
      <c r="K71" s="23"/>
    </row>
    <row r="72" spans="1:11" ht="12.75">
      <c r="A72" s="60" t="s">
        <v>138</v>
      </c>
      <c r="B72" s="65">
        <v>49.89628468701024</v>
      </c>
      <c r="C72" s="65">
        <v>66.20116932931144</v>
      </c>
      <c r="D72" s="65">
        <v>56.527330168759626</v>
      </c>
      <c r="E72" s="65">
        <v>52.74762124324098</v>
      </c>
      <c r="F72" s="65">
        <v>63.45526042439531</v>
      </c>
      <c r="G72" s="65">
        <v>62.684672792811085</v>
      </c>
      <c r="H72" s="74">
        <v>28.725759501455453</v>
      </c>
      <c r="I72" s="23"/>
      <c r="J72" s="23"/>
      <c r="K72" s="23"/>
    </row>
    <row r="73" spans="1:11" ht="13.5" thickBot="1">
      <c r="A73" s="61" t="s">
        <v>139</v>
      </c>
      <c r="B73" s="67">
        <v>90.2</v>
      </c>
      <c r="C73" s="67">
        <v>46.3</v>
      </c>
      <c r="D73" s="67">
        <v>58.6</v>
      </c>
      <c r="E73" s="67">
        <v>72.7</v>
      </c>
      <c r="F73" s="67">
        <v>66.6</v>
      </c>
      <c r="G73" s="67">
        <v>54.8</v>
      </c>
      <c r="H73" s="75">
        <v>132.8</v>
      </c>
      <c r="I73" s="23"/>
      <c r="J73" s="23"/>
      <c r="K73" s="23"/>
    </row>
    <row r="74" spans="1:22" ht="12.75">
      <c r="A74" s="41" t="s">
        <v>104</v>
      </c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ht="12.75">
      <c r="A75" s="38" t="s">
        <v>102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8" ht="12.75">
      <c r="A76" s="38" t="s">
        <v>103</v>
      </c>
      <c r="B76" s="26"/>
      <c r="C76" s="26"/>
      <c r="D76" s="26"/>
      <c r="E76" s="26"/>
      <c r="F76" s="26"/>
      <c r="G76" s="26"/>
      <c r="H76" s="26"/>
    </row>
    <row r="77" ht="12.75">
      <c r="A77" s="38" t="s">
        <v>105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V101"/>
  <sheetViews>
    <sheetView showGridLines="0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40.421875" style="29" customWidth="1"/>
    <col min="2" max="8" width="12.7109375" style="29" customWidth="1"/>
    <col min="9" max="9" width="10.00390625" style="35" customWidth="1"/>
    <col min="10" max="10" width="7.7109375" style="29" customWidth="1"/>
    <col min="11" max="11" width="20.28125" style="44" bestFit="1" customWidth="1"/>
    <col min="12" max="12" width="7.57421875" style="29" customWidth="1"/>
    <col min="13" max="13" width="12.7109375" style="29" customWidth="1"/>
    <col min="14" max="14" width="10.28125" style="29" customWidth="1"/>
    <col min="15" max="15" width="11.28125" style="29" customWidth="1"/>
    <col min="16" max="16" width="11.57421875" style="29" customWidth="1"/>
    <col min="17" max="17" width="11.28125" style="29" customWidth="1"/>
    <col min="18" max="18" width="2.28125" style="29" customWidth="1"/>
    <col min="19" max="16384" width="19.140625" style="29" customWidth="1"/>
  </cols>
  <sheetData>
    <row r="1" spans="1:11" s="27" customFormat="1" ht="18">
      <c r="A1" s="157" t="s">
        <v>0</v>
      </c>
      <c r="B1" s="157"/>
      <c r="C1" s="157"/>
      <c r="D1" s="157"/>
      <c r="E1" s="157"/>
      <c r="F1" s="157"/>
      <c r="G1" s="157"/>
      <c r="H1" s="157"/>
      <c r="I1" s="159"/>
      <c r="K1" s="42"/>
    </row>
    <row r="3" spans="1:14" ht="15">
      <c r="A3" s="163" t="s">
        <v>164</v>
      </c>
      <c r="B3" s="163"/>
      <c r="C3" s="163"/>
      <c r="D3" s="163"/>
      <c r="E3" s="163"/>
      <c r="F3" s="163"/>
      <c r="G3" s="163"/>
      <c r="H3" s="163"/>
      <c r="I3" s="159"/>
      <c r="J3" s="28"/>
      <c r="K3" s="43"/>
      <c r="L3" s="28"/>
      <c r="M3" s="28"/>
      <c r="N3" s="28"/>
    </row>
    <row r="4" spans="1:8" ht="12.75" customHeight="1" thickBot="1">
      <c r="A4" s="35"/>
      <c r="B4" s="35"/>
      <c r="C4" s="35"/>
      <c r="D4" s="35"/>
      <c r="E4" s="35"/>
      <c r="F4" s="35"/>
      <c r="G4" s="35"/>
      <c r="H4" s="35"/>
    </row>
    <row r="5" spans="1:9" ht="12.75">
      <c r="A5" s="81"/>
      <c r="B5" s="82" t="s">
        <v>83</v>
      </c>
      <c r="C5" s="83" t="s">
        <v>90</v>
      </c>
      <c r="D5" s="84"/>
      <c r="E5" s="83"/>
      <c r="F5" s="83" t="s">
        <v>57</v>
      </c>
      <c r="G5" s="83" t="s">
        <v>57</v>
      </c>
      <c r="H5" s="85" t="s">
        <v>57</v>
      </c>
      <c r="I5" s="85" t="s">
        <v>91</v>
      </c>
    </row>
    <row r="6" spans="1:9" ht="12.75">
      <c r="A6" s="30"/>
      <c r="B6" s="31" t="s">
        <v>80</v>
      </c>
      <c r="C6" s="32" t="s">
        <v>92</v>
      </c>
      <c r="D6" s="32" t="s">
        <v>93</v>
      </c>
      <c r="E6" s="32" t="s">
        <v>112</v>
      </c>
      <c r="F6" s="32" t="s">
        <v>94</v>
      </c>
      <c r="G6" s="32" t="s">
        <v>94</v>
      </c>
      <c r="H6" s="33" t="s">
        <v>95</v>
      </c>
      <c r="I6" s="33" t="s">
        <v>96</v>
      </c>
    </row>
    <row r="7" spans="1:9" ht="13.5" thickBot="1">
      <c r="A7" s="30"/>
      <c r="B7" s="76" t="s">
        <v>86</v>
      </c>
      <c r="C7" s="77" t="s">
        <v>86</v>
      </c>
      <c r="D7" s="77" t="s">
        <v>97</v>
      </c>
      <c r="E7" s="77" t="s">
        <v>113</v>
      </c>
      <c r="F7" s="77" t="s">
        <v>7</v>
      </c>
      <c r="G7" s="77" t="s">
        <v>98</v>
      </c>
      <c r="H7" s="78" t="s">
        <v>99</v>
      </c>
      <c r="I7" s="78" t="s">
        <v>100</v>
      </c>
    </row>
    <row r="8" spans="1:9" ht="12.75">
      <c r="A8" s="11" t="s">
        <v>16</v>
      </c>
      <c r="B8" s="62">
        <v>146</v>
      </c>
      <c r="C8" s="62">
        <v>88</v>
      </c>
      <c r="D8" s="62">
        <v>90</v>
      </c>
      <c r="E8" s="62">
        <v>75</v>
      </c>
      <c r="F8" s="62">
        <v>645</v>
      </c>
      <c r="G8" s="62">
        <v>101</v>
      </c>
      <c r="H8" s="62">
        <v>551</v>
      </c>
      <c r="I8" s="70">
        <v>8173</v>
      </c>
    </row>
    <row r="9" spans="1:9" ht="12.75">
      <c r="A9" s="10" t="s">
        <v>15</v>
      </c>
      <c r="B9" s="62">
        <v>4687</v>
      </c>
      <c r="C9" s="62">
        <v>2382</v>
      </c>
      <c r="D9" s="62">
        <v>538</v>
      </c>
      <c r="E9" s="62">
        <v>1010</v>
      </c>
      <c r="F9" s="62">
        <v>35759</v>
      </c>
      <c r="G9" s="62">
        <v>7986</v>
      </c>
      <c r="H9" s="62">
        <v>24369</v>
      </c>
      <c r="I9" s="70">
        <v>621374</v>
      </c>
    </row>
    <row r="10" spans="1:9" ht="12.75">
      <c r="A10" s="10"/>
      <c r="B10" s="63"/>
      <c r="C10" s="63"/>
      <c r="D10" s="63"/>
      <c r="E10" s="63"/>
      <c r="F10" s="63"/>
      <c r="G10" s="63"/>
      <c r="H10" s="63"/>
      <c r="I10" s="71"/>
    </row>
    <row r="11" spans="1:9" ht="12.75">
      <c r="A11" s="12" t="s">
        <v>115</v>
      </c>
      <c r="B11" s="64"/>
      <c r="C11" s="64"/>
      <c r="D11" s="64"/>
      <c r="E11" s="64"/>
      <c r="F11" s="64"/>
      <c r="G11" s="64"/>
      <c r="H11" s="64"/>
      <c r="I11" s="72"/>
    </row>
    <row r="12" spans="1:9" ht="12.75">
      <c r="A12" s="10" t="s">
        <v>142</v>
      </c>
      <c r="B12" s="65">
        <v>21.4</v>
      </c>
      <c r="C12" s="65">
        <v>23.2</v>
      </c>
      <c r="D12" s="65">
        <v>6.4</v>
      </c>
      <c r="E12" s="65">
        <v>7</v>
      </c>
      <c r="F12" s="65">
        <v>40.7</v>
      </c>
      <c r="G12" s="65">
        <v>48.2</v>
      </c>
      <c r="H12" s="65">
        <v>57.9</v>
      </c>
      <c r="I12" s="74">
        <v>25.6</v>
      </c>
    </row>
    <row r="13" spans="1:9" ht="12.75">
      <c r="A13" s="10" t="s">
        <v>143</v>
      </c>
      <c r="B13" s="65">
        <v>10.9</v>
      </c>
      <c r="C13" s="65">
        <v>14.4</v>
      </c>
      <c r="D13" s="65">
        <v>5.6</v>
      </c>
      <c r="E13" s="65">
        <v>3.9</v>
      </c>
      <c r="F13" s="65">
        <v>32.3</v>
      </c>
      <c r="G13" s="65">
        <v>26.7</v>
      </c>
      <c r="H13" s="65">
        <v>36.8</v>
      </c>
      <c r="I13" s="74">
        <v>17.7</v>
      </c>
    </row>
    <row r="14" spans="1:16" ht="12.75">
      <c r="A14" s="10" t="s">
        <v>144</v>
      </c>
      <c r="B14" s="65">
        <v>3.3</v>
      </c>
      <c r="C14" s="65">
        <v>2.4</v>
      </c>
      <c r="D14" s="65">
        <v>0.4</v>
      </c>
      <c r="E14" s="65">
        <v>0.7</v>
      </c>
      <c r="F14" s="65">
        <v>5.3</v>
      </c>
      <c r="G14" s="65">
        <v>3.1</v>
      </c>
      <c r="H14" s="65">
        <v>3.7</v>
      </c>
      <c r="I14" s="74">
        <v>4.2</v>
      </c>
      <c r="J14" s="34"/>
      <c r="K14" s="45"/>
      <c r="L14" s="34"/>
      <c r="M14" s="34"/>
      <c r="N14" s="34"/>
      <c r="O14" s="34"/>
      <c r="P14" s="34"/>
    </row>
    <row r="15" spans="1:16" ht="12.75">
      <c r="A15" s="10" t="s">
        <v>145</v>
      </c>
      <c r="B15" s="65">
        <v>432.1</v>
      </c>
      <c r="C15" s="65">
        <v>249.1</v>
      </c>
      <c r="D15" s="65">
        <v>101.3</v>
      </c>
      <c r="E15" s="65">
        <v>200</v>
      </c>
      <c r="F15" s="65">
        <v>3.4</v>
      </c>
      <c r="G15" s="65">
        <v>54.4</v>
      </c>
      <c r="H15" s="65">
        <v>37.4</v>
      </c>
      <c r="I15" s="74">
        <v>13.2</v>
      </c>
      <c r="J15" s="34"/>
      <c r="K15" s="45"/>
      <c r="L15" s="34"/>
      <c r="M15" s="34"/>
      <c r="N15" s="34"/>
      <c r="O15" s="34"/>
      <c r="P15" s="34"/>
    </row>
    <row r="16" spans="1:16" ht="12.75">
      <c r="A16" s="10" t="s">
        <v>146</v>
      </c>
      <c r="B16" s="65">
        <v>1.6</v>
      </c>
      <c r="C16" s="65">
        <v>1.6</v>
      </c>
      <c r="D16" s="65">
        <v>0.8</v>
      </c>
      <c r="E16" s="65">
        <v>0.9</v>
      </c>
      <c r="F16" s="65">
        <v>1.1</v>
      </c>
      <c r="G16" s="65">
        <v>1.2</v>
      </c>
      <c r="H16" s="65">
        <v>1.2</v>
      </c>
      <c r="I16" s="74">
        <v>1.1</v>
      </c>
      <c r="K16" s="45"/>
      <c r="M16" s="34"/>
      <c r="O16" s="34"/>
      <c r="P16" s="34"/>
    </row>
    <row r="17" spans="1:16" ht="12.75">
      <c r="A17" s="10" t="s">
        <v>147</v>
      </c>
      <c r="B17" s="65">
        <v>0.3</v>
      </c>
      <c r="C17" s="65">
        <v>0.3</v>
      </c>
      <c r="D17" s="65">
        <v>0</v>
      </c>
      <c r="E17" s="65">
        <v>0</v>
      </c>
      <c r="F17" s="65">
        <v>0.3</v>
      </c>
      <c r="G17" s="65">
        <v>0.1</v>
      </c>
      <c r="H17" s="65">
        <v>0.1</v>
      </c>
      <c r="I17" s="74">
        <v>0.2</v>
      </c>
      <c r="K17" s="45"/>
      <c r="M17" s="34"/>
      <c r="O17" s="34"/>
      <c r="P17" s="34"/>
    </row>
    <row r="18" spans="1:16" ht="12.75">
      <c r="A18" s="10" t="s">
        <v>148</v>
      </c>
      <c r="B18" s="62">
        <v>4540</v>
      </c>
      <c r="C18" s="62">
        <v>5280</v>
      </c>
      <c r="D18" s="62">
        <v>4460</v>
      </c>
      <c r="E18" s="62">
        <v>2064</v>
      </c>
      <c r="F18" s="62">
        <v>6990</v>
      </c>
      <c r="G18" s="62">
        <v>10801</v>
      </c>
      <c r="H18" s="62">
        <v>13572</v>
      </c>
      <c r="I18" s="70">
        <v>6253</v>
      </c>
      <c r="J18" s="34"/>
      <c r="K18" s="45"/>
      <c r="M18" s="34"/>
      <c r="O18" s="34"/>
      <c r="P18" s="34"/>
    </row>
    <row r="19" spans="1:16" ht="12.75">
      <c r="A19" s="10" t="s">
        <v>149</v>
      </c>
      <c r="B19" s="62">
        <v>3220</v>
      </c>
      <c r="C19" s="62">
        <v>3677</v>
      </c>
      <c r="D19" s="62">
        <v>406</v>
      </c>
      <c r="E19" s="62">
        <v>745</v>
      </c>
      <c r="F19" s="62">
        <v>4159</v>
      </c>
      <c r="G19" s="62">
        <v>1948</v>
      </c>
      <c r="H19" s="62">
        <v>4942</v>
      </c>
      <c r="I19" s="70">
        <v>2337</v>
      </c>
      <c r="J19" s="34"/>
      <c r="K19" s="45"/>
      <c r="M19" s="34"/>
      <c r="O19" s="34"/>
      <c r="P19" s="34"/>
    </row>
    <row r="20" spans="1:16" ht="12.75">
      <c r="A20" s="10"/>
      <c r="B20" s="62"/>
      <c r="C20" s="62"/>
      <c r="D20" s="62"/>
      <c r="E20" s="62"/>
      <c r="F20" s="62"/>
      <c r="G20" s="62"/>
      <c r="H20" s="62"/>
      <c r="I20" s="70"/>
      <c r="J20" s="34"/>
      <c r="K20" s="45"/>
      <c r="M20" s="34"/>
      <c r="O20" s="34"/>
      <c r="P20" s="34"/>
    </row>
    <row r="21" spans="1:16" ht="12.75">
      <c r="A21" s="12" t="s">
        <v>133</v>
      </c>
      <c r="B21" s="66"/>
      <c r="C21" s="66"/>
      <c r="D21" s="66"/>
      <c r="E21" s="66"/>
      <c r="F21" s="66"/>
      <c r="G21" s="66"/>
      <c r="H21" s="66"/>
      <c r="I21" s="73"/>
      <c r="J21" s="34"/>
      <c r="K21" s="45"/>
      <c r="M21" s="34"/>
      <c r="O21" s="34"/>
      <c r="P21" s="34"/>
    </row>
    <row r="22" spans="1:11" ht="12.75">
      <c r="A22" s="10" t="s">
        <v>17</v>
      </c>
      <c r="B22" s="62">
        <v>11312</v>
      </c>
      <c r="C22" s="62">
        <v>12222</v>
      </c>
      <c r="D22" s="62">
        <v>1490</v>
      </c>
      <c r="E22" s="62">
        <v>3438</v>
      </c>
      <c r="F22" s="62">
        <v>32974</v>
      </c>
      <c r="G22" s="62">
        <v>11766</v>
      </c>
      <c r="H22" s="62">
        <v>18113</v>
      </c>
      <c r="I22" s="70">
        <v>24255</v>
      </c>
      <c r="J22" s="34"/>
      <c r="K22" s="45"/>
    </row>
    <row r="23" spans="1:11" ht="12.75">
      <c r="A23" s="10" t="s">
        <v>18</v>
      </c>
      <c r="B23" s="62">
        <v>233739</v>
      </c>
      <c r="C23" s="62">
        <v>191784</v>
      </c>
      <c r="D23" s="62">
        <v>95003</v>
      </c>
      <c r="E23" s="62">
        <v>76781</v>
      </c>
      <c r="F23" s="62">
        <v>2943</v>
      </c>
      <c r="G23" s="62">
        <v>47662</v>
      </c>
      <c r="H23" s="62">
        <v>39217</v>
      </c>
      <c r="I23" s="70">
        <v>11442</v>
      </c>
      <c r="J23" s="34"/>
      <c r="K23" s="45"/>
    </row>
    <row r="24" spans="1:11" ht="12.75">
      <c r="A24" s="10" t="s">
        <v>19</v>
      </c>
      <c r="B24" s="62">
        <v>4138</v>
      </c>
      <c r="C24" s="62">
        <v>6528</v>
      </c>
      <c r="D24" s="62">
        <v>257</v>
      </c>
      <c r="E24" s="62">
        <v>77</v>
      </c>
      <c r="F24" s="62">
        <v>464</v>
      </c>
      <c r="G24" s="62">
        <v>839</v>
      </c>
      <c r="H24" s="62">
        <v>1124</v>
      </c>
      <c r="I24" s="70">
        <v>487</v>
      </c>
      <c r="J24" s="34"/>
      <c r="K24" s="45"/>
    </row>
    <row r="25" spans="1:11" ht="12.75">
      <c r="A25" s="10"/>
      <c r="B25" s="62"/>
      <c r="C25" s="62"/>
      <c r="D25" s="62"/>
      <c r="E25" s="62"/>
      <c r="F25" s="62"/>
      <c r="G25" s="62"/>
      <c r="H25" s="62"/>
      <c r="I25" s="70"/>
      <c r="J25" s="34"/>
      <c r="K25" s="45"/>
    </row>
    <row r="26" spans="1:11" ht="12.75">
      <c r="A26" s="12" t="s">
        <v>134</v>
      </c>
      <c r="B26" s="66"/>
      <c r="C26" s="66"/>
      <c r="D26" s="66"/>
      <c r="E26" s="66"/>
      <c r="F26" s="66"/>
      <c r="G26" s="66"/>
      <c r="H26" s="66"/>
      <c r="I26" s="73"/>
      <c r="J26" s="34"/>
      <c r="K26" s="45"/>
    </row>
    <row r="27" spans="1:11" ht="12.75">
      <c r="A27" s="10" t="s">
        <v>20</v>
      </c>
      <c r="B27" s="62">
        <v>741</v>
      </c>
      <c r="C27" s="62">
        <v>1044</v>
      </c>
      <c r="D27" s="62">
        <v>171</v>
      </c>
      <c r="E27" s="62">
        <v>199</v>
      </c>
      <c r="F27" s="62">
        <v>1874</v>
      </c>
      <c r="G27" s="62">
        <v>883</v>
      </c>
      <c r="H27" s="62">
        <v>1184</v>
      </c>
      <c r="I27" s="70">
        <v>1081</v>
      </c>
      <c r="J27" s="34"/>
      <c r="K27" s="45"/>
    </row>
    <row r="28" spans="1:11" ht="12.75">
      <c r="A28" s="10" t="s">
        <v>21</v>
      </c>
      <c r="B28" s="62">
        <v>1341</v>
      </c>
      <c r="C28" s="62">
        <v>1114</v>
      </c>
      <c r="D28" s="62">
        <v>229</v>
      </c>
      <c r="E28" s="62">
        <v>474</v>
      </c>
      <c r="F28" s="62">
        <v>2098</v>
      </c>
      <c r="G28" s="62">
        <v>721</v>
      </c>
      <c r="H28" s="62">
        <v>1752</v>
      </c>
      <c r="I28" s="70">
        <v>1835</v>
      </c>
      <c r="J28" s="34"/>
      <c r="K28" s="45"/>
    </row>
    <row r="29" spans="1:11" ht="12.75">
      <c r="A29" s="10" t="s">
        <v>22</v>
      </c>
      <c r="B29" s="62">
        <v>607</v>
      </c>
      <c r="C29" s="62">
        <v>740</v>
      </c>
      <c r="D29" s="62">
        <v>62</v>
      </c>
      <c r="E29" s="62">
        <v>216</v>
      </c>
      <c r="F29" s="62">
        <v>1371</v>
      </c>
      <c r="G29" s="62">
        <v>342</v>
      </c>
      <c r="H29" s="62">
        <v>508</v>
      </c>
      <c r="I29" s="70">
        <v>1228</v>
      </c>
      <c r="J29" s="34"/>
      <c r="K29" s="45"/>
    </row>
    <row r="30" spans="1:11" ht="12.75">
      <c r="A30" s="10" t="s">
        <v>23</v>
      </c>
      <c r="B30" s="62">
        <v>39</v>
      </c>
      <c r="C30" s="62">
        <v>50</v>
      </c>
      <c r="D30" s="62">
        <v>75</v>
      </c>
      <c r="E30" s="62">
        <v>52</v>
      </c>
      <c r="F30" s="62">
        <v>140</v>
      </c>
      <c r="G30" s="62">
        <v>49</v>
      </c>
      <c r="H30" s="62">
        <v>93</v>
      </c>
      <c r="I30" s="70">
        <v>261</v>
      </c>
      <c r="J30" s="34"/>
      <c r="K30" s="45"/>
    </row>
    <row r="31" spans="1:11" ht="12.75">
      <c r="A31" s="10" t="s">
        <v>24</v>
      </c>
      <c r="B31" s="62">
        <v>124886</v>
      </c>
      <c r="C31" s="62">
        <v>112218</v>
      </c>
      <c r="D31" s="62">
        <v>51609</v>
      </c>
      <c r="E31" s="62">
        <v>29610</v>
      </c>
      <c r="F31" s="62">
        <v>1091</v>
      </c>
      <c r="G31" s="62">
        <v>20946</v>
      </c>
      <c r="H31" s="62">
        <v>13428</v>
      </c>
      <c r="I31" s="70">
        <v>4653</v>
      </c>
      <c r="J31" s="34"/>
      <c r="K31" s="45"/>
    </row>
    <row r="32" spans="1:11" ht="12.75">
      <c r="A32" s="10" t="s">
        <v>25</v>
      </c>
      <c r="B32" s="62">
        <v>470</v>
      </c>
      <c r="C32" s="62">
        <v>496</v>
      </c>
      <c r="D32" s="62">
        <v>7</v>
      </c>
      <c r="E32" s="62">
        <v>282</v>
      </c>
      <c r="F32" s="62">
        <v>567</v>
      </c>
      <c r="G32" s="62">
        <v>3487</v>
      </c>
      <c r="H32" s="62">
        <v>4410</v>
      </c>
      <c r="I32" s="70">
        <v>804</v>
      </c>
      <c r="J32" s="34"/>
      <c r="K32" s="45"/>
    </row>
    <row r="33" spans="1:11" ht="12.75">
      <c r="A33" s="10" t="s">
        <v>26</v>
      </c>
      <c r="B33" s="62">
        <v>10851</v>
      </c>
      <c r="C33" s="62">
        <v>8492</v>
      </c>
      <c r="D33" s="62">
        <v>2990</v>
      </c>
      <c r="E33" s="62">
        <v>4204</v>
      </c>
      <c r="F33" s="62">
        <v>108</v>
      </c>
      <c r="G33" s="62">
        <v>1608</v>
      </c>
      <c r="H33" s="62">
        <v>1661</v>
      </c>
      <c r="I33" s="70">
        <v>521</v>
      </c>
      <c r="J33" s="34"/>
      <c r="K33" s="45"/>
    </row>
    <row r="34" spans="1:11" ht="12.75">
      <c r="A34" s="10" t="s">
        <v>27</v>
      </c>
      <c r="B34" s="62">
        <v>2203</v>
      </c>
      <c r="C34" s="62">
        <v>3227</v>
      </c>
      <c r="D34" s="62">
        <v>340</v>
      </c>
      <c r="E34" s="62">
        <v>331</v>
      </c>
      <c r="F34" s="62">
        <v>1304</v>
      </c>
      <c r="G34" s="62">
        <v>575</v>
      </c>
      <c r="H34" s="62">
        <v>1294</v>
      </c>
      <c r="I34" s="70">
        <v>921</v>
      </c>
      <c r="J34" s="34"/>
      <c r="K34" s="45"/>
    </row>
    <row r="35" spans="1:11" ht="12.75">
      <c r="A35" s="10" t="s">
        <v>28</v>
      </c>
      <c r="B35" s="62">
        <v>4151</v>
      </c>
      <c r="C35" s="62">
        <v>5114</v>
      </c>
      <c r="D35" s="62">
        <v>2162</v>
      </c>
      <c r="E35" s="62">
        <v>1822</v>
      </c>
      <c r="F35" s="62">
        <v>961</v>
      </c>
      <c r="G35" s="62">
        <v>1646</v>
      </c>
      <c r="H35" s="62">
        <v>1611</v>
      </c>
      <c r="I35" s="70">
        <v>913</v>
      </c>
      <c r="J35" s="34"/>
      <c r="K35" s="45"/>
    </row>
    <row r="36" spans="1:11" ht="12.75">
      <c r="A36" s="10" t="s">
        <v>29</v>
      </c>
      <c r="B36" s="62">
        <v>3875</v>
      </c>
      <c r="C36" s="62">
        <v>6003</v>
      </c>
      <c r="D36" s="62">
        <v>4250</v>
      </c>
      <c r="E36" s="62">
        <v>2164</v>
      </c>
      <c r="F36" s="62">
        <v>1905</v>
      </c>
      <c r="G36" s="62">
        <v>1726</v>
      </c>
      <c r="H36" s="62">
        <v>2342</v>
      </c>
      <c r="I36" s="70">
        <v>1410</v>
      </c>
      <c r="J36" s="34"/>
      <c r="K36" s="45"/>
    </row>
    <row r="37" spans="1:11" ht="12.75">
      <c r="A37" s="10" t="s">
        <v>30</v>
      </c>
      <c r="B37" s="62">
        <v>858</v>
      </c>
      <c r="C37" s="62">
        <v>574</v>
      </c>
      <c r="D37" s="62">
        <v>758</v>
      </c>
      <c r="E37" s="62">
        <v>241</v>
      </c>
      <c r="F37" s="62">
        <v>496</v>
      </c>
      <c r="G37" s="62">
        <v>208</v>
      </c>
      <c r="H37" s="62">
        <v>389</v>
      </c>
      <c r="I37" s="70">
        <v>661</v>
      </c>
      <c r="J37" s="34"/>
      <c r="K37" s="45"/>
    </row>
    <row r="38" spans="1:11" ht="12.75">
      <c r="A38" s="10" t="s">
        <v>31</v>
      </c>
      <c r="B38" s="62">
        <v>2793</v>
      </c>
      <c r="C38" s="62">
        <v>3145</v>
      </c>
      <c r="D38" s="62">
        <v>967</v>
      </c>
      <c r="E38" s="62">
        <v>1079</v>
      </c>
      <c r="F38" s="62">
        <v>807</v>
      </c>
      <c r="G38" s="62">
        <v>930</v>
      </c>
      <c r="H38" s="62">
        <v>994</v>
      </c>
      <c r="I38" s="70">
        <v>750</v>
      </c>
      <c r="J38" s="34"/>
      <c r="K38" s="45"/>
    </row>
    <row r="39" spans="1:11" ht="12.75">
      <c r="A39" s="10" t="s">
        <v>32</v>
      </c>
      <c r="B39" s="62">
        <v>8596</v>
      </c>
      <c r="C39" s="62">
        <v>10681</v>
      </c>
      <c r="D39" s="62">
        <v>4641</v>
      </c>
      <c r="E39" s="62">
        <v>3834</v>
      </c>
      <c r="F39" s="62">
        <v>1826</v>
      </c>
      <c r="G39" s="62">
        <v>2968</v>
      </c>
      <c r="H39" s="62">
        <v>2729</v>
      </c>
      <c r="I39" s="70">
        <v>1904</v>
      </c>
      <c r="J39" s="34"/>
      <c r="K39" s="46"/>
    </row>
    <row r="40" spans="1:11" ht="12.75">
      <c r="A40" s="10" t="s">
        <v>33</v>
      </c>
      <c r="B40" s="62">
        <v>6107</v>
      </c>
      <c r="C40" s="62">
        <v>3913</v>
      </c>
      <c r="D40" s="62">
        <v>317</v>
      </c>
      <c r="E40" s="62">
        <v>536</v>
      </c>
      <c r="F40" s="62">
        <v>3347</v>
      </c>
      <c r="G40" s="62">
        <v>2185</v>
      </c>
      <c r="H40" s="62">
        <v>1005</v>
      </c>
      <c r="I40" s="70">
        <v>3040</v>
      </c>
      <c r="J40" s="34"/>
      <c r="K40" s="45"/>
    </row>
    <row r="41" spans="1:11" ht="12.75">
      <c r="A41" s="10" t="s">
        <v>34</v>
      </c>
      <c r="B41" s="62">
        <v>10756</v>
      </c>
      <c r="C41" s="62">
        <v>1676</v>
      </c>
      <c r="D41" s="62">
        <v>481</v>
      </c>
      <c r="E41" s="62">
        <v>304</v>
      </c>
      <c r="F41" s="62">
        <v>1015</v>
      </c>
      <c r="G41" s="62">
        <v>1272</v>
      </c>
      <c r="H41" s="62">
        <v>1599</v>
      </c>
      <c r="I41" s="70">
        <v>878</v>
      </c>
      <c r="J41" s="34"/>
      <c r="K41" s="45"/>
    </row>
    <row r="42" spans="1:11" ht="12.75">
      <c r="A42" s="10" t="s">
        <v>35</v>
      </c>
      <c r="B42" s="62">
        <v>1255</v>
      </c>
      <c r="C42" s="62">
        <v>639</v>
      </c>
      <c r="D42" s="62">
        <v>209</v>
      </c>
      <c r="E42" s="62">
        <v>213</v>
      </c>
      <c r="F42" s="62">
        <v>284</v>
      </c>
      <c r="G42" s="62">
        <v>314</v>
      </c>
      <c r="H42" s="62">
        <v>298</v>
      </c>
      <c r="I42" s="70">
        <v>214</v>
      </c>
      <c r="J42" s="34"/>
      <c r="K42" s="45"/>
    </row>
    <row r="43" spans="1:11" ht="12.75">
      <c r="A43" s="10" t="s">
        <v>36</v>
      </c>
      <c r="B43" s="62">
        <v>255</v>
      </c>
      <c r="C43" s="62">
        <v>321</v>
      </c>
      <c r="D43" s="62">
        <v>106</v>
      </c>
      <c r="E43" s="62">
        <v>110</v>
      </c>
      <c r="F43" s="62">
        <v>363</v>
      </c>
      <c r="G43" s="62">
        <v>186</v>
      </c>
      <c r="H43" s="62">
        <v>258</v>
      </c>
      <c r="I43" s="70">
        <v>260</v>
      </c>
      <c r="J43" s="34"/>
      <c r="K43" s="45"/>
    </row>
    <row r="44" spans="1:11" ht="12.75">
      <c r="A44" s="10" t="s">
        <v>37</v>
      </c>
      <c r="B44" s="62">
        <v>11197</v>
      </c>
      <c r="C44" s="62">
        <v>8678</v>
      </c>
      <c r="D44" s="62">
        <v>3470</v>
      </c>
      <c r="E44" s="62">
        <v>1011</v>
      </c>
      <c r="F44" s="62">
        <v>1289</v>
      </c>
      <c r="G44" s="62">
        <v>3550</v>
      </c>
      <c r="H44" s="62">
        <v>3126</v>
      </c>
      <c r="I44" s="70">
        <v>2842</v>
      </c>
      <c r="J44" s="34"/>
      <c r="K44" s="45"/>
    </row>
    <row r="45" spans="1:11" ht="12.75">
      <c r="A45" s="10"/>
      <c r="B45" s="66"/>
      <c r="C45" s="66"/>
      <c r="D45" s="66"/>
      <c r="E45" s="66"/>
      <c r="F45" s="66"/>
      <c r="G45" s="66"/>
      <c r="H45" s="66"/>
      <c r="I45" s="73"/>
      <c r="J45" s="34"/>
      <c r="K45" s="45"/>
    </row>
    <row r="46" spans="1:11" ht="12.75">
      <c r="A46" s="12" t="s">
        <v>136</v>
      </c>
      <c r="B46" s="66"/>
      <c r="C46" s="66"/>
      <c r="D46" s="66"/>
      <c r="E46" s="66"/>
      <c r="F46" s="66"/>
      <c r="G46" s="66"/>
      <c r="H46" s="66"/>
      <c r="I46" s="73"/>
      <c r="J46" s="34"/>
      <c r="K46" s="45"/>
    </row>
    <row r="47" spans="1:11" ht="12.75">
      <c r="A47" s="10" t="s">
        <v>38</v>
      </c>
      <c r="B47" s="62">
        <v>203386</v>
      </c>
      <c r="C47" s="62">
        <v>199308</v>
      </c>
      <c r="D47" s="62">
        <v>135878</v>
      </c>
      <c r="E47" s="62">
        <v>100785</v>
      </c>
      <c r="F47" s="62">
        <v>164570</v>
      </c>
      <c r="G47" s="62">
        <v>123773</v>
      </c>
      <c r="H47" s="62">
        <v>156736</v>
      </c>
      <c r="I47" s="70">
        <v>123999</v>
      </c>
      <c r="J47" s="34"/>
      <c r="K47" s="45"/>
    </row>
    <row r="48" spans="1:11" ht="12.75">
      <c r="A48" s="10" t="s">
        <v>39</v>
      </c>
      <c r="B48" s="62">
        <v>64178</v>
      </c>
      <c r="C48" s="62">
        <v>60253</v>
      </c>
      <c r="D48" s="62">
        <v>26528</v>
      </c>
      <c r="E48" s="62">
        <v>26868</v>
      </c>
      <c r="F48" s="62">
        <v>136439</v>
      </c>
      <c r="G48" s="62">
        <v>57376</v>
      </c>
      <c r="H48" s="62">
        <v>91737</v>
      </c>
      <c r="I48" s="70">
        <v>85832</v>
      </c>
      <c r="J48" s="34"/>
      <c r="K48" s="45"/>
    </row>
    <row r="49" spans="1:11" ht="12.75">
      <c r="A49" s="10" t="s">
        <v>40</v>
      </c>
      <c r="B49" s="62">
        <v>1998</v>
      </c>
      <c r="C49" s="62">
        <v>541</v>
      </c>
      <c r="D49" s="62">
        <v>2020</v>
      </c>
      <c r="E49" s="62">
        <v>469</v>
      </c>
      <c r="F49" s="62">
        <v>8275</v>
      </c>
      <c r="G49" s="62">
        <v>6282</v>
      </c>
      <c r="H49" s="62">
        <v>1835</v>
      </c>
      <c r="I49" s="70">
        <v>5506</v>
      </c>
      <c r="J49" s="34"/>
      <c r="K49" s="45"/>
    </row>
    <row r="50" spans="1:11" ht="12.75">
      <c r="A50" s="10" t="s">
        <v>41</v>
      </c>
      <c r="B50" s="62">
        <v>104523</v>
      </c>
      <c r="C50" s="62">
        <v>91502</v>
      </c>
      <c r="D50" s="62">
        <v>103043</v>
      </c>
      <c r="E50" s="62">
        <v>60833</v>
      </c>
      <c r="F50" s="62">
        <v>8518</v>
      </c>
      <c r="G50" s="62">
        <v>27479</v>
      </c>
      <c r="H50" s="62">
        <v>27319</v>
      </c>
      <c r="I50" s="70">
        <v>18396</v>
      </c>
      <c r="J50" s="34"/>
      <c r="K50" s="45"/>
    </row>
    <row r="51" spans="1:11" ht="12.75">
      <c r="A51" s="10" t="s">
        <v>42</v>
      </c>
      <c r="B51" s="62">
        <v>18795</v>
      </c>
      <c r="C51" s="62">
        <v>21147</v>
      </c>
      <c r="D51" s="62">
        <v>4263</v>
      </c>
      <c r="E51" s="62">
        <v>7914</v>
      </c>
      <c r="F51" s="62">
        <v>9360</v>
      </c>
      <c r="G51" s="62">
        <v>12536</v>
      </c>
      <c r="H51" s="62">
        <v>13247</v>
      </c>
      <c r="I51" s="70">
        <v>8451</v>
      </c>
      <c r="J51" s="34"/>
      <c r="K51" s="45"/>
    </row>
    <row r="52" spans="1:11" ht="12.75">
      <c r="A52" s="10" t="s">
        <v>43</v>
      </c>
      <c r="B52" s="62">
        <v>13892</v>
      </c>
      <c r="C52" s="62">
        <v>25865</v>
      </c>
      <c r="D52" s="62">
        <v>24</v>
      </c>
      <c r="E52" s="62">
        <v>4701</v>
      </c>
      <c r="F52" s="62">
        <v>1978</v>
      </c>
      <c r="G52" s="62">
        <v>20100</v>
      </c>
      <c r="H52" s="62">
        <v>22598</v>
      </c>
      <c r="I52" s="70">
        <v>5814</v>
      </c>
      <c r="J52" s="34"/>
      <c r="K52" s="45"/>
    </row>
    <row r="53" spans="1:11" ht="12.75">
      <c r="A53" s="10" t="s">
        <v>44</v>
      </c>
      <c r="B53" s="62">
        <v>1826</v>
      </c>
      <c r="C53" s="62">
        <v>1058</v>
      </c>
      <c r="D53" s="62">
        <v>1</v>
      </c>
      <c r="E53" s="62">
        <v>283</v>
      </c>
      <c r="F53" s="62">
        <v>95</v>
      </c>
      <c r="G53" s="62">
        <v>196</v>
      </c>
      <c r="H53" s="62">
        <v>100</v>
      </c>
      <c r="I53" s="70">
        <v>246</v>
      </c>
      <c r="J53" s="34"/>
      <c r="K53" s="45"/>
    </row>
    <row r="54" spans="1:11" ht="12.75">
      <c r="A54" s="10" t="s">
        <v>45</v>
      </c>
      <c r="B54" s="62">
        <v>74481</v>
      </c>
      <c r="C54" s="62">
        <v>100638</v>
      </c>
      <c r="D54" s="62">
        <v>63855</v>
      </c>
      <c r="E54" s="62">
        <v>50808</v>
      </c>
      <c r="F54" s="62">
        <v>96014</v>
      </c>
      <c r="G54" s="62">
        <v>65542</v>
      </c>
      <c r="H54" s="62">
        <v>79934</v>
      </c>
      <c r="I54" s="70">
        <v>54887</v>
      </c>
      <c r="J54" s="34"/>
      <c r="K54" s="45"/>
    </row>
    <row r="55" spans="1:11" ht="12.75">
      <c r="A55" s="10" t="s">
        <v>46</v>
      </c>
      <c r="B55" s="62">
        <v>282503</v>
      </c>
      <c r="C55" s="62">
        <v>333947</v>
      </c>
      <c r="D55" s="62">
        <v>193319</v>
      </c>
      <c r="E55" s="62">
        <v>154528</v>
      </c>
      <c r="F55" s="62">
        <v>259586</v>
      </c>
      <c r="G55" s="62">
        <v>207289</v>
      </c>
      <c r="H55" s="62">
        <v>246543</v>
      </c>
      <c r="I55" s="70">
        <v>180450</v>
      </c>
      <c r="J55" s="34"/>
      <c r="K55" s="45"/>
    </row>
    <row r="56" spans="1:11" ht="12.75">
      <c r="A56" s="10" t="s">
        <v>47</v>
      </c>
      <c r="B56" s="62">
        <v>32714</v>
      </c>
      <c r="C56" s="62">
        <v>14615</v>
      </c>
      <c r="D56" s="62">
        <v>11560</v>
      </c>
      <c r="E56" s="62">
        <v>4347</v>
      </c>
      <c r="F56" s="62">
        <v>2826</v>
      </c>
      <c r="G56" s="62">
        <v>5593</v>
      </c>
      <c r="H56" s="62">
        <v>7187</v>
      </c>
      <c r="I56" s="70">
        <v>4439</v>
      </c>
      <c r="J56" s="34"/>
      <c r="K56" s="45"/>
    </row>
    <row r="57" spans="1:11" ht="12.75">
      <c r="A57" s="10" t="s">
        <v>48</v>
      </c>
      <c r="B57" s="62">
        <v>12503</v>
      </c>
      <c r="C57" s="62">
        <v>2079</v>
      </c>
      <c r="D57" s="62">
        <v>340</v>
      </c>
      <c r="E57" s="62">
        <v>139</v>
      </c>
      <c r="F57" s="62">
        <v>170</v>
      </c>
      <c r="G57" s="62">
        <v>362</v>
      </c>
      <c r="H57" s="62">
        <v>1080</v>
      </c>
      <c r="I57" s="70">
        <v>669</v>
      </c>
      <c r="J57" s="34"/>
      <c r="K57" s="45"/>
    </row>
    <row r="58" spans="1:11" ht="12.75">
      <c r="A58" s="10"/>
      <c r="B58" s="62"/>
      <c r="C58" s="62"/>
      <c r="D58" s="62"/>
      <c r="E58" s="62"/>
      <c r="F58" s="62"/>
      <c r="G58" s="62"/>
      <c r="H58" s="62"/>
      <c r="I58" s="70"/>
      <c r="J58" s="34"/>
      <c r="K58" s="45"/>
    </row>
    <row r="59" spans="1:11" ht="12.75">
      <c r="A59" s="12" t="s">
        <v>135</v>
      </c>
      <c r="B59" s="66"/>
      <c r="C59" s="66"/>
      <c r="D59" s="66"/>
      <c r="E59" s="66"/>
      <c r="F59" s="66"/>
      <c r="G59" s="66"/>
      <c r="H59" s="66"/>
      <c r="I59" s="73"/>
      <c r="J59" s="34"/>
      <c r="K59" s="45"/>
    </row>
    <row r="60" spans="1:11" ht="12.75">
      <c r="A60" s="10" t="s">
        <v>49</v>
      </c>
      <c r="B60" s="62">
        <v>248707</v>
      </c>
      <c r="C60" s="62">
        <v>210006</v>
      </c>
      <c r="D60" s="62">
        <v>96743</v>
      </c>
      <c r="E60" s="62">
        <v>79933</v>
      </c>
      <c r="F60" s="62">
        <v>35772</v>
      </c>
      <c r="G60" s="62">
        <v>56763</v>
      </c>
      <c r="H60" s="62">
        <v>54030</v>
      </c>
      <c r="I60" s="70">
        <v>35350</v>
      </c>
      <c r="J60" s="34"/>
      <c r="K60" s="45"/>
    </row>
    <row r="61" spans="1:11" ht="12.75">
      <c r="A61" s="10" t="s">
        <v>50</v>
      </c>
      <c r="B61" s="62">
        <v>96119</v>
      </c>
      <c r="C61" s="62">
        <v>67996</v>
      </c>
      <c r="D61" s="62">
        <v>32928</v>
      </c>
      <c r="E61" s="62">
        <v>39512</v>
      </c>
      <c r="F61" s="62">
        <v>23296</v>
      </c>
      <c r="G61" s="62">
        <v>26960</v>
      </c>
      <c r="H61" s="62">
        <v>28530</v>
      </c>
      <c r="I61" s="70">
        <v>20886</v>
      </c>
      <c r="J61" s="34"/>
      <c r="K61" s="45"/>
    </row>
    <row r="62" spans="1:11" ht="12.75">
      <c r="A62" s="10" t="s">
        <v>51</v>
      </c>
      <c r="B62" s="62">
        <v>101622</v>
      </c>
      <c r="C62" s="62">
        <v>74423</v>
      </c>
      <c r="D62" s="62">
        <v>37388</v>
      </c>
      <c r="E62" s="62">
        <v>41803</v>
      </c>
      <c r="F62" s="62">
        <v>30511</v>
      </c>
      <c r="G62" s="62">
        <v>37934</v>
      </c>
      <c r="H62" s="62">
        <v>42274</v>
      </c>
      <c r="I62" s="70">
        <v>27240</v>
      </c>
      <c r="J62" s="34"/>
      <c r="K62" s="45"/>
    </row>
    <row r="63" spans="1:11" ht="12.75">
      <c r="A63" s="10" t="s">
        <v>52</v>
      </c>
      <c r="B63" s="62">
        <v>93026</v>
      </c>
      <c r="C63" s="62">
        <v>63742</v>
      </c>
      <c r="D63" s="62">
        <v>32747</v>
      </c>
      <c r="E63" s="62">
        <v>37969</v>
      </c>
      <c r="F63" s="62">
        <v>28685</v>
      </c>
      <c r="G63" s="62">
        <v>34966</v>
      </c>
      <c r="H63" s="62">
        <v>39545</v>
      </c>
      <c r="I63" s="70">
        <v>25336</v>
      </c>
      <c r="J63" s="34"/>
      <c r="K63" s="45"/>
    </row>
    <row r="64" spans="1:11" ht="12.75">
      <c r="A64" s="10" t="s">
        <v>53</v>
      </c>
      <c r="B64" s="62">
        <v>74908</v>
      </c>
      <c r="C64" s="62">
        <v>57514</v>
      </c>
      <c r="D64" s="62">
        <v>31740</v>
      </c>
      <c r="E64" s="62">
        <v>36916</v>
      </c>
      <c r="F64" s="62">
        <v>24039</v>
      </c>
      <c r="G64" s="62">
        <v>31195</v>
      </c>
      <c r="H64" s="62">
        <v>36643</v>
      </c>
      <c r="I64" s="70">
        <v>21204</v>
      </c>
      <c r="J64" s="34"/>
      <c r="K64" s="45"/>
    </row>
    <row r="65" spans="1:11" ht="12.75">
      <c r="A65" s="10"/>
      <c r="B65" s="62"/>
      <c r="C65" s="62"/>
      <c r="D65" s="62"/>
      <c r="E65" s="62"/>
      <c r="F65" s="62"/>
      <c r="G65" s="62"/>
      <c r="H65" s="62"/>
      <c r="I65" s="70"/>
      <c r="J65" s="34"/>
      <c r="K65" s="45"/>
    </row>
    <row r="66" spans="1:11" ht="12.75">
      <c r="A66" s="12" t="s">
        <v>54</v>
      </c>
      <c r="B66" s="66"/>
      <c r="C66" s="66"/>
      <c r="D66" s="66"/>
      <c r="E66" s="66"/>
      <c r="F66" s="66"/>
      <c r="G66" s="66"/>
      <c r="H66" s="66"/>
      <c r="I66" s="73"/>
      <c r="J66" s="34"/>
      <c r="K66" s="45"/>
    </row>
    <row r="67" spans="1:11" ht="12.75">
      <c r="A67" s="60" t="s">
        <v>150</v>
      </c>
      <c r="B67" s="62">
        <v>528.5981308411215</v>
      </c>
      <c r="C67" s="62">
        <v>526.8103448275863</v>
      </c>
      <c r="D67" s="62">
        <v>232.8125</v>
      </c>
      <c r="E67" s="62">
        <v>491.14285714285717</v>
      </c>
      <c r="F67" s="62">
        <v>810.1719901719902</v>
      </c>
      <c r="G67" s="62">
        <v>244.10788381742736</v>
      </c>
      <c r="H67" s="62">
        <v>312.832469775475</v>
      </c>
      <c r="I67" s="70">
        <v>947.4609375</v>
      </c>
      <c r="J67" s="34"/>
      <c r="K67" s="45"/>
    </row>
    <row r="68" spans="1:11" ht="12.75">
      <c r="A68" s="60" t="s">
        <v>151</v>
      </c>
      <c r="B68" s="62">
        <v>540.9372830363342</v>
      </c>
      <c r="C68" s="62">
        <v>769.9076676033721</v>
      </c>
      <c r="D68" s="62">
        <v>937.8381046396842</v>
      </c>
      <c r="E68" s="62">
        <v>383.905</v>
      </c>
      <c r="F68" s="62">
        <v>865.5882352941177</v>
      </c>
      <c r="G68" s="62">
        <v>876.1397058823529</v>
      </c>
      <c r="H68" s="62">
        <v>1048.582887700535</v>
      </c>
      <c r="I68" s="70">
        <v>866.8181818181819</v>
      </c>
      <c r="J68" s="34"/>
      <c r="K68" s="45"/>
    </row>
    <row r="69" spans="1:11" ht="12.75">
      <c r="A69" s="60" t="s">
        <v>152</v>
      </c>
      <c r="B69" s="62">
        <v>127.4766355140187</v>
      </c>
      <c r="C69" s="62">
        <v>127.06896551724138</v>
      </c>
      <c r="D69" s="62">
        <v>83.90625</v>
      </c>
      <c r="E69" s="62">
        <v>134.42857142857142</v>
      </c>
      <c r="F69" s="62">
        <v>134.71744471744472</v>
      </c>
      <c r="G69" s="62">
        <v>41.39004149377593</v>
      </c>
      <c r="H69" s="62">
        <v>61.08808290155441</v>
      </c>
      <c r="I69" s="70">
        <v>172.0703125</v>
      </c>
      <c r="J69" s="34"/>
      <c r="K69" s="45"/>
    </row>
    <row r="70" spans="1:11" ht="12.75">
      <c r="A70" s="60" t="s">
        <v>153</v>
      </c>
      <c r="B70" s="62">
        <v>315.2210136542467</v>
      </c>
      <c r="C70" s="62">
        <v>486.57567242071457</v>
      </c>
      <c r="D70" s="62">
        <v>539.0523198420533</v>
      </c>
      <c r="E70" s="62">
        <v>170.48</v>
      </c>
      <c r="F70" s="62">
        <v>519.4117647058823</v>
      </c>
      <c r="G70" s="62">
        <v>478.69485294117646</v>
      </c>
      <c r="H70" s="62">
        <v>521.3636363636364</v>
      </c>
      <c r="I70" s="70">
        <v>452.8787878787879</v>
      </c>
      <c r="J70" s="34"/>
      <c r="K70" s="45"/>
    </row>
    <row r="71" spans="1:11" ht="12.75">
      <c r="A71" s="60" t="s">
        <v>154</v>
      </c>
      <c r="B71" s="62">
        <v>58141.25</v>
      </c>
      <c r="C71" s="62">
        <v>39838.75</v>
      </c>
      <c r="D71" s="62">
        <v>40933.75</v>
      </c>
      <c r="E71" s="62">
        <v>42187.777777777774</v>
      </c>
      <c r="F71" s="62">
        <v>26077.272727272724</v>
      </c>
      <c r="G71" s="62">
        <v>29138.333333333336</v>
      </c>
      <c r="H71" s="62">
        <v>32954.16666666667</v>
      </c>
      <c r="I71" s="70">
        <v>23032.727272727272</v>
      </c>
      <c r="J71" s="34"/>
      <c r="K71" s="45"/>
    </row>
    <row r="72" spans="1:11" ht="12.75">
      <c r="A72" s="60" t="s">
        <v>138</v>
      </c>
      <c r="B72" s="65">
        <v>30.060716965837177</v>
      </c>
      <c r="C72" s="65">
        <v>27.318152887419608</v>
      </c>
      <c r="D72" s="65">
        <v>32.8062015503876</v>
      </c>
      <c r="E72" s="65">
        <v>45.97489289628375</v>
      </c>
      <c r="F72" s="65">
        <v>66.0756988537973</v>
      </c>
      <c r="G72" s="65">
        <v>51.76132875371265</v>
      </c>
      <c r="H72" s="65">
        <v>62.68689910014712</v>
      </c>
      <c r="I72" s="74">
        <v>58.60048640282998</v>
      </c>
      <c r="J72" s="34"/>
      <c r="K72" s="45"/>
    </row>
    <row r="73" spans="1:11" ht="13.5" thickBot="1">
      <c r="A73" s="61" t="s">
        <v>139</v>
      </c>
      <c r="B73" s="67">
        <v>204.1</v>
      </c>
      <c r="C73" s="67">
        <v>141.3</v>
      </c>
      <c r="D73" s="67">
        <v>139.5</v>
      </c>
      <c r="E73" s="67">
        <v>127.9</v>
      </c>
      <c r="F73" s="67">
        <v>37.6</v>
      </c>
      <c r="G73" s="67">
        <v>77.4</v>
      </c>
      <c r="H73" s="67">
        <v>67.7</v>
      </c>
      <c r="I73" s="75">
        <v>63.6</v>
      </c>
      <c r="J73" s="34"/>
      <c r="K73" s="45"/>
    </row>
    <row r="74" spans="1:11" ht="12.75">
      <c r="A74" s="41" t="s">
        <v>104</v>
      </c>
      <c r="I74" s="36"/>
      <c r="J74" s="34"/>
      <c r="K74" s="45"/>
    </row>
    <row r="75" spans="1:11" ht="12.75">
      <c r="A75" s="38" t="s">
        <v>102</v>
      </c>
      <c r="B75" s="35"/>
      <c r="C75" s="35"/>
      <c r="D75" s="35"/>
      <c r="E75" s="35"/>
      <c r="F75" s="35"/>
      <c r="G75" s="35"/>
      <c r="H75" s="35"/>
      <c r="I75" s="36"/>
      <c r="J75" s="34"/>
      <c r="K75" s="45"/>
    </row>
    <row r="76" spans="1:11" ht="12.75">
      <c r="A76" s="38" t="s">
        <v>103</v>
      </c>
      <c r="B76" s="35"/>
      <c r="C76" s="35"/>
      <c r="D76" s="35"/>
      <c r="E76" s="35"/>
      <c r="F76" s="35"/>
      <c r="G76" s="35"/>
      <c r="H76" s="35"/>
      <c r="I76" s="36"/>
      <c r="J76" s="34"/>
      <c r="K76" s="45"/>
    </row>
    <row r="77" spans="1:11" ht="12.75">
      <c r="A77" s="38" t="s">
        <v>105</v>
      </c>
      <c r="B77" s="35"/>
      <c r="C77" s="35"/>
      <c r="D77" s="35"/>
      <c r="E77" s="35"/>
      <c r="F77" s="35"/>
      <c r="G77" s="35"/>
      <c r="H77" s="35"/>
      <c r="I77" s="36"/>
      <c r="J77" s="34"/>
      <c r="K77" s="45"/>
    </row>
    <row r="78" spans="1:22" ht="12.75">
      <c r="A78" s="35"/>
      <c r="B78" s="35"/>
      <c r="C78" s="35"/>
      <c r="D78" s="35"/>
      <c r="E78" s="35"/>
      <c r="F78" s="35"/>
      <c r="G78" s="35"/>
      <c r="H78" s="35"/>
      <c r="I78" s="36"/>
      <c r="J78" s="34"/>
      <c r="K78" s="45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ht="12.75">
      <c r="A79" s="35"/>
      <c r="B79" s="35"/>
      <c r="C79" s="35"/>
      <c r="D79" s="35"/>
      <c r="E79" s="35"/>
      <c r="F79" s="35"/>
      <c r="G79" s="35"/>
      <c r="H79" s="35"/>
      <c r="I79" s="36"/>
      <c r="J79" s="34"/>
      <c r="K79" s="45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8" ht="12.75">
      <c r="A80" s="37"/>
      <c r="B80" s="36"/>
      <c r="C80" s="36"/>
      <c r="D80" s="35"/>
      <c r="E80" s="35"/>
      <c r="F80" s="35"/>
      <c r="G80" s="35"/>
      <c r="H80" s="35"/>
    </row>
    <row r="81" spans="1:8" ht="12.75">
      <c r="A81" s="35"/>
      <c r="B81" s="36"/>
      <c r="C81" s="35"/>
      <c r="D81" s="35"/>
      <c r="E81" s="35"/>
      <c r="F81" s="35"/>
      <c r="G81" s="35"/>
      <c r="H81" s="35"/>
    </row>
    <row r="82" spans="1:8" ht="12.75">
      <c r="A82" s="35"/>
      <c r="B82" s="36"/>
      <c r="C82" s="36"/>
      <c r="D82" s="36"/>
      <c r="E82" s="36"/>
      <c r="F82" s="36"/>
      <c r="G82" s="36"/>
      <c r="H82" s="36"/>
    </row>
    <row r="83" spans="1:8" ht="12.75">
      <c r="A83" s="35"/>
      <c r="B83" s="36"/>
      <c r="C83" s="36"/>
      <c r="D83" s="36"/>
      <c r="E83" s="36"/>
      <c r="F83" s="36"/>
      <c r="G83" s="36"/>
      <c r="H83" s="36"/>
    </row>
    <row r="84" spans="1:8" ht="12.75">
      <c r="A84" s="35"/>
      <c r="B84" s="36"/>
      <c r="C84" s="35"/>
      <c r="D84" s="35"/>
      <c r="E84" s="35"/>
      <c r="F84" s="35"/>
      <c r="G84" s="35"/>
      <c r="H84" s="35"/>
    </row>
    <row r="85" spans="1:8" ht="12.75">
      <c r="A85" s="35"/>
      <c r="B85" s="35"/>
      <c r="C85" s="35"/>
      <c r="D85" s="35"/>
      <c r="E85" s="35"/>
      <c r="F85" s="35"/>
      <c r="G85" s="35"/>
      <c r="H85" s="35"/>
    </row>
    <row r="86" spans="1:8" ht="12.75">
      <c r="A86" s="35"/>
      <c r="B86" s="35"/>
      <c r="C86" s="35"/>
      <c r="D86" s="35"/>
      <c r="E86" s="35"/>
      <c r="F86" s="35"/>
      <c r="G86" s="35"/>
      <c r="H86" s="35"/>
    </row>
    <row r="87" spans="1:8" ht="12.75">
      <c r="A87" s="35"/>
      <c r="B87" s="35"/>
      <c r="C87" s="35"/>
      <c r="D87" s="35"/>
      <c r="E87" s="35"/>
      <c r="F87" s="35"/>
      <c r="G87" s="35"/>
      <c r="H87" s="35"/>
    </row>
    <row r="88" spans="1:8" ht="12.75">
      <c r="A88" s="35"/>
      <c r="B88" s="35"/>
      <c r="C88" s="35"/>
      <c r="D88" s="35"/>
      <c r="E88" s="35"/>
      <c r="F88" s="35"/>
      <c r="G88" s="35"/>
      <c r="H88" s="35"/>
    </row>
    <row r="89" spans="1:8" ht="12.75">
      <c r="A89" s="35"/>
      <c r="B89" s="35"/>
      <c r="C89" s="35"/>
      <c r="D89" s="35"/>
      <c r="E89" s="35"/>
      <c r="F89" s="35"/>
      <c r="G89" s="35"/>
      <c r="H89" s="35"/>
    </row>
    <row r="90" spans="1:8" ht="12.75">
      <c r="A90" s="35"/>
      <c r="B90" s="35"/>
      <c r="C90" s="35"/>
      <c r="D90" s="35"/>
      <c r="E90" s="35"/>
      <c r="F90" s="35"/>
      <c r="G90" s="35"/>
      <c r="H90" s="35"/>
    </row>
    <row r="91" spans="1:8" ht="12.75">
      <c r="A91" s="35"/>
      <c r="B91" s="35"/>
      <c r="C91" s="35"/>
      <c r="D91" s="35"/>
      <c r="E91" s="35"/>
      <c r="F91" s="35"/>
      <c r="G91" s="35"/>
      <c r="H91" s="35"/>
    </row>
    <row r="92" spans="1:8" ht="12.75">
      <c r="A92" s="35"/>
      <c r="B92" s="35"/>
      <c r="C92" s="35"/>
      <c r="D92" s="35"/>
      <c r="E92" s="35"/>
      <c r="F92" s="35"/>
      <c r="G92" s="35"/>
      <c r="H92" s="35"/>
    </row>
    <row r="93" spans="1:8" ht="12.75">
      <c r="A93" s="35"/>
      <c r="B93" s="35"/>
      <c r="C93" s="35"/>
      <c r="D93" s="35"/>
      <c r="E93" s="35"/>
      <c r="F93" s="35"/>
      <c r="G93" s="35"/>
      <c r="H93" s="35"/>
    </row>
    <row r="94" spans="1:8" ht="12.75">
      <c r="A94" s="35"/>
      <c r="B94" s="35"/>
      <c r="C94" s="35"/>
      <c r="D94" s="35"/>
      <c r="E94" s="35"/>
      <c r="F94" s="35"/>
      <c r="G94" s="35"/>
      <c r="H94" s="35"/>
    </row>
    <row r="95" spans="1:8" ht="12.75">
      <c r="A95" s="35"/>
      <c r="B95" s="35"/>
      <c r="C95" s="35"/>
      <c r="D95" s="35"/>
      <c r="E95" s="35"/>
      <c r="F95" s="35"/>
      <c r="G95" s="35"/>
      <c r="H95" s="35"/>
    </row>
    <row r="96" spans="1:8" ht="12.75">
      <c r="A96" s="35"/>
      <c r="B96" s="35"/>
      <c r="C96" s="35"/>
      <c r="D96" s="35"/>
      <c r="E96" s="35"/>
      <c r="F96" s="35"/>
      <c r="G96" s="35"/>
      <c r="H96" s="35"/>
    </row>
    <row r="97" spans="1:8" ht="12.75">
      <c r="A97" s="35"/>
      <c r="B97" s="35"/>
      <c r="C97" s="35"/>
      <c r="D97" s="35"/>
      <c r="E97" s="35"/>
      <c r="F97" s="35"/>
      <c r="G97" s="35"/>
      <c r="H97" s="35"/>
    </row>
    <row r="98" spans="1:8" ht="12.75">
      <c r="A98" s="35"/>
      <c r="B98" s="35"/>
      <c r="C98" s="35"/>
      <c r="D98" s="35"/>
      <c r="E98" s="35"/>
      <c r="F98" s="35"/>
      <c r="G98" s="35"/>
      <c r="H98" s="35"/>
    </row>
    <row r="99" spans="1:8" ht="12.75">
      <c r="A99" s="35"/>
      <c r="B99" s="35"/>
      <c r="C99" s="35"/>
      <c r="D99" s="35"/>
      <c r="E99" s="35"/>
      <c r="F99" s="35"/>
      <c r="G99" s="35"/>
      <c r="H99" s="35"/>
    </row>
    <row r="100" spans="1:8" ht="12.75">
      <c r="A100" s="35"/>
      <c r="B100" s="35"/>
      <c r="C100" s="35"/>
      <c r="D100" s="35"/>
      <c r="E100" s="35"/>
      <c r="F100" s="35"/>
      <c r="G100" s="35"/>
      <c r="H100" s="35"/>
    </row>
    <row r="101" spans="1:8" ht="12.75">
      <c r="A101" s="35"/>
      <c r="B101" s="35"/>
      <c r="C101" s="35"/>
      <c r="D101" s="35"/>
      <c r="E101" s="35"/>
      <c r="F101" s="35"/>
      <c r="G101" s="35"/>
      <c r="H101" s="35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5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O81"/>
  <sheetViews>
    <sheetView showGridLines="0" zoomScale="75" zoomScaleNormal="75" zoomScaleSheetLayoutView="50" workbookViewId="0" topLeftCell="A1">
      <selection activeCell="A3" sqref="A3:K3"/>
    </sheetView>
  </sheetViews>
  <sheetFormatPr defaultColWidth="12.57421875" defaultRowHeight="12.75"/>
  <cols>
    <col min="1" max="1" width="40.8515625" style="9" customWidth="1"/>
    <col min="2" max="2" width="13.7109375" style="52" customWidth="1"/>
    <col min="3" max="3" width="9.140625" style="52" bestFit="1" customWidth="1"/>
    <col min="4" max="4" width="9.57421875" style="52" bestFit="1" customWidth="1"/>
    <col min="5" max="6" width="9.140625" style="52" bestFit="1" customWidth="1"/>
    <col min="7" max="8" width="7.7109375" style="52" customWidth="1"/>
    <col min="9" max="9" width="9.140625" style="52" bestFit="1" customWidth="1"/>
    <col min="10" max="10" width="9.8515625" style="52" customWidth="1"/>
    <col min="11" max="11" width="10.8515625" style="56" customWidth="1"/>
    <col min="12" max="15" width="19.140625" style="52" customWidth="1"/>
    <col min="16" max="16384" width="19.140625" style="9" customWidth="1"/>
  </cols>
  <sheetData>
    <row r="1" spans="1:15" s="13" customFormat="1" ht="18">
      <c r="A1" s="157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49"/>
      <c r="M1" s="49"/>
      <c r="N1" s="49"/>
      <c r="O1" s="49"/>
    </row>
    <row r="2" spans="2:15" s="15" customFormat="1" ht="12.75">
      <c r="B2" s="50"/>
      <c r="C2" s="50"/>
      <c r="D2" s="50"/>
      <c r="E2" s="50"/>
      <c r="F2" s="50"/>
      <c r="G2" s="50"/>
      <c r="H2" s="50"/>
      <c r="I2" s="50"/>
      <c r="J2" s="50"/>
      <c r="K2" s="55"/>
      <c r="L2" s="50"/>
      <c r="M2" s="50"/>
      <c r="N2" s="50"/>
      <c r="O2" s="50"/>
    </row>
    <row r="3" spans="1:12" ht="17.25">
      <c r="A3" s="160" t="s">
        <v>159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51"/>
    </row>
    <row r="4" spans="1:10" ht="12.75" customHeight="1" thickBot="1">
      <c r="A4" s="79"/>
      <c r="B4" s="56"/>
      <c r="C4" s="56"/>
      <c r="D4" s="56"/>
      <c r="E4" s="56"/>
      <c r="F4" s="56"/>
      <c r="G4" s="56"/>
      <c r="H4" s="56"/>
      <c r="I4" s="56"/>
      <c r="J4" s="56"/>
    </row>
    <row r="5" spans="1:15" s="90" customFormat="1" ht="12.75">
      <c r="A5" s="86"/>
      <c r="B5" s="87" t="s">
        <v>1</v>
      </c>
      <c r="C5" s="87" t="s">
        <v>2</v>
      </c>
      <c r="D5" s="87" t="s">
        <v>1</v>
      </c>
      <c r="E5" s="87" t="s">
        <v>141</v>
      </c>
      <c r="F5" s="87"/>
      <c r="G5" s="87"/>
      <c r="H5" s="87" t="s">
        <v>3</v>
      </c>
      <c r="I5" s="87" t="s">
        <v>4</v>
      </c>
      <c r="J5" s="87" t="s">
        <v>4</v>
      </c>
      <c r="K5" s="88" t="s">
        <v>121</v>
      </c>
      <c r="L5" s="89"/>
      <c r="M5" s="89"/>
      <c r="N5" s="89"/>
      <c r="O5" s="89"/>
    </row>
    <row r="6" spans="1:15" s="90" customFormat="1" ht="12.75">
      <c r="A6" s="91"/>
      <c r="B6" s="92" t="s">
        <v>119</v>
      </c>
      <c r="C6" s="92" t="s">
        <v>118</v>
      </c>
      <c r="D6" s="92" t="s">
        <v>5</v>
      </c>
      <c r="E6" s="92" t="s">
        <v>6</v>
      </c>
      <c r="F6" s="92" t="s">
        <v>106</v>
      </c>
      <c r="G6" s="92" t="s">
        <v>107</v>
      </c>
      <c r="H6" s="92" t="s">
        <v>7</v>
      </c>
      <c r="I6" s="92" t="s">
        <v>8</v>
      </c>
      <c r="J6" s="92" t="s">
        <v>9</v>
      </c>
      <c r="K6" s="93" t="s">
        <v>120</v>
      </c>
      <c r="L6" s="89"/>
      <c r="M6" s="89"/>
      <c r="N6" s="89"/>
      <c r="O6" s="89"/>
    </row>
    <row r="7" spans="1:15" s="90" customFormat="1" ht="13.5" thickBot="1">
      <c r="A7" s="91"/>
      <c r="B7" s="94" t="s">
        <v>140</v>
      </c>
      <c r="C7" s="94" t="s">
        <v>10</v>
      </c>
      <c r="D7" s="94" t="s">
        <v>10</v>
      </c>
      <c r="E7" s="94" t="s">
        <v>11</v>
      </c>
      <c r="F7" s="94"/>
      <c r="G7" s="94"/>
      <c r="H7" s="94" t="s">
        <v>12</v>
      </c>
      <c r="I7" s="94" t="s">
        <v>13</v>
      </c>
      <c r="J7" s="94" t="s">
        <v>14</v>
      </c>
      <c r="K7" s="95" t="s">
        <v>114</v>
      </c>
      <c r="L7" s="89"/>
      <c r="M7" s="89"/>
      <c r="N7" s="89"/>
      <c r="O7" s="89"/>
    </row>
    <row r="8" spans="1:11" ht="12.75">
      <c r="A8" s="11" t="s">
        <v>16</v>
      </c>
      <c r="B8" s="62">
        <v>1123</v>
      </c>
      <c r="C8" s="62">
        <v>120</v>
      </c>
      <c r="D8" s="62">
        <v>172</v>
      </c>
      <c r="E8" s="62">
        <v>34</v>
      </c>
      <c r="F8" s="62">
        <v>21</v>
      </c>
      <c r="G8" s="62">
        <v>145</v>
      </c>
      <c r="H8" s="62">
        <v>409</v>
      </c>
      <c r="I8" s="62">
        <v>435</v>
      </c>
      <c r="J8" s="62">
        <v>389</v>
      </c>
      <c r="K8" s="69">
        <v>12</v>
      </c>
    </row>
    <row r="9" spans="1:11" ht="12.75">
      <c r="A9" s="10" t="s">
        <v>15</v>
      </c>
      <c r="B9" s="62">
        <v>103067</v>
      </c>
      <c r="C9" s="62">
        <v>2585</v>
      </c>
      <c r="D9" s="62">
        <v>4917</v>
      </c>
      <c r="E9" s="62">
        <v>1333</v>
      </c>
      <c r="F9" s="62">
        <v>1921</v>
      </c>
      <c r="G9" s="62">
        <v>3827</v>
      </c>
      <c r="H9" s="62">
        <v>13542</v>
      </c>
      <c r="I9" s="62">
        <v>13659</v>
      </c>
      <c r="J9" s="62">
        <v>20257</v>
      </c>
      <c r="K9" s="70">
        <v>270</v>
      </c>
    </row>
    <row r="10" spans="1:11" ht="12.75">
      <c r="A10" s="10"/>
      <c r="B10" s="63"/>
      <c r="C10" s="63"/>
      <c r="D10" s="63"/>
      <c r="E10" s="63"/>
      <c r="F10" s="63"/>
      <c r="G10" s="63"/>
      <c r="H10" s="63"/>
      <c r="I10" s="63"/>
      <c r="J10" s="63"/>
      <c r="K10" s="71"/>
    </row>
    <row r="11" spans="1:11" ht="12.75">
      <c r="A11" s="12" t="s">
        <v>115</v>
      </c>
      <c r="B11" s="64"/>
      <c r="C11" s="64"/>
      <c r="D11" s="64"/>
      <c r="E11" s="64"/>
      <c r="F11" s="64"/>
      <c r="G11" s="64"/>
      <c r="H11" s="64"/>
      <c r="I11" s="64"/>
      <c r="J11" s="64"/>
      <c r="K11" s="72"/>
    </row>
    <row r="12" spans="1:11" ht="12.75">
      <c r="A12" s="10" t="s">
        <v>142</v>
      </c>
      <c r="B12" s="65">
        <v>53.4</v>
      </c>
      <c r="C12" s="65">
        <v>16.1</v>
      </c>
      <c r="D12" s="65">
        <v>46.7</v>
      </c>
      <c r="E12" s="65">
        <v>33.9</v>
      </c>
      <c r="F12" s="65">
        <v>9.5</v>
      </c>
      <c r="G12" s="65">
        <v>15.8</v>
      </c>
      <c r="H12" s="65">
        <v>52.4</v>
      </c>
      <c r="I12" s="65">
        <v>5</v>
      </c>
      <c r="J12" s="65">
        <v>1.8</v>
      </c>
      <c r="K12" s="74">
        <v>2.4</v>
      </c>
    </row>
    <row r="13" spans="1:11" ht="12.75">
      <c r="A13" s="10" t="s">
        <v>143</v>
      </c>
      <c r="B13" s="65">
        <v>32.8</v>
      </c>
      <c r="C13" s="65">
        <v>13.2</v>
      </c>
      <c r="D13" s="65">
        <v>27.8</v>
      </c>
      <c r="E13" s="65">
        <v>30.8</v>
      </c>
      <c r="F13" s="65">
        <v>5.2</v>
      </c>
      <c r="G13" s="65">
        <v>13.3</v>
      </c>
      <c r="H13" s="65">
        <v>32.4</v>
      </c>
      <c r="I13" s="65">
        <v>3.8</v>
      </c>
      <c r="J13" s="65">
        <v>1.7</v>
      </c>
      <c r="K13" s="74">
        <v>1.9</v>
      </c>
    </row>
    <row r="14" spans="1:11" ht="12.75">
      <c r="A14" s="10" t="s">
        <v>144</v>
      </c>
      <c r="B14" s="65">
        <v>7.5</v>
      </c>
      <c r="C14" s="65">
        <v>11.7</v>
      </c>
      <c r="D14" s="65">
        <v>13.1</v>
      </c>
      <c r="E14" s="65">
        <v>9.9</v>
      </c>
      <c r="F14" s="65">
        <v>8.8</v>
      </c>
      <c r="G14" s="65">
        <v>12.8</v>
      </c>
      <c r="H14" s="65">
        <v>15.5</v>
      </c>
      <c r="I14" s="65">
        <v>3.8</v>
      </c>
      <c r="J14" s="65">
        <v>1.8</v>
      </c>
      <c r="K14" s="74">
        <v>2.3</v>
      </c>
    </row>
    <row r="15" spans="1:11" ht="12.75">
      <c r="A15" s="10" t="s">
        <v>145</v>
      </c>
      <c r="B15" s="65">
        <v>1.1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3.9</v>
      </c>
      <c r="I15" s="65">
        <v>0.2</v>
      </c>
      <c r="J15" s="65">
        <v>0.1</v>
      </c>
      <c r="K15" s="74">
        <v>0</v>
      </c>
    </row>
    <row r="16" spans="1:11" ht="12.75">
      <c r="A16" s="10" t="s">
        <v>146</v>
      </c>
      <c r="B16" s="65">
        <v>0.7</v>
      </c>
      <c r="C16" s="65">
        <v>1</v>
      </c>
      <c r="D16" s="65">
        <v>0.8</v>
      </c>
      <c r="E16" s="65">
        <v>1.2</v>
      </c>
      <c r="F16" s="65">
        <v>1</v>
      </c>
      <c r="G16" s="65">
        <v>0.8</v>
      </c>
      <c r="H16" s="65">
        <v>1</v>
      </c>
      <c r="I16" s="65">
        <v>1.4</v>
      </c>
      <c r="J16" s="65">
        <v>2.7</v>
      </c>
      <c r="K16" s="74">
        <v>2.3</v>
      </c>
    </row>
    <row r="17" spans="1:11" ht="12.75">
      <c r="A17" s="10" t="s">
        <v>147</v>
      </c>
      <c r="B17" s="65">
        <v>0</v>
      </c>
      <c r="C17" s="65">
        <v>0.2</v>
      </c>
      <c r="D17" s="65">
        <v>0.1</v>
      </c>
      <c r="E17" s="65">
        <v>0.3</v>
      </c>
      <c r="F17" s="65">
        <v>0.3</v>
      </c>
      <c r="G17" s="65">
        <v>0.1</v>
      </c>
      <c r="H17" s="65">
        <v>0.2</v>
      </c>
      <c r="I17" s="65">
        <v>0.4</v>
      </c>
      <c r="J17" s="65">
        <v>1.3</v>
      </c>
      <c r="K17" s="74">
        <v>0.6</v>
      </c>
    </row>
    <row r="18" spans="1:11" ht="12.75">
      <c r="A18" s="10" t="s">
        <v>148</v>
      </c>
      <c r="B18" s="62">
        <v>10305</v>
      </c>
      <c r="C18" s="62">
        <v>2087</v>
      </c>
      <c r="D18" s="62">
        <v>8141</v>
      </c>
      <c r="E18" s="62">
        <v>4180</v>
      </c>
      <c r="F18" s="62">
        <v>23019</v>
      </c>
      <c r="G18" s="62">
        <v>6618</v>
      </c>
      <c r="H18" s="62">
        <v>11622</v>
      </c>
      <c r="I18" s="62">
        <v>522</v>
      </c>
      <c r="J18" s="63">
        <v>176</v>
      </c>
      <c r="K18" s="71">
        <v>10</v>
      </c>
    </row>
    <row r="19" spans="1:11" ht="12.75">
      <c r="A19" s="10" t="s">
        <v>149</v>
      </c>
      <c r="B19" s="62">
        <v>8819</v>
      </c>
      <c r="C19" s="62">
        <v>804</v>
      </c>
      <c r="D19" s="62">
        <v>7053</v>
      </c>
      <c r="E19" s="62">
        <v>994</v>
      </c>
      <c r="F19" s="62">
        <v>1224</v>
      </c>
      <c r="G19" s="62">
        <v>1118</v>
      </c>
      <c r="H19" s="62">
        <v>5753</v>
      </c>
      <c r="I19" s="62">
        <v>222</v>
      </c>
      <c r="J19" s="63">
        <v>14</v>
      </c>
      <c r="K19" s="71">
        <v>10</v>
      </c>
    </row>
    <row r="20" spans="1:11" ht="12.75">
      <c r="A20" s="10"/>
      <c r="B20" s="62"/>
      <c r="C20" s="62"/>
      <c r="D20" s="62"/>
      <c r="E20" s="62"/>
      <c r="F20" s="62"/>
      <c r="G20" s="62"/>
      <c r="H20" s="62"/>
      <c r="I20" s="62"/>
      <c r="J20" s="63"/>
      <c r="K20" s="71"/>
    </row>
    <row r="21" spans="1:11" ht="12.75">
      <c r="A21" s="12" t="s">
        <v>133</v>
      </c>
      <c r="B21" s="66"/>
      <c r="C21" s="66"/>
      <c r="D21" s="66"/>
      <c r="E21" s="66"/>
      <c r="F21" s="66"/>
      <c r="G21" s="66"/>
      <c r="H21" s="66"/>
      <c r="I21" s="66"/>
      <c r="J21" s="64"/>
      <c r="K21" s="72"/>
    </row>
    <row r="22" spans="1:11" ht="12.75">
      <c r="A22" s="10" t="s">
        <v>17</v>
      </c>
      <c r="B22" s="62">
        <v>14888</v>
      </c>
      <c r="C22" s="62">
        <v>41224</v>
      </c>
      <c r="D22" s="62">
        <v>39666</v>
      </c>
      <c r="E22" s="62">
        <v>72479</v>
      </c>
      <c r="F22" s="62">
        <v>8365</v>
      </c>
      <c r="G22" s="62">
        <v>41295</v>
      </c>
      <c r="H22" s="62">
        <v>39826</v>
      </c>
      <c r="I22" s="62">
        <v>40819</v>
      </c>
      <c r="J22" s="62">
        <v>66331</v>
      </c>
      <c r="K22" s="70">
        <v>38422</v>
      </c>
    </row>
    <row r="23" spans="1:11" ht="12.75">
      <c r="A23" s="10" t="s">
        <v>18</v>
      </c>
      <c r="B23" s="62">
        <v>3402</v>
      </c>
      <c r="C23" s="62">
        <v>15</v>
      </c>
      <c r="D23" s="62">
        <v>32</v>
      </c>
      <c r="E23" s="62">
        <v>3</v>
      </c>
      <c r="F23" s="62">
        <v>0</v>
      </c>
      <c r="G23" s="62">
        <v>0</v>
      </c>
      <c r="H23" s="62">
        <v>3851</v>
      </c>
      <c r="I23" s="62">
        <v>356</v>
      </c>
      <c r="J23" s="62">
        <v>89</v>
      </c>
      <c r="K23" s="70">
        <v>0</v>
      </c>
    </row>
    <row r="24" spans="1:11" ht="12.75">
      <c r="A24" s="10" t="s">
        <v>19</v>
      </c>
      <c r="B24" s="62">
        <v>1087</v>
      </c>
      <c r="C24" s="62">
        <v>31</v>
      </c>
      <c r="D24" s="62">
        <v>608</v>
      </c>
      <c r="E24" s="62">
        <v>490</v>
      </c>
      <c r="F24" s="62">
        <v>944</v>
      </c>
      <c r="G24" s="62">
        <v>13</v>
      </c>
      <c r="H24" s="62">
        <v>1660</v>
      </c>
      <c r="I24" s="62">
        <v>1595</v>
      </c>
      <c r="J24" s="62">
        <v>7</v>
      </c>
      <c r="K24" s="70">
        <v>3496</v>
      </c>
    </row>
    <row r="25" spans="1:11" ht="12.75">
      <c r="A25" s="10"/>
      <c r="B25" s="62"/>
      <c r="C25" s="62"/>
      <c r="D25" s="62"/>
      <c r="E25" s="62"/>
      <c r="F25" s="62"/>
      <c r="G25" s="62"/>
      <c r="H25" s="62"/>
      <c r="I25" s="62"/>
      <c r="J25" s="66"/>
      <c r="K25" s="70"/>
    </row>
    <row r="26" spans="1:11" ht="12.75">
      <c r="A26" s="12" t="s">
        <v>134</v>
      </c>
      <c r="B26" s="66"/>
      <c r="C26" s="66"/>
      <c r="D26" s="66"/>
      <c r="E26" s="66"/>
      <c r="F26" s="66"/>
      <c r="G26" s="66"/>
      <c r="H26" s="66"/>
      <c r="I26" s="66"/>
      <c r="J26" s="66"/>
      <c r="K26" s="73"/>
    </row>
    <row r="27" spans="1:11" ht="12.75">
      <c r="A27" s="10" t="s">
        <v>20</v>
      </c>
      <c r="B27" s="62">
        <v>1980</v>
      </c>
      <c r="C27" s="62">
        <v>5170</v>
      </c>
      <c r="D27" s="62">
        <v>4619</v>
      </c>
      <c r="E27" s="62">
        <v>5140</v>
      </c>
      <c r="F27" s="62">
        <v>1696</v>
      </c>
      <c r="G27" s="62">
        <v>1690</v>
      </c>
      <c r="H27" s="62">
        <v>3152</v>
      </c>
      <c r="I27" s="62">
        <v>2431</v>
      </c>
      <c r="J27" s="62">
        <v>3137</v>
      </c>
      <c r="K27" s="70">
        <v>1897</v>
      </c>
    </row>
    <row r="28" spans="1:11" ht="12.75">
      <c r="A28" s="10" t="s">
        <v>21</v>
      </c>
      <c r="B28" s="62">
        <v>3025</v>
      </c>
      <c r="C28" s="62">
        <v>2394</v>
      </c>
      <c r="D28" s="62">
        <v>5509</v>
      </c>
      <c r="E28" s="62">
        <v>6731</v>
      </c>
      <c r="F28" s="62">
        <v>1944</v>
      </c>
      <c r="G28" s="62">
        <v>2997</v>
      </c>
      <c r="H28" s="62">
        <v>3798</v>
      </c>
      <c r="I28" s="62">
        <v>1823</v>
      </c>
      <c r="J28" s="62">
        <v>4679</v>
      </c>
      <c r="K28" s="70">
        <v>3087</v>
      </c>
    </row>
    <row r="29" spans="1:11" ht="12.75">
      <c r="A29" s="10" t="s">
        <v>22</v>
      </c>
      <c r="B29" s="62">
        <v>723</v>
      </c>
      <c r="C29" s="62">
        <v>2155</v>
      </c>
      <c r="D29" s="62">
        <v>2729</v>
      </c>
      <c r="E29" s="62">
        <v>4827</v>
      </c>
      <c r="F29" s="62">
        <v>1602</v>
      </c>
      <c r="G29" s="62">
        <v>3848</v>
      </c>
      <c r="H29" s="62">
        <v>2619</v>
      </c>
      <c r="I29" s="62">
        <v>1364</v>
      </c>
      <c r="J29" s="62">
        <v>3661</v>
      </c>
      <c r="K29" s="70">
        <v>2874</v>
      </c>
    </row>
    <row r="30" spans="1:11" ht="12.75">
      <c r="A30" s="10" t="s">
        <v>23</v>
      </c>
      <c r="B30" s="62">
        <v>102</v>
      </c>
      <c r="C30" s="62">
        <v>542</v>
      </c>
      <c r="D30" s="62">
        <v>170</v>
      </c>
      <c r="E30" s="62">
        <v>615</v>
      </c>
      <c r="F30" s="62">
        <v>1022</v>
      </c>
      <c r="G30" s="62">
        <v>289</v>
      </c>
      <c r="H30" s="62">
        <v>435</v>
      </c>
      <c r="I30" s="62">
        <v>436</v>
      </c>
      <c r="J30" s="62">
        <v>2087</v>
      </c>
      <c r="K30" s="70">
        <v>2501</v>
      </c>
    </row>
    <row r="31" spans="1:11" ht="12.75">
      <c r="A31" s="10" t="s">
        <v>24</v>
      </c>
      <c r="B31" s="62">
        <v>2315</v>
      </c>
      <c r="C31" s="62">
        <v>6</v>
      </c>
      <c r="D31" s="62">
        <v>14</v>
      </c>
      <c r="E31" s="62">
        <v>3</v>
      </c>
      <c r="F31" s="62">
        <v>0</v>
      </c>
      <c r="G31" s="62">
        <v>0</v>
      </c>
      <c r="H31" s="62">
        <v>1159</v>
      </c>
      <c r="I31" s="62">
        <v>119</v>
      </c>
      <c r="J31" s="62">
        <v>24</v>
      </c>
      <c r="K31" s="70">
        <v>0</v>
      </c>
    </row>
    <row r="32" spans="1:11" ht="12.75">
      <c r="A32" s="10" t="s">
        <v>25</v>
      </c>
      <c r="B32" s="62">
        <v>54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365</v>
      </c>
      <c r="I32" s="62">
        <v>0</v>
      </c>
      <c r="J32" s="62">
        <v>0</v>
      </c>
      <c r="K32" s="70">
        <v>0</v>
      </c>
    </row>
    <row r="33" spans="1:11" ht="12.75">
      <c r="A33" s="10" t="s">
        <v>26</v>
      </c>
      <c r="B33" s="62">
        <v>235</v>
      </c>
      <c r="C33" s="62">
        <v>1</v>
      </c>
      <c r="D33" s="62">
        <v>2</v>
      </c>
      <c r="E33" s="62">
        <v>2</v>
      </c>
      <c r="F33" s="62">
        <v>0</v>
      </c>
      <c r="G33" s="62">
        <v>0</v>
      </c>
      <c r="H33" s="62">
        <v>138</v>
      </c>
      <c r="I33" s="62">
        <v>18</v>
      </c>
      <c r="J33" s="62">
        <v>6</v>
      </c>
      <c r="K33" s="70">
        <v>0</v>
      </c>
    </row>
    <row r="34" spans="1:11" ht="12.75">
      <c r="A34" s="10" t="s">
        <v>27</v>
      </c>
      <c r="B34" s="62">
        <v>1530</v>
      </c>
      <c r="C34" s="62">
        <v>1590</v>
      </c>
      <c r="D34" s="62">
        <v>3281</v>
      </c>
      <c r="E34" s="62">
        <v>2838</v>
      </c>
      <c r="F34" s="62">
        <v>759</v>
      </c>
      <c r="G34" s="62">
        <v>5029</v>
      </c>
      <c r="H34" s="62">
        <v>3782</v>
      </c>
      <c r="I34" s="62">
        <v>535</v>
      </c>
      <c r="J34" s="62">
        <v>1116</v>
      </c>
      <c r="K34" s="70">
        <v>366</v>
      </c>
    </row>
    <row r="35" spans="1:11" ht="12.75">
      <c r="A35" s="10" t="s">
        <v>28</v>
      </c>
      <c r="B35" s="62">
        <v>1223</v>
      </c>
      <c r="C35" s="62">
        <v>1111</v>
      </c>
      <c r="D35" s="62">
        <v>1649</v>
      </c>
      <c r="E35" s="62">
        <v>774</v>
      </c>
      <c r="F35" s="62">
        <v>1254</v>
      </c>
      <c r="G35" s="62">
        <v>951</v>
      </c>
      <c r="H35" s="62">
        <v>1840</v>
      </c>
      <c r="I35" s="62">
        <v>256</v>
      </c>
      <c r="J35" s="62">
        <v>476</v>
      </c>
      <c r="K35" s="70">
        <v>65</v>
      </c>
    </row>
    <row r="36" spans="1:11" ht="12.75">
      <c r="A36" s="10" t="s">
        <v>29</v>
      </c>
      <c r="B36" s="62">
        <v>2333</v>
      </c>
      <c r="C36" s="62">
        <v>2651</v>
      </c>
      <c r="D36" s="62">
        <v>4053</v>
      </c>
      <c r="E36" s="62">
        <v>2818</v>
      </c>
      <c r="F36" s="62">
        <v>1532</v>
      </c>
      <c r="G36" s="62">
        <v>1572</v>
      </c>
      <c r="H36" s="62">
        <v>3268</v>
      </c>
      <c r="I36" s="62">
        <v>1287</v>
      </c>
      <c r="J36" s="62">
        <v>1955</v>
      </c>
      <c r="K36" s="70">
        <v>913</v>
      </c>
    </row>
    <row r="37" spans="1:11" ht="12.75">
      <c r="A37" s="10" t="s">
        <v>30</v>
      </c>
      <c r="B37" s="62">
        <v>670</v>
      </c>
      <c r="C37" s="62">
        <v>1947</v>
      </c>
      <c r="D37" s="62">
        <v>2665</v>
      </c>
      <c r="E37" s="62">
        <v>3515</v>
      </c>
      <c r="F37" s="62">
        <v>1947</v>
      </c>
      <c r="G37" s="62">
        <v>2598</v>
      </c>
      <c r="H37" s="62">
        <v>2106</v>
      </c>
      <c r="I37" s="62">
        <v>1299</v>
      </c>
      <c r="J37" s="62">
        <v>1958</v>
      </c>
      <c r="K37" s="70">
        <v>1700</v>
      </c>
    </row>
    <row r="38" spans="1:11" ht="12.75">
      <c r="A38" s="10" t="s">
        <v>31</v>
      </c>
      <c r="B38" s="62">
        <v>743</v>
      </c>
      <c r="C38" s="62">
        <v>687</v>
      </c>
      <c r="D38" s="62">
        <v>1087</v>
      </c>
      <c r="E38" s="62">
        <v>1299</v>
      </c>
      <c r="F38" s="62">
        <v>1310</v>
      </c>
      <c r="G38" s="62">
        <v>745</v>
      </c>
      <c r="H38" s="62">
        <v>1550</v>
      </c>
      <c r="I38" s="62">
        <v>327</v>
      </c>
      <c r="J38" s="62">
        <v>398</v>
      </c>
      <c r="K38" s="70">
        <v>784</v>
      </c>
    </row>
    <row r="39" spans="1:11" ht="12.75">
      <c r="A39" s="10" t="s">
        <v>32</v>
      </c>
      <c r="B39" s="62">
        <v>1676</v>
      </c>
      <c r="C39" s="62">
        <v>1478</v>
      </c>
      <c r="D39" s="62">
        <v>2051</v>
      </c>
      <c r="E39" s="62">
        <v>2697</v>
      </c>
      <c r="F39" s="62">
        <v>1584</v>
      </c>
      <c r="G39" s="62">
        <v>965</v>
      </c>
      <c r="H39" s="62">
        <v>2507</v>
      </c>
      <c r="I39" s="62">
        <v>832</v>
      </c>
      <c r="J39" s="62">
        <v>3334</v>
      </c>
      <c r="K39" s="70">
        <v>2769</v>
      </c>
    </row>
    <row r="40" spans="1:11" ht="12.75">
      <c r="A40" s="10" t="s">
        <v>33</v>
      </c>
      <c r="B40" s="62">
        <v>569</v>
      </c>
      <c r="C40" s="62">
        <v>2117</v>
      </c>
      <c r="D40" s="62">
        <v>1570</v>
      </c>
      <c r="E40" s="62">
        <v>4072</v>
      </c>
      <c r="F40" s="62">
        <v>2976</v>
      </c>
      <c r="G40" s="62">
        <v>1546</v>
      </c>
      <c r="H40" s="62">
        <v>2809</v>
      </c>
      <c r="I40" s="62">
        <v>5849</v>
      </c>
      <c r="J40" s="62">
        <v>14397</v>
      </c>
      <c r="K40" s="70">
        <v>5707</v>
      </c>
    </row>
    <row r="41" spans="1:11" ht="12.75">
      <c r="A41" s="10" t="s">
        <v>34</v>
      </c>
      <c r="B41" s="62">
        <v>1970</v>
      </c>
      <c r="C41" s="62">
        <v>1006</v>
      </c>
      <c r="D41" s="62">
        <v>2361</v>
      </c>
      <c r="E41" s="62">
        <v>1355</v>
      </c>
      <c r="F41" s="62">
        <v>1205</v>
      </c>
      <c r="G41" s="62">
        <v>1999</v>
      </c>
      <c r="H41" s="62">
        <v>2721</v>
      </c>
      <c r="I41" s="62">
        <v>717</v>
      </c>
      <c r="J41" s="62">
        <v>213</v>
      </c>
      <c r="K41" s="70">
        <v>374</v>
      </c>
    </row>
    <row r="42" spans="1:11" ht="12.75">
      <c r="A42" s="10" t="s">
        <v>35</v>
      </c>
      <c r="B42" s="62">
        <v>126</v>
      </c>
      <c r="C42" s="62">
        <v>73</v>
      </c>
      <c r="D42" s="62">
        <v>342</v>
      </c>
      <c r="E42" s="62">
        <v>129</v>
      </c>
      <c r="F42" s="62">
        <v>286</v>
      </c>
      <c r="G42" s="62">
        <v>58</v>
      </c>
      <c r="H42" s="62">
        <v>402</v>
      </c>
      <c r="I42" s="62">
        <v>56</v>
      </c>
      <c r="J42" s="62">
        <v>1032</v>
      </c>
      <c r="K42" s="70">
        <v>7</v>
      </c>
    </row>
    <row r="43" spans="1:11" ht="12.75">
      <c r="A43" s="10" t="s">
        <v>36</v>
      </c>
      <c r="B43" s="62">
        <v>281</v>
      </c>
      <c r="C43" s="62">
        <v>372</v>
      </c>
      <c r="D43" s="62">
        <v>414</v>
      </c>
      <c r="E43" s="62">
        <v>249</v>
      </c>
      <c r="F43" s="62">
        <v>275</v>
      </c>
      <c r="G43" s="62">
        <v>422</v>
      </c>
      <c r="H43" s="62">
        <v>519</v>
      </c>
      <c r="I43" s="62">
        <v>152</v>
      </c>
      <c r="J43" s="62">
        <v>288</v>
      </c>
      <c r="K43" s="70">
        <v>105</v>
      </c>
    </row>
    <row r="44" spans="1:11" ht="12.75">
      <c r="A44" s="10" t="s">
        <v>37</v>
      </c>
      <c r="B44" s="62">
        <v>1123</v>
      </c>
      <c r="C44" s="62">
        <v>170</v>
      </c>
      <c r="D44" s="62">
        <v>1245</v>
      </c>
      <c r="E44" s="62">
        <v>2073</v>
      </c>
      <c r="F44" s="62">
        <v>110</v>
      </c>
      <c r="G44" s="62">
        <v>1</v>
      </c>
      <c r="H44" s="62">
        <v>1727</v>
      </c>
      <c r="I44" s="62">
        <v>225</v>
      </c>
      <c r="J44" s="62">
        <v>1466</v>
      </c>
      <c r="K44" s="70">
        <v>2430</v>
      </c>
    </row>
    <row r="45" spans="1:11" ht="12.75">
      <c r="A45" s="10"/>
      <c r="B45" s="66"/>
      <c r="C45" s="66"/>
      <c r="D45" s="66"/>
      <c r="E45" s="66"/>
      <c r="F45" s="66"/>
      <c r="G45" s="66"/>
      <c r="H45" s="66"/>
      <c r="I45" s="66"/>
      <c r="J45" s="66"/>
      <c r="K45" s="73"/>
    </row>
    <row r="46" spans="1:11" ht="12.75">
      <c r="A46" s="12" t="s">
        <v>136</v>
      </c>
      <c r="B46" s="66"/>
      <c r="C46" s="66"/>
      <c r="D46" s="66"/>
      <c r="E46" s="66"/>
      <c r="F46" s="66"/>
      <c r="G46" s="66"/>
      <c r="H46" s="66"/>
      <c r="I46" s="66"/>
      <c r="J46" s="66"/>
      <c r="K46" s="73"/>
    </row>
    <row r="47" spans="1:11" ht="12.75">
      <c r="A47" s="10" t="s">
        <v>38</v>
      </c>
      <c r="B47" s="62">
        <v>246272</v>
      </c>
      <c r="C47" s="62">
        <v>143357</v>
      </c>
      <c r="D47" s="62">
        <v>126976</v>
      </c>
      <c r="E47" s="62">
        <v>233392</v>
      </c>
      <c r="F47" s="62">
        <v>66836</v>
      </c>
      <c r="G47" s="62">
        <v>288866</v>
      </c>
      <c r="H47" s="62">
        <v>226594</v>
      </c>
      <c r="I47" s="62">
        <v>49533</v>
      </c>
      <c r="J47" s="62">
        <v>170541</v>
      </c>
      <c r="K47" s="70">
        <v>113327</v>
      </c>
    </row>
    <row r="48" spans="1:11" ht="12.75">
      <c r="A48" s="10" t="s">
        <v>39</v>
      </c>
      <c r="B48" s="62">
        <v>117111</v>
      </c>
      <c r="C48" s="62">
        <v>121087</v>
      </c>
      <c r="D48" s="62">
        <v>91346</v>
      </c>
      <c r="E48" s="62">
        <v>181559</v>
      </c>
      <c r="F48" s="62">
        <v>32820</v>
      </c>
      <c r="G48" s="62">
        <v>268924</v>
      </c>
      <c r="H48" s="62">
        <v>188080</v>
      </c>
      <c r="I48" s="62">
        <v>35517</v>
      </c>
      <c r="J48" s="62">
        <v>101279</v>
      </c>
      <c r="K48" s="70">
        <v>64286</v>
      </c>
    </row>
    <row r="49" spans="1:11" ht="12.75">
      <c r="A49" s="10" t="s">
        <v>40</v>
      </c>
      <c r="B49" s="62">
        <v>1358</v>
      </c>
      <c r="C49" s="62">
        <v>77</v>
      </c>
      <c r="D49" s="62">
        <v>41</v>
      </c>
      <c r="E49" s="62">
        <v>28225</v>
      </c>
      <c r="F49" s="62">
        <v>709</v>
      </c>
      <c r="G49" s="62">
        <v>53</v>
      </c>
      <c r="H49" s="62">
        <v>3025</v>
      </c>
      <c r="I49" s="62">
        <v>515</v>
      </c>
      <c r="J49" s="62">
        <v>70</v>
      </c>
      <c r="K49" s="70">
        <v>67</v>
      </c>
    </row>
    <row r="50" spans="1:11" ht="12.75">
      <c r="A50" s="10" t="s">
        <v>41</v>
      </c>
      <c r="B50" s="62">
        <v>14996</v>
      </c>
      <c r="C50" s="62">
        <v>13513</v>
      </c>
      <c r="D50" s="62">
        <v>21026</v>
      </c>
      <c r="E50" s="62">
        <v>15655</v>
      </c>
      <c r="F50" s="62">
        <v>24649</v>
      </c>
      <c r="G50" s="62">
        <v>10891</v>
      </c>
      <c r="H50" s="62">
        <v>19714</v>
      </c>
      <c r="I50" s="62">
        <v>8329</v>
      </c>
      <c r="J50" s="62">
        <v>62561</v>
      </c>
      <c r="K50" s="70">
        <v>40962</v>
      </c>
    </row>
    <row r="51" spans="1:11" ht="12.75">
      <c r="A51" s="10" t="s">
        <v>42</v>
      </c>
      <c r="B51" s="62">
        <v>112384</v>
      </c>
      <c r="C51" s="62">
        <v>8669</v>
      </c>
      <c r="D51" s="62">
        <v>14559</v>
      </c>
      <c r="E51" s="62">
        <v>7953</v>
      </c>
      <c r="F51" s="62">
        <v>8658</v>
      </c>
      <c r="G51" s="62">
        <v>8998</v>
      </c>
      <c r="H51" s="62">
        <v>13284</v>
      </c>
      <c r="I51" s="62">
        <v>5101</v>
      </c>
      <c r="J51" s="62">
        <v>6576</v>
      </c>
      <c r="K51" s="70">
        <v>8012</v>
      </c>
    </row>
    <row r="52" spans="1:11" ht="12.75">
      <c r="A52" s="10" t="s">
        <v>43</v>
      </c>
      <c r="B52" s="62">
        <v>423</v>
      </c>
      <c r="C52" s="62">
        <v>11</v>
      </c>
      <c r="D52" s="62">
        <v>4</v>
      </c>
      <c r="E52" s="62">
        <v>0</v>
      </c>
      <c r="F52" s="62">
        <v>0</v>
      </c>
      <c r="G52" s="62">
        <v>0</v>
      </c>
      <c r="H52" s="62">
        <v>2491</v>
      </c>
      <c r="I52" s="62">
        <v>71</v>
      </c>
      <c r="J52" s="62">
        <v>55</v>
      </c>
      <c r="K52" s="70">
        <v>0</v>
      </c>
    </row>
    <row r="53" spans="1:11" ht="12.75">
      <c r="A53" s="10" t="s">
        <v>44</v>
      </c>
      <c r="B53" s="62">
        <v>58</v>
      </c>
      <c r="C53" s="62">
        <v>18</v>
      </c>
      <c r="D53" s="62">
        <v>83</v>
      </c>
      <c r="E53" s="62">
        <v>77</v>
      </c>
      <c r="F53" s="62">
        <v>0</v>
      </c>
      <c r="G53" s="62">
        <v>0</v>
      </c>
      <c r="H53" s="62">
        <v>252</v>
      </c>
      <c r="I53" s="62">
        <v>8</v>
      </c>
      <c r="J53" s="62">
        <v>505</v>
      </c>
      <c r="K53" s="70">
        <v>20</v>
      </c>
    </row>
    <row r="54" spans="1:11" ht="12.75">
      <c r="A54" s="10" t="s">
        <v>45</v>
      </c>
      <c r="B54" s="62">
        <v>50441</v>
      </c>
      <c r="C54" s="62">
        <v>56926</v>
      </c>
      <c r="D54" s="62">
        <v>55398</v>
      </c>
      <c r="E54" s="62">
        <v>97285</v>
      </c>
      <c r="F54" s="62">
        <v>54290</v>
      </c>
      <c r="G54" s="62">
        <v>51235</v>
      </c>
      <c r="H54" s="62">
        <v>67751</v>
      </c>
      <c r="I54" s="62">
        <v>70860</v>
      </c>
      <c r="J54" s="62">
        <v>89743</v>
      </c>
      <c r="K54" s="70">
        <v>53966</v>
      </c>
    </row>
    <row r="55" spans="1:11" ht="12.75">
      <c r="A55" s="10" t="s">
        <v>46</v>
      </c>
      <c r="B55" s="62">
        <v>294429</v>
      </c>
      <c r="C55" s="62">
        <v>202320</v>
      </c>
      <c r="D55" s="62">
        <v>184727</v>
      </c>
      <c r="E55" s="62">
        <v>328124</v>
      </c>
      <c r="F55" s="62">
        <v>121120</v>
      </c>
      <c r="G55" s="62">
        <v>339241</v>
      </c>
      <c r="H55" s="62">
        <v>289876</v>
      </c>
      <c r="I55" s="62">
        <v>119334</v>
      </c>
      <c r="J55" s="62">
        <v>235004</v>
      </c>
      <c r="K55" s="70">
        <v>165997</v>
      </c>
    </row>
    <row r="56" spans="1:11" ht="12.75">
      <c r="A56" s="10" t="s">
        <v>47</v>
      </c>
      <c r="B56" s="62">
        <v>2870</v>
      </c>
      <c r="C56" s="62">
        <v>1011</v>
      </c>
      <c r="D56" s="62">
        <v>7108</v>
      </c>
      <c r="E56" s="62">
        <v>2711</v>
      </c>
      <c r="F56" s="62">
        <v>4843</v>
      </c>
      <c r="G56" s="62">
        <v>304</v>
      </c>
      <c r="H56" s="62">
        <v>7554</v>
      </c>
      <c r="I56" s="62">
        <v>1181</v>
      </c>
      <c r="J56" s="62">
        <v>24745</v>
      </c>
      <c r="K56" s="70">
        <v>1316</v>
      </c>
    </row>
    <row r="57" spans="1:11" ht="12.75">
      <c r="A57" s="10" t="s">
        <v>48</v>
      </c>
      <c r="B57" s="62">
        <v>948</v>
      </c>
      <c r="C57" s="62">
        <v>185</v>
      </c>
      <c r="D57" s="62">
        <v>190</v>
      </c>
      <c r="E57" s="62">
        <v>55</v>
      </c>
      <c r="F57" s="62">
        <v>0</v>
      </c>
      <c r="G57" s="62">
        <v>789</v>
      </c>
      <c r="H57" s="62">
        <v>610</v>
      </c>
      <c r="I57" s="62">
        <v>67</v>
      </c>
      <c r="J57" s="62">
        <v>1121</v>
      </c>
      <c r="K57" s="70">
        <v>0</v>
      </c>
    </row>
    <row r="58" spans="1:11" ht="12.75">
      <c r="A58" s="10"/>
      <c r="B58" s="62"/>
      <c r="C58" s="62"/>
      <c r="D58" s="62"/>
      <c r="E58" s="62"/>
      <c r="F58" s="62"/>
      <c r="G58" s="62"/>
      <c r="H58" s="62"/>
      <c r="I58" s="62"/>
      <c r="J58" s="62"/>
      <c r="K58" s="70"/>
    </row>
    <row r="59" spans="1:11" ht="12.75">
      <c r="A59" s="12" t="s">
        <v>135</v>
      </c>
      <c r="B59" s="66"/>
      <c r="C59" s="66"/>
      <c r="D59" s="66"/>
      <c r="E59" s="66"/>
      <c r="F59" s="66"/>
      <c r="G59" s="66"/>
      <c r="H59" s="66"/>
      <c r="I59" s="66"/>
      <c r="J59" s="66"/>
      <c r="K59" s="73"/>
    </row>
    <row r="60" spans="1:11" ht="12.75">
      <c r="A60" s="10" t="s">
        <v>49</v>
      </c>
      <c r="B60" s="62">
        <v>19188</v>
      </c>
      <c r="C60" s="62">
        <v>41259</v>
      </c>
      <c r="D60" s="62">
        <v>40120</v>
      </c>
      <c r="E60" s="62">
        <v>72970</v>
      </c>
      <c r="F60" s="62">
        <v>9309</v>
      </c>
      <c r="G60" s="62">
        <v>41308</v>
      </c>
      <c r="H60" s="62">
        <v>44882</v>
      </c>
      <c r="I60" s="62">
        <v>42698</v>
      </c>
      <c r="J60" s="62">
        <v>66424</v>
      </c>
      <c r="K60" s="70">
        <v>41918</v>
      </c>
    </row>
    <row r="61" spans="1:11" ht="12.75">
      <c r="A61" s="10" t="s">
        <v>50</v>
      </c>
      <c r="B61" s="62">
        <v>3700</v>
      </c>
      <c r="C61" s="62">
        <v>22644</v>
      </c>
      <c r="D61" s="62">
        <v>13114</v>
      </c>
      <c r="E61" s="62">
        <v>44161</v>
      </c>
      <c r="F61" s="62">
        <v>-4887</v>
      </c>
      <c r="G61" s="62">
        <v>21167</v>
      </c>
      <c r="H61" s="62">
        <v>20606</v>
      </c>
      <c r="I61" s="62">
        <v>32723</v>
      </c>
      <c r="J61" s="62">
        <v>46642</v>
      </c>
      <c r="K61" s="70">
        <v>27626</v>
      </c>
    </row>
    <row r="62" spans="1:11" ht="12.75">
      <c r="A62" s="10" t="s">
        <v>51</v>
      </c>
      <c r="B62" s="62">
        <v>14005</v>
      </c>
      <c r="C62" s="62">
        <v>24783</v>
      </c>
      <c r="D62" s="62">
        <v>21255</v>
      </c>
      <c r="E62" s="62">
        <v>50035</v>
      </c>
      <c r="F62" s="62">
        <v>18132</v>
      </c>
      <c r="G62" s="62">
        <v>27885</v>
      </c>
      <c r="H62" s="62">
        <v>32231</v>
      </c>
      <c r="I62" s="62">
        <v>33769</v>
      </c>
      <c r="J62" s="62">
        <v>47942</v>
      </c>
      <c r="K62" s="70">
        <v>28045</v>
      </c>
    </row>
    <row r="63" spans="1:11" ht="12.75">
      <c r="A63" s="10" t="s">
        <v>52</v>
      </c>
      <c r="B63" s="62">
        <v>12329</v>
      </c>
      <c r="C63" s="62">
        <v>23305</v>
      </c>
      <c r="D63" s="62">
        <v>19204</v>
      </c>
      <c r="E63" s="62">
        <v>47338</v>
      </c>
      <c r="F63" s="62">
        <v>16548</v>
      </c>
      <c r="G63" s="62">
        <v>26920</v>
      </c>
      <c r="H63" s="62">
        <v>29724</v>
      </c>
      <c r="I63" s="62">
        <v>32937</v>
      </c>
      <c r="J63" s="62">
        <v>44608</v>
      </c>
      <c r="K63" s="70">
        <v>25276</v>
      </c>
    </row>
    <row r="64" spans="1:11" ht="12.75">
      <c r="A64" s="10" t="s">
        <v>53</v>
      </c>
      <c r="B64" s="62">
        <v>9664</v>
      </c>
      <c r="C64" s="62">
        <v>20109</v>
      </c>
      <c r="D64" s="62">
        <v>14931</v>
      </c>
      <c r="E64" s="62">
        <v>41782</v>
      </c>
      <c r="F64" s="62">
        <v>12081</v>
      </c>
      <c r="G64" s="62">
        <v>23317</v>
      </c>
      <c r="H64" s="62">
        <v>23792</v>
      </c>
      <c r="I64" s="62">
        <v>26315</v>
      </c>
      <c r="J64" s="62">
        <v>28966</v>
      </c>
      <c r="K64" s="70">
        <v>19188</v>
      </c>
    </row>
    <row r="65" spans="1:11" ht="12.75">
      <c r="A65" s="10"/>
      <c r="B65" s="62"/>
      <c r="C65" s="62"/>
      <c r="D65" s="62"/>
      <c r="E65" s="62"/>
      <c r="F65" s="62"/>
      <c r="G65" s="62"/>
      <c r="H65" s="62"/>
      <c r="I65" s="62"/>
      <c r="J65" s="62"/>
      <c r="K65" s="70"/>
    </row>
    <row r="66" spans="1:11" ht="12.75">
      <c r="A66" s="12" t="s">
        <v>54</v>
      </c>
      <c r="B66" s="66"/>
      <c r="C66" s="66"/>
      <c r="D66" s="66"/>
      <c r="E66" s="66"/>
      <c r="F66" s="66"/>
      <c r="G66" s="66"/>
      <c r="H66" s="66"/>
      <c r="I66" s="66"/>
      <c r="J66" s="66"/>
      <c r="K66" s="73"/>
    </row>
    <row r="67" spans="1:11" ht="12.75">
      <c r="A67" s="60" t="s">
        <v>150</v>
      </c>
      <c r="B67" s="62">
        <v>278.80149812734084</v>
      </c>
      <c r="C67" s="62">
        <v>2560.496894409938</v>
      </c>
      <c r="D67" s="62">
        <v>849.3790149892933</v>
      </c>
      <c r="E67" s="62">
        <v>2138.0235988200593</v>
      </c>
      <c r="F67" s="62">
        <v>880.5263157894736</v>
      </c>
      <c r="G67" s="62">
        <v>2613.6075949367087</v>
      </c>
      <c r="H67" s="62">
        <v>760.0381679389313</v>
      </c>
      <c r="I67" s="62">
        <v>8163.8</v>
      </c>
      <c r="J67" s="62">
        <v>36850.555555555555</v>
      </c>
      <c r="K67" s="70">
        <v>16009.166666666668</v>
      </c>
    </row>
    <row r="68" spans="1:11" ht="12.75">
      <c r="A68" s="60" t="s">
        <v>151</v>
      </c>
      <c r="B68" s="62">
        <v>3092.7272727272725</v>
      </c>
      <c r="C68" s="62"/>
      <c r="D68" s="62"/>
      <c r="E68" s="62"/>
      <c r="F68" s="62"/>
      <c r="G68" s="62"/>
      <c r="H68" s="62">
        <v>987.4358974358975</v>
      </c>
      <c r="I68" s="62">
        <v>1780</v>
      </c>
      <c r="J68" s="62">
        <v>890</v>
      </c>
      <c r="K68" s="70"/>
    </row>
    <row r="69" spans="1:11" ht="12.75">
      <c r="A69" s="60" t="s">
        <v>152</v>
      </c>
      <c r="B69" s="62">
        <v>109.17602996254682</v>
      </c>
      <c r="C69" s="62">
        <v>637.3291925465838</v>
      </c>
      <c r="D69" s="62">
        <v>278.9507494646681</v>
      </c>
      <c r="E69" s="62">
        <v>510.70796460176996</v>
      </c>
      <c r="F69" s="62">
        <v>659.3684210526316</v>
      </c>
      <c r="G69" s="62">
        <v>558.4810126582278</v>
      </c>
      <c r="H69" s="62">
        <v>190.91603053435114</v>
      </c>
      <c r="I69" s="62">
        <v>1210.8</v>
      </c>
      <c r="J69" s="62">
        <v>7535.555555555556</v>
      </c>
      <c r="K69" s="70">
        <v>4316.25</v>
      </c>
    </row>
    <row r="70" spans="1:11" ht="12.75">
      <c r="A70" s="60" t="s">
        <v>153</v>
      </c>
      <c r="B70" s="62">
        <v>2367.272727272727</v>
      </c>
      <c r="C70" s="62"/>
      <c r="D70" s="62"/>
      <c r="E70" s="62"/>
      <c r="F70" s="62"/>
      <c r="G70" s="62"/>
      <c r="H70" s="62">
        <v>426.1538461538462</v>
      </c>
      <c r="I70" s="62">
        <v>685</v>
      </c>
      <c r="J70" s="62">
        <v>300</v>
      </c>
      <c r="K70" s="70"/>
    </row>
    <row r="71" spans="1:11" ht="12.75">
      <c r="A71" s="60" t="s">
        <v>154</v>
      </c>
      <c r="B71" s="62">
        <v>17613</v>
      </c>
      <c r="C71" s="62">
        <v>23305</v>
      </c>
      <c r="D71" s="62">
        <v>24005</v>
      </c>
      <c r="E71" s="62">
        <v>39448</v>
      </c>
      <c r="F71" s="62">
        <v>16548</v>
      </c>
      <c r="G71" s="62">
        <v>33650</v>
      </c>
      <c r="H71" s="62">
        <v>29724</v>
      </c>
      <c r="I71" s="62">
        <v>23526</v>
      </c>
      <c r="J71" s="62">
        <v>16521</v>
      </c>
      <c r="K71" s="70">
        <v>10990</v>
      </c>
    </row>
    <row r="72" spans="1:11" ht="12.75">
      <c r="A72" s="60" t="s">
        <v>138</v>
      </c>
      <c r="B72" s="65">
        <v>49.9</v>
      </c>
      <c r="C72" s="65">
        <v>48.7</v>
      </c>
      <c r="D72" s="65">
        <v>37</v>
      </c>
      <c r="E72" s="65">
        <v>57.3</v>
      </c>
      <c r="F72" s="65">
        <v>129.8</v>
      </c>
      <c r="G72" s="65">
        <v>56.4</v>
      </c>
      <c r="H72" s="65">
        <v>52.5</v>
      </c>
      <c r="I72" s="65">
        <v>61.5</v>
      </c>
      <c r="J72" s="65">
        <v>43.6</v>
      </c>
      <c r="K72" s="74">
        <v>45.8</v>
      </c>
    </row>
    <row r="73" spans="1:11" ht="13.5" thickBot="1">
      <c r="A73" s="61" t="s">
        <v>139</v>
      </c>
      <c r="B73" s="67">
        <v>38.1</v>
      </c>
      <c r="C73" s="67">
        <v>72.5</v>
      </c>
      <c r="D73" s="67">
        <v>72.8</v>
      </c>
      <c r="E73" s="67">
        <v>75</v>
      </c>
      <c r="F73" s="67">
        <v>17.1</v>
      </c>
      <c r="G73" s="67">
        <v>80.6</v>
      </c>
      <c r="H73" s="67">
        <v>66.2</v>
      </c>
      <c r="I73" s="67">
        <v>60.3</v>
      </c>
      <c r="J73" s="67">
        <v>74</v>
      </c>
      <c r="K73" s="75">
        <v>77.7</v>
      </c>
    </row>
    <row r="74" spans="1:11" ht="12.75">
      <c r="A74" s="151" t="s">
        <v>160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</row>
    <row r="75" spans="1:8" ht="12.75">
      <c r="A75" s="41" t="s">
        <v>104</v>
      </c>
      <c r="B75" s="39"/>
      <c r="C75" s="40"/>
      <c r="D75" s="40"/>
      <c r="E75" s="39"/>
      <c r="F75" s="40"/>
      <c r="G75" s="40"/>
      <c r="H75" s="40"/>
    </row>
    <row r="76" spans="1:8" ht="12.75">
      <c r="A76" s="38" t="s">
        <v>102</v>
      </c>
      <c r="B76" s="39"/>
      <c r="C76" s="40"/>
      <c r="D76" s="40"/>
      <c r="E76" s="39"/>
      <c r="F76" s="40"/>
      <c r="G76" s="40"/>
      <c r="H76" s="40"/>
    </row>
    <row r="77" spans="1:8" ht="12.75">
      <c r="A77" s="38" t="s">
        <v>103</v>
      </c>
      <c r="B77" s="39"/>
      <c r="C77" s="40"/>
      <c r="D77" s="40"/>
      <c r="E77" s="39"/>
      <c r="F77" s="40"/>
      <c r="G77" s="40"/>
      <c r="H77" s="40"/>
    </row>
    <row r="78" ht="12.75">
      <c r="A78" s="38" t="s">
        <v>105</v>
      </c>
    </row>
    <row r="81" ht="12.75">
      <c r="B81" s="53"/>
    </row>
  </sheetData>
  <mergeCells count="2">
    <mergeCell ref="A1:K1"/>
    <mergeCell ref="A3:K3"/>
  </mergeCells>
  <printOptions horizontalCentered="1"/>
  <pageMargins left="0.38" right="0.21" top="0.5905511811023623" bottom="1" header="0" footer="0"/>
  <pageSetup horizontalDpi="300" verticalDpi="300" orientation="portrait" paperSize="9" scale="5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79"/>
  <sheetViews>
    <sheetView showGridLines="0" tabSelected="1" zoomScale="75" zoomScaleNormal="75" zoomScaleSheetLayoutView="75" workbookViewId="0" topLeftCell="A1">
      <selection activeCell="A3" sqref="A3:K3"/>
    </sheetView>
  </sheetViews>
  <sheetFormatPr defaultColWidth="12.57421875" defaultRowHeight="12.75"/>
  <cols>
    <col min="1" max="1" width="44.421875" style="15" customWidth="1"/>
    <col min="2" max="7" width="12.7109375" style="15" customWidth="1"/>
    <col min="8" max="8" width="7.7109375" style="133" customWidth="1"/>
    <col min="9" max="9" width="9.57421875" style="133" customWidth="1"/>
    <col min="10" max="10" width="10.140625" style="15" customWidth="1"/>
    <col min="11" max="11" width="10.00390625" style="57" customWidth="1"/>
    <col min="12" max="16384" width="19.140625" style="15" customWidth="1"/>
  </cols>
  <sheetData>
    <row r="1" spans="1:11" s="13" customFormat="1" ht="18">
      <c r="A1" s="157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3" spans="1:12" ht="17.25">
      <c r="A3" s="160" t="s">
        <v>162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4"/>
    </row>
    <row r="4" spans="1:10" ht="12.75" customHeight="1" thickBot="1">
      <c r="A4" s="57"/>
      <c r="B4" s="57"/>
      <c r="C4" s="57"/>
      <c r="D4" s="57"/>
      <c r="E4" s="57"/>
      <c r="F4" s="57"/>
      <c r="G4" s="57"/>
      <c r="H4" s="123"/>
      <c r="I4" s="123"/>
      <c r="J4" s="57"/>
    </row>
    <row r="5" spans="1:11" s="101" customFormat="1" ht="12.75">
      <c r="A5" s="96"/>
      <c r="B5" s="97"/>
      <c r="C5" s="97" t="s">
        <v>55</v>
      </c>
      <c r="D5" s="97" t="s">
        <v>109</v>
      </c>
      <c r="E5" s="97" t="s">
        <v>56</v>
      </c>
      <c r="F5" s="98"/>
      <c r="G5" s="99"/>
      <c r="H5" s="124"/>
      <c r="I5" s="125" t="s">
        <v>57</v>
      </c>
      <c r="J5" s="99"/>
      <c r="K5" s="100" t="s">
        <v>58</v>
      </c>
    </row>
    <row r="6" spans="1:11" s="101" customFormat="1" ht="12.75">
      <c r="A6" s="102"/>
      <c r="B6" s="103" t="s">
        <v>108</v>
      </c>
      <c r="C6" s="103" t="s">
        <v>59</v>
      </c>
      <c r="D6" s="103" t="s">
        <v>110</v>
      </c>
      <c r="E6" s="103" t="s">
        <v>60</v>
      </c>
      <c r="F6" s="104" t="s">
        <v>61</v>
      </c>
      <c r="G6" s="103" t="s">
        <v>62</v>
      </c>
      <c r="H6" s="126"/>
      <c r="I6" s="126" t="s">
        <v>63</v>
      </c>
      <c r="J6" s="103" t="s">
        <v>64</v>
      </c>
      <c r="K6" s="105" t="s">
        <v>65</v>
      </c>
    </row>
    <row r="7" spans="1:11" s="101" customFormat="1" ht="12.75">
      <c r="A7" s="102"/>
      <c r="B7" s="103"/>
      <c r="C7" s="103" t="s">
        <v>132</v>
      </c>
      <c r="D7" s="103" t="s">
        <v>111</v>
      </c>
      <c r="E7" s="103" t="s">
        <v>66</v>
      </c>
      <c r="F7" s="104" t="s">
        <v>67</v>
      </c>
      <c r="G7" s="103" t="s">
        <v>68</v>
      </c>
      <c r="H7" s="126" t="s">
        <v>69</v>
      </c>
      <c r="I7" s="126" t="s">
        <v>70</v>
      </c>
      <c r="J7" s="103" t="s">
        <v>71</v>
      </c>
      <c r="K7" s="105" t="s">
        <v>7</v>
      </c>
    </row>
    <row r="8" spans="1:11" s="101" customFormat="1" ht="13.5" thickBot="1">
      <c r="A8" s="102"/>
      <c r="B8" s="106"/>
      <c r="C8" s="106" t="s">
        <v>72</v>
      </c>
      <c r="D8" s="106"/>
      <c r="E8" s="106" t="s">
        <v>73</v>
      </c>
      <c r="F8" s="107" t="s">
        <v>74</v>
      </c>
      <c r="G8" s="106" t="s">
        <v>75</v>
      </c>
      <c r="H8" s="127"/>
      <c r="I8" s="128" t="s">
        <v>76</v>
      </c>
      <c r="J8" s="108"/>
      <c r="K8" s="109" t="s">
        <v>131</v>
      </c>
    </row>
    <row r="9" spans="1:11" ht="15.75" customHeight="1">
      <c r="A9" s="11" t="s">
        <v>16</v>
      </c>
      <c r="B9" s="62">
        <v>41</v>
      </c>
      <c r="C9" s="62">
        <v>398</v>
      </c>
      <c r="D9" s="62">
        <v>19</v>
      </c>
      <c r="E9" s="62">
        <v>161</v>
      </c>
      <c r="F9" s="62">
        <v>268</v>
      </c>
      <c r="G9" s="62">
        <v>102</v>
      </c>
      <c r="H9" s="149">
        <v>246</v>
      </c>
      <c r="I9" s="129">
        <v>45</v>
      </c>
      <c r="J9" s="62">
        <v>323</v>
      </c>
      <c r="K9" s="69">
        <v>274</v>
      </c>
    </row>
    <row r="10" spans="1:11" ht="12.75">
      <c r="A10" s="10" t="s">
        <v>15</v>
      </c>
      <c r="B10" s="62">
        <v>3068</v>
      </c>
      <c r="C10" s="62">
        <v>19995</v>
      </c>
      <c r="D10" s="62">
        <v>1750</v>
      </c>
      <c r="E10" s="62">
        <v>4098</v>
      </c>
      <c r="F10" s="62">
        <v>22668</v>
      </c>
      <c r="G10" s="62">
        <v>7661</v>
      </c>
      <c r="H10" s="149">
        <v>50621</v>
      </c>
      <c r="I10" s="129">
        <v>2741</v>
      </c>
      <c r="J10" s="62">
        <v>148742</v>
      </c>
      <c r="K10" s="70">
        <v>27812</v>
      </c>
    </row>
    <row r="11" spans="1:11" ht="12.75">
      <c r="A11" s="10"/>
      <c r="B11" s="63"/>
      <c r="C11" s="63"/>
      <c r="D11" s="63"/>
      <c r="E11" s="63"/>
      <c r="F11" s="63"/>
      <c r="G11" s="63"/>
      <c r="H11" s="149"/>
      <c r="I11" s="130"/>
      <c r="J11" s="63"/>
      <c r="K11" s="71"/>
    </row>
    <row r="12" spans="1:11" ht="12.75">
      <c r="A12" s="12" t="s">
        <v>115</v>
      </c>
      <c r="B12" s="64"/>
      <c r="C12" s="64"/>
      <c r="D12" s="64"/>
      <c r="E12" s="64"/>
      <c r="F12" s="64"/>
      <c r="G12" s="64"/>
      <c r="H12" s="149"/>
      <c r="I12" s="131"/>
      <c r="J12" s="64"/>
      <c r="K12" s="72"/>
    </row>
    <row r="13" spans="1:11" ht="12.75">
      <c r="A13" s="10" t="s">
        <v>142</v>
      </c>
      <c r="B13" s="65">
        <v>1.7</v>
      </c>
      <c r="C13" s="65">
        <v>15</v>
      </c>
      <c r="D13" s="65">
        <v>5.9</v>
      </c>
      <c r="E13" s="65">
        <v>16.4</v>
      </c>
      <c r="F13" s="65">
        <v>7.4</v>
      </c>
      <c r="G13" s="65">
        <v>15.2</v>
      </c>
      <c r="H13" s="150">
        <v>4</v>
      </c>
      <c r="I13" s="132">
        <v>6.8</v>
      </c>
      <c r="J13" s="65">
        <v>12</v>
      </c>
      <c r="K13" s="74">
        <v>13.8</v>
      </c>
    </row>
    <row r="14" spans="1:11" ht="12.75">
      <c r="A14" s="10" t="s">
        <v>143</v>
      </c>
      <c r="B14" s="65">
        <v>1.6</v>
      </c>
      <c r="C14" s="65">
        <v>12.8</v>
      </c>
      <c r="D14" s="65">
        <v>3.8</v>
      </c>
      <c r="E14" s="65">
        <v>16.4</v>
      </c>
      <c r="F14" s="65">
        <v>5.8</v>
      </c>
      <c r="G14" s="65">
        <v>13.8</v>
      </c>
      <c r="H14" s="150">
        <v>3.9</v>
      </c>
      <c r="I14" s="132">
        <v>6.6</v>
      </c>
      <c r="J14" s="65">
        <v>10.6</v>
      </c>
      <c r="K14" s="74">
        <v>12.5</v>
      </c>
    </row>
    <row r="15" spans="1:11" ht="12.75">
      <c r="A15" s="10" t="s">
        <v>144</v>
      </c>
      <c r="B15" s="65">
        <v>1.7</v>
      </c>
      <c r="C15" s="65">
        <v>1.8</v>
      </c>
      <c r="D15" s="65">
        <v>2.6</v>
      </c>
      <c r="E15" s="65">
        <v>0.3</v>
      </c>
      <c r="F15" s="65">
        <v>5.7</v>
      </c>
      <c r="G15" s="65">
        <v>2.1</v>
      </c>
      <c r="H15" s="150">
        <v>3.5</v>
      </c>
      <c r="I15" s="132">
        <v>3.6</v>
      </c>
      <c r="J15" s="65">
        <v>3.8</v>
      </c>
      <c r="K15" s="74">
        <v>0.9</v>
      </c>
    </row>
    <row r="16" spans="1:11" ht="12.75">
      <c r="A16" s="10" t="s">
        <v>145</v>
      </c>
      <c r="B16" s="65">
        <v>0</v>
      </c>
      <c r="C16" s="65">
        <v>0.1</v>
      </c>
      <c r="D16" s="65">
        <v>0</v>
      </c>
      <c r="E16" s="65">
        <v>0</v>
      </c>
      <c r="F16" s="65">
        <v>0.2</v>
      </c>
      <c r="G16" s="65">
        <v>0.2</v>
      </c>
      <c r="H16" s="150">
        <v>0.1</v>
      </c>
      <c r="I16" s="132">
        <v>0.5</v>
      </c>
      <c r="J16" s="65">
        <v>0.1</v>
      </c>
      <c r="K16" s="74">
        <v>0.5</v>
      </c>
    </row>
    <row r="17" spans="1:11" ht="12.75">
      <c r="A17" s="10" t="s">
        <v>146</v>
      </c>
      <c r="B17" s="65">
        <v>1.4</v>
      </c>
      <c r="C17" s="65">
        <v>1.2</v>
      </c>
      <c r="D17" s="65">
        <v>1</v>
      </c>
      <c r="E17" s="65">
        <v>0.9</v>
      </c>
      <c r="F17" s="65">
        <v>1.1</v>
      </c>
      <c r="G17" s="65">
        <v>0.7</v>
      </c>
      <c r="H17" s="150">
        <v>0.9</v>
      </c>
      <c r="I17" s="132">
        <v>0.9</v>
      </c>
      <c r="J17" s="65">
        <v>1</v>
      </c>
      <c r="K17" s="74">
        <v>1.2</v>
      </c>
    </row>
    <row r="18" spans="1:11" s="16" customFormat="1" ht="12.75">
      <c r="A18" s="10" t="s">
        <v>147</v>
      </c>
      <c r="B18" s="65">
        <v>0.2</v>
      </c>
      <c r="C18" s="65">
        <v>0.3</v>
      </c>
      <c r="D18" s="65">
        <v>0.2</v>
      </c>
      <c r="E18" s="65">
        <v>0.1</v>
      </c>
      <c r="F18" s="65">
        <v>0.4</v>
      </c>
      <c r="G18" s="65">
        <v>0.1</v>
      </c>
      <c r="H18" s="150">
        <v>0.2</v>
      </c>
      <c r="I18" s="132">
        <v>0.2</v>
      </c>
      <c r="J18" s="65">
        <v>0.3</v>
      </c>
      <c r="K18" s="74">
        <v>0.2</v>
      </c>
    </row>
    <row r="19" spans="1:11" ht="12.75">
      <c r="A19" s="10" t="s">
        <v>148</v>
      </c>
      <c r="B19" s="63">
        <v>50</v>
      </c>
      <c r="C19" s="63">
        <v>994</v>
      </c>
      <c r="D19" s="63">
        <v>65</v>
      </c>
      <c r="E19" s="63">
        <v>459</v>
      </c>
      <c r="F19" s="63">
        <v>990</v>
      </c>
      <c r="G19" s="63">
        <v>3230</v>
      </c>
      <c r="H19" s="149">
        <v>253</v>
      </c>
      <c r="I19" s="129">
        <v>873</v>
      </c>
      <c r="J19" s="62">
        <v>5228</v>
      </c>
      <c r="K19" s="70">
        <v>2880</v>
      </c>
    </row>
    <row r="20" spans="1:11" ht="12.75">
      <c r="A20" s="10" t="s">
        <v>149</v>
      </c>
      <c r="B20" s="63">
        <v>0</v>
      </c>
      <c r="C20" s="63">
        <v>506</v>
      </c>
      <c r="D20" s="63">
        <v>11</v>
      </c>
      <c r="E20" s="63">
        <v>275</v>
      </c>
      <c r="F20" s="63">
        <v>182</v>
      </c>
      <c r="G20" s="63">
        <v>100</v>
      </c>
      <c r="H20" s="149">
        <v>34</v>
      </c>
      <c r="I20" s="129">
        <v>14</v>
      </c>
      <c r="J20" s="62">
        <v>119</v>
      </c>
      <c r="K20" s="70">
        <v>282</v>
      </c>
    </row>
    <row r="21" spans="1:11" ht="12.75">
      <c r="A21" s="10"/>
      <c r="B21" s="63"/>
      <c r="C21" s="63"/>
      <c r="D21" s="63"/>
      <c r="E21" s="63"/>
      <c r="F21" s="63"/>
      <c r="G21" s="63"/>
      <c r="H21" s="149"/>
      <c r="I21" s="129"/>
      <c r="J21" s="62"/>
      <c r="K21" s="70"/>
    </row>
    <row r="22" spans="1:11" ht="12.75">
      <c r="A22" s="12" t="s">
        <v>133</v>
      </c>
      <c r="B22" s="64"/>
      <c r="C22" s="64"/>
      <c r="D22" s="64"/>
      <c r="E22" s="64"/>
      <c r="F22" s="64"/>
      <c r="G22" s="64"/>
      <c r="H22" s="149"/>
      <c r="I22" s="129"/>
      <c r="J22" s="66"/>
      <c r="K22" s="73"/>
    </row>
    <row r="23" spans="1:11" ht="12.75">
      <c r="A23" s="10" t="s">
        <v>17</v>
      </c>
      <c r="B23" s="62">
        <v>41361</v>
      </c>
      <c r="C23" s="62">
        <v>22172</v>
      </c>
      <c r="D23" s="62">
        <v>23462</v>
      </c>
      <c r="E23" s="62">
        <v>14304</v>
      </c>
      <c r="F23" s="62">
        <v>29097</v>
      </c>
      <c r="G23" s="62">
        <v>10833</v>
      </c>
      <c r="H23" s="149">
        <v>25573</v>
      </c>
      <c r="I23" s="129">
        <v>31605</v>
      </c>
      <c r="J23" s="62">
        <v>19386</v>
      </c>
      <c r="K23" s="70">
        <v>17807</v>
      </c>
    </row>
    <row r="24" spans="1:11" ht="12.75">
      <c r="A24" s="10" t="s">
        <v>18</v>
      </c>
      <c r="B24" s="62">
        <v>8</v>
      </c>
      <c r="C24" s="62">
        <v>32</v>
      </c>
      <c r="D24" s="62">
        <v>0</v>
      </c>
      <c r="E24" s="62">
        <v>0</v>
      </c>
      <c r="F24" s="62">
        <v>189</v>
      </c>
      <c r="G24" s="62">
        <v>299</v>
      </c>
      <c r="H24" s="149">
        <v>99</v>
      </c>
      <c r="I24" s="129">
        <v>340</v>
      </c>
      <c r="J24" s="62">
        <v>49</v>
      </c>
      <c r="K24" s="70">
        <v>891</v>
      </c>
    </row>
    <row r="25" spans="1:11" ht="12.75">
      <c r="A25" s="10" t="s">
        <v>19</v>
      </c>
      <c r="B25" s="62">
        <v>0</v>
      </c>
      <c r="C25" s="62">
        <v>640</v>
      </c>
      <c r="D25" s="62">
        <v>0</v>
      </c>
      <c r="E25" s="62">
        <v>6</v>
      </c>
      <c r="F25" s="62">
        <v>964</v>
      </c>
      <c r="G25" s="62">
        <v>11</v>
      </c>
      <c r="H25" s="149">
        <v>2</v>
      </c>
      <c r="I25" s="129">
        <v>12</v>
      </c>
      <c r="J25" s="62">
        <v>32</v>
      </c>
      <c r="K25" s="70">
        <v>169</v>
      </c>
    </row>
    <row r="26" spans="1:11" ht="12.75">
      <c r="A26" s="10"/>
      <c r="B26" s="62"/>
      <c r="C26" s="62"/>
      <c r="D26" s="62"/>
      <c r="E26" s="62"/>
      <c r="F26" s="62"/>
      <c r="G26" s="62"/>
      <c r="H26" s="149"/>
      <c r="I26" s="129"/>
      <c r="J26" s="62"/>
      <c r="K26" s="70"/>
    </row>
    <row r="27" spans="1:11" ht="12.75">
      <c r="A27" s="12" t="s">
        <v>134</v>
      </c>
      <c r="B27" s="66"/>
      <c r="C27" s="66"/>
      <c r="D27" s="66"/>
      <c r="E27" s="66"/>
      <c r="F27" s="66"/>
      <c r="G27" s="66"/>
      <c r="H27" s="149"/>
      <c r="I27" s="129"/>
      <c r="J27" s="66"/>
      <c r="K27" s="73"/>
    </row>
    <row r="28" spans="1:11" ht="12.75">
      <c r="A28" s="10" t="s">
        <v>20</v>
      </c>
      <c r="B28" s="62">
        <v>3902</v>
      </c>
      <c r="C28" s="62">
        <v>273</v>
      </c>
      <c r="D28" s="62">
        <v>94</v>
      </c>
      <c r="E28" s="62">
        <v>108</v>
      </c>
      <c r="F28" s="62">
        <v>119</v>
      </c>
      <c r="G28" s="62">
        <v>74</v>
      </c>
      <c r="H28" s="149">
        <v>246</v>
      </c>
      <c r="I28" s="129">
        <v>162</v>
      </c>
      <c r="J28" s="62">
        <v>21</v>
      </c>
      <c r="K28" s="70">
        <v>275</v>
      </c>
    </row>
    <row r="29" spans="1:11" ht="12.75">
      <c r="A29" s="10" t="s">
        <v>21</v>
      </c>
      <c r="B29" s="62">
        <v>2552</v>
      </c>
      <c r="C29" s="62">
        <v>1169</v>
      </c>
      <c r="D29" s="62">
        <v>1708</v>
      </c>
      <c r="E29" s="62">
        <v>911</v>
      </c>
      <c r="F29" s="62">
        <v>1597</v>
      </c>
      <c r="G29" s="62">
        <v>608</v>
      </c>
      <c r="H29" s="149">
        <v>1291</v>
      </c>
      <c r="I29" s="129">
        <v>1338</v>
      </c>
      <c r="J29" s="62">
        <v>1438</v>
      </c>
      <c r="K29" s="70">
        <v>899</v>
      </c>
    </row>
    <row r="30" spans="1:11" ht="12.75">
      <c r="A30" s="10" t="s">
        <v>22</v>
      </c>
      <c r="B30" s="62">
        <v>2303</v>
      </c>
      <c r="C30" s="62">
        <v>1205</v>
      </c>
      <c r="D30" s="62">
        <v>600</v>
      </c>
      <c r="E30" s="62">
        <v>598</v>
      </c>
      <c r="F30" s="62">
        <v>2381</v>
      </c>
      <c r="G30" s="62">
        <v>273</v>
      </c>
      <c r="H30" s="149">
        <v>1306</v>
      </c>
      <c r="I30" s="129">
        <v>1387</v>
      </c>
      <c r="J30" s="62">
        <v>1217</v>
      </c>
      <c r="K30" s="70">
        <v>636</v>
      </c>
    </row>
    <row r="31" spans="1:11" ht="12.75">
      <c r="A31" s="10" t="s">
        <v>23</v>
      </c>
      <c r="B31" s="62">
        <v>1595</v>
      </c>
      <c r="C31" s="62">
        <v>136</v>
      </c>
      <c r="D31" s="62">
        <v>330</v>
      </c>
      <c r="E31" s="62">
        <v>47</v>
      </c>
      <c r="F31" s="62">
        <v>437</v>
      </c>
      <c r="G31" s="62">
        <v>14</v>
      </c>
      <c r="H31" s="149">
        <v>174</v>
      </c>
      <c r="I31" s="129">
        <v>309</v>
      </c>
      <c r="J31" s="62">
        <v>56</v>
      </c>
      <c r="K31" s="70">
        <v>136</v>
      </c>
    </row>
    <row r="32" spans="1:11" ht="12.75">
      <c r="A32" s="10" t="s">
        <v>24</v>
      </c>
      <c r="B32" s="62">
        <v>2</v>
      </c>
      <c r="C32" s="62">
        <v>30</v>
      </c>
      <c r="D32" s="62">
        <v>0</v>
      </c>
      <c r="E32" s="62">
        <v>0</v>
      </c>
      <c r="F32" s="62">
        <v>134</v>
      </c>
      <c r="G32" s="62">
        <v>94</v>
      </c>
      <c r="H32" s="149">
        <v>30</v>
      </c>
      <c r="I32" s="129">
        <v>80</v>
      </c>
      <c r="J32" s="62">
        <v>20</v>
      </c>
      <c r="K32" s="70">
        <v>143</v>
      </c>
    </row>
    <row r="33" spans="1:11" ht="12.75">
      <c r="A33" s="10" t="s">
        <v>25</v>
      </c>
      <c r="B33" s="62">
        <v>0</v>
      </c>
      <c r="C33" s="62">
        <v>0</v>
      </c>
      <c r="D33" s="62">
        <v>0</v>
      </c>
      <c r="E33" s="62">
        <v>0</v>
      </c>
      <c r="F33" s="62">
        <v>3</v>
      </c>
      <c r="G33" s="62">
        <v>20</v>
      </c>
      <c r="H33" s="149">
        <v>0</v>
      </c>
      <c r="I33" s="129">
        <v>0</v>
      </c>
      <c r="J33" s="62">
        <v>3</v>
      </c>
      <c r="K33" s="70">
        <v>31</v>
      </c>
    </row>
    <row r="34" spans="1:11" ht="12.75">
      <c r="A34" s="10" t="s">
        <v>26</v>
      </c>
      <c r="B34" s="62">
        <v>0</v>
      </c>
      <c r="C34" s="62">
        <v>3</v>
      </c>
      <c r="D34" s="62">
        <v>0</v>
      </c>
      <c r="E34" s="62">
        <v>0</v>
      </c>
      <c r="F34" s="62">
        <v>18</v>
      </c>
      <c r="G34" s="62">
        <v>2</v>
      </c>
      <c r="H34" s="149">
        <v>0</v>
      </c>
      <c r="I34" s="129">
        <v>114</v>
      </c>
      <c r="J34" s="62">
        <v>4</v>
      </c>
      <c r="K34" s="70">
        <v>31</v>
      </c>
    </row>
    <row r="35" spans="1:11" ht="12.75">
      <c r="A35" s="10" t="s">
        <v>27</v>
      </c>
      <c r="B35" s="62">
        <v>203</v>
      </c>
      <c r="C35" s="62">
        <v>511</v>
      </c>
      <c r="D35" s="62">
        <v>213</v>
      </c>
      <c r="E35" s="62">
        <v>203</v>
      </c>
      <c r="F35" s="62">
        <v>310</v>
      </c>
      <c r="G35" s="62">
        <v>411</v>
      </c>
      <c r="H35" s="149">
        <v>669</v>
      </c>
      <c r="I35" s="129">
        <v>709</v>
      </c>
      <c r="J35" s="62">
        <v>417</v>
      </c>
      <c r="K35" s="70">
        <v>246</v>
      </c>
    </row>
    <row r="36" spans="1:11" ht="12.75">
      <c r="A36" s="10" t="s">
        <v>28</v>
      </c>
      <c r="B36" s="62">
        <v>589</v>
      </c>
      <c r="C36" s="62">
        <v>804</v>
      </c>
      <c r="D36" s="62">
        <v>386</v>
      </c>
      <c r="E36" s="62">
        <v>303</v>
      </c>
      <c r="F36" s="62">
        <v>1175</v>
      </c>
      <c r="G36" s="62">
        <v>197</v>
      </c>
      <c r="H36" s="149">
        <v>169</v>
      </c>
      <c r="I36" s="129">
        <v>262</v>
      </c>
      <c r="J36" s="62">
        <v>453</v>
      </c>
      <c r="K36" s="70">
        <v>460</v>
      </c>
    </row>
    <row r="37" spans="1:11" ht="12.75">
      <c r="A37" s="10" t="s">
        <v>29</v>
      </c>
      <c r="B37" s="62">
        <v>2414</v>
      </c>
      <c r="C37" s="62">
        <v>1507</v>
      </c>
      <c r="D37" s="62">
        <v>957</v>
      </c>
      <c r="E37" s="62">
        <v>1656</v>
      </c>
      <c r="F37" s="62">
        <v>1961</v>
      </c>
      <c r="G37" s="62">
        <v>595</v>
      </c>
      <c r="H37" s="149">
        <v>508</v>
      </c>
      <c r="I37" s="129">
        <v>970</v>
      </c>
      <c r="J37" s="62">
        <v>949</v>
      </c>
      <c r="K37" s="70">
        <v>1204</v>
      </c>
    </row>
    <row r="38" spans="1:11" ht="12.75">
      <c r="A38" s="10" t="s">
        <v>30</v>
      </c>
      <c r="B38" s="62">
        <v>567</v>
      </c>
      <c r="C38" s="62">
        <v>133</v>
      </c>
      <c r="D38" s="62">
        <v>2860</v>
      </c>
      <c r="E38" s="62">
        <v>45</v>
      </c>
      <c r="F38" s="62">
        <v>1640</v>
      </c>
      <c r="G38" s="62">
        <v>68</v>
      </c>
      <c r="H38" s="149">
        <v>1677</v>
      </c>
      <c r="I38" s="129">
        <v>1758</v>
      </c>
      <c r="J38" s="62">
        <v>388</v>
      </c>
      <c r="K38" s="70">
        <v>184</v>
      </c>
    </row>
    <row r="39" spans="1:11" ht="12.75">
      <c r="A39" s="10" t="s">
        <v>31</v>
      </c>
      <c r="B39" s="62">
        <v>298</v>
      </c>
      <c r="C39" s="62">
        <v>1043</v>
      </c>
      <c r="D39" s="62">
        <v>961</v>
      </c>
      <c r="E39" s="62">
        <v>136</v>
      </c>
      <c r="F39" s="62">
        <v>2151</v>
      </c>
      <c r="G39" s="62">
        <v>91</v>
      </c>
      <c r="H39" s="149">
        <v>226</v>
      </c>
      <c r="I39" s="129">
        <v>450</v>
      </c>
      <c r="J39" s="62">
        <v>244</v>
      </c>
      <c r="K39" s="70">
        <v>399</v>
      </c>
    </row>
    <row r="40" spans="1:11" ht="12.75">
      <c r="A40" s="10" t="s">
        <v>32</v>
      </c>
      <c r="B40" s="62">
        <v>1290</v>
      </c>
      <c r="C40" s="62">
        <v>2521</v>
      </c>
      <c r="D40" s="62">
        <v>1360</v>
      </c>
      <c r="E40" s="62">
        <v>488</v>
      </c>
      <c r="F40" s="62">
        <v>2025</v>
      </c>
      <c r="G40" s="62">
        <v>1398</v>
      </c>
      <c r="H40" s="149">
        <v>871</v>
      </c>
      <c r="I40" s="129">
        <v>775</v>
      </c>
      <c r="J40" s="62">
        <v>1301</v>
      </c>
      <c r="K40" s="70">
        <v>1583</v>
      </c>
    </row>
    <row r="41" spans="1:11" ht="12.75">
      <c r="A41" s="10" t="s">
        <v>33</v>
      </c>
      <c r="B41" s="62">
        <v>2748</v>
      </c>
      <c r="C41" s="62">
        <v>4042</v>
      </c>
      <c r="D41" s="62">
        <v>3506</v>
      </c>
      <c r="E41" s="62">
        <v>1074</v>
      </c>
      <c r="F41" s="62">
        <v>5018</v>
      </c>
      <c r="G41" s="62">
        <v>1150</v>
      </c>
      <c r="H41" s="149">
        <v>2732</v>
      </c>
      <c r="I41" s="129">
        <v>3222</v>
      </c>
      <c r="J41" s="62">
        <v>3504</v>
      </c>
      <c r="K41" s="70">
        <v>2394</v>
      </c>
    </row>
    <row r="42" spans="1:11" ht="12.75">
      <c r="A42" s="10" t="s">
        <v>34</v>
      </c>
      <c r="B42" s="62">
        <v>45</v>
      </c>
      <c r="C42" s="62">
        <v>424</v>
      </c>
      <c r="D42" s="62">
        <v>2372</v>
      </c>
      <c r="E42" s="62">
        <v>0</v>
      </c>
      <c r="F42" s="62">
        <v>737</v>
      </c>
      <c r="G42" s="62">
        <v>38</v>
      </c>
      <c r="H42" s="149">
        <v>51</v>
      </c>
      <c r="I42" s="129">
        <v>287</v>
      </c>
      <c r="J42" s="62">
        <v>140</v>
      </c>
      <c r="K42" s="70">
        <v>193</v>
      </c>
    </row>
    <row r="43" spans="1:11" ht="12.75">
      <c r="A43" s="10" t="s">
        <v>35</v>
      </c>
      <c r="B43" s="62">
        <v>27</v>
      </c>
      <c r="C43" s="62">
        <v>163</v>
      </c>
      <c r="D43" s="62">
        <v>17</v>
      </c>
      <c r="E43" s="62">
        <v>6</v>
      </c>
      <c r="F43" s="62">
        <v>252</v>
      </c>
      <c r="G43" s="62">
        <v>20</v>
      </c>
      <c r="H43" s="149">
        <v>32</v>
      </c>
      <c r="I43" s="129">
        <v>10</v>
      </c>
      <c r="J43" s="62">
        <v>51</v>
      </c>
      <c r="K43" s="70">
        <v>34</v>
      </c>
    </row>
    <row r="44" spans="1:11" ht="12.75">
      <c r="A44" s="10" t="s">
        <v>36</v>
      </c>
      <c r="B44" s="62">
        <v>114</v>
      </c>
      <c r="C44" s="62">
        <v>201</v>
      </c>
      <c r="D44" s="62">
        <v>314</v>
      </c>
      <c r="E44" s="62">
        <v>228</v>
      </c>
      <c r="F44" s="62">
        <v>262</v>
      </c>
      <c r="G44" s="62">
        <v>97</v>
      </c>
      <c r="H44" s="149">
        <v>244</v>
      </c>
      <c r="I44" s="129">
        <v>221</v>
      </c>
      <c r="J44" s="62">
        <v>173</v>
      </c>
      <c r="K44" s="70">
        <v>131</v>
      </c>
    </row>
    <row r="45" spans="1:11" ht="12.75">
      <c r="A45" s="10" t="s">
        <v>37</v>
      </c>
      <c r="B45" s="62">
        <v>4</v>
      </c>
      <c r="C45" s="62">
        <v>2415</v>
      </c>
      <c r="D45" s="62">
        <v>1169</v>
      </c>
      <c r="E45" s="62">
        <v>258</v>
      </c>
      <c r="F45" s="62">
        <v>1514</v>
      </c>
      <c r="G45" s="62">
        <v>190</v>
      </c>
      <c r="H45" s="149">
        <v>919</v>
      </c>
      <c r="I45" s="129">
        <v>1873</v>
      </c>
      <c r="J45" s="62">
        <v>944</v>
      </c>
      <c r="K45" s="70">
        <v>1197</v>
      </c>
    </row>
    <row r="46" spans="1:11" ht="12.75">
      <c r="A46" s="10"/>
      <c r="B46" s="66"/>
      <c r="C46" s="66"/>
      <c r="D46" s="66"/>
      <c r="E46" s="66"/>
      <c r="F46" s="66"/>
      <c r="G46" s="66"/>
      <c r="H46" s="149"/>
      <c r="I46" s="129"/>
      <c r="J46" s="66"/>
      <c r="K46" s="73"/>
    </row>
    <row r="47" spans="1:11" ht="12.75">
      <c r="A47" s="12" t="s">
        <v>136</v>
      </c>
      <c r="B47" s="66"/>
      <c r="C47" s="66"/>
      <c r="D47" s="66"/>
      <c r="E47" s="66"/>
      <c r="F47" s="66"/>
      <c r="G47" s="66"/>
      <c r="H47" s="149"/>
      <c r="I47" s="129"/>
      <c r="J47" s="66"/>
      <c r="K47" s="73"/>
    </row>
    <row r="48" spans="1:11" ht="12.75">
      <c r="A48" s="10" t="s">
        <v>38</v>
      </c>
      <c r="B48" s="62">
        <v>58979</v>
      </c>
      <c r="C48" s="62">
        <v>113219</v>
      </c>
      <c r="D48" s="62">
        <v>62596</v>
      </c>
      <c r="E48" s="62">
        <v>78319</v>
      </c>
      <c r="F48" s="62">
        <v>87467</v>
      </c>
      <c r="G48" s="62">
        <v>93852</v>
      </c>
      <c r="H48" s="149">
        <v>89619</v>
      </c>
      <c r="I48" s="129">
        <v>91062</v>
      </c>
      <c r="J48" s="62">
        <v>108232</v>
      </c>
      <c r="K48" s="70">
        <v>127941</v>
      </c>
    </row>
    <row r="49" spans="1:11" ht="12.75">
      <c r="A49" s="10" t="s">
        <v>39</v>
      </c>
      <c r="B49" s="62">
        <v>31091</v>
      </c>
      <c r="C49" s="62">
        <v>63405</v>
      </c>
      <c r="D49" s="62">
        <v>35850</v>
      </c>
      <c r="E49" s="62">
        <v>61079</v>
      </c>
      <c r="F49" s="62">
        <v>57349</v>
      </c>
      <c r="G49" s="62">
        <v>74077</v>
      </c>
      <c r="H49" s="149">
        <v>74172</v>
      </c>
      <c r="I49" s="129">
        <v>68993</v>
      </c>
      <c r="J49" s="62">
        <v>83587</v>
      </c>
      <c r="K49" s="70">
        <v>105161</v>
      </c>
    </row>
    <row r="50" spans="1:11" ht="12.75">
      <c r="A50" s="10" t="s">
        <v>40</v>
      </c>
      <c r="B50" s="62">
        <v>286</v>
      </c>
      <c r="C50" s="62">
        <v>26297</v>
      </c>
      <c r="D50" s="62">
        <v>21060</v>
      </c>
      <c r="E50" s="62">
        <v>8645</v>
      </c>
      <c r="F50" s="62">
        <v>8710</v>
      </c>
      <c r="G50" s="62">
        <v>11221</v>
      </c>
      <c r="H50" s="149">
        <v>10596</v>
      </c>
      <c r="I50" s="129">
        <v>13747</v>
      </c>
      <c r="J50" s="62">
        <v>6145</v>
      </c>
      <c r="K50" s="70">
        <v>8834</v>
      </c>
    </row>
    <row r="51" spans="1:11" ht="12.75">
      <c r="A51" s="10" t="s">
        <v>41</v>
      </c>
      <c r="B51" s="62">
        <v>23427</v>
      </c>
      <c r="C51" s="62">
        <v>14610</v>
      </c>
      <c r="D51" s="62">
        <v>2883</v>
      </c>
      <c r="E51" s="62">
        <v>3737</v>
      </c>
      <c r="F51" s="62">
        <v>14282</v>
      </c>
      <c r="G51" s="62">
        <v>4749</v>
      </c>
      <c r="H51" s="149">
        <v>3635</v>
      </c>
      <c r="I51" s="129">
        <v>4340</v>
      </c>
      <c r="J51" s="62">
        <v>9681</v>
      </c>
      <c r="K51" s="70">
        <v>7941</v>
      </c>
    </row>
    <row r="52" spans="1:11" ht="12.75">
      <c r="A52" s="10" t="s">
        <v>42</v>
      </c>
      <c r="B52" s="62">
        <v>4170</v>
      </c>
      <c r="C52" s="62">
        <v>8886</v>
      </c>
      <c r="D52" s="62">
        <v>2803</v>
      </c>
      <c r="E52" s="62">
        <v>4858</v>
      </c>
      <c r="F52" s="62">
        <v>7117</v>
      </c>
      <c r="G52" s="62">
        <v>3669</v>
      </c>
      <c r="H52" s="149">
        <v>1160</v>
      </c>
      <c r="I52" s="129">
        <v>3791</v>
      </c>
      <c r="J52" s="62">
        <v>8780</v>
      </c>
      <c r="K52" s="70">
        <v>5807</v>
      </c>
    </row>
    <row r="53" spans="1:11" ht="12.75">
      <c r="A53" s="10" t="s">
        <v>43</v>
      </c>
      <c r="B53" s="62">
        <v>5</v>
      </c>
      <c r="C53" s="62">
        <v>21</v>
      </c>
      <c r="D53" s="62">
        <v>0</v>
      </c>
      <c r="E53" s="62">
        <v>0</v>
      </c>
      <c r="F53" s="62">
        <v>9</v>
      </c>
      <c r="G53" s="62">
        <v>136</v>
      </c>
      <c r="H53" s="149">
        <v>56</v>
      </c>
      <c r="I53" s="129">
        <v>191</v>
      </c>
      <c r="J53" s="62">
        <v>39</v>
      </c>
      <c r="K53" s="70">
        <v>198</v>
      </c>
    </row>
    <row r="54" spans="1:11" ht="12.75">
      <c r="A54" s="10" t="s">
        <v>44</v>
      </c>
      <c r="B54" s="62">
        <v>0</v>
      </c>
      <c r="C54" s="62">
        <v>174</v>
      </c>
      <c r="D54" s="62">
        <v>0</v>
      </c>
      <c r="E54" s="62">
        <v>0</v>
      </c>
      <c r="F54" s="62">
        <v>409</v>
      </c>
      <c r="G54" s="62">
        <v>7</v>
      </c>
      <c r="H54" s="149">
        <v>48</v>
      </c>
      <c r="I54" s="129">
        <v>0</v>
      </c>
      <c r="J54" s="62">
        <v>142</v>
      </c>
      <c r="K54" s="70">
        <v>178</v>
      </c>
    </row>
    <row r="55" spans="1:11" ht="12.75">
      <c r="A55" s="10" t="s">
        <v>45</v>
      </c>
      <c r="B55" s="62"/>
      <c r="C55" s="62"/>
      <c r="D55" s="62"/>
      <c r="E55" s="62"/>
      <c r="F55" s="62"/>
      <c r="G55" s="62"/>
      <c r="H55" s="149"/>
      <c r="I55" s="129"/>
      <c r="J55" s="62"/>
      <c r="K55" s="70"/>
    </row>
    <row r="56" spans="1:11" ht="12.75">
      <c r="A56" s="10" t="s">
        <v>46</v>
      </c>
      <c r="B56" s="62">
        <v>123498</v>
      </c>
      <c r="C56" s="62">
        <v>155150</v>
      </c>
      <c r="D56" s="62">
        <v>98007</v>
      </c>
      <c r="E56" s="62">
        <v>114621</v>
      </c>
      <c r="F56" s="62">
        <v>122243</v>
      </c>
      <c r="G56" s="62">
        <v>144787</v>
      </c>
      <c r="H56" s="149">
        <v>163865</v>
      </c>
      <c r="I56" s="129">
        <v>181189</v>
      </c>
      <c r="J56" s="62">
        <v>161338</v>
      </c>
      <c r="K56" s="70">
        <v>171508</v>
      </c>
    </row>
    <row r="57" spans="1:11" ht="12.75">
      <c r="A57" s="10" t="s">
        <v>47</v>
      </c>
      <c r="B57" s="62">
        <v>63</v>
      </c>
      <c r="C57" s="62">
        <v>3236</v>
      </c>
      <c r="D57" s="62">
        <v>229</v>
      </c>
      <c r="E57" s="62">
        <v>72</v>
      </c>
      <c r="F57" s="62">
        <v>5171</v>
      </c>
      <c r="G57" s="62">
        <v>390</v>
      </c>
      <c r="H57" s="149">
        <v>304</v>
      </c>
      <c r="I57" s="129">
        <v>987</v>
      </c>
      <c r="J57" s="62">
        <v>1052</v>
      </c>
      <c r="K57" s="70">
        <v>898</v>
      </c>
    </row>
    <row r="58" spans="1:11" ht="12.75">
      <c r="A58" s="10" t="s">
        <v>48</v>
      </c>
      <c r="B58" s="62">
        <v>0</v>
      </c>
      <c r="C58" s="62">
        <v>362</v>
      </c>
      <c r="D58" s="62">
        <v>0</v>
      </c>
      <c r="E58" s="62">
        <v>2</v>
      </c>
      <c r="F58" s="62">
        <v>362</v>
      </c>
      <c r="G58" s="62">
        <v>8</v>
      </c>
      <c r="H58" s="149">
        <v>85</v>
      </c>
      <c r="I58" s="129">
        <v>1046</v>
      </c>
      <c r="J58" s="62">
        <v>1014</v>
      </c>
      <c r="K58" s="70">
        <v>114</v>
      </c>
    </row>
    <row r="59" spans="1:11" ht="12.75">
      <c r="A59" s="10"/>
      <c r="B59" s="62"/>
      <c r="C59" s="62"/>
      <c r="D59" s="62"/>
      <c r="E59" s="62"/>
      <c r="F59" s="62"/>
      <c r="G59" s="62"/>
      <c r="H59" s="149"/>
      <c r="I59" s="129"/>
      <c r="J59" s="62"/>
      <c r="K59" s="70"/>
    </row>
    <row r="60" spans="1:11" ht="12.75">
      <c r="A60" s="12" t="s">
        <v>135</v>
      </c>
      <c r="B60" s="66"/>
      <c r="C60" s="66"/>
      <c r="D60" s="66"/>
      <c r="E60" s="66"/>
      <c r="F60" s="66"/>
      <c r="G60" s="66"/>
      <c r="H60" s="149"/>
      <c r="I60" s="129"/>
      <c r="J60" s="66"/>
      <c r="K60" s="73"/>
    </row>
    <row r="61" spans="1:11" ht="12.75">
      <c r="A61" s="10" t="s">
        <v>49</v>
      </c>
      <c r="B61" s="62">
        <v>41369</v>
      </c>
      <c r="C61" s="62">
        <v>22843</v>
      </c>
      <c r="D61" s="62">
        <v>23462</v>
      </c>
      <c r="E61" s="62">
        <v>14310</v>
      </c>
      <c r="F61" s="62">
        <v>30247</v>
      </c>
      <c r="G61" s="62">
        <v>11123</v>
      </c>
      <c r="H61" s="149">
        <v>25674</v>
      </c>
      <c r="I61" s="129">
        <v>31957</v>
      </c>
      <c r="J61" s="62">
        <v>19464</v>
      </c>
      <c r="K61" s="70">
        <v>18829</v>
      </c>
    </row>
    <row r="62" spans="1:11" ht="12.75">
      <c r="A62" s="10" t="s">
        <v>50</v>
      </c>
      <c r="B62" s="62">
        <v>26830</v>
      </c>
      <c r="C62" s="62">
        <v>15829</v>
      </c>
      <c r="D62" s="62">
        <v>15039</v>
      </c>
      <c r="E62" s="62">
        <v>10075</v>
      </c>
      <c r="F62" s="62">
        <v>18062</v>
      </c>
      <c r="G62" s="62">
        <v>8599</v>
      </c>
      <c r="H62" s="149">
        <v>19134</v>
      </c>
      <c r="I62" s="129">
        <v>24197</v>
      </c>
      <c r="J62" s="62">
        <v>14084</v>
      </c>
      <c r="K62" s="70">
        <v>14092</v>
      </c>
    </row>
    <row r="63" spans="1:11" ht="12.75">
      <c r="A63" s="10" t="s">
        <v>51</v>
      </c>
      <c r="B63" s="62">
        <v>27263</v>
      </c>
      <c r="C63" s="62">
        <v>17426</v>
      </c>
      <c r="D63" s="62">
        <v>16374</v>
      </c>
      <c r="E63" s="62">
        <v>10618</v>
      </c>
      <c r="F63" s="62">
        <v>19381</v>
      </c>
      <c r="G63" s="62">
        <v>12014</v>
      </c>
      <c r="H63" s="149">
        <v>19878</v>
      </c>
      <c r="I63" s="129">
        <v>25448</v>
      </c>
      <c r="J63" s="62">
        <v>19553</v>
      </c>
      <c r="K63" s="70">
        <v>17170</v>
      </c>
    </row>
    <row r="64" spans="1:11" ht="12.75">
      <c r="A64" s="10" t="s">
        <v>52</v>
      </c>
      <c r="B64" s="62">
        <v>25973</v>
      </c>
      <c r="C64" s="62">
        <v>14905</v>
      </c>
      <c r="D64" s="62">
        <v>15014</v>
      </c>
      <c r="E64" s="62">
        <v>10130</v>
      </c>
      <c r="F64" s="62">
        <v>17356</v>
      </c>
      <c r="G64" s="62">
        <v>10616</v>
      </c>
      <c r="H64" s="149">
        <v>19007</v>
      </c>
      <c r="I64" s="129">
        <v>24673</v>
      </c>
      <c r="J64" s="62">
        <v>18252</v>
      </c>
      <c r="K64" s="70">
        <v>15587</v>
      </c>
    </row>
    <row r="65" spans="1:11" ht="12.75">
      <c r="A65" s="10" t="s">
        <v>53</v>
      </c>
      <c r="B65" s="62">
        <v>23153</v>
      </c>
      <c r="C65" s="62">
        <v>10276</v>
      </c>
      <c r="D65" s="62">
        <v>9119</v>
      </c>
      <c r="E65" s="62">
        <v>9050</v>
      </c>
      <c r="F65" s="62">
        <v>11349</v>
      </c>
      <c r="G65" s="62">
        <v>9408</v>
      </c>
      <c r="H65" s="149">
        <v>16192</v>
      </c>
      <c r="I65" s="129">
        <v>21154</v>
      </c>
      <c r="J65" s="62">
        <v>14557</v>
      </c>
      <c r="K65" s="70">
        <v>12966</v>
      </c>
    </row>
    <row r="66" spans="1:11" ht="12.75">
      <c r="A66" s="10"/>
      <c r="B66" s="62"/>
      <c r="C66" s="62"/>
      <c r="D66" s="62"/>
      <c r="E66" s="62"/>
      <c r="F66" s="62"/>
      <c r="G66" s="62"/>
      <c r="H66" s="149"/>
      <c r="I66" s="129"/>
      <c r="J66" s="62"/>
      <c r="K66" s="70"/>
    </row>
    <row r="67" spans="1:11" ht="12.75">
      <c r="A67" s="12" t="s">
        <v>54</v>
      </c>
      <c r="B67" s="66"/>
      <c r="C67" s="66"/>
      <c r="D67" s="66"/>
      <c r="E67" s="66"/>
      <c r="F67" s="66"/>
      <c r="G67" s="66"/>
      <c r="H67" s="149"/>
      <c r="I67" s="129"/>
      <c r="J67" s="66"/>
      <c r="K67" s="73"/>
    </row>
    <row r="68" spans="1:11" ht="12.75">
      <c r="A68" s="60" t="s">
        <v>150</v>
      </c>
      <c r="B68" s="62">
        <v>24330</v>
      </c>
      <c r="C68" s="62">
        <v>1478.1333333333334</v>
      </c>
      <c r="D68" s="62">
        <v>3976.610169491525</v>
      </c>
      <c r="E68" s="62">
        <v>872.1951219512196</v>
      </c>
      <c r="F68" s="62">
        <v>3932.0270270270266</v>
      </c>
      <c r="G68" s="62">
        <v>712.6973684210527</v>
      </c>
      <c r="H68" s="149">
        <v>6393.25</v>
      </c>
      <c r="I68" s="129">
        <v>4647.794117647059</v>
      </c>
      <c r="J68" s="62">
        <v>1615.5</v>
      </c>
      <c r="K68" s="70">
        <v>1290.3623188405797</v>
      </c>
    </row>
    <row r="69" spans="1:11" ht="12.75">
      <c r="A69" s="60" t="s">
        <v>151</v>
      </c>
      <c r="B69" s="62"/>
      <c r="C69" s="62">
        <v>320</v>
      </c>
      <c r="D69" s="62"/>
      <c r="E69" s="62"/>
      <c r="F69" s="62">
        <v>945</v>
      </c>
      <c r="G69" s="62">
        <v>1495</v>
      </c>
      <c r="H69" s="149">
        <v>990</v>
      </c>
      <c r="I69" s="129">
        <v>680</v>
      </c>
      <c r="J69" s="62">
        <v>490</v>
      </c>
      <c r="K69" s="70">
        <v>1782</v>
      </c>
    </row>
    <row r="70" spans="1:11" ht="12.75">
      <c r="A70" s="60" t="s">
        <v>152</v>
      </c>
      <c r="B70" s="62">
        <v>6089.411764705883</v>
      </c>
      <c r="C70" s="62">
        <v>185.53333333333333</v>
      </c>
      <c r="D70" s="62">
        <v>463.05084745762707</v>
      </c>
      <c r="E70" s="62">
        <v>101.46341463414635</v>
      </c>
      <c r="F70" s="62">
        <v>612.7027027027027</v>
      </c>
      <c r="G70" s="62">
        <v>63.75</v>
      </c>
      <c r="H70" s="149">
        <v>754.25</v>
      </c>
      <c r="I70" s="129">
        <v>470</v>
      </c>
      <c r="J70" s="62">
        <v>227.66666666666666</v>
      </c>
      <c r="K70" s="70">
        <v>141.0144927536232</v>
      </c>
    </row>
    <row r="71" spans="1:11" ht="12.75">
      <c r="A71" s="60" t="s">
        <v>153</v>
      </c>
      <c r="B71" s="62"/>
      <c r="C71" s="62">
        <v>330</v>
      </c>
      <c r="D71" s="62"/>
      <c r="E71" s="62"/>
      <c r="F71" s="62">
        <v>775</v>
      </c>
      <c r="G71" s="62">
        <v>580</v>
      </c>
      <c r="H71" s="149">
        <v>300</v>
      </c>
      <c r="I71" s="129">
        <v>388</v>
      </c>
      <c r="J71" s="62">
        <v>270</v>
      </c>
      <c r="K71" s="70">
        <v>410</v>
      </c>
    </row>
    <row r="72" spans="1:11" ht="12.75">
      <c r="A72" s="60" t="s">
        <v>154</v>
      </c>
      <c r="B72" s="62">
        <v>18552</v>
      </c>
      <c r="C72" s="62">
        <v>12421</v>
      </c>
      <c r="D72" s="62">
        <v>15014</v>
      </c>
      <c r="E72" s="62">
        <v>11256</v>
      </c>
      <c r="F72" s="62">
        <v>15778</v>
      </c>
      <c r="G72" s="62">
        <v>15166</v>
      </c>
      <c r="H72" s="149">
        <v>21119</v>
      </c>
      <c r="I72" s="129">
        <v>27414</v>
      </c>
      <c r="J72" s="62">
        <v>18252</v>
      </c>
      <c r="K72" s="70">
        <v>12989</v>
      </c>
    </row>
    <row r="73" spans="1:11" ht="12.75">
      <c r="A73" s="60" t="s">
        <v>138</v>
      </c>
      <c r="B73" s="65">
        <v>56</v>
      </c>
      <c r="C73" s="65">
        <v>45</v>
      </c>
      <c r="D73" s="65">
        <v>38.9</v>
      </c>
      <c r="E73" s="65">
        <v>63.2</v>
      </c>
      <c r="F73" s="65">
        <v>37.5</v>
      </c>
      <c r="G73" s="65">
        <v>84.4</v>
      </c>
      <c r="H73" s="150">
        <v>63.1</v>
      </c>
      <c r="I73" s="132">
        <v>66.2</v>
      </c>
      <c r="J73" s="65">
        <v>74.8</v>
      </c>
      <c r="K73" s="74">
        <v>68.7</v>
      </c>
    </row>
    <row r="74" spans="1:11" ht="13.5" thickBot="1">
      <c r="A74" s="61" t="s">
        <v>139</v>
      </c>
      <c r="B74" s="67">
        <v>64.1</v>
      </c>
      <c r="C74" s="67">
        <v>63.5</v>
      </c>
      <c r="D74" s="67">
        <v>65.9</v>
      </c>
      <c r="E74" s="67">
        <v>39.4</v>
      </c>
      <c r="F74" s="67">
        <v>76.4</v>
      </c>
      <c r="G74" s="67">
        <v>21.7</v>
      </c>
      <c r="H74" s="122">
        <v>34.4</v>
      </c>
      <c r="I74" s="122">
        <v>34.6</v>
      </c>
      <c r="J74" s="67">
        <v>35.3</v>
      </c>
      <c r="K74" s="75">
        <v>42.7</v>
      </c>
    </row>
    <row r="75" spans="1:11" ht="12.75">
      <c r="A75" s="151" t="s">
        <v>160</v>
      </c>
      <c r="B75" s="152"/>
      <c r="C75" s="152"/>
      <c r="D75" s="152"/>
      <c r="E75" s="152"/>
      <c r="F75" s="152"/>
      <c r="G75" s="152"/>
      <c r="H75" s="153"/>
      <c r="I75" s="153"/>
      <c r="J75" s="152"/>
      <c r="K75" s="152"/>
    </row>
    <row r="76" ht="12.75">
      <c r="A76" s="41" t="s">
        <v>104</v>
      </c>
    </row>
    <row r="77" ht="12.75">
      <c r="A77" s="38" t="s">
        <v>102</v>
      </c>
    </row>
    <row r="78" spans="1:8" ht="12.75">
      <c r="A78" s="38" t="s">
        <v>103</v>
      </c>
      <c r="B78" s="17"/>
      <c r="C78" s="17"/>
      <c r="D78" s="17"/>
      <c r="E78" s="17"/>
      <c r="F78" s="17"/>
      <c r="G78" s="17"/>
      <c r="H78" s="134"/>
    </row>
    <row r="79" ht="12.75">
      <c r="A79" s="38" t="s">
        <v>105</v>
      </c>
    </row>
  </sheetData>
  <mergeCells count="2">
    <mergeCell ref="A1:K1"/>
    <mergeCell ref="A3:K3"/>
  </mergeCells>
  <printOptions horizontalCentered="1"/>
  <pageMargins left="0.75" right="0.75" top="0.5905511811023623" bottom="1" header="0" footer="0"/>
  <pageSetup horizontalDpi="300" verticalDpi="300" orientation="portrait" paperSize="9" scale="4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V78"/>
  <sheetViews>
    <sheetView showGridLines="0" zoomScale="75" zoomScaleNormal="75" zoomScaleSheetLayoutView="50" workbookViewId="0" topLeftCell="A1">
      <selection activeCell="K26" sqref="K26"/>
    </sheetView>
  </sheetViews>
  <sheetFormatPr defaultColWidth="12.57421875" defaultRowHeight="12.75"/>
  <cols>
    <col min="1" max="1" width="44.421875" style="20" customWidth="1"/>
    <col min="2" max="8" width="12.7109375" style="20" customWidth="1"/>
    <col min="9" max="10" width="7.7109375" style="20" customWidth="1"/>
    <col min="11" max="11" width="19.140625" style="20" customWidth="1"/>
    <col min="12" max="12" width="12.7109375" style="20" customWidth="1"/>
    <col min="13" max="13" width="19.140625" style="20" customWidth="1"/>
    <col min="14" max="14" width="10.140625" style="20" customWidth="1"/>
    <col min="15" max="15" width="11.28125" style="20" customWidth="1"/>
    <col min="16" max="16" width="14.8515625" style="20" customWidth="1"/>
    <col min="17" max="17" width="11.28125" style="20" customWidth="1"/>
    <col min="18" max="18" width="2.28125" style="20" customWidth="1"/>
    <col min="19" max="16384" width="19.140625" style="20" customWidth="1"/>
  </cols>
  <sheetData>
    <row r="1" spans="1:9" s="18" customFormat="1" ht="18">
      <c r="A1" s="157" t="s">
        <v>0</v>
      </c>
      <c r="B1" s="157"/>
      <c r="C1" s="157"/>
      <c r="D1" s="157"/>
      <c r="E1" s="157"/>
      <c r="F1" s="157"/>
      <c r="G1" s="157"/>
      <c r="H1" s="157"/>
      <c r="I1" s="8"/>
    </row>
    <row r="3" spans="1:14" ht="17.25">
      <c r="A3" s="160" t="s">
        <v>162</v>
      </c>
      <c r="B3" s="160"/>
      <c r="C3" s="160"/>
      <c r="D3" s="160"/>
      <c r="E3" s="160"/>
      <c r="F3" s="160"/>
      <c r="G3" s="160"/>
      <c r="H3" s="160"/>
      <c r="I3" s="48"/>
      <c r="J3" s="48"/>
      <c r="K3" s="48"/>
      <c r="L3" s="19"/>
      <c r="M3" s="19"/>
      <c r="N3" s="19"/>
    </row>
    <row r="4" spans="1:8" ht="12.75" customHeight="1" thickBot="1">
      <c r="A4" s="80"/>
      <c r="B4" s="80"/>
      <c r="C4" s="80"/>
      <c r="D4" s="80"/>
      <c r="E4" s="80"/>
      <c r="F4" s="80"/>
      <c r="G4" s="80"/>
      <c r="H4" s="80"/>
    </row>
    <row r="5" spans="1:8" s="114" customFormat="1" ht="12.75">
      <c r="A5" s="110"/>
      <c r="B5" s="111"/>
      <c r="C5" s="111"/>
      <c r="D5" s="112" t="s">
        <v>77</v>
      </c>
      <c r="E5" s="112" t="s">
        <v>78</v>
      </c>
      <c r="F5" s="111"/>
      <c r="G5" s="112" t="s">
        <v>57</v>
      </c>
      <c r="H5" s="113"/>
    </row>
    <row r="6" spans="1:8" s="114" customFormat="1" ht="12.75">
      <c r="A6" s="115"/>
      <c r="B6" s="116" t="s">
        <v>77</v>
      </c>
      <c r="C6" s="116" t="s">
        <v>79</v>
      </c>
      <c r="D6" s="116" t="s">
        <v>80</v>
      </c>
      <c r="E6" s="116" t="s">
        <v>81</v>
      </c>
      <c r="F6" s="116" t="s">
        <v>82</v>
      </c>
      <c r="G6" s="116" t="s">
        <v>80</v>
      </c>
      <c r="H6" s="117" t="s">
        <v>83</v>
      </c>
    </row>
    <row r="7" spans="1:17" s="114" customFormat="1" ht="13.5" thickBot="1">
      <c r="A7" s="115"/>
      <c r="B7" s="118" t="s">
        <v>84</v>
      </c>
      <c r="C7" s="118" t="s">
        <v>85</v>
      </c>
      <c r="D7" s="118" t="s">
        <v>86</v>
      </c>
      <c r="E7" s="118" t="s">
        <v>87</v>
      </c>
      <c r="F7" s="119"/>
      <c r="G7" s="118" t="s">
        <v>88</v>
      </c>
      <c r="H7" s="120" t="s">
        <v>85</v>
      </c>
      <c r="K7" s="121"/>
      <c r="L7" s="121"/>
      <c r="M7" s="121"/>
      <c r="N7" s="121"/>
      <c r="O7" s="121"/>
      <c r="P7" s="121"/>
      <c r="Q7" s="121"/>
    </row>
    <row r="8" spans="1:17" ht="12.75">
      <c r="A8" s="11" t="s">
        <v>16</v>
      </c>
      <c r="B8" s="68">
        <v>985</v>
      </c>
      <c r="C8" s="68">
        <v>390</v>
      </c>
      <c r="D8" s="68">
        <v>40</v>
      </c>
      <c r="E8" s="68">
        <v>25</v>
      </c>
      <c r="F8" s="68">
        <v>495</v>
      </c>
      <c r="G8" s="68">
        <v>233</v>
      </c>
      <c r="H8" s="69">
        <v>83</v>
      </c>
      <c r="K8" s="21"/>
      <c r="L8" s="22"/>
      <c r="M8" s="22"/>
      <c r="N8" s="22"/>
      <c r="O8" s="22"/>
      <c r="P8" s="22"/>
      <c r="Q8" s="22"/>
    </row>
    <row r="9" spans="1:17" ht="12.75">
      <c r="A9" s="10" t="s">
        <v>15</v>
      </c>
      <c r="B9" s="62">
        <v>26444</v>
      </c>
      <c r="C9" s="62">
        <v>28477</v>
      </c>
      <c r="D9" s="62">
        <v>2257</v>
      </c>
      <c r="E9" s="62">
        <v>3946</v>
      </c>
      <c r="F9" s="62">
        <v>21812</v>
      </c>
      <c r="G9" s="62">
        <v>11818</v>
      </c>
      <c r="H9" s="70">
        <v>2260</v>
      </c>
      <c r="K9" s="22"/>
      <c r="L9" s="22"/>
      <c r="M9" s="22"/>
      <c r="N9" s="22"/>
      <c r="O9" s="22"/>
      <c r="P9" s="22"/>
      <c r="Q9" s="22"/>
    </row>
    <row r="10" spans="1:17" ht="12.75">
      <c r="A10" s="10"/>
      <c r="B10" s="63"/>
      <c r="C10" s="63"/>
      <c r="D10" s="63"/>
      <c r="E10" s="63"/>
      <c r="F10" s="63"/>
      <c r="G10" s="63"/>
      <c r="H10" s="71"/>
      <c r="K10" s="22"/>
      <c r="L10" s="22"/>
      <c r="M10" s="22"/>
      <c r="N10" s="22"/>
      <c r="O10" s="22"/>
      <c r="P10" s="22"/>
      <c r="Q10" s="22"/>
    </row>
    <row r="11" spans="1:17" ht="12.75">
      <c r="A11" s="12" t="s">
        <v>115</v>
      </c>
      <c r="B11" s="64"/>
      <c r="C11" s="64"/>
      <c r="D11" s="64"/>
      <c r="E11" s="64"/>
      <c r="F11" s="64"/>
      <c r="G11" s="64"/>
      <c r="H11" s="72"/>
      <c r="I11" s="24"/>
      <c r="K11" s="22"/>
      <c r="L11" s="22"/>
      <c r="M11" s="22"/>
      <c r="N11" s="22"/>
      <c r="O11" s="22"/>
      <c r="P11" s="22"/>
      <c r="Q11" s="22"/>
    </row>
    <row r="12" spans="1:17" ht="12.75">
      <c r="A12" s="10" t="s">
        <v>142</v>
      </c>
      <c r="B12" s="65">
        <v>15</v>
      </c>
      <c r="C12" s="65">
        <v>38.8</v>
      </c>
      <c r="D12" s="65">
        <v>26</v>
      </c>
      <c r="E12" s="65">
        <v>11.7</v>
      </c>
      <c r="F12" s="65">
        <v>29.8</v>
      </c>
      <c r="G12" s="65">
        <v>43.9</v>
      </c>
      <c r="H12" s="74">
        <v>3.5</v>
      </c>
      <c r="I12" s="24"/>
      <c r="K12" s="22"/>
      <c r="L12" s="22"/>
      <c r="M12" s="22"/>
      <c r="N12" s="22"/>
      <c r="O12" s="22"/>
      <c r="P12" s="22"/>
      <c r="Q12" s="22"/>
    </row>
    <row r="13" spans="1:17" ht="12.75">
      <c r="A13" s="10" t="s">
        <v>143</v>
      </c>
      <c r="B13" s="65">
        <v>9.5</v>
      </c>
      <c r="C13" s="65">
        <v>23.2</v>
      </c>
      <c r="D13" s="65">
        <v>3.2</v>
      </c>
      <c r="E13" s="65">
        <v>7.1</v>
      </c>
      <c r="F13" s="65">
        <v>19</v>
      </c>
      <c r="G13" s="65">
        <v>20.9</v>
      </c>
      <c r="H13" s="74">
        <v>2.2</v>
      </c>
      <c r="I13" s="24"/>
      <c r="K13" s="25"/>
      <c r="L13" s="25"/>
      <c r="M13" s="25"/>
      <c r="N13" s="25"/>
      <c r="O13" s="22"/>
      <c r="P13" s="22"/>
      <c r="Q13" s="22"/>
    </row>
    <row r="14" spans="1:17" ht="12.75">
      <c r="A14" s="10" t="s">
        <v>144</v>
      </c>
      <c r="B14" s="65">
        <v>0.4</v>
      </c>
      <c r="C14" s="65">
        <v>0.6</v>
      </c>
      <c r="D14" s="65">
        <v>1</v>
      </c>
      <c r="E14" s="65">
        <v>0.2</v>
      </c>
      <c r="F14" s="65">
        <v>1.3</v>
      </c>
      <c r="G14" s="65">
        <v>0.3</v>
      </c>
      <c r="H14" s="74">
        <v>0.9</v>
      </c>
      <c r="I14" s="24"/>
      <c r="J14" s="24"/>
      <c r="K14" s="22"/>
      <c r="L14" s="22"/>
      <c r="M14" s="21"/>
      <c r="N14" s="22"/>
      <c r="O14" s="21"/>
      <c r="P14" s="21"/>
      <c r="Q14" s="22"/>
    </row>
    <row r="15" spans="1:17" ht="12.75">
      <c r="A15" s="10" t="s">
        <v>145</v>
      </c>
      <c r="B15" s="65">
        <v>30.8</v>
      </c>
      <c r="C15" s="65">
        <v>34</v>
      </c>
      <c r="D15" s="65">
        <v>62.2</v>
      </c>
      <c r="E15" s="65">
        <v>20.9</v>
      </c>
      <c r="F15" s="65">
        <v>43.6</v>
      </c>
      <c r="G15" s="65">
        <v>39.5</v>
      </c>
      <c r="H15" s="74">
        <v>149.7</v>
      </c>
      <c r="I15" s="24"/>
      <c r="J15" s="24"/>
      <c r="K15" s="22"/>
      <c r="L15" s="22"/>
      <c r="M15" s="22"/>
      <c r="N15" s="22"/>
      <c r="O15" s="22"/>
      <c r="P15" s="22"/>
      <c r="Q15" s="22"/>
    </row>
    <row r="16" spans="1:17" ht="12.75">
      <c r="A16" s="10" t="s">
        <v>146</v>
      </c>
      <c r="B16" s="65">
        <v>1.2</v>
      </c>
      <c r="C16" s="65">
        <v>1.2</v>
      </c>
      <c r="D16" s="65">
        <v>0.8</v>
      </c>
      <c r="E16" s="65">
        <v>0.9</v>
      </c>
      <c r="F16" s="65">
        <v>1.1</v>
      </c>
      <c r="G16" s="65">
        <v>1.2</v>
      </c>
      <c r="H16" s="74">
        <v>1.7</v>
      </c>
      <c r="I16" s="24"/>
      <c r="J16" s="24"/>
      <c r="K16" s="22" t="s">
        <v>89</v>
      </c>
      <c r="L16" s="22" t="s">
        <v>89</v>
      </c>
      <c r="M16" s="22" t="s">
        <v>89</v>
      </c>
      <c r="N16" s="22" t="s">
        <v>89</v>
      </c>
      <c r="O16" s="22" t="s">
        <v>89</v>
      </c>
      <c r="P16" s="22" t="s">
        <v>89</v>
      </c>
      <c r="Q16" s="22" t="s">
        <v>89</v>
      </c>
    </row>
    <row r="17" spans="1:17" ht="12.75">
      <c r="A17" s="10" t="s">
        <v>147</v>
      </c>
      <c r="B17" s="65">
        <v>0</v>
      </c>
      <c r="C17" s="65">
        <v>0</v>
      </c>
      <c r="D17" s="65">
        <v>0.1</v>
      </c>
      <c r="E17" s="65">
        <v>0</v>
      </c>
      <c r="F17" s="65">
        <v>0.1</v>
      </c>
      <c r="G17" s="65">
        <v>0.1</v>
      </c>
      <c r="H17" s="74">
        <v>0.4</v>
      </c>
      <c r="I17" s="24"/>
      <c r="J17" s="24"/>
      <c r="K17" s="22"/>
      <c r="L17" s="22"/>
      <c r="M17" s="21"/>
      <c r="N17" s="22"/>
      <c r="O17" s="22"/>
      <c r="P17" s="22"/>
      <c r="Q17" s="22"/>
    </row>
    <row r="18" spans="1:17" ht="12.75">
      <c r="A18" s="10" t="s">
        <v>148</v>
      </c>
      <c r="B18" s="62">
        <v>6194</v>
      </c>
      <c r="C18" s="62">
        <v>10348</v>
      </c>
      <c r="D18" s="62">
        <v>22415</v>
      </c>
      <c r="E18" s="62">
        <v>5163</v>
      </c>
      <c r="F18" s="62">
        <v>9891</v>
      </c>
      <c r="G18" s="62">
        <v>8751</v>
      </c>
      <c r="H18" s="70">
        <v>1280</v>
      </c>
      <c r="I18" s="24"/>
      <c r="J18" s="24"/>
      <c r="K18" s="21"/>
      <c r="L18" s="21"/>
      <c r="M18" s="21"/>
      <c r="N18" s="21"/>
      <c r="O18" s="21"/>
      <c r="P18" s="21"/>
      <c r="Q18" s="21"/>
    </row>
    <row r="19" spans="1:17" ht="12.75">
      <c r="A19" s="10" t="s">
        <v>149</v>
      </c>
      <c r="B19" s="62">
        <v>490</v>
      </c>
      <c r="C19" s="62">
        <v>101</v>
      </c>
      <c r="D19" s="62">
        <v>424</v>
      </c>
      <c r="E19" s="62">
        <v>384</v>
      </c>
      <c r="F19" s="62">
        <v>827</v>
      </c>
      <c r="G19" s="62">
        <v>751</v>
      </c>
      <c r="H19" s="70">
        <v>350</v>
      </c>
      <c r="I19" s="24"/>
      <c r="J19" s="24"/>
      <c r="K19" s="22"/>
      <c r="L19" s="22"/>
      <c r="M19" s="22"/>
      <c r="N19" s="22"/>
      <c r="O19" s="22"/>
      <c r="P19" s="22"/>
      <c r="Q19" s="22"/>
    </row>
    <row r="20" spans="1:17" ht="12.75">
      <c r="A20" s="10"/>
      <c r="B20" s="62"/>
      <c r="C20" s="62"/>
      <c r="D20" s="62"/>
      <c r="E20" s="62"/>
      <c r="F20" s="62"/>
      <c r="G20" s="62"/>
      <c r="H20" s="70"/>
      <c r="I20" s="24"/>
      <c r="J20" s="24"/>
      <c r="K20" s="22"/>
      <c r="L20" s="22"/>
      <c r="M20" s="22"/>
      <c r="N20" s="22"/>
      <c r="O20" s="22"/>
      <c r="P20" s="22"/>
      <c r="Q20" s="22"/>
    </row>
    <row r="21" spans="1:17" ht="12.75">
      <c r="A21" s="12" t="s">
        <v>133</v>
      </c>
      <c r="B21" s="66"/>
      <c r="C21" s="66"/>
      <c r="D21" s="66"/>
      <c r="E21" s="66"/>
      <c r="F21" s="66"/>
      <c r="G21" s="66"/>
      <c r="H21" s="73"/>
      <c r="I21" s="23"/>
      <c r="J21" s="23"/>
      <c r="K21" s="22"/>
      <c r="L21" s="22"/>
      <c r="M21" s="22"/>
      <c r="N21" s="22"/>
      <c r="O21" s="22"/>
      <c r="P21" s="22"/>
      <c r="Q21" s="22"/>
    </row>
    <row r="22" spans="1:17" ht="12.75">
      <c r="A22" s="10" t="s">
        <v>17</v>
      </c>
      <c r="B22" s="62">
        <v>6043</v>
      </c>
      <c r="C22" s="62">
        <v>3250</v>
      </c>
      <c r="D22" s="62">
        <v>1452</v>
      </c>
      <c r="E22" s="62">
        <v>4851</v>
      </c>
      <c r="F22" s="62">
        <v>2082</v>
      </c>
      <c r="G22" s="62">
        <v>3939</v>
      </c>
      <c r="H22" s="70">
        <v>1607</v>
      </c>
      <c r="I22" s="23"/>
      <c r="J22" s="23"/>
      <c r="K22" s="22"/>
      <c r="L22" s="22"/>
      <c r="M22" s="22"/>
      <c r="N22" s="22"/>
      <c r="O22" s="22"/>
      <c r="P22" s="22"/>
      <c r="Q22" s="22"/>
    </row>
    <row r="23" spans="1:17" ht="12.75">
      <c r="A23" s="10" t="s">
        <v>18</v>
      </c>
      <c r="B23" s="62">
        <v>48092</v>
      </c>
      <c r="C23" s="62">
        <v>19472</v>
      </c>
      <c r="D23" s="62">
        <v>62703</v>
      </c>
      <c r="E23" s="62">
        <v>16720</v>
      </c>
      <c r="F23" s="62">
        <v>45958</v>
      </c>
      <c r="G23" s="62">
        <v>37258</v>
      </c>
      <c r="H23" s="70">
        <v>180128</v>
      </c>
      <c r="I23" s="23"/>
      <c r="J23" s="23"/>
      <c r="K23" s="22"/>
      <c r="L23" s="22"/>
      <c r="M23" s="22"/>
      <c r="N23" s="22"/>
      <c r="O23" s="22"/>
      <c r="P23" s="22"/>
      <c r="Q23" s="22"/>
    </row>
    <row r="24" spans="1:17" ht="12.75">
      <c r="A24" s="10" t="s">
        <v>19</v>
      </c>
      <c r="B24" s="62">
        <v>87</v>
      </c>
      <c r="C24" s="62">
        <v>31</v>
      </c>
      <c r="D24" s="62">
        <v>702</v>
      </c>
      <c r="E24" s="62">
        <v>0</v>
      </c>
      <c r="F24" s="62">
        <v>54</v>
      </c>
      <c r="G24" s="62">
        <v>110</v>
      </c>
      <c r="H24" s="70">
        <v>997</v>
      </c>
      <c r="I24" s="23"/>
      <c r="J24" s="23"/>
      <c r="K24" s="22"/>
      <c r="L24" s="22"/>
      <c r="M24" s="22"/>
      <c r="N24" s="22"/>
      <c r="O24" s="22"/>
      <c r="P24" s="22"/>
      <c r="Q24" s="22"/>
    </row>
    <row r="25" spans="1:17" ht="12.75">
      <c r="A25" s="10"/>
      <c r="B25" s="62"/>
      <c r="C25" s="62"/>
      <c r="D25" s="62"/>
      <c r="E25" s="62"/>
      <c r="F25" s="62"/>
      <c r="G25" s="62"/>
      <c r="H25" s="70"/>
      <c r="I25" s="23"/>
      <c r="J25" s="23"/>
      <c r="K25" s="22"/>
      <c r="L25" s="22"/>
      <c r="M25" s="22"/>
      <c r="N25" s="22"/>
      <c r="O25" s="22"/>
      <c r="P25" s="22"/>
      <c r="Q25" s="22"/>
    </row>
    <row r="26" spans="1:17" ht="12.75">
      <c r="A26" s="12" t="s">
        <v>134</v>
      </c>
      <c r="B26" s="66"/>
      <c r="C26" s="66"/>
      <c r="D26" s="66"/>
      <c r="E26" s="66"/>
      <c r="F26" s="66"/>
      <c r="G26" s="66"/>
      <c r="H26" s="73"/>
      <c r="I26" s="23"/>
      <c r="J26" s="23"/>
      <c r="K26" s="22"/>
      <c r="L26" s="22"/>
      <c r="M26" s="22"/>
      <c r="N26" s="22"/>
      <c r="O26" s="22"/>
      <c r="P26" s="22"/>
      <c r="Q26" s="22"/>
    </row>
    <row r="27" spans="1:17" ht="12.75">
      <c r="A27" s="10" t="s">
        <v>20</v>
      </c>
      <c r="B27" s="62">
        <v>346</v>
      </c>
      <c r="C27" s="62">
        <v>225</v>
      </c>
      <c r="D27" s="62">
        <v>146</v>
      </c>
      <c r="E27" s="62">
        <v>281</v>
      </c>
      <c r="F27" s="62">
        <v>256</v>
      </c>
      <c r="G27" s="62">
        <v>221</v>
      </c>
      <c r="H27" s="70">
        <v>85</v>
      </c>
      <c r="I27" s="23"/>
      <c r="J27" s="23"/>
      <c r="K27" s="22"/>
      <c r="L27" s="22"/>
      <c r="M27" s="22"/>
      <c r="N27" s="22"/>
      <c r="O27" s="22"/>
      <c r="P27" s="22"/>
      <c r="Q27" s="22"/>
    </row>
    <row r="28" spans="1:17" ht="12.75">
      <c r="A28" s="10" t="s">
        <v>21</v>
      </c>
      <c r="B28" s="62">
        <v>665</v>
      </c>
      <c r="C28" s="62">
        <v>268</v>
      </c>
      <c r="D28" s="62">
        <v>105</v>
      </c>
      <c r="E28" s="62">
        <v>533</v>
      </c>
      <c r="F28" s="62">
        <v>332</v>
      </c>
      <c r="G28" s="62">
        <v>375</v>
      </c>
      <c r="H28" s="70">
        <v>129</v>
      </c>
      <c r="I28" s="23"/>
      <c r="J28" s="23"/>
      <c r="K28" s="22"/>
      <c r="L28" s="22"/>
      <c r="M28" s="22"/>
      <c r="N28" s="22"/>
      <c r="O28" s="22"/>
      <c r="P28" s="22"/>
      <c r="Q28" s="22"/>
    </row>
    <row r="29" spans="1:17" ht="12.75">
      <c r="A29" s="10" t="s">
        <v>22</v>
      </c>
      <c r="B29" s="62">
        <v>127</v>
      </c>
      <c r="C29" s="62">
        <v>17</v>
      </c>
      <c r="D29" s="62">
        <v>70</v>
      </c>
      <c r="E29" s="62">
        <v>37</v>
      </c>
      <c r="F29" s="62">
        <v>29</v>
      </c>
      <c r="G29" s="62">
        <v>65</v>
      </c>
      <c r="H29" s="70">
        <v>84</v>
      </c>
      <c r="I29" s="23"/>
      <c r="J29" s="23"/>
      <c r="K29" s="22"/>
      <c r="L29" s="22"/>
      <c r="M29" s="22"/>
      <c r="N29" s="22"/>
      <c r="O29" s="22"/>
      <c r="P29" s="22"/>
      <c r="Q29" s="22"/>
    </row>
    <row r="30" spans="1:17" ht="12.75">
      <c r="A30" s="10" t="s">
        <v>23</v>
      </c>
      <c r="B30" s="62">
        <v>187</v>
      </c>
      <c r="C30" s="62">
        <v>97</v>
      </c>
      <c r="D30" s="62">
        <v>19</v>
      </c>
      <c r="E30" s="62">
        <v>153</v>
      </c>
      <c r="F30" s="62">
        <v>20</v>
      </c>
      <c r="G30" s="62">
        <v>73</v>
      </c>
      <c r="H30" s="70">
        <v>26</v>
      </c>
      <c r="I30" s="23"/>
      <c r="J30" s="23"/>
      <c r="K30" s="22"/>
      <c r="L30" s="22"/>
      <c r="M30" s="22"/>
      <c r="N30" s="22"/>
      <c r="O30" s="22"/>
      <c r="P30" s="22"/>
      <c r="Q30" s="22"/>
    </row>
    <row r="31" spans="1:17" ht="12.75">
      <c r="A31" s="10" t="s">
        <v>24</v>
      </c>
      <c r="B31" s="62">
        <v>16224</v>
      </c>
      <c r="C31" s="62">
        <v>7373</v>
      </c>
      <c r="D31" s="62">
        <v>43545</v>
      </c>
      <c r="E31" s="62">
        <v>5134</v>
      </c>
      <c r="F31" s="62">
        <v>13868</v>
      </c>
      <c r="G31" s="62">
        <v>13141</v>
      </c>
      <c r="H31" s="70">
        <v>66947</v>
      </c>
      <c r="I31" s="23"/>
      <c r="J31" s="23"/>
      <c r="K31" s="22"/>
      <c r="L31" s="22"/>
      <c r="M31" s="22"/>
      <c r="N31" s="22"/>
      <c r="O31" s="22"/>
      <c r="P31" s="22"/>
      <c r="Q31" s="22"/>
    </row>
    <row r="32" spans="1:17" ht="12.75">
      <c r="A32" s="10" t="s">
        <v>25</v>
      </c>
      <c r="B32" s="62">
        <v>4163</v>
      </c>
      <c r="C32" s="62">
        <v>2360</v>
      </c>
      <c r="D32" s="62">
        <v>644</v>
      </c>
      <c r="E32" s="62">
        <v>3354</v>
      </c>
      <c r="F32" s="62">
        <v>1282</v>
      </c>
      <c r="G32" s="62">
        <v>1804</v>
      </c>
      <c r="H32" s="70">
        <v>283</v>
      </c>
      <c r="I32" s="23"/>
      <c r="J32" s="23"/>
      <c r="K32" s="22"/>
      <c r="L32" s="22"/>
      <c r="M32" s="22"/>
      <c r="N32" s="22"/>
      <c r="O32" s="22"/>
      <c r="P32" s="22"/>
      <c r="Q32" s="22"/>
    </row>
    <row r="33" spans="1:17" ht="12.75">
      <c r="A33" s="10" t="s">
        <v>26</v>
      </c>
      <c r="B33" s="62">
        <v>2427</v>
      </c>
      <c r="C33" s="62">
        <v>1036</v>
      </c>
      <c r="D33" s="62">
        <v>3611</v>
      </c>
      <c r="E33" s="62">
        <v>744</v>
      </c>
      <c r="F33" s="62">
        <v>1893</v>
      </c>
      <c r="G33" s="62">
        <v>1617</v>
      </c>
      <c r="H33" s="70">
        <v>11397</v>
      </c>
      <c r="I33" s="23"/>
      <c r="J33" s="23"/>
      <c r="K33" s="22"/>
      <c r="L33" s="22"/>
      <c r="M33" s="22"/>
      <c r="N33" s="22"/>
      <c r="O33" s="22"/>
      <c r="P33" s="22"/>
      <c r="Q33" s="22"/>
    </row>
    <row r="34" spans="1:17" ht="12.75">
      <c r="A34" s="10" t="s">
        <v>27</v>
      </c>
      <c r="B34" s="62">
        <v>688</v>
      </c>
      <c r="C34" s="62">
        <v>195</v>
      </c>
      <c r="D34" s="62">
        <v>868</v>
      </c>
      <c r="E34" s="62">
        <v>296</v>
      </c>
      <c r="F34" s="62">
        <v>385</v>
      </c>
      <c r="G34" s="62">
        <v>502</v>
      </c>
      <c r="H34" s="70">
        <v>900</v>
      </c>
      <c r="I34" s="23"/>
      <c r="J34" s="23"/>
      <c r="K34" s="22"/>
      <c r="L34" s="22"/>
      <c r="M34" s="22"/>
      <c r="N34" s="22"/>
      <c r="O34" s="22"/>
      <c r="P34" s="22"/>
      <c r="Q34" s="22"/>
    </row>
    <row r="35" spans="1:17" ht="12.75">
      <c r="A35" s="10" t="s">
        <v>28</v>
      </c>
      <c r="B35" s="62">
        <v>1109</v>
      </c>
      <c r="C35" s="62">
        <v>429</v>
      </c>
      <c r="D35" s="62">
        <v>1065</v>
      </c>
      <c r="E35" s="62">
        <v>578</v>
      </c>
      <c r="F35" s="62">
        <v>599</v>
      </c>
      <c r="G35" s="62">
        <v>773</v>
      </c>
      <c r="H35" s="70">
        <v>1863</v>
      </c>
      <c r="I35" s="23"/>
      <c r="J35" s="23"/>
      <c r="K35" s="22"/>
      <c r="L35" s="22"/>
      <c r="M35" s="22"/>
      <c r="N35" s="22"/>
      <c r="O35" s="22"/>
      <c r="P35" s="22"/>
      <c r="Q35" s="22"/>
    </row>
    <row r="36" spans="1:17" ht="12.75">
      <c r="A36" s="10" t="s">
        <v>29</v>
      </c>
      <c r="B36" s="62">
        <v>1914</v>
      </c>
      <c r="C36" s="62">
        <v>968</v>
      </c>
      <c r="D36" s="62">
        <v>2184</v>
      </c>
      <c r="E36" s="62">
        <v>883</v>
      </c>
      <c r="F36" s="62">
        <v>1196</v>
      </c>
      <c r="G36" s="62">
        <v>1419</v>
      </c>
      <c r="H36" s="70">
        <v>5126</v>
      </c>
      <c r="I36" s="23"/>
      <c r="J36" s="23"/>
      <c r="K36" s="22"/>
      <c r="L36" s="22"/>
      <c r="M36" s="22"/>
      <c r="N36" s="22"/>
      <c r="O36" s="22"/>
      <c r="P36" s="22"/>
      <c r="Q36" s="22"/>
    </row>
    <row r="37" spans="1:17" ht="12.75">
      <c r="A37" s="10" t="s">
        <v>30</v>
      </c>
      <c r="B37" s="62">
        <v>166</v>
      </c>
      <c r="C37" s="62">
        <v>157</v>
      </c>
      <c r="D37" s="62">
        <v>207</v>
      </c>
      <c r="E37" s="62">
        <v>38</v>
      </c>
      <c r="F37" s="62">
        <v>353</v>
      </c>
      <c r="G37" s="62">
        <v>246</v>
      </c>
      <c r="H37" s="70">
        <v>526</v>
      </c>
      <c r="I37" s="23"/>
      <c r="J37" s="23"/>
      <c r="K37" s="22"/>
      <c r="L37" s="22"/>
      <c r="M37" s="22"/>
      <c r="N37" s="22"/>
      <c r="O37" s="22"/>
      <c r="P37" s="22"/>
      <c r="Q37" s="22"/>
    </row>
    <row r="38" spans="1:17" ht="12.75">
      <c r="A38" s="10" t="s">
        <v>31</v>
      </c>
      <c r="B38" s="62">
        <v>956</v>
      </c>
      <c r="C38" s="62">
        <v>672</v>
      </c>
      <c r="D38" s="62">
        <v>1084</v>
      </c>
      <c r="E38" s="62">
        <v>354</v>
      </c>
      <c r="F38" s="62">
        <v>814</v>
      </c>
      <c r="G38" s="62">
        <v>696</v>
      </c>
      <c r="H38" s="70">
        <v>1692</v>
      </c>
      <c r="I38" s="23"/>
      <c r="J38" s="23"/>
      <c r="K38" s="22"/>
      <c r="L38" s="22"/>
      <c r="M38" s="21"/>
      <c r="N38" s="22"/>
      <c r="O38" s="22"/>
      <c r="P38" s="22"/>
      <c r="Q38" s="22"/>
    </row>
    <row r="39" spans="1:17" ht="12.75">
      <c r="A39" s="10" t="s">
        <v>32</v>
      </c>
      <c r="B39" s="62">
        <v>2180</v>
      </c>
      <c r="C39" s="62">
        <v>1439</v>
      </c>
      <c r="D39" s="62">
        <v>2828</v>
      </c>
      <c r="E39" s="62">
        <v>1100</v>
      </c>
      <c r="F39" s="62">
        <v>2135</v>
      </c>
      <c r="G39" s="62">
        <v>1939</v>
      </c>
      <c r="H39" s="70">
        <v>5646</v>
      </c>
      <c r="I39" s="23"/>
      <c r="J39" s="23"/>
      <c r="K39" s="22" t="s">
        <v>89</v>
      </c>
      <c r="L39" s="22" t="s">
        <v>89</v>
      </c>
      <c r="M39" s="22" t="s">
        <v>89</v>
      </c>
      <c r="N39" s="22" t="s">
        <v>89</v>
      </c>
      <c r="O39" s="22" t="s">
        <v>89</v>
      </c>
      <c r="P39" s="22" t="s">
        <v>89</v>
      </c>
      <c r="Q39" s="22" t="s">
        <v>89</v>
      </c>
    </row>
    <row r="40" spans="1:17" ht="12.75">
      <c r="A40" s="10" t="s">
        <v>33</v>
      </c>
      <c r="B40" s="62">
        <v>223</v>
      </c>
      <c r="C40" s="62">
        <v>375</v>
      </c>
      <c r="D40" s="62">
        <v>1082</v>
      </c>
      <c r="E40" s="62">
        <v>16</v>
      </c>
      <c r="F40" s="62">
        <v>1502</v>
      </c>
      <c r="G40" s="62">
        <v>830</v>
      </c>
      <c r="H40" s="70">
        <v>7201</v>
      </c>
      <c r="I40" s="23"/>
      <c r="J40" s="23"/>
      <c r="K40" s="21"/>
      <c r="L40" s="21"/>
      <c r="M40" s="21"/>
      <c r="N40" s="21"/>
      <c r="O40" s="21"/>
      <c r="P40" s="21"/>
      <c r="Q40" s="21"/>
    </row>
    <row r="41" spans="1:17" ht="12.75">
      <c r="A41" s="10" t="s">
        <v>34</v>
      </c>
      <c r="B41" s="62">
        <v>703</v>
      </c>
      <c r="C41" s="62">
        <v>958</v>
      </c>
      <c r="D41" s="62">
        <v>384</v>
      </c>
      <c r="E41" s="62">
        <v>600</v>
      </c>
      <c r="F41" s="62">
        <v>668</v>
      </c>
      <c r="G41" s="62">
        <v>1070</v>
      </c>
      <c r="H41" s="70">
        <v>308</v>
      </c>
      <c r="I41" s="23"/>
      <c r="J41" s="23"/>
      <c r="K41" s="21"/>
      <c r="L41" s="21"/>
      <c r="M41" s="21"/>
      <c r="N41" s="21"/>
      <c r="O41" s="21"/>
      <c r="P41" s="21"/>
      <c r="Q41" s="21"/>
    </row>
    <row r="42" spans="1:17" ht="12.75">
      <c r="A42" s="10" t="s">
        <v>35</v>
      </c>
      <c r="B42" s="62">
        <v>227</v>
      </c>
      <c r="C42" s="62">
        <v>117</v>
      </c>
      <c r="D42" s="62">
        <v>608</v>
      </c>
      <c r="E42" s="62">
        <v>46</v>
      </c>
      <c r="F42" s="62">
        <v>153</v>
      </c>
      <c r="G42" s="62">
        <v>142</v>
      </c>
      <c r="H42" s="70">
        <v>1400</v>
      </c>
      <c r="I42" s="23"/>
      <c r="J42" s="23"/>
      <c r="K42" s="22"/>
      <c r="L42" s="22"/>
      <c r="M42" s="22"/>
      <c r="N42" s="22"/>
      <c r="O42" s="22"/>
      <c r="P42" s="22"/>
      <c r="Q42" s="22"/>
    </row>
    <row r="43" spans="1:17" ht="12.75">
      <c r="A43" s="10" t="s">
        <v>36</v>
      </c>
      <c r="B43" s="62">
        <v>123</v>
      </c>
      <c r="C43" s="62">
        <v>204</v>
      </c>
      <c r="D43" s="62">
        <v>165</v>
      </c>
      <c r="E43" s="62">
        <v>67</v>
      </c>
      <c r="F43" s="62">
        <v>189</v>
      </c>
      <c r="G43" s="62">
        <v>189</v>
      </c>
      <c r="H43" s="70">
        <v>209</v>
      </c>
      <c r="I43" s="23"/>
      <c r="J43" s="23"/>
      <c r="K43" s="21"/>
      <c r="L43" s="21"/>
      <c r="M43" s="21"/>
      <c r="N43" s="21"/>
      <c r="O43" s="21"/>
      <c r="P43" s="21"/>
      <c r="Q43" s="21"/>
    </row>
    <row r="44" spans="1:17" ht="12.75">
      <c r="A44" s="10" t="s">
        <v>37</v>
      </c>
      <c r="B44" s="62">
        <v>3693</v>
      </c>
      <c r="C44" s="62">
        <v>911</v>
      </c>
      <c r="D44" s="62">
        <v>1655</v>
      </c>
      <c r="E44" s="62">
        <v>196</v>
      </c>
      <c r="F44" s="62">
        <v>1305</v>
      </c>
      <c r="G44" s="62">
        <v>726</v>
      </c>
      <c r="H44" s="70">
        <v>3386</v>
      </c>
      <c r="I44" s="23"/>
      <c r="J44" s="23"/>
      <c r="K44" s="22"/>
      <c r="L44" s="22"/>
      <c r="M44" s="21"/>
      <c r="N44" s="22"/>
      <c r="O44" s="22"/>
      <c r="P44" s="22"/>
      <c r="Q44" s="22"/>
    </row>
    <row r="45" spans="1:17" ht="12.75">
      <c r="A45" s="10"/>
      <c r="B45" s="66"/>
      <c r="C45" s="66"/>
      <c r="D45" s="66"/>
      <c r="E45" s="66"/>
      <c r="F45" s="66"/>
      <c r="G45" s="66"/>
      <c r="H45" s="73"/>
      <c r="I45" s="23"/>
      <c r="J45" s="23"/>
      <c r="K45" s="22"/>
      <c r="L45" s="22"/>
      <c r="M45" s="21"/>
      <c r="N45" s="22"/>
      <c r="O45" s="22"/>
      <c r="P45" s="22"/>
      <c r="Q45" s="22"/>
    </row>
    <row r="46" spans="1:17" ht="12.75">
      <c r="A46" s="12" t="s">
        <v>136</v>
      </c>
      <c r="B46" s="66"/>
      <c r="C46" s="66"/>
      <c r="D46" s="66"/>
      <c r="E46" s="66"/>
      <c r="F46" s="66"/>
      <c r="G46" s="66"/>
      <c r="H46" s="73"/>
      <c r="I46" s="23"/>
      <c r="J46" s="23"/>
      <c r="K46" s="22"/>
      <c r="L46" s="22"/>
      <c r="M46" s="22"/>
      <c r="N46" s="22"/>
      <c r="O46" s="22"/>
      <c r="P46" s="22"/>
      <c r="Q46" s="22"/>
    </row>
    <row r="47" spans="1:17" ht="12.75">
      <c r="A47" s="10" t="s">
        <v>38</v>
      </c>
      <c r="B47" s="62">
        <v>150985</v>
      </c>
      <c r="C47" s="62">
        <v>132311</v>
      </c>
      <c r="D47" s="62">
        <v>68105</v>
      </c>
      <c r="E47" s="62">
        <v>121450</v>
      </c>
      <c r="F47" s="62">
        <v>114668</v>
      </c>
      <c r="G47" s="62">
        <v>110342</v>
      </c>
      <c r="H47" s="70">
        <v>191804</v>
      </c>
      <c r="I47" s="23"/>
      <c r="J47" s="23"/>
      <c r="K47" s="21"/>
      <c r="L47" s="21"/>
      <c r="M47" s="21"/>
      <c r="N47" s="21"/>
      <c r="O47" s="21"/>
      <c r="P47" s="21"/>
      <c r="Q47" s="21"/>
    </row>
    <row r="48" spans="1:17" ht="12.75">
      <c r="A48" s="10" t="s">
        <v>39</v>
      </c>
      <c r="B48" s="62">
        <v>81356</v>
      </c>
      <c r="C48" s="62">
        <v>72240</v>
      </c>
      <c r="D48" s="62">
        <v>17523</v>
      </c>
      <c r="E48" s="62">
        <v>77009</v>
      </c>
      <c r="F48" s="62">
        <v>38490</v>
      </c>
      <c r="G48" s="62">
        <v>53496</v>
      </c>
      <c r="H48" s="70">
        <v>13822</v>
      </c>
      <c r="I48" s="23"/>
      <c r="J48" s="23"/>
      <c r="K48" s="21"/>
      <c r="L48" s="21"/>
      <c r="M48" s="21"/>
      <c r="N48" s="21"/>
      <c r="O48" s="21"/>
      <c r="P48" s="21"/>
      <c r="Q48" s="21"/>
    </row>
    <row r="49" spans="1:17" ht="12.75">
      <c r="A49" s="10" t="s">
        <v>40</v>
      </c>
      <c r="B49" s="62">
        <v>121</v>
      </c>
      <c r="C49" s="62">
        <v>46</v>
      </c>
      <c r="D49" s="62">
        <v>0</v>
      </c>
      <c r="E49" s="62">
        <v>0</v>
      </c>
      <c r="F49" s="62">
        <v>271</v>
      </c>
      <c r="G49" s="62">
        <v>549</v>
      </c>
      <c r="H49" s="70">
        <v>254</v>
      </c>
      <c r="I49" s="23"/>
      <c r="J49" s="23"/>
      <c r="K49" s="22"/>
      <c r="L49" s="22"/>
      <c r="M49" s="22"/>
      <c r="N49" s="22"/>
      <c r="O49" s="22"/>
      <c r="P49" s="22"/>
      <c r="Q49" s="22"/>
    </row>
    <row r="50" spans="1:17" ht="12.75">
      <c r="A50" s="10" t="s">
        <v>41</v>
      </c>
      <c r="B50" s="62">
        <v>32938</v>
      </c>
      <c r="C50" s="62">
        <v>22632</v>
      </c>
      <c r="D50" s="62">
        <v>40089</v>
      </c>
      <c r="E50" s="62">
        <v>21179</v>
      </c>
      <c r="F50" s="62">
        <v>38889</v>
      </c>
      <c r="G50" s="62">
        <v>24188</v>
      </c>
      <c r="H50" s="70">
        <v>130946</v>
      </c>
      <c r="I50" s="21"/>
      <c r="J50" s="23"/>
      <c r="K50" s="22"/>
      <c r="L50" s="22"/>
      <c r="M50" s="22"/>
      <c r="N50" s="22"/>
      <c r="O50" s="22"/>
      <c r="P50" s="22"/>
      <c r="Q50" s="22"/>
    </row>
    <row r="51" spans="1:17" ht="12.75">
      <c r="A51" s="10" t="s">
        <v>42</v>
      </c>
      <c r="B51" s="62">
        <v>10971</v>
      </c>
      <c r="C51" s="62">
        <v>6724</v>
      </c>
      <c r="D51" s="62">
        <v>10255</v>
      </c>
      <c r="E51" s="62">
        <v>5723</v>
      </c>
      <c r="F51" s="62">
        <v>7798</v>
      </c>
      <c r="G51" s="62">
        <v>6087</v>
      </c>
      <c r="H51" s="70">
        <v>8337</v>
      </c>
      <c r="I51" s="21"/>
      <c r="J51" s="23"/>
      <c r="K51" s="22"/>
      <c r="L51" s="22"/>
      <c r="M51" s="22"/>
      <c r="N51" s="22"/>
      <c r="O51" s="22"/>
      <c r="P51" s="22"/>
      <c r="Q51" s="22"/>
    </row>
    <row r="52" spans="1:17" ht="12.75">
      <c r="A52" s="10" t="s">
        <v>43</v>
      </c>
      <c r="B52" s="62">
        <v>25599</v>
      </c>
      <c r="C52" s="62">
        <v>30669</v>
      </c>
      <c r="D52" s="62">
        <v>238</v>
      </c>
      <c r="E52" s="62">
        <v>17539</v>
      </c>
      <c r="F52" s="62">
        <v>29220</v>
      </c>
      <c r="G52" s="62">
        <v>26022</v>
      </c>
      <c r="H52" s="70">
        <v>38445</v>
      </c>
      <c r="I52" s="21"/>
      <c r="J52" s="23"/>
      <c r="K52" s="22"/>
      <c r="L52" s="22"/>
      <c r="M52" s="22"/>
      <c r="N52" s="22"/>
      <c r="O52" s="22"/>
      <c r="P52" s="22"/>
      <c r="Q52" s="22"/>
    </row>
    <row r="53" spans="1:17" ht="12.75">
      <c r="A53" s="10" t="s">
        <v>44</v>
      </c>
      <c r="B53" s="62">
        <v>87</v>
      </c>
      <c r="C53" s="62">
        <v>9</v>
      </c>
      <c r="D53" s="62">
        <v>45</v>
      </c>
      <c r="E53" s="62">
        <v>0</v>
      </c>
      <c r="F53" s="62">
        <v>0</v>
      </c>
      <c r="G53" s="62">
        <v>12</v>
      </c>
      <c r="H53" s="70">
        <v>335</v>
      </c>
      <c r="I53" s="21"/>
      <c r="J53" s="23"/>
      <c r="K53" s="21"/>
      <c r="L53" s="21"/>
      <c r="M53" s="21"/>
      <c r="N53" s="21"/>
      <c r="O53" s="21"/>
      <c r="P53" s="21"/>
      <c r="Q53" s="21"/>
    </row>
    <row r="54" spans="1:17" ht="12.75">
      <c r="A54" s="10" t="s">
        <v>45</v>
      </c>
      <c r="B54" s="62"/>
      <c r="C54" s="62"/>
      <c r="D54" s="62"/>
      <c r="E54" s="62"/>
      <c r="F54" s="62"/>
      <c r="G54" s="62"/>
      <c r="H54" s="70"/>
      <c r="I54" s="21"/>
      <c r="J54" s="23"/>
      <c r="K54" s="21"/>
      <c r="L54" s="21"/>
      <c r="M54" s="21"/>
      <c r="N54" s="21"/>
      <c r="O54" s="21"/>
      <c r="P54" s="21"/>
      <c r="Q54" s="21"/>
    </row>
    <row r="55" spans="1:17" ht="12.75">
      <c r="A55" s="10" t="s">
        <v>46</v>
      </c>
      <c r="B55" s="62">
        <v>273110</v>
      </c>
      <c r="C55" s="62">
        <v>200731</v>
      </c>
      <c r="D55" s="62">
        <v>170311</v>
      </c>
      <c r="E55" s="62">
        <v>174654</v>
      </c>
      <c r="F55" s="62">
        <v>212448</v>
      </c>
      <c r="G55" s="62">
        <v>203657</v>
      </c>
      <c r="H55" s="70">
        <v>313197</v>
      </c>
      <c r="I55" s="21"/>
      <c r="J55" s="23"/>
      <c r="K55" s="21"/>
      <c r="L55" s="21"/>
      <c r="M55" s="21"/>
      <c r="N55" s="21"/>
      <c r="O55" s="21"/>
      <c r="P55" s="21"/>
      <c r="Q55" s="21"/>
    </row>
    <row r="56" spans="1:17" ht="12.75">
      <c r="A56" s="10" t="s">
        <v>47</v>
      </c>
      <c r="B56" s="62">
        <v>5841</v>
      </c>
      <c r="C56" s="62">
        <v>2314</v>
      </c>
      <c r="D56" s="62">
        <v>7250</v>
      </c>
      <c r="E56" s="62">
        <v>750</v>
      </c>
      <c r="F56" s="62">
        <v>3887</v>
      </c>
      <c r="G56" s="62">
        <v>3609</v>
      </c>
      <c r="H56" s="70">
        <v>35729</v>
      </c>
      <c r="I56" s="21"/>
      <c r="J56" s="23"/>
      <c r="K56" s="21"/>
      <c r="L56" s="21"/>
      <c r="M56" s="21"/>
      <c r="N56" s="21"/>
      <c r="O56" s="21"/>
      <c r="P56" s="21"/>
      <c r="Q56" s="21"/>
    </row>
    <row r="57" spans="1:17" ht="12.75">
      <c r="A57" s="10" t="s">
        <v>48</v>
      </c>
      <c r="B57" s="62">
        <v>223</v>
      </c>
      <c r="C57" s="62">
        <v>93</v>
      </c>
      <c r="D57" s="62">
        <v>1409</v>
      </c>
      <c r="E57" s="62">
        <v>2025</v>
      </c>
      <c r="F57" s="62">
        <v>151</v>
      </c>
      <c r="G57" s="62">
        <v>307</v>
      </c>
      <c r="H57" s="70">
        <v>1494</v>
      </c>
      <c r="I57" s="21"/>
      <c r="J57" s="23"/>
      <c r="K57" s="21"/>
      <c r="L57" s="21"/>
      <c r="M57" s="21"/>
      <c r="N57" s="21"/>
      <c r="O57" s="21"/>
      <c r="P57" s="21"/>
      <c r="Q57" s="21"/>
    </row>
    <row r="58" spans="1:17" ht="12.75">
      <c r="A58" s="10"/>
      <c r="B58" s="62"/>
      <c r="C58" s="62"/>
      <c r="D58" s="62"/>
      <c r="E58" s="62"/>
      <c r="F58" s="62"/>
      <c r="G58" s="62"/>
      <c r="H58" s="70"/>
      <c r="I58" s="21"/>
      <c r="J58" s="23"/>
      <c r="K58" s="21"/>
      <c r="L58" s="21"/>
      <c r="M58" s="21"/>
      <c r="N58" s="21"/>
      <c r="O58" s="21"/>
      <c r="P58" s="21"/>
      <c r="Q58" s="21"/>
    </row>
    <row r="59" spans="1:17" ht="12.75">
      <c r="A59" s="12" t="s">
        <v>135</v>
      </c>
      <c r="B59" s="66"/>
      <c r="C59" s="66"/>
      <c r="D59" s="66"/>
      <c r="E59" s="66"/>
      <c r="F59" s="66"/>
      <c r="G59" s="66"/>
      <c r="H59" s="73"/>
      <c r="I59" s="23"/>
      <c r="J59" s="23"/>
      <c r="K59" s="22"/>
      <c r="L59" s="22"/>
      <c r="M59" s="22"/>
      <c r="N59" s="22"/>
      <c r="O59" s="22"/>
      <c r="P59" s="22"/>
      <c r="Q59" s="22"/>
    </row>
    <row r="60" spans="1:17" ht="12.75">
      <c r="A60" s="10" t="s">
        <v>49</v>
      </c>
      <c r="B60" s="62">
        <v>50058</v>
      </c>
      <c r="C60" s="62">
        <v>20271</v>
      </c>
      <c r="D60" s="62">
        <v>64191</v>
      </c>
      <c r="E60" s="62">
        <v>18213</v>
      </c>
      <c r="F60" s="62">
        <v>46804</v>
      </c>
      <c r="G60" s="62">
        <v>39493</v>
      </c>
      <c r="H60" s="70">
        <v>182449</v>
      </c>
      <c r="I60" s="23"/>
      <c r="J60" s="23"/>
      <c r="K60" s="22"/>
      <c r="L60" s="22"/>
      <c r="M60" s="22"/>
      <c r="N60" s="22"/>
      <c r="O60" s="22"/>
      <c r="P60" s="22"/>
      <c r="Q60" s="22"/>
    </row>
    <row r="61" spans="1:17" ht="12.75">
      <c r="A61" s="10" t="s">
        <v>50</v>
      </c>
      <c r="B61" s="62">
        <v>25127</v>
      </c>
      <c r="C61" s="62">
        <v>8752</v>
      </c>
      <c r="D61" s="62">
        <v>11144</v>
      </c>
      <c r="E61" s="62">
        <v>9119</v>
      </c>
      <c r="F61" s="62">
        <v>26878</v>
      </c>
      <c r="G61" s="62">
        <v>20186</v>
      </c>
      <c r="H61" s="70">
        <v>93465</v>
      </c>
      <c r="I61" s="23"/>
      <c r="J61" s="23"/>
      <c r="K61" s="22"/>
      <c r="L61" s="22"/>
      <c r="M61" s="22"/>
      <c r="N61" s="22"/>
      <c r="O61" s="22"/>
      <c r="P61" s="22"/>
      <c r="Q61" s="22"/>
    </row>
    <row r="62" spans="1:17" ht="12.75">
      <c r="A62" s="10" t="s">
        <v>51</v>
      </c>
      <c r="B62" s="62">
        <v>31549</v>
      </c>
      <c r="C62" s="62">
        <v>19526</v>
      </c>
      <c r="D62" s="62">
        <v>34349</v>
      </c>
      <c r="E62" s="62">
        <v>14420</v>
      </c>
      <c r="F62" s="62">
        <v>37696</v>
      </c>
      <c r="G62" s="62">
        <v>29542</v>
      </c>
      <c r="H62" s="70">
        <v>95554</v>
      </c>
      <c r="I62" s="23"/>
      <c r="J62" s="23"/>
      <c r="K62" s="21"/>
      <c r="L62" s="21"/>
      <c r="M62" s="21"/>
      <c r="N62" s="21"/>
      <c r="O62" s="21"/>
      <c r="P62" s="21"/>
      <c r="Q62" s="21"/>
    </row>
    <row r="63" spans="1:17" ht="12.75">
      <c r="A63" s="10" t="s">
        <v>52</v>
      </c>
      <c r="B63" s="62">
        <v>29369</v>
      </c>
      <c r="C63" s="62">
        <v>18087</v>
      </c>
      <c r="D63" s="62">
        <v>31521</v>
      </c>
      <c r="E63" s="62">
        <v>13320</v>
      </c>
      <c r="F63" s="62">
        <v>35561</v>
      </c>
      <c r="G63" s="62">
        <v>27603</v>
      </c>
      <c r="H63" s="70">
        <v>89908</v>
      </c>
      <c r="I63" s="23"/>
      <c r="J63" s="23"/>
      <c r="K63" s="22"/>
      <c r="L63" s="22"/>
      <c r="M63" s="22"/>
      <c r="N63" s="22"/>
      <c r="O63" s="22"/>
      <c r="P63" s="22"/>
      <c r="Q63" s="22"/>
    </row>
    <row r="64" spans="1:17" ht="12.75">
      <c r="A64" s="10" t="s">
        <v>53</v>
      </c>
      <c r="B64" s="62">
        <v>28216</v>
      </c>
      <c r="C64" s="62">
        <v>16637</v>
      </c>
      <c r="D64" s="62">
        <v>29447</v>
      </c>
      <c r="E64" s="62">
        <v>12658</v>
      </c>
      <c r="F64" s="62">
        <v>33238</v>
      </c>
      <c r="G64" s="62">
        <v>25561</v>
      </c>
      <c r="H64" s="70">
        <v>80999</v>
      </c>
      <c r="I64" s="23"/>
      <c r="J64" s="23"/>
      <c r="K64" s="22"/>
      <c r="L64" s="22"/>
      <c r="M64" s="22"/>
      <c r="N64" s="22"/>
      <c r="O64" s="22"/>
      <c r="P64" s="22"/>
      <c r="Q64" s="22"/>
    </row>
    <row r="65" spans="1:17" ht="12.75">
      <c r="A65" s="10"/>
      <c r="B65" s="62"/>
      <c r="C65" s="62"/>
      <c r="D65" s="62"/>
      <c r="E65" s="62"/>
      <c r="F65" s="62"/>
      <c r="G65" s="62"/>
      <c r="H65" s="70"/>
      <c r="I65" s="23"/>
      <c r="J65" s="23"/>
      <c r="K65" s="22"/>
      <c r="L65" s="22"/>
      <c r="M65" s="22"/>
      <c r="N65" s="22"/>
      <c r="O65" s="22"/>
      <c r="P65" s="22"/>
      <c r="Q65" s="22"/>
    </row>
    <row r="66" spans="1:17" ht="12.75">
      <c r="A66" s="12" t="s">
        <v>54</v>
      </c>
      <c r="B66" s="66"/>
      <c r="C66" s="66"/>
      <c r="D66" s="66"/>
      <c r="E66" s="66"/>
      <c r="F66" s="66"/>
      <c r="G66" s="66"/>
      <c r="H66" s="73"/>
      <c r="I66" s="23"/>
      <c r="J66" s="23"/>
      <c r="K66" s="22"/>
      <c r="L66" s="22"/>
      <c r="M66" s="22"/>
      <c r="N66" s="22"/>
      <c r="O66" s="22"/>
      <c r="P66" s="22"/>
      <c r="Q66" s="22"/>
    </row>
    <row r="67" spans="1:17" ht="12.75">
      <c r="A67" s="60" t="s">
        <v>150</v>
      </c>
      <c r="B67" s="62">
        <v>402.8666666666667</v>
      </c>
      <c r="C67" s="62">
        <v>83.76288659793815</v>
      </c>
      <c r="D67" s="62">
        <v>55.84615384615385</v>
      </c>
      <c r="E67" s="62">
        <v>414.61538461538464</v>
      </c>
      <c r="F67" s="62">
        <v>69.86577181208054</v>
      </c>
      <c r="G67" s="62">
        <v>89.72665148063781</v>
      </c>
      <c r="H67" s="70">
        <v>459.14285714285717</v>
      </c>
      <c r="I67" s="23"/>
      <c r="J67" s="23"/>
      <c r="K67" s="22"/>
      <c r="L67" s="22"/>
      <c r="M67" s="22"/>
      <c r="N67" s="22"/>
      <c r="O67" s="22"/>
      <c r="P67" s="22"/>
      <c r="Q67" s="22"/>
    </row>
    <row r="68" spans="1:17" ht="12.75">
      <c r="A68" s="60" t="s">
        <v>151</v>
      </c>
      <c r="B68" s="62">
        <v>1561.4285714285713</v>
      </c>
      <c r="C68" s="62">
        <v>572.7058823529412</v>
      </c>
      <c r="D68" s="62">
        <v>1008.0868167202572</v>
      </c>
      <c r="E68" s="62">
        <v>800</v>
      </c>
      <c r="F68" s="62">
        <v>1054.0825688073394</v>
      </c>
      <c r="G68" s="62">
        <v>943.2405063291139</v>
      </c>
      <c r="H68" s="70">
        <v>1203.2598530394123</v>
      </c>
      <c r="I68" s="23"/>
      <c r="J68" s="23"/>
      <c r="K68" s="22"/>
      <c r="L68" s="22"/>
      <c r="M68" s="22"/>
      <c r="N68" s="22"/>
      <c r="O68" s="22"/>
      <c r="P68" s="22"/>
      <c r="Q68" s="22"/>
    </row>
    <row r="69" spans="1:11" ht="12.75">
      <c r="A69" s="60" t="s">
        <v>152</v>
      </c>
      <c r="B69" s="62">
        <v>88.33333333333333</v>
      </c>
      <c r="C69" s="62">
        <v>15.644329896907218</v>
      </c>
      <c r="D69" s="62">
        <v>13.076923076923077</v>
      </c>
      <c r="E69" s="62">
        <v>85.81196581196582</v>
      </c>
      <c r="F69" s="62">
        <v>21.375838926174495</v>
      </c>
      <c r="G69" s="62">
        <v>16.71981776765376</v>
      </c>
      <c r="H69" s="70">
        <v>92.57142857142857</v>
      </c>
      <c r="I69" s="23"/>
      <c r="J69" s="23"/>
      <c r="K69" s="23"/>
    </row>
    <row r="70" spans="1:11" ht="12.75">
      <c r="A70" s="60" t="s">
        <v>153</v>
      </c>
      <c r="B70" s="62">
        <v>740.7142857142857</v>
      </c>
      <c r="C70" s="62">
        <v>316.7352941176471</v>
      </c>
      <c r="D70" s="62">
        <v>768.4887459807073</v>
      </c>
      <c r="E70" s="62">
        <v>441.72248803827756</v>
      </c>
      <c r="F70" s="62">
        <v>390.89449541284404</v>
      </c>
      <c r="G70" s="62">
        <v>419.2911392405063</v>
      </c>
      <c r="H70" s="70">
        <v>525.2304609218437</v>
      </c>
      <c r="I70" s="23"/>
      <c r="J70" s="23"/>
      <c r="K70" s="23"/>
    </row>
    <row r="71" spans="1:11" ht="12.75">
      <c r="A71" s="60" t="s">
        <v>154</v>
      </c>
      <c r="B71" s="62">
        <v>24474</v>
      </c>
      <c r="C71" s="62">
        <v>15073</v>
      </c>
      <c r="D71" s="62">
        <v>39401</v>
      </c>
      <c r="E71" s="62">
        <v>14800</v>
      </c>
      <c r="F71" s="62">
        <v>32328</v>
      </c>
      <c r="G71" s="62">
        <v>23003</v>
      </c>
      <c r="H71" s="70">
        <v>52887</v>
      </c>
      <c r="I71" s="23"/>
      <c r="J71" s="23"/>
      <c r="K71" s="23"/>
    </row>
    <row r="72" spans="1:11" ht="12.75">
      <c r="A72" s="60" t="s">
        <v>138</v>
      </c>
      <c r="B72" s="65">
        <v>52</v>
      </c>
      <c r="C72" s="65">
        <v>73.1</v>
      </c>
      <c r="D72" s="65">
        <v>45.4</v>
      </c>
      <c r="E72" s="65">
        <v>58.7</v>
      </c>
      <c r="F72" s="65">
        <v>69.1</v>
      </c>
      <c r="G72" s="65">
        <v>61.9</v>
      </c>
      <c r="H72" s="74">
        <v>44.3</v>
      </c>
      <c r="I72" s="23"/>
      <c r="J72" s="23"/>
      <c r="K72" s="23"/>
    </row>
    <row r="73" spans="1:11" ht="13.5" thickBot="1">
      <c r="A73" s="61" t="s">
        <v>139</v>
      </c>
      <c r="B73" s="67">
        <v>69.2</v>
      </c>
      <c r="C73" s="67">
        <v>37.2</v>
      </c>
      <c r="D73" s="67">
        <v>56.5</v>
      </c>
      <c r="E73" s="67">
        <v>54.4</v>
      </c>
      <c r="F73" s="67">
        <v>50.1</v>
      </c>
      <c r="G73" s="67">
        <v>48.2</v>
      </c>
      <c r="H73" s="75">
        <v>115.4</v>
      </c>
      <c r="I73" s="23"/>
      <c r="J73" s="23"/>
      <c r="K73" s="23"/>
    </row>
    <row r="74" spans="1:11" ht="12.75">
      <c r="A74" s="151" t="s">
        <v>160</v>
      </c>
      <c r="B74" s="152"/>
      <c r="C74" s="152"/>
      <c r="D74" s="152"/>
      <c r="E74" s="152"/>
      <c r="F74" s="152"/>
      <c r="G74" s="152"/>
      <c r="H74" s="152"/>
      <c r="I74" s="23"/>
      <c r="J74" s="23"/>
      <c r="K74" s="23"/>
    </row>
    <row r="75" spans="1:22" ht="12.75">
      <c r="A75" s="41" t="s">
        <v>104</v>
      </c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ht="12.75">
      <c r="A76" s="38" t="s">
        <v>102</v>
      </c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8" ht="12.75">
      <c r="A77" s="38" t="s">
        <v>103</v>
      </c>
      <c r="B77" s="26"/>
      <c r="C77" s="26"/>
      <c r="D77" s="26"/>
      <c r="E77" s="26"/>
      <c r="F77" s="26"/>
      <c r="G77" s="26"/>
      <c r="H77" s="26"/>
    </row>
    <row r="78" ht="12.75">
      <c r="A78" s="38" t="s">
        <v>105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V102"/>
  <sheetViews>
    <sheetView showGridLines="0" zoomScale="75" zoomScaleNormal="75" zoomScaleSheetLayoutView="75" workbookViewId="0" topLeftCell="A1">
      <selection activeCell="L24" sqref="L24"/>
    </sheetView>
  </sheetViews>
  <sheetFormatPr defaultColWidth="12.57421875" defaultRowHeight="12.75"/>
  <cols>
    <col min="1" max="1" width="40.421875" style="29" customWidth="1"/>
    <col min="2" max="8" width="12.7109375" style="29" customWidth="1"/>
    <col min="9" max="9" width="11.57421875" style="35" customWidth="1"/>
    <col min="10" max="10" width="7.7109375" style="29" customWidth="1"/>
    <col min="11" max="11" width="20.28125" style="44" bestFit="1" customWidth="1"/>
    <col min="12" max="12" width="7.57421875" style="29" customWidth="1"/>
    <col min="13" max="13" width="12.7109375" style="29" customWidth="1"/>
    <col min="14" max="14" width="10.28125" style="29" customWidth="1"/>
    <col min="15" max="15" width="11.28125" style="29" customWidth="1"/>
    <col min="16" max="16" width="11.57421875" style="29" customWidth="1"/>
    <col min="17" max="17" width="11.28125" style="29" customWidth="1"/>
    <col min="18" max="18" width="2.28125" style="29" customWidth="1"/>
    <col min="19" max="16384" width="19.140625" style="29" customWidth="1"/>
  </cols>
  <sheetData>
    <row r="1" spans="1:11" s="27" customFormat="1" ht="18">
      <c r="A1" s="157" t="s">
        <v>0</v>
      </c>
      <c r="B1" s="157"/>
      <c r="C1" s="157"/>
      <c r="D1" s="157"/>
      <c r="E1" s="157"/>
      <c r="F1" s="157"/>
      <c r="G1" s="157"/>
      <c r="H1" s="157"/>
      <c r="I1" s="159"/>
      <c r="K1" s="42"/>
    </row>
    <row r="3" spans="1:14" ht="17.25">
      <c r="A3" s="160" t="s">
        <v>163</v>
      </c>
      <c r="B3" s="160"/>
      <c r="C3" s="160"/>
      <c r="D3" s="160"/>
      <c r="E3" s="160"/>
      <c r="F3" s="160"/>
      <c r="G3" s="160"/>
      <c r="H3" s="160"/>
      <c r="I3" s="160"/>
      <c r="J3" s="48"/>
      <c r="K3" s="48"/>
      <c r="L3" s="28"/>
      <c r="M3" s="28"/>
      <c r="N3" s="28"/>
    </row>
    <row r="4" spans="1:8" ht="12.75" customHeight="1" thickBot="1">
      <c r="A4" s="35"/>
      <c r="B4" s="35"/>
      <c r="C4" s="35"/>
      <c r="D4" s="35"/>
      <c r="E4" s="35"/>
      <c r="F4" s="35"/>
      <c r="G4" s="35"/>
      <c r="H4" s="35"/>
    </row>
    <row r="5" spans="1:9" ht="12.75">
      <c r="A5" s="81"/>
      <c r="B5" s="82" t="s">
        <v>83</v>
      </c>
      <c r="C5" s="83" t="s">
        <v>90</v>
      </c>
      <c r="D5" s="84"/>
      <c r="E5" s="83"/>
      <c r="F5" s="83" t="s">
        <v>57</v>
      </c>
      <c r="G5" s="83" t="s">
        <v>57</v>
      </c>
      <c r="H5" s="85" t="s">
        <v>57</v>
      </c>
      <c r="I5" s="85" t="s">
        <v>91</v>
      </c>
    </row>
    <row r="6" spans="1:9" ht="12.75">
      <c r="A6" s="30"/>
      <c r="B6" s="31" t="s">
        <v>80</v>
      </c>
      <c r="C6" s="32" t="s">
        <v>92</v>
      </c>
      <c r="D6" s="32" t="s">
        <v>93</v>
      </c>
      <c r="E6" s="32" t="s">
        <v>112</v>
      </c>
      <c r="F6" s="32" t="s">
        <v>94</v>
      </c>
      <c r="G6" s="32" t="s">
        <v>94</v>
      </c>
      <c r="H6" s="33" t="s">
        <v>95</v>
      </c>
      <c r="I6" s="33" t="s">
        <v>96</v>
      </c>
    </row>
    <row r="7" spans="1:9" ht="13.5" thickBot="1">
      <c r="A7" s="30"/>
      <c r="B7" s="76" t="s">
        <v>86</v>
      </c>
      <c r="C7" s="77" t="s">
        <v>86</v>
      </c>
      <c r="D7" s="77" t="s">
        <v>97</v>
      </c>
      <c r="E7" s="77" t="s">
        <v>113</v>
      </c>
      <c r="F7" s="77" t="s">
        <v>7</v>
      </c>
      <c r="G7" s="77" t="s">
        <v>98</v>
      </c>
      <c r="H7" s="78" t="s">
        <v>99</v>
      </c>
      <c r="I7" s="78" t="s">
        <v>100</v>
      </c>
    </row>
    <row r="8" spans="1:9" ht="12.75">
      <c r="A8" s="11" t="s">
        <v>16</v>
      </c>
      <c r="B8" s="62">
        <v>163</v>
      </c>
      <c r="C8" s="62">
        <v>107</v>
      </c>
      <c r="D8" s="62">
        <v>89</v>
      </c>
      <c r="E8" s="62">
        <v>71</v>
      </c>
      <c r="F8" s="62">
        <v>659</v>
      </c>
      <c r="G8" s="62">
        <v>110</v>
      </c>
      <c r="H8" s="62">
        <v>536</v>
      </c>
      <c r="I8" s="70">
        <v>8764</v>
      </c>
    </row>
    <row r="9" spans="1:9" ht="12.75">
      <c r="A9" s="10" t="s">
        <v>15</v>
      </c>
      <c r="B9" s="62">
        <v>4562</v>
      </c>
      <c r="C9" s="62">
        <v>2965</v>
      </c>
      <c r="D9" s="62">
        <v>525</v>
      </c>
      <c r="E9" s="62">
        <v>884</v>
      </c>
      <c r="F9" s="62">
        <v>40519</v>
      </c>
      <c r="G9" s="62">
        <v>7533</v>
      </c>
      <c r="H9" s="62">
        <v>31833</v>
      </c>
      <c r="I9" s="70">
        <v>641744</v>
      </c>
    </row>
    <row r="10" spans="1:9" ht="12.75">
      <c r="A10" s="10"/>
      <c r="B10" s="63"/>
      <c r="C10" s="63"/>
      <c r="D10" s="63"/>
      <c r="E10" s="63"/>
      <c r="F10" s="63"/>
      <c r="G10" s="63"/>
      <c r="H10" s="63"/>
      <c r="I10" s="71"/>
    </row>
    <row r="11" spans="1:9" ht="12.75">
      <c r="A11" s="12" t="s">
        <v>115</v>
      </c>
      <c r="B11" s="64"/>
      <c r="C11" s="64"/>
      <c r="D11" s="64"/>
      <c r="E11" s="64"/>
      <c r="F11" s="64"/>
      <c r="G11" s="64"/>
      <c r="H11" s="64"/>
      <c r="I11" s="72"/>
    </row>
    <row r="12" spans="1:9" ht="12.75">
      <c r="A12" s="10" t="s">
        <v>142</v>
      </c>
      <c r="B12" s="65">
        <v>23.6</v>
      </c>
      <c r="C12" s="65">
        <v>18</v>
      </c>
      <c r="D12" s="65">
        <v>4.3</v>
      </c>
      <c r="E12" s="65">
        <v>9.1</v>
      </c>
      <c r="F12" s="65">
        <v>36.1</v>
      </c>
      <c r="G12" s="65">
        <v>53.9</v>
      </c>
      <c r="H12" s="65">
        <v>51</v>
      </c>
      <c r="I12" s="74">
        <v>25.3</v>
      </c>
    </row>
    <row r="13" spans="1:9" ht="12.75">
      <c r="A13" s="10" t="s">
        <v>143</v>
      </c>
      <c r="B13" s="65">
        <v>12.3</v>
      </c>
      <c r="C13" s="65">
        <v>8.8</v>
      </c>
      <c r="D13" s="65">
        <v>2.8</v>
      </c>
      <c r="E13" s="65">
        <v>5.5</v>
      </c>
      <c r="F13" s="65">
        <v>28</v>
      </c>
      <c r="G13" s="65">
        <v>33.2</v>
      </c>
      <c r="H13" s="65">
        <v>30.9</v>
      </c>
      <c r="I13" s="74">
        <v>17.1</v>
      </c>
    </row>
    <row r="14" spans="1:16" ht="12.75">
      <c r="A14" s="10" t="s">
        <v>144</v>
      </c>
      <c r="B14" s="65">
        <v>3.5</v>
      </c>
      <c r="C14" s="65">
        <v>2.8</v>
      </c>
      <c r="D14" s="65">
        <v>0.8</v>
      </c>
      <c r="E14" s="65">
        <v>0.4</v>
      </c>
      <c r="F14" s="65">
        <v>4.8</v>
      </c>
      <c r="G14" s="65">
        <v>1.9</v>
      </c>
      <c r="H14" s="65">
        <v>2.9</v>
      </c>
      <c r="I14" s="74">
        <v>4.1</v>
      </c>
      <c r="J14" s="34"/>
      <c r="K14" s="45"/>
      <c r="L14" s="34"/>
      <c r="M14" s="34"/>
      <c r="N14" s="34"/>
      <c r="O14" s="34"/>
      <c r="P14" s="34"/>
    </row>
    <row r="15" spans="1:16" ht="12.75">
      <c r="A15" s="10" t="s">
        <v>145</v>
      </c>
      <c r="B15" s="65">
        <v>341.9</v>
      </c>
      <c r="C15" s="65">
        <v>266.3</v>
      </c>
      <c r="D15" s="65">
        <v>79.2</v>
      </c>
      <c r="E15" s="65">
        <v>187.4</v>
      </c>
      <c r="F15" s="65">
        <v>2.7</v>
      </c>
      <c r="G15" s="65">
        <v>58.8</v>
      </c>
      <c r="H15" s="65">
        <v>32.5</v>
      </c>
      <c r="I15" s="74">
        <v>12.8</v>
      </c>
      <c r="J15" s="34"/>
      <c r="K15" s="45"/>
      <c r="L15" s="34"/>
      <c r="M15" s="34"/>
      <c r="N15" s="34"/>
      <c r="O15" s="34"/>
      <c r="P15" s="34"/>
    </row>
    <row r="16" spans="1:16" ht="12.75">
      <c r="A16" s="10" t="s">
        <v>146</v>
      </c>
      <c r="B16" s="65">
        <v>1.4</v>
      </c>
      <c r="C16" s="65">
        <v>1.5</v>
      </c>
      <c r="D16" s="65">
        <v>0.8</v>
      </c>
      <c r="E16" s="65">
        <v>1</v>
      </c>
      <c r="F16" s="65">
        <v>1</v>
      </c>
      <c r="G16" s="65">
        <v>1.4</v>
      </c>
      <c r="H16" s="65">
        <v>1.1</v>
      </c>
      <c r="I16" s="74">
        <v>1.1</v>
      </c>
      <c r="K16" s="45"/>
      <c r="M16" s="34"/>
      <c r="O16" s="34"/>
      <c r="P16" s="34"/>
    </row>
    <row r="17" spans="1:16" ht="12.75">
      <c r="A17" s="10" t="s">
        <v>147</v>
      </c>
      <c r="B17" s="65">
        <v>0.2</v>
      </c>
      <c r="C17" s="65">
        <v>0.2</v>
      </c>
      <c r="D17" s="65">
        <v>0</v>
      </c>
      <c r="E17" s="65">
        <v>0</v>
      </c>
      <c r="F17" s="65">
        <v>0.2</v>
      </c>
      <c r="G17" s="65">
        <v>0.2</v>
      </c>
      <c r="H17" s="65">
        <v>0.1</v>
      </c>
      <c r="I17" s="74">
        <v>0.2</v>
      </c>
      <c r="K17" s="45"/>
      <c r="M17" s="34"/>
      <c r="O17" s="34"/>
      <c r="P17" s="34"/>
    </row>
    <row r="18" spans="1:16" ht="12.75">
      <c r="A18" s="10" t="s">
        <v>148</v>
      </c>
      <c r="B18" s="62">
        <v>4946</v>
      </c>
      <c r="C18" s="62">
        <v>4989</v>
      </c>
      <c r="D18" s="62">
        <v>2134</v>
      </c>
      <c r="E18" s="62">
        <v>2151</v>
      </c>
      <c r="F18" s="62">
        <v>6551</v>
      </c>
      <c r="G18" s="62">
        <v>11150</v>
      </c>
      <c r="H18" s="62">
        <v>11863</v>
      </c>
      <c r="I18" s="70">
        <v>6102</v>
      </c>
      <c r="J18" s="34"/>
      <c r="K18" s="45"/>
      <c r="M18" s="34"/>
      <c r="O18" s="34"/>
      <c r="P18" s="34"/>
    </row>
    <row r="19" spans="1:16" ht="12.75">
      <c r="A19" s="10" t="s">
        <v>149</v>
      </c>
      <c r="B19" s="62">
        <v>3150</v>
      </c>
      <c r="C19" s="62">
        <v>2347</v>
      </c>
      <c r="D19" s="62">
        <v>418</v>
      </c>
      <c r="E19" s="62">
        <v>849</v>
      </c>
      <c r="F19" s="62">
        <v>3911</v>
      </c>
      <c r="G19" s="62">
        <v>2127</v>
      </c>
      <c r="H19" s="62">
        <v>4254</v>
      </c>
      <c r="I19" s="70">
        <v>2272</v>
      </c>
      <c r="J19" s="34"/>
      <c r="K19" s="45"/>
      <c r="M19" s="34"/>
      <c r="O19" s="34"/>
      <c r="P19" s="34"/>
    </row>
    <row r="20" spans="1:16" ht="12.75">
      <c r="A20" s="10"/>
      <c r="B20" s="62"/>
      <c r="C20" s="62"/>
      <c r="D20" s="62"/>
      <c r="E20" s="62"/>
      <c r="F20" s="62"/>
      <c r="G20" s="62"/>
      <c r="H20" s="62"/>
      <c r="I20" s="70"/>
      <c r="J20" s="34"/>
      <c r="K20" s="45"/>
      <c r="M20" s="34"/>
      <c r="O20" s="34"/>
      <c r="P20" s="34"/>
    </row>
    <row r="21" spans="1:16" ht="12.75">
      <c r="A21" s="12" t="s">
        <v>133</v>
      </c>
      <c r="B21" s="66"/>
      <c r="C21" s="66"/>
      <c r="D21" s="66"/>
      <c r="E21" s="66"/>
      <c r="F21" s="66"/>
      <c r="G21" s="66"/>
      <c r="H21" s="66"/>
      <c r="I21" s="73"/>
      <c r="J21" s="34"/>
      <c r="K21" s="45"/>
      <c r="M21" s="34"/>
      <c r="O21" s="34"/>
      <c r="P21" s="34"/>
    </row>
    <row r="22" spans="1:11" ht="12.75">
      <c r="A22" s="10" t="s">
        <v>17</v>
      </c>
      <c r="B22" s="62">
        <v>10076</v>
      </c>
      <c r="C22" s="62">
        <v>9413</v>
      </c>
      <c r="D22" s="62">
        <v>1949</v>
      </c>
      <c r="E22" s="62">
        <v>3824</v>
      </c>
      <c r="F22" s="62">
        <v>27439</v>
      </c>
      <c r="G22" s="62">
        <v>10733</v>
      </c>
      <c r="H22" s="62">
        <v>10182</v>
      </c>
      <c r="I22" s="70">
        <v>19825</v>
      </c>
      <c r="J22" s="34"/>
      <c r="K22" s="45"/>
    </row>
    <row r="23" spans="1:11" ht="12.75">
      <c r="A23" s="10" t="s">
        <v>18</v>
      </c>
      <c r="B23" s="62">
        <v>151306</v>
      </c>
      <c r="C23" s="62">
        <v>207555</v>
      </c>
      <c r="D23" s="62">
        <v>87665</v>
      </c>
      <c r="E23" s="62">
        <v>108710</v>
      </c>
      <c r="F23" s="62">
        <v>2422</v>
      </c>
      <c r="G23" s="62">
        <v>52039</v>
      </c>
      <c r="H23" s="62">
        <v>35679</v>
      </c>
      <c r="I23" s="70">
        <v>11631</v>
      </c>
      <c r="J23" s="34"/>
      <c r="K23" s="45"/>
    </row>
    <row r="24" spans="1:11" ht="12.75">
      <c r="A24" s="10" t="s">
        <v>19</v>
      </c>
      <c r="B24" s="62">
        <v>5916</v>
      </c>
      <c r="C24" s="62">
        <v>3683</v>
      </c>
      <c r="D24" s="62">
        <v>134</v>
      </c>
      <c r="E24" s="62">
        <v>95</v>
      </c>
      <c r="F24" s="62">
        <v>1709</v>
      </c>
      <c r="G24" s="62">
        <v>316</v>
      </c>
      <c r="H24" s="62">
        <v>1518</v>
      </c>
      <c r="I24" s="70">
        <v>585</v>
      </c>
      <c r="J24" s="34"/>
      <c r="K24" s="45"/>
    </row>
    <row r="25" spans="1:11" ht="12.75">
      <c r="A25" s="10"/>
      <c r="B25" s="62"/>
      <c r="C25" s="62"/>
      <c r="D25" s="62"/>
      <c r="E25" s="62"/>
      <c r="F25" s="62"/>
      <c r="G25" s="62"/>
      <c r="H25" s="62"/>
      <c r="I25" s="70"/>
      <c r="J25" s="34"/>
      <c r="K25" s="45"/>
    </row>
    <row r="26" spans="1:11" ht="12.75">
      <c r="A26" s="12" t="s">
        <v>134</v>
      </c>
      <c r="B26" s="66"/>
      <c r="C26" s="66"/>
      <c r="D26" s="66"/>
      <c r="E26" s="66"/>
      <c r="F26" s="66"/>
      <c r="G26" s="66"/>
      <c r="H26" s="66"/>
      <c r="I26" s="73"/>
      <c r="J26" s="34"/>
      <c r="K26" s="45"/>
    </row>
    <row r="27" spans="1:11" ht="12.75">
      <c r="A27" s="10" t="s">
        <v>20</v>
      </c>
      <c r="B27" s="62">
        <v>565</v>
      </c>
      <c r="C27" s="62">
        <v>703</v>
      </c>
      <c r="D27" s="62">
        <v>46</v>
      </c>
      <c r="E27" s="62">
        <v>309</v>
      </c>
      <c r="F27" s="62">
        <v>1652</v>
      </c>
      <c r="G27" s="62">
        <v>896</v>
      </c>
      <c r="H27" s="62">
        <v>1186</v>
      </c>
      <c r="I27" s="70">
        <v>913</v>
      </c>
      <c r="J27" s="34"/>
      <c r="K27" s="45"/>
    </row>
    <row r="28" spans="1:11" ht="12.75">
      <c r="A28" s="10" t="s">
        <v>21</v>
      </c>
      <c r="B28" s="62">
        <v>959</v>
      </c>
      <c r="C28" s="62">
        <v>678</v>
      </c>
      <c r="D28" s="62">
        <v>106</v>
      </c>
      <c r="E28" s="62">
        <v>399</v>
      </c>
      <c r="F28" s="62">
        <v>1950</v>
      </c>
      <c r="G28" s="62">
        <v>999</v>
      </c>
      <c r="H28" s="62">
        <v>1468</v>
      </c>
      <c r="I28" s="70">
        <v>1728</v>
      </c>
      <c r="J28" s="34"/>
      <c r="K28" s="45"/>
    </row>
    <row r="29" spans="1:11" ht="12.75">
      <c r="A29" s="10" t="s">
        <v>22</v>
      </c>
      <c r="B29" s="62">
        <v>736</v>
      </c>
      <c r="C29" s="62">
        <v>503</v>
      </c>
      <c r="D29" s="62">
        <v>127</v>
      </c>
      <c r="E29" s="62">
        <v>186</v>
      </c>
      <c r="F29" s="62">
        <v>1156</v>
      </c>
      <c r="G29" s="62">
        <v>317</v>
      </c>
      <c r="H29" s="62">
        <v>361</v>
      </c>
      <c r="I29" s="70">
        <v>1058</v>
      </c>
      <c r="J29" s="34"/>
      <c r="K29" s="45"/>
    </row>
    <row r="30" spans="1:11" ht="12.75">
      <c r="A30" s="10" t="s">
        <v>23</v>
      </c>
      <c r="B30" s="62">
        <v>20</v>
      </c>
      <c r="C30" s="62">
        <v>45</v>
      </c>
      <c r="D30" s="62">
        <v>32</v>
      </c>
      <c r="E30" s="62">
        <v>3</v>
      </c>
      <c r="F30" s="62">
        <v>135</v>
      </c>
      <c r="G30" s="62">
        <v>70</v>
      </c>
      <c r="H30" s="62">
        <v>106</v>
      </c>
      <c r="I30" s="70">
        <v>204</v>
      </c>
      <c r="J30" s="34"/>
      <c r="K30" s="45"/>
    </row>
    <row r="31" spans="1:11" ht="12.75">
      <c r="A31" s="10" t="s">
        <v>24</v>
      </c>
      <c r="B31" s="62">
        <v>82923</v>
      </c>
      <c r="C31" s="62">
        <v>109039</v>
      </c>
      <c r="D31" s="62">
        <v>45327</v>
      </c>
      <c r="E31" s="62">
        <v>27096</v>
      </c>
      <c r="F31" s="62">
        <v>865</v>
      </c>
      <c r="G31" s="62">
        <v>18132</v>
      </c>
      <c r="H31" s="62">
        <v>11340</v>
      </c>
      <c r="I31" s="70">
        <v>4572</v>
      </c>
      <c r="J31" s="34"/>
      <c r="K31" s="45"/>
    </row>
    <row r="32" spans="1:11" ht="12.75">
      <c r="A32" s="10" t="s">
        <v>25</v>
      </c>
      <c r="B32" s="62">
        <v>714</v>
      </c>
      <c r="C32" s="62">
        <v>357</v>
      </c>
      <c r="D32" s="62">
        <v>36</v>
      </c>
      <c r="E32" s="62">
        <v>45</v>
      </c>
      <c r="F32" s="62">
        <v>177</v>
      </c>
      <c r="G32" s="62">
        <v>3577</v>
      </c>
      <c r="H32" s="62">
        <v>2829</v>
      </c>
      <c r="I32" s="70">
        <v>596</v>
      </c>
      <c r="J32" s="34"/>
      <c r="K32" s="45"/>
    </row>
    <row r="33" spans="1:11" ht="12.75">
      <c r="A33" s="10" t="s">
        <v>26</v>
      </c>
      <c r="B33" s="62">
        <v>7036</v>
      </c>
      <c r="C33" s="62">
        <v>8416</v>
      </c>
      <c r="D33" s="62">
        <v>2090</v>
      </c>
      <c r="E33" s="62">
        <v>4051</v>
      </c>
      <c r="F33" s="62">
        <v>106</v>
      </c>
      <c r="G33" s="62">
        <v>2026</v>
      </c>
      <c r="H33" s="62">
        <v>1311</v>
      </c>
      <c r="I33" s="70">
        <v>536</v>
      </c>
      <c r="J33" s="34"/>
      <c r="K33" s="45"/>
    </row>
    <row r="34" spans="1:11" ht="12.75">
      <c r="A34" s="10" t="s">
        <v>27</v>
      </c>
      <c r="B34" s="62">
        <v>2572</v>
      </c>
      <c r="C34" s="62">
        <v>2476</v>
      </c>
      <c r="D34" s="62">
        <v>337</v>
      </c>
      <c r="E34" s="62">
        <v>444</v>
      </c>
      <c r="F34" s="62">
        <v>1227</v>
      </c>
      <c r="G34" s="62">
        <v>760</v>
      </c>
      <c r="H34" s="62">
        <v>1106</v>
      </c>
      <c r="I34" s="70">
        <v>879</v>
      </c>
      <c r="J34" s="34"/>
      <c r="K34" s="45"/>
    </row>
    <row r="35" spans="1:11" ht="12.75">
      <c r="A35" s="10" t="s">
        <v>28</v>
      </c>
      <c r="B35" s="62">
        <v>3615</v>
      </c>
      <c r="C35" s="62">
        <v>5638</v>
      </c>
      <c r="D35" s="62">
        <v>3450</v>
      </c>
      <c r="E35" s="62">
        <v>1919</v>
      </c>
      <c r="F35" s="62">
        <v>831</v>
      </c>
      <c r="G35" s="62">
        <v>1691</v>
      </c>
      <c r="H35" s="62">
        <v>1448</v>
      </c>
      <c r="I35" s="70">
        <v>817</v>
      </c>
      <c r="J35" s="34"/>
      <c r="K35" s="45"/>
    </row>
    <row r="36" spans="1:11" ht="12.75">
      <c r="A36" s="10" t="s">
        <v>29</v>
      </c>
      <c r="B36" s="62">
        <v>3639</v>
      </c>
      <c r="C36" s="62">
        <v>6493</v>
      </c>
      <c r="D36" s="62">
        <v>4040</v>
      </c>
      <c r="E36" s="62">
        <v>3247</v>
      </c>
      <c r="F36" s="62">
        <v>2045</v>
      </c>
      <c r="G36" s="62">
        <v>2568</v>
      </c>
      <c r="H36" s="62">
        <v>2501</v>
      </c>
      <c r="I36" s="70">
        <v>1629</v>
      </c>
      <c r="J36" s="34"/>
      <c r="K36" s="45"/>
    </row>
    <row r="37" spans="1:11" ht="12.75">
      <c r="A37" s="10" t="s">
        <v>30</v>
      </c>
      <c r="B37" s="62">
        <v>747</v>
      </c>
      <c r="C37" s="62">
        <v>1345</v>
      </c>
      <c r="D37" s="62">
        <v>431</v>
      </c>
      <c r="E37" s="62">
        <v>302</v>
      </c>
      <c r="F37" s="62">
        <v>493</v>
      </c>
      <c r="G37" s="62">
        <v>219</v>
      </c>
      <c r="H37" s="62">
        <v>408</v>
      </c>
      <c r="I37" s="70">
        <v>712</v>
      </c>
      <c r="J37" s="34"/>
      <c r="K37" s="45"/>
    </row>
    <row r="38" spans="1:11" ht="12.75">
      <c r="A38" s="10" t="s">
        <v>31</v>
      </c>
      <c r="B38" s="62">
        <v>2303</v>
      </c>
      <c r="C38" s="62">
        <v>2896</v>
      </c>
      <c r="D38" s="62">
        <v>1421</v>
      </c>
      <c r="E38" s="62">
        <v>1795</v>
      </c>
      <c r="F38" s="62">
        <v>733</v>
      </c>
      <c r="G38" s="62">
        <v>972</v>
      </c>
      <c r="H38" s="62">
        <v>827</v>
      </c>
      <c r="I38" s="70">
        <v>658</v>
      </c>
      <c r="J38" s="34"/>
      <c r="K38" s="45"/>
    </row>
    <row r="39" spans="1:11" ht="12.75">
      <c r="A39" s="10" t="s">
        <v>32</v>
      </c>
      <c r="B39" s="62">
        <v>7749</v>
      </c>
      <c r="C39" s="62">
        <v>8034</v>
      </c>
      <c r="D39" s="62">
        <v>5832</v>
      </c>
      <c r="E39" s="62">
        <v>4320</v>
      </c>
      <c r="F39" s="62">
        <v>1734</v>
      </c>
      <c r="G39" s="62">
        <v>2310</v>
      </c>
      <c r="H39" s="62">
        <v>2447</v>
      </c>
      <c r="I39" s="70">
        <v>1773</v>
      </c>
      <c r="J39" s="34"/>
      <c r="K39" s="46"/>
    </row>
    <row r="40" spans="1:11" ht="12.75">
      <c r="A40" s="10" t="s">
        <v>33</v>
      </c>
      <c r="B40" s="62">
        <v>2478</v>
      </c>
      <c r="C40" s="62">
        <v>3634</v>
      </c>
      <c r="D40" s="62">
        <v>608</v>
      </c>
      <c r="E40" s="62">
        <v>508</v>
      </c>
      <c r="F40" s="62">
        <v>2853</v>
      </c>
      <c r="G40" s="62">
        <v>3375</v>
      </c>
      <c r="H40" s="62">
        <v>1203</v>
      </c>
      <c r="I40" s="70">
        <v>2713</v>
      </c>
      <c r="J40" s="34"/>
      <c r="K40" s="45"/>
    </row>
    <row r="41" spans="1:11" ht="12.75">
      <c r="A41" s="10" t="s">
        <v>34</v>
      </c>
      <c r="B41" s="62">
        <v>8489</v>
      </c>
      <c r="C41" s="62">
        <v>1477</v>
      </c>
      <c r="D41" s="62">
        <v>215</v>
      </c>
      <c r="E41" s="62">
        <v>197</v>
      </c>
      <c r="F41" s="62">
        <v>1053</v>
      </c>
      <c r="G41" s="62">
        <v>1273</v>
      </c>
      <c r="H41" s="62">
        <v>1257</v>
      </c>
      <c r="I41" s="70">
        <v>861</v>
      </c>
      <c r="J41" s="34"/>
      <c r="K41" s="45"/>
    </row>
    <row r="42" spans="1:11" ht="12.75">
      <c r="A42" s="10" t="s">
        <v>35</v>
      </c>
      <c r="B42" s="62">
        <v>1193</v>
      </c>
      <c r="C42" s="62">
        <v>1032</v>
      </c>
      <c r="D42" s="62">
        <v>299</v>
      </c>
      <c r="E42" s="62">
        <v>202</v>
      </c>
      <c r="F42" s="62">
        <v>188</v>
      </c>
      <c r="G42" s="62">
        <v>155</v>
      </c>
      <c r="H42" s="62">
        <v>274</v>
      </c>
      <c r="I42" s="70">
        <v>168</v>
      </c>
      <c r="J42" s="34"/>
      <c r="K42" s="45"/>
    </row>
    <row r="43" spans="1:11" ht="12.75">
      <c r="A43" s="10" t="s">
        <v>36</v>
      </c>
      <c r="B43" s="62">
        <v>199</v>
      </c>
      <c r="C43" s="62">
        <v>225</v>
      </c>
      <c r="D43" s="62">
        <v>44</v>
      </c>
      <c r="E43" s="62">
        <v>94</v>
      </c>
      <c r="F43" s="62">
        <v>308</v>
      </c>
      <c r="G43" s="62">
        <v>318</v>
      </c>
      <c r="H43" s="62">
        <v>220</v>
      </c>
      <c r="I43" s="70">
        <v>225</v>
      </c>
      <c r="J43" s="34"/>
      <c r="K43" s="45"/>
    </row>
    <row r="44" spans="1:11" ht="12.75">
      <c r="A44" s="10" t="s">
        <v>37</v>
      </c>
      <c r="B44" s="62">
        <v>10565</v>
      </c>
      <c r="C44" s="62">
        <v>12372</v>
      </c>
      <c r="D44" s="62">
        <v>8461</v>
      </c>
      <c r="E44" s="62">
        <v>9451</v>
      </c>
      <c r="F44" s="62">
        <v>1064</v>
      </c>
      <c r="G44" s="62">
        <v>2336</v>
      </c>
      <c r="H44" s="62">
        <v>3387</v>
      </c>
      <c r="I44" s="70">
        <v>1466</v>
      </c>
      <c r="J44" s="34"/>
      <c r="K44" s="45"/>
    </row>
    <row r="45" spans="1:11" ht="12.75">
      <c r="A45" s="10"/>
      <c r="B45" s="66"/>
      <c r="C45" s="66"/>
      <c r="D45" s="66"/>
      <c r="E45" s="66"/>
      <c r="F45" s="66"/>
      <c r="G45" s="66"/>
      <c r="H45" s="66"/>
      <c r="I45" s="73"/>
      <c r="J45" s="34"/>
      <c r="K45" s="45"/>
    </row>
    <row r="46" spans="1:11" ht="12.75">
      <c r="A46" s="12" t="s">
        <v>136</v>
      </c>
      <c r="B46" s="66"/>
      <c r="C46" s="66"/>
      <c r="D46" s="66"/>
      <c r="E46" s="66"/>
      <c r="F46" s="66"/>
      <c r="G46" s="66"/>
      <c r="H46" s="66"/>
      <c r="I46" s="73"/>
      <c r="J46" s="34"/>
      <c r="K46" s="45"/>
    </row>
    <row r="47" spans="1:11" ht="12.75">
      <c r="A47" s="10" t="s">
        <v>38</v>
      </c>
      <c r="B47" s="62">
        <v>178693</v>
      </c>
      <c r="C47" s="62">
        <v>192340</v>
      </c>
      <c r="D47" s="62">
        <v>156642</v>
      </c>
      <c r="E47" s="62">
        <v>118669</v>
      </c>
      <c r="F47" s="62">
        <v>138826</v>
      </c>
      <c r="G47" s="62">
        <v>145455</v>
      </c>
      <c r="H47" s="62">
        <v>165050</v>
      </c>
      <c r="I47" s="70">
        <v>142582</v>
      </c>
      <c r="J47" s="34"/>
      <c r="K47" s="45"/>
    </row>
    <row r="48" spans="1:11" ht="12.75">
      <c r="A48" s="10" t="s">
        <v>39</v>
      </c>
      <c r="B48" s="62">
        <v>61777</v>
      </c>
      <c r="C48" s="62">
        <v>57776</v>
      </c>
      <c r="D48" s="62">
        <v>39782</v>
      </c>
      <c r="E48" s="62">
        <v>29126</v>
      </c>
      <c r="F48" s="62">
        <v>109438</v>
      </c>
      <c r="G48" s="62">
        <v>76818</v>
      </c>
      <c r="H48" s="62">
        <v>107191</v>
      </c>
      <c r="I48" s="70">
        <v>89094</v>
      </c>
      <c r="J48" s="34"/>
      <c r="K48" s="45"/>
    </row>
    <row r="49" spans="1:11" ht="12.75">
      <c r="A49" s="10" t="s">
        <v>40</v>
      </c>
      <c r="B49" s="62">
        <v>1624</v>
      </c>
      <c r="C49" s="62">
        <v>481</v>
      </c>
      <c r="D49" s="62">
        <v>1461</v>
      </c>
      <c r="E49" s="62">
        <v>708</v>
      </c>
      <c r="F49" s="62">
        <v>7564</v>
      </c>
      <c r="G49" s="62">
        <v>5850</v>
      </c>
      <c r="H49" s="62">
        <v>1289</v>
      </c>
      <c r="I49" s="70">
        <v>5096</v>
      </c>
      <c r="J49" s="34"/>
      <c r="K49" s="45"/>
    </row>
    <row r="50" spans="1:11" ht="12.75">
      <c r="A50" s="10" t="s">
        <v>41</v>
      </c>
      <c r="B50" s="62">
        <v>87541</v>
      </c>
      <c r="C50" s="62">
        <v>84005</v>
      </c>
      <c r="D50" s="62">
        <v>107615</v>
      </c>
      <c r="E50" s="62">
        <v>77467</v>
      </c>
      <c r="F50" s="62">
        <v>10717</v>
      </c>
      <c r="G50" s="62">
        <v>26713</v>
      </c>
      <c r="H50" s="62">
        <v>24337</v>
      </c>
      <c r="I50" s="70">
        <v>17759</v>
      </c>
      <c r="J50" s="34"/>
      <c r="K50" s="45"/>
    </row>
    <row r="51" spans="1:11" ht="12.75">
      <c r="A51" s="10" t="s">
        <v>42</v>
      </c>
      <c r="B51" s="62">
        <v>18110</v>
      </c>
      <c r="C51" s="62">
        <v>23473</v>
      </c>
      <c r="D51" s="62">
        <v>7609</v>
      </c>
      <c r="E51" s="62">
        <v>7025</v>
      </c>
      <c r="F51" s="62">
        <v>9686</v>
      </c>
      <c r="G51" s="62">
        <v>11219</v>
      </c>
      <c r="H51" s="62">
        <v>13514</v>
      </c>
      <c r="I51" s="70">
        <v>24832</v>
      </c>
      <c r="J51" s="34"/>
      <c r="K51" s="45"/>
    </row>
    <row r="52" spans="1:11" ht="12.75">
      <c r="A52" s="10" t="s">
        <v>43</v>
      </c>
      <c r="B52" s="62">
        <v>9641</v>
      </c>
      <c r="C52" s="62">
        <v>26605</v>
      </c>
      <c r="D52" s="62">
        <v>175</v>
      </c>
      <c r="E52" s="62">
        <v>4343</v>
      </c>
      <c r="F52" s="62">
        <v>1421</v>
      </c>
      <c r="G52" s="62">
        <v>24855</v>
      </c>
      <c r="H52" s="62">
        <v>18719</v>
      </c>
      <c r="I52" s="70">
        <v>5801</v>
      </c>
      <c r="J52" s="34"/>
      <c r="K52" s="45"/>
    </row>
    <row r="53" spans="1:11" ht="12.75">
      <c r="A53" s="10" t="s">
        <v>44</v>
      </c>
      <c r="B53" s="62">
        <v>1001</v>
      </c>
      <c r="C53" s="62">
        <v>894</v>
      </c>
      <c r="D53" s="62">
        <v>1</v>
      </c>
      <c r="E53" s="62">
        <v>363</v>
      </c>
      <c r="F53" s="62">
        <v>93</v>
      </c>
      <c r="G53" s="62">
        <v>57</v>
      </c>
      <c r="H53" s="62">
        <v>86</v>
      </c>
      <c r="I53" s="70">
        <v>124</v>
      </c>
      <c r="J53" s="34"/>
      <c r="K53" s="45"/>
    </row>
    <row r="54" spans="1:11" ht="12.75">
      <c r="A54" s="10" t="s">
        <v>45</v>
      </c>
      <c r="B54" s="62"/>
      <c r="C54" s="62"/>
      <c r="D54" s="62"/>
      <c r="E54" s="62"/>
      <c r="F54" s="62"/>
      <c r="G54" s="62"/>
      <c r="H54" s="62"/>
      <c r="I54" s="70"/>
      <c r="J54" s="34"/>
      <c r="K54" s="45"/>
    </row>
    <row r="55" spans="1:11" ht="12.75">
      <c r="A55" s="10" t="s">
        <v>46</v>
      </c>
      <c r="B55" s="62">
        <v>267601</v>
      </c>
      <c r="C55" s="62">
        <v>337270</v>
      </c>
      <c r="D55" s="62">
        <v>216710</v>
      </c>
      <c r="E55" s="62">
        <v>204313</v>
      </c>
      <c r="F55" s="62">
        <v>217233</v>
      </c>
      <c r="G55" s="62">
        <v>262908</v>
      </c>
      <c r="H55" s="62">
        <v>255223</v>
      </c>
      <c r="I55" s="70">
        <v>207422</v>
      </c>
      <c r="J55" s="34"/>
      <c r="K55" s="45"/>
    </row>
    <row r="56" spans="1:11" ht="12.75">
      <c r="A56" s="10" t="s">
        <v>47</v>
      </c>
      <c r="B56" s="62">
        <v>33166</v>
      </c>
      <c r="C56" s="62">
        <v>29224</v>
      </c>
      <c r="D56" s="62">
        <v>16252</v>
      </c>
      <c r="E56" s="62">
        <v>3146</v>
      </c>
      <c r="F56" s="62">
        <v>2261</v>
      </c>
      <c r="G56" s="62">
        <v>2701</v>
      </c>
      <c r="H56" s="62">
        <v>5098</v>
      </c>
      <c r="I56" s="70">
        <v>3624</v>
      </c>
      <c r="J56" s="34"/>
      <c r="K56" s="45"/>
    </row>
    <row r="57" spans="1:11" ht="12.75">
      <c r="A57" s="10" t="s">
        <v>48</v>
      </c>
      <c r="B57" s="62">
        <v>1429</v>
      </c>
      <c r="C57" s="62">
        <v>2518</v>
      </c>
      <c r="D57" s="62">
        <v>110</v>
      </c>
      <c r="E57" s="62">
        <v>397</v>
      </c>
      <c r="F57" s="62">
        <v>279</v>
      </c>
      <c r="G57" s="62">
        <v>416</v>
      </c>
      <c r="H57" s="62">
        <v>1298</v>
      </c>
      <c r="I57" s="70">
        <v>640</v>
      </c>
      <c r="J57" s="34"/>
      <c r="K57" s="45"/>
    </row>
    <row r="58" spans="1:11" ht="12.75">
      <c r="A58" s="10"/>
      <c r="B58" s="62"/>
      <c r="C58" s="62"/>
      <c r="D58" s="62"/>
      <c r="E58" s="62"/>
      <c r="F58" s="62"/>
      <c r="G58" s="62"/>
      <c r="H58" s="62"/>
      <c r="I58" s="70"/>
      <c r="J58" s="34"/>
      <c r="K58" s="45"/>
    </row>
    <row r="59" spans="1:11" ht="12.75">
      <c r="A59" s="12" t="s">
        <v>135</v>
      </c>
      <c r="B59" s="66"/>
      <c r="C59" s="66"/>
      <c r="D59" s="66"/>
      <c r="E59" s="66"/>
      <c r="F59" s="66"/>
      <c r="G59" s="66"/>
      <c r="H59" s="66"/>
      <c r="I59" s="73"/>
      <c r="J59" s="34"/>
      <c r="K59" s="45"/>
    </row>
    <row r="60" spans="1:11" ht="12.75">
      <c r="A60" s="10" t="s">
        <v>49</v>
      </c>
      <c r="B60" s="62">
        <v>166492</v>
      </c>
      <c r="C60" s="62">
        <v>220272</v>
      </c>
      <c r="D60" s="62">
        <v>89711</v>
      </c>
      <c r="E60" s="62">
        <v>112371</v>
      </c>
      <c r="F60" s="62">
        <v>31343</v>
      </c>
      <c r="G60" s="62">
        <v>59479</v>
      </c>
      <c r="H60" s="62">
        <v>44482</v>
      </c>
      <c r="I60" s="70">
        <v>31404</v>
      </c>
      <c r="J60" s="34"/>
      <c r="K60" s="45"/>
    </row>
    <row r="61" spans="1:11" ht="12.75">
      <c r="A61" s="10" t="s">
        <v>50</v>
      </c>
      <c r="B61" s="62">
        <v>61270</v>
      </c>
      <c r="C61" s="62">
        <v>81837</v>
      </c>
      <c r="D61" s="62">
        <v>32261</v>
      </c>
      <c r="E61" s="62">
        <v>72739</v>
      </c>
      <c r="F61" s="62">
        <v>19892</v>
      </c>
      <c r="G61" s="62">
        <v>30543</v>
      </c>
      <c r="H61" s="62">
        <v>22268</v>
      </c>
      <c r="I61" s="70">
        <v>17514</v>
      </c>
      <c r="J61" s="34"/>
      <c r="K61" s="45"/>
    </row>
    <row r="62" spans="1:11" ht="12.75">
      <c r="A62" s="10" t="s">
        <v>51</v>
      </c>
      <c r="B62" s="62">
        <v>67110</v>
      </c>
      <c r="C62" s="62">
        <v>87898</v>
      </c>
      <c r="D62" s="62">
        <v>34886</v>
      </c>
      <c r="E62" s="62">
        <v>75360</v>
      </c>
      <c r="F62" s="62">
        <v>26815</v>
      </c>
      <c r="G62" s="62">
        <v>42475</v>
      </c>
      <c r="H62" s="62">
        <v>34649</v>
      </c>
      <c r="I62" s="70">
        <v>23874</v>
      </c>
      <c r="J62" s="34"/>
      <c r="K62" s="45"/>
    </row>
    <row r="63" spans="1:11" ht="12.75">
      <c r="A63" s="10" t="s">
        <v>52</v>
      </c>
      <c r="B63" s="62">
        <v>59361</v>
      </c>
      <c r="C63" s="62">
        <v>79864</v>
      </c>
      <c r="D63" s="62">
        <v>29054</v>
      </c>
      <c r="E63" s="62">
        <v>71040</v>
      </c>
      <c r="F63" s="62">
        <v>25081</v>
      </c>
      <c r="G63" s="62">
        <v>40165</v>
      </c>
      <c r="H63" s="62">
        <v>32202</v>
      </c>
      <c r="I63" s="70">
        <v>22101</v>
      </c>
      <c r="J63" s="34"/>
      <c r="K63" s="45"/>
    </row>
    <row r="64" spans="1:11" ht="12.75">
      <c r="A64" s="10" t="s">
        <v>53</v>
      </c>
      <c r="B64" s="62">
        <v>47201</v>
      </c>
      <c r="C64" s="62">
        <v>73721</v>
      </c>
      <c r="D64" s="62">
        <v>27932</v>
      </c>
      <c r="E64" s="62">
        <v>70133</v>
      </c>
      <c r="F64" s="62">
        <v>20987</v>
      </c>
      <c r="G64" s="62">
        <v>35362</v>
      </c>
      <c r="H64" s="62">
        <v>29468</v>
      </c>
      <c r="I64" s="70">
        <v>18359</v>
      </c>
      <c r="J64" s="34"/>
      <c r="K64" s="45"/>
    </row>
    <row r="65" spans="1:11" ht="12.75">
      <c r="A65" s="10"/>
      <c r="B65" s="62"/>
      <c r="C65" s="62"/>
      <c r="D65" s="62"/>
      <c r="E65" s="62"/>
      <c r="F65" s="62"/>
      <c r="G65" s="62"/>
      <c r="H65" s="62"/>
      <c r="I65" s="70"/>
      <c r="J65" s="34"/>
      <c r="K65" s="45"/>
    </row>
    <row r="66" spans="1:11" ht="12.75">
      <c r="A66" s="12" t="s">
        <v>54</v>
      </c>
      <c r="B66" s="66"/>
      <c r="C66" s="66"/>
      <c r="D66" s="66"/>
      <c r="E66" s="66"/>
      <c r="F66" s="66"/>
      <c r="G66" s="66"/>
      <c r="H66" s="66"/>
      <c r="I66" s="73"/>
      <c r="J66" s="34"/>
      <c r="K66" s="45"/>
    </row>
    <row r="67" spans="1:11" ht="12.75">
      <c r="A67" s="60" t="s">
        <v>150</v>
      </c>
      <c r="B67" s="62">
        <v>426.9491525423729</v>
      </c>
      <c r="C67" s="62">
        <v>522.9444444444445</v>
      </c>
      <c r="D67" s="62">
        <v>453.25581395348837</v>
      </c>
      <c r="E67" s="62">
        <v>420.21978021978026</v>
      </c>
      <c r="F67" s="62">
        <v>760.0831024930748</v>
      </c>
      <c r="G67" s="62">
        <v>199.12801484230056</v>
      </c>
      <c r="H67" s="62">
        <v>199.64705882352942</v>
      </c>
      <c r="I67" s="70">
        <v>783.596837944664</v>
      </c>
      <c r="J67" s="34"/>
      <c r="K67" s="45"/>
    </row>
    <row r="68" spans="1:11" ht="12.75">
      <c r="A68" s="60" t="s">
        <v>151</v>
      </c>
      <c r="B68" s="62">
        <v>442.5446036852881</v>
      </c>
      <c r="C68" s="62">
        <v>779.4029290274127</v>
      </c>
      <c r="D68" s="62">
        <v>1106.8813131313132</v>
      </c>
      <c r="E68" s="62">
        <v>580.0960512273213</v>
      </c>
      <c r="F68" s="62">
        <v>897.037037037037</v>
      </c>
      <c r="G68" s="62">
        <v>885.0170068027211</v>
      </c>
      <c r="H68" s="62">
        <v>1097.8153846153846</v>
      </c>
      <c r="I68" s="70">
        <v>908.671875</v>
      </c>
      <c r="J68" s="34"/>
      <c r="K68" s="45"/>
    </row>
    <row r="69" spans="1:11" ht="12.75">
      <c r="A69" s="60" t="s">
        <v>152</v>
      </c>
      <c r="B69" s="62">
        <v>96.61016949152541</v>
      </c>
      <c r="C69" s="62">
        <v>107.16666666666667</v>
      </c>
      <c r="D69" s="62">
        <v>72.32558139534883</v>
      </c>
      <c r="E69" s="62">
        <v>98.57142857142857</v>
      </c>
      <c r="F69" s="62">
        <v>135.54016620498615</v>
      </c>
      <c r="G69" s="62">
        <v>42.33766233766234</v>
      </c>
      <c r="H69" s="62">
        <v>61.19607843137255</v>
      </c>
      <c r="I69" s="70">
        <v>154.2687747035573</v>
      </c>
      <c r="J69" s="34"/>
      <c r="K69" s="45"/>
    </row>
    <row r="70" spans="1:11" ht="12.75">
      <c r="A70" s="60" t="s">
        <v>153</v>
      </c>
      <c r="B70" s="62">
        <v>265.2032758116408</v>
      </c>
      <c r="C70" s="62">
        <v>442.40330454374765</v>
      </c>
      <c r="D70" s="62">
        <v>599.1540404040404</v>
      </c>
      <c r="E70" s="62">
        <v>166.44610458911419</v>
      </c>
      <c r="F70" s="62">
        <v>425.18518518518516</v>
      </c>
      <c r="G70" s="62">
        <v>403.65646258503403</v>
      </c>
      <c r="H70" s="62">
        <v>476.3076923076923</v>
      </c>
      <c r="I70" s="70">
        <v>445.625</v>
      </c>
      <c r="J70" s="34"/>
      <c r="K70" s="45"/>
    </row>
    <row r="71" spans="1:11" ht="12.75">
      <c r="A71" s="60" t="s">
        <v>154</v>
      </c>
      <c r="B71" s="62">
        <v>42401</v>
      </c>
      <c r="C71" s="62">
        <v>53243</v>
      </c>
      <c r="D71" s="62">
        <v>36318</v>
      </c>
      <c r="E71" s="62">
        <v>71040</v>
      </c>
      <c r="F71" s="62">
        <v>25081</v>
      </c>
      <c r="G71" s="62">
        <v>28686</v>
      </c>
      <c r="H71" s="62">
        <v>29275</v>
      </c>
      <c r="I71" s="70">
        <v>20092</v>
      </c>
      <c r="J71" s="34"/>
      <c r="K71" s="45"/>
    </row>
    <row r="72" spans="1:11" ht="12.75">
      <c r="A72" s="60" t="s">
        <v>138</v>
      </c>
      <c r="B72" s="65">
        <v>28.2</v>
      </c>
      <c r="C72" s="65">
        <v>33.4</v>
      </c>
      <c r="D72" s="65">
        <v>31.1</v>
      </c>
      <c r="E72" s="65">
        <v>62.3</v>
      </c>
      <c r="F72" s="65">
        <v>66.5</v>
      </c>
      <c r="G72" s="65">
        <v>56.1</v>
      </c>
      <c r="H72" s="65">
        <v>62.2</v>
      </c>
      <c r="I72" s="74">
        <v>57.3</v>
      </c>
      <c r="J72" s="34"/>
      <c r="K72" s="45"/>
    </row>
    <row r="73" spans="1:11" ht="13.5" thickBot="1">
      <c r="A73" s="61" t="s">
        <v>139</v>
      </c>
      <c r="B73" s="67">
        <v>138.6</v>
      </c>
      <c r="C73" s="67">
        <v>124.7</v>
      </c>
      <c r="D73" s="67">
        <v>115.5</v>
      </c>
      <c r="E73" s="67">
        <v>123.9</v>
      </c>
      <c r="F73" s="67">
        <v>39.6</v>
      </c>
      <c r="G73" s="67">
        <v>61.3</v>
      </c>
      <c r="H73" s="67">
        <v>54.4</v>
      </c>
      <c r="I73" s="75">
        <v>49.6</v>
      </c>
      <c r="J73" s="34"/>
      <c r="K73" s="45"/>
    </row>
    <row r="74" spans="1:11" ht="12.75">
      <c r="A74" s="151" t="s">
        <v>160</v>
      </c>
      <c r="B74" s="152"/>
      <c r="C74" s="152"/>
      <c r="D74" s="152"/>
      <c r="E74" s="152"/>
      <c r="F74" s="152"/>
      <c r="G74" s="152"/>
      <c r="H74" s="152"/>
      <c r="I74" s="152"/>
      <c r="J74" s="34"/>
      <c r="K74" s="45"/>
    </row>
    <row r="75" spans="1:11" ht="12.75">
      <c r="A75" s="41" t="s">
        <v>104</v>
      </c>
      <c r="I75" s="36"/>
      <c r="J75" s="34"/>
      <c r="K75" s="45"/>
    </row>
    <row r="76" spans="1:11" ht="12.75">
      <c r="A76" s="38" t="s">
        <v>102</v>
      </c>
      <c r="B76" s="35"/>
      <c r="C76" s="35"/>
      <c r="D76" s="35"/>
      <c r="E76" s="35"/>
      <c r="F76" s="35"/>
      <c r="G76" s="35"/>
      <c r="H76" s="35"/>
      <c r="I76" s="36"/>
      <c r="J76" s="34"/>
      <c r="K76" s="45"/>
    </row>
    <row r="77" spans="1:11" ht="12.75">
      <c r="A77" s="38" t="s">
        <v>103</v>
      </c>
      <c r="B77" s="35"/>
      <c r="C77" s="35"/>
      <c r="D77" s="35"/>
      <c r="E77" s="35"/>
      <c r="F77" s="35"/>
      <c r="G77" s="35"/>
      <c r="H77" s="35"/>
      <c r="I77" s="36"/>
      <c r="J77" s="34"/>
      <c r="K77" s="45"/>
    </row>
    <row r="78" spans="1:11" ht="12.75">
      <c r="A78" s="38" t="s">
        <v>105</v>
      </c>
      <c r="B78" s="35"/>
      <c r="C78" s="35"/>
      <c r="D78" s="35"/>
      <c r="E78" s="35"/>
      <c r="F78" s="35"/>
      <c r="G78" s="35"/>
      <c r="H78" s="35"/>
      <c r="I78" s="36"/>
      <c r="J78" s="34"/>
      <c r="K78" s="45"/>
    </row>
    <row r="79" spans="1:22" ht="12.75">
      <c r="A79" s="35"/>
      <c r="B79" s="35"/>
      <c r="C79" s="35"/>
      <c r="D79" s="35"/>
      <c r="E79" s="35"/>
      <c r="F79" s="35"/>
      <c r="G79" s="35"/>
      <c r="H79" s="35"/>
      <c r="I79" s="36"/>
      <c r="J79" s="34"/>
      <c r="K79" s="45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ht="12.75">
      <c r="A80" s="35"/>
      <c r="B80" s="35"/>
      <c r="C80" s="35"/>
      <c r="D80" s="35"/>
      <c r="E80" s="35"/>
      <c r="F80" s="35"/>
      <c r="G80" s="35"/>
      <c r="H80" s="35"/>
      <c r="I80" s="36"/>
      <c r="J80" s="34"/>
      <c r="K80" s="45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8" ht="12.75">
      <c r="A81" s="37"/>
      <c r="B81" s="36"/>
      <c r="C81" s="36"/>
      <c r="D81" s="35"/>
      <c r="E81" s="35"/>
      <c r="F81" s="35"/>
      <c r="G81" s="35"/>
      <c r="H81" s="35"/>
    </row>
    <row r="82" spans="1:8" ht="12.75">
      <c r="A82" s="35"/>
      <c r="B82" s="36"/>
      <c r="C82" s="35"/>
      <c r="D82" s="35"/>
      <c r="E82" s="35"/>
      <c r="F82" s="35"/>
      <c r="G82" s="35"/>
      <c r="H82" s="35"/>
    </row>
    <row r="83" spans="1:8" ht="12.75">
      <c r="A83" s="35"/>
      <c r="B83" s="36"/>
      <c r="C83" s="36"/>
      <c r="D83" s="36"/>
      <c r="E83" s="36"/>
      <c r="F83" s="36"/>
      <c r="G83" s="36"/>
      <c r="H83" s="36"/>
    </row>
    <row r="84" spans="1:8" ht="12.75">
      <c r="A84" s="35"/>
      <c r="B84" s="36"/>
      <c r="C84" s="36"/>
      <c r="D84" s="36"/>
      <c r="E84" s="36"/>
      <c r="F84" s="36"/>
      <c r="G84" s="36"/>
      <c r="H84" s="36"/>
    </row>
    <row r="85" spans="1:8" ht="12.75">
      <c r="A85" s="35"/>
      <c r="B85" s="36"/>
      <c r="C85" s="35"/>
      <c r="D85" s="35"/>
      <c r="E85" s="35"/>
      <c r="F85" s="35"/>
      <c r="G85" s="35"/>
      <c r="H85" s="35"/>
    </row>
    <row r="86" spans="1:8" ht="12.75">
      <c r="A86" s="35"/>
      <c r="B86" s="35"/>
      <c r="C86" s="35"/>
      <c r="D86" s="35"/>
      <c r="E86" s="35"/>
      <c r="F86" s="35"/>
      <c r="G86" s="35"/>
      <c r="H86" s="35"/>
    </row>
    <row r="87" spans="1:8" ht="12.75">
      <c r="A87" s="35"/>
      <c r="B87" s="35"/>
      <c r="C87" s="35"/>
      <c r="D87" s="35"/>
      <c r="E87" s="35"/>
      <c r="F87" s="35"/>
      <c r="G87" s="35"/>
      <c r="H87" s="35"/>
    </row>
    <row r="88" spans="1:8" ht="12.75">
      <c r="A88" s="35"/>
      <c r="B88" s="35"/>
      <c r="C88" s="35"/>
      <c r="D88" s="35"/>
      <c r="E88" s="35"/>
      <c r="F88" s="35"/>
      <c r="G88" s="35"/>
      <c r="H88" s="35"/>
    </row>
    <row r="89" spans="1:8" ht="12.75">
      <c r="A89" s="35"/>
      <c r="B89" s="35"/>
      <c r="C89" s="35"/>
      <c r="D89" s="35"/>
      <c r="E89" s="35"/>
      <c r="F89" s="35"/>
      <c r="G89" s="35"/>
      <c r="H89" s="35"/>
    </row>
    <row r="90" spans="1:8" ht="12.75">
      <c r="A90" s="35"/>
      <c r="B90" s="35"/>
      <c r="C90" s="35"/>
      <c r="D90" s="35"/>
      <c r="E90" s="35"/>
      <c r="F90" s="35"/>
      <c r="G90" s="35"/>
      <c r="H90" s="35"/>
    </row>
    <row r="91" spans="1:8" ht="12.75">
      <c r="A91" s="35"/>
      <c r="B91" s="35"/>
      <c r="C91" s="35"/>
      <c r="D91" s="35"/>
      <c r="E91" s="35"/>
      <c r="F91" s="35"/>
      <c r="G91" s="35"/>
      <c r="H91" s="35"/>
    </row>
    <row r="92" spans="1:8" ht="12.75">
      <c r="A92" s="35"/>
      <c r="B92" s="35"/>
      <c r="C92" s="35"/>
      <c r="D92" s="35"/>
      <c r="E92" s="35"/>
      <c r="F92" s="35"/>
      <c r="G92" s="35"/>
      <c r="H92" s="35"/>
    </row>
    <row r="93" spans="1:8" ht="12.75">
      <c r="A93" s="35"/>
      <c r="B93" s="35"/>
      <c r="C93" s="35"/>
      <c r="D93" s="35"/>
      <c r="E93" s="35"/>
      <c r="F93" s="35"/>
      <c r="G93" s="35"/>
      <c r="H93" s="35"/>
    </row>
    <row r="94" spans="1:8" ht="12.75">
      <c r="A94" s="35"/>
      <c r="B94" s="35"/>
      <c r="C94" s="35"/>
      <c r="D94" s="35"/>
      <c r="E94" s="35"/>
      <c r="F94" s="35"/>
      <c r="G94" s="35"/>
      <c r="H94" s="35"/>
    </row>
    <row r="95" spans="1:8" ht="12.75">
      <c r="A95" s="35"/>
      <c r="B95" s="35"/>
      <c r="C95" s="35"/>
      <c r="D95" s="35"/>
      <c r="E95" s="35"/>
      <c r="F95" s="35"/>
      <c r="G95" s="35"/>
      <c r="H95" s="35"/>
    </row>
    <row r="96" spans="1:8" ht="12.75">
      <c r="A96" s="35"/>
      <c r="B96" s="35"/>
      <c r="C96" s="35"/>
      <c r="D96" s="35"/>
      <c r="E96" s="35"/>
      <c r="F96" s="35"/>
      <c r="G96" s="35"/>
      <c r="H96" s="35"/>
    </row>
    <row r="97" spans="1:8" ht="12.75">
      <c r="A97" s="35"/>
      <c r="B97" s="35"/>
      <c r="C97" s="35"/>
      <c r="D97" s="35"/>
      <c r="E97" s="35"/>
      <c r="F97" s="35"/>
      <c r="G97" s="35"/>
      <c r="H97" s="35"/>
    </row>
    <row r="98" spans="1:8" ht="12.75">
      <c r="A98" s="35"/>
      <c r="B98" s="35"/>
      <c r="C98" s="35"/>
      <c r="D98" s="35"/>
      <c r="E98" s="35"/>
      <c r="F98" s="35"/>
      <c r="G98" s="35"/>
      <c r="H98" s="35"/>
    </row>
    <row r="99" spans="1:8" ht="12.75">
      <c r="A99" s="35"/>
      <c r="B99" s="35"/>
      <c r="C99" s="35"/>
      <c r="D99" s="35"/>
      <c r="E99" s="35"/>
      <c r="F99" s="35"/>
      <c r="G99" s="35"/>
      <c r="H99" s="35"/>
    </row>
    <row r="100" spans="1:8" ht="12.75">
      <c r="A100" s="35"/>
      <c r="B100" s="35"/>
      <c r="C100" s="35"/>
      <c r="D100" s="35"/>
      <c r="E100" s="35"/>
      <c r="F100" s="35"/>
      <c r="G100" s="35"/>
      <c r="H100" s="35"/>
    </row>
    <row r="101" spans="1:8" ht="12.75">
      <c r="A101" s="35"/>
      <c r="B101" s="35"/>
      <c r="C101" s="35"/>
      <c r="D101" s="35"/>
      <c r="E101" s="35"/>
      <c r="F101" s="35"/>
      <c r="G101" s="35"/>
      <c r="H101" s="35"/>
    </row>
    <row r="102" spans="1:8" ht="12.75">
      <c r="A102" s="35"/>
      <c r="B102" s="35"/>
      <c r="C102" s="35"/>
      <c r="D102" s="35"/>
      <c r="E102" s="35"/>
      <c r="F102" s="35"/>
      <c r="G102" s="35"/>
      <c r="H102" s="35"/>
    </row>
  </sheetData>
  <mergeCells count="2">
    <mergeCell ref="A1:I1"/>
    <mergeCell ref="A3:I3"/>
  </mergeCells>
  <printOptions horizontalCentered="1"/>
  <pageMargins left="0.45" right="0.4" top="0.5905511811023623" bottom="1" header="0" footer="0"/>
  <pageSetup horizontalDpi="300" verticalDpi="300" orientation="portrait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2007-07-11T07:23:33Z</cp:lastPrinted>
  <dcterms:created xsi:type="dcterms:W3CDTF">2003-05-14T07:10:20Z</dcterms:created>
  <dcterms:modified xsi:type="dcterms:W3CDTF">2007-07-25T11:11:17Z</dcterms:modified>
  <cp:category/>
  <cp:version/>
  <cp:contentType/>
  <cp:contentStatus/>
</cp:coreProperties>
</file>