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870" yWindow="65521" windowWidth="6915" windowHeight="7455" tabRatio="889" activeTab="0"/>
  </bookViews>
  <sheets>
    <sheet name="Indice" sheetId="1" r:id="rId1"/>
    <sheet name="20.1" sheetId="2" r:id="rId2"/>
    <sheet name="20.2 (06)" sheetId="3" r:id="rId3"/>
    <sheet name="20.2 (07)" sheetId="4" r:id="rId4"/>
    <sheet name="20.3" sheetId="5" r:id="rId5"/>
    <sheet name="20.4" sheetId="6" r:id="rId6"/>
    <sheet name="20.5" sheetId="7" r:id="rId7"/>
    <sheet name="20.6 (06)" sheetId="8" r:id="rId8"/>
    <sheet name="20.6 (07)" sheetId="9" r:id="rId9"/>
    <sheet name="20.7 (06)" sheetId="10" r:id="rId10"/>
    <sheet name="20.7 (07)" sheetId="11" r:id="rId11"/>
    <sheet name="20.8" sheetId="12" r:id="rId12"/>
    <sheet name="20.9" sheetId="13" r:id="rId13"/>
    <sheet name="20.10 (06)" sheetId="14" r:id="rId14"/>
    <sheet name="20.10 (07)" sheetId="15" r:id="rId15"/>
    <sheet name="20.11 (06)" sheetId="16" r:id="rId16"/>
    <sheet name="20.11 (07)" sheetId="17" r:id="rId17"/>
    <sheet name="20.12 (06)" sheetId="18" r:id="rId18"/>
    <sheet name="20.12 (07)" sheetId="19" r:id="rId19"/>
    <sheet name="20.13 (06)" sheetId="20" r:id="rId20"/>
    <sheet name="20.13 (07)" sheetId="21" r:id="rId21"/>
    <sheet name="20.14" sheetId="22" r:id="rId22"/>
    <sheet name="20.15" sheetId="23" r:id="rId23"/>
    <sheet name="20.16 (06)" sheetId="24" r:id="rId24"/>
    <sheet name="20.16 (07)" sheetId="25" r:id="rId25"/>
    <sheet name="20.17 (06)" sheetId="26" r:id="rId26"/>
    <sheet name="20.17 (07)" sheetId="27" r:id="rId27"/>
    <sheet name="20.18 (06)" sheetId="28" r:id="rId28"/>
    <sheet name="20.18 (07)" sheetId="29" r:id="rId29"/>
    <sheet name="20.19 (06)" sheetId="30" r:id="rId30"/>
    <sheet name="20.19 (07)" sheetId="31" r:id="rId31"/>
    <sheet name="20.20" sheetId="32" r:id="rId32"/>
    <sheet name="20.21" sheetId="33" r:id="rId33"/>
    <sheet name="20.22 (06)" sheetId="34" r:id="rId34"/>
    <sheet name="20.22 (07)" sheetId="35" r:id="rId35"/>
    <sheet name="20.23 (06)" sheetId="36" r:id="rId36"/>
    <sheet name="20.23 (07)" sheetId="37" r:id="rId37"/>
    <sheet name="20.24 (06)" sheetId="38" r:id="rId38"/>
    <sheet name="20.24 (07)" sheetId="39" r:id="rId39"/>
    <sheet name="20.25 (06)" sheetId="40" r:id="rId40"/>
    <sheet name="20.25 (07)" sheetId="41" r:id="rId41"/>
    <sheet name="20.26" sheetId="42" r:id="rId42"/>
    <sheet name="20.27" sheetId="43" r:id="rId43"/>
    <sheet name="20.28 (06)" sheetId="44" r:id="rId44"/>
    <sheet name="20.28 (07)" sheetId="45" r:id="rId45"/>
    <sheet name="20.29 (06)" sheetId="46" r:id="rId46"/>
    <sheet name="20.29 (07)" sheetId="47" r:id="rId47"/>
    <sheet name="20.30 (06)" sheetId="48" r:id="rId48"/>
    <sheet name="20.30 (07)" sheetId="49" r:id="rId49"/>
    <sheet name="20.31 (06)" sheetId="50" r:id="rId50"/>
    <sheet name="20.31 (07)" sheetId="51" r:id="rId51"/>
    <sheet name="20.32" sheetId="52" r:id="rId52"/>
    <sheet name="20.33 (06) " sheetId="53" r:id="rId53"/>
    <sheet name="20.33 (07)" sheetId="54" r:id="rId54"/>
    <sheet name="20.34 (06)" sheetId="55" r:id="rId55"/>
    <sheet name="20.34 (07)" sheetId="56" r:id="rId56"/>
    <sheet name="20.35 (06)" sheetId="57" r:id="rId57"/>
    <sheet name="20.35 (07)" sheetId="58" r:id="rId58"/>
    <sheet name="20.36" sheetId="59" r:id="rId59"/>
    <sheet name="20.37 (06)" sheetId="60" r:id="rId60"/>
    <sheet name="20.37 (07)" sheetId="61" r:id="rId61"/>
    <sheet name="20.38 (06)" sheetId="62" r:id="rId62"/>
    <sheet name="20.38 (07)" sheetId="63" r:id="rId63"/>
    <sheet name="20.39" sheetId="64" r:id="rId64"/>
    <sheet name="20.40 (06)" sheetId="65" r:id="rId65"/>
    <sheet name="20.40 (07)" sheetId="66" r:id="rId66"/>
    <sheet name="20.41 (06)" sheetId="67" r:id="rId67"/>
    <sheet name="20.41 (07)" sheetId="68" r:id="rId68"/>
  </sheets>
  <externalReferences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\A" localSheetId="1">'20.1'!#REF!</definedName>
    <definedName name="\A" localSheetId="13">'[3]p395fao'!$B$75</definedName>
    <definedName name="\A" localSheetId="15">'[3]p395fao'!$B$75</definedName>
    <definedName name="\A" localSheetId="17">'[3]p395fao'!$B$75</definedName>
    <definedName name="\A" localSheetId="19">'[3]p395fao'!$B$75</definedName>
    <definedName name="\A" localSheetId="21">'[3]p395fao'!$B$75</definedName>
    <definedName name="\A" localSheetId="22">'[3]p395fao'!$B$75</definedName>
    <definedName name="\A" localSheetId="23">'[3]p395fao'!$B$75</definedName>
    <definedName name="\A" localSheetId="25">'[3]p395fao'!$B$75</definedName>
    <definedName name="\A" localSheetId="27">'[3]p395fao'!$B$75</definedName>
    <definedName name="\A" localSheetId="29">'[3]p395fao'!$B$75</definedName>
    <definedName name="\A" localSheetId="2">'[3]p395fao'!$B$75</definedName>
    <definedName name="\A" localSheetId="31">'20.20'!#REF!</definedName>
    <definedName name="\A" localSheetId="32">'20.21'!#REF!</definedName>
    <definedName name="\A" localSheetId="33">'[3]p395fao'!$B$75</definedName>
    <definedName name="\A" localSheetId="35">#REF!</definedName>
    <definedName name="\A" localSheetId="37">#REF!</definedName>
    <definedName name="\A" localSheetId="39">#REF!</definedName>
    <definedName name="\A" localSheetId="41">'20.26'!#REF!</definedName>
    <definedName name="\A" localSheetId="42">'20.27'!#REF!</definedName>
    <definedName name="\A" localSheetId="43">#REF!</definedName>
    <definedName name="\A" localSheetId="45">#REF!</definedName>
    <definedName name="\A" localSheetId="4">'[3]p395fao'!$B$75</definedName>
    <definedName name="\A" localSheetId="47">'[3]p395fao'!$B$75</definedName>
    <definedName name="\A" localSheetId="49">'[3]p395fao'!$B$75</definedName>
    <definedName name="\A" localSheetId="51">'20.32'!#REF!</definedName>
    <definedName name="\A" localSheetId="52">'[3]p395fao'!$B$75</definedName>
    <definedName name="\A" localSheetId="54">'[3]p395fao'!$B$75</definedName>
    <definedName name="\A" localSheetId="56">'[3]p395fao'!$B$75</definedName>
    <definedName name="\A" localSheetId="58">'[3]p395fao'!$B$75</definedName>
    <definedName name="\A" localSheetId="59">'[5]GANADE1'!$B$77</definedName>
    <definedName name="\A" localSheetId="61">'[5]GANADE1'!$B$77</definedName>
    <definedName name="\A" localSheetId="63">'[3]p395fao'!$B$75</definedName>
    <definedName name="\A" localSheetId="5">'[3]p395fao'!$B$75</definedName>
    <definedName name="\A" localSheetId="64">'[3]p395fao'!$B$75</definedName>
    <definedName name="\A" localSheetId="66">'[3]p395fao'!$B$75</definedName>
    <definedName name="\A" localSheetId="6">'[3]p395fao'!$B$75</definedName>
    <definedName name="\A" localSheetId="7">'[3]p395fao'!$B$75</definedName>
    <definedName name="\A" localSheetId="8">'[3]p395fao'!$B$75</definedName>
    <definedName name="\A" localSheetId="9">'[3]p395fao'!$B$75</definedName>
    <definedName name="\A" localSheetId="10">'[3]p395fao'!$B$75</definedName>
    <definedName name="\A" localSheetId="11">'20.8'!#REF!</definedName>
    <definedName name="\A">#REF!</definedName>
    <definedName name="\B" localSheetId="15">'[4]p405'!#REF!</definedName>
    <definedName name="\B" localSheetId="17">'[4]p405'!#REF!</definedName>
    <definedName name="\B" localSheetId="19">'[4]p405'!#REF!</definedName>
    <definedName name="\B" localSheetId="23">'[4]p405'!#REF!</definedName>
    <definedName name="\B" localSheetId="25">'[4]p405'!#REF!</definedName>
    <definedName name="\B" localSheetId="27">'[4]p405'!#REF!</definedName>
    <definedName name="\B" localSheetId="29">'[4]p405'!#REF!</definedName>
    <definedName name="\B" localSheetId="33">'[4]p405'!#REF!</definedName>
    <definedName name="\B" localSheetId="35">#REF!</definedName>
    <definedName name="\B" localSheetId="37">#REF!</definedName>
    <definedName name="\B" localSheetId="39">#REF!</definedName>
    <definedName name="\B" localSheetId="43">#REF!</definedName>
    <definedName name="\B" localSheetId="45">#REF!</definedName>
    <definedName name="\B" localSheetId="47">'[4]p405'!#REF!</definedName>
    <definedName name="\B" localSheetId="49">'[4]p405'!#REF!</definedName>
    <definedName name="\B" localSheetId="52">'[4]p405'!#REF!</definedName>
    <definedName name="\B" localSheetId="54">'[4]p405'!#REF!</definedName>
    <definedName name="\B" localSheetId="56">'[4]p405'!#REF!</definedName>
    <definedName name="\B" localSheetId="59">'[7]19.22'!#REF!</definedName>
    <definedName name="\B" localSheetId="61">'[7]19.22'!#REF!</definedName>
    <definedName name="\B" localSheetId="64">'[4]p405'!#REF!</definedName>
    <definedName name="\B" localSheetId="66">'[4]p405'!#REF!</definedName>
    <definedName name="\B" localSheetId="6">'[4]p405'!#REF!</definedName>
    <definedName name="\B">'[4]p405'!#REF!</definedName>
    <definedName name="\C" localSheetId="1">'20.1'!#REF!</definedName>
    <definedName name="\C" localSheetId="13">'[3]p395fao'!$B$77</definedName>
    <definedName name="\C" localSheetId="15">'[3]p395fao'!$B$77</definedName>
    <definedName name="\C" localSheetId="17">'[3]p395fao'!$B$77</definedName>
    <definedName name="\C" localSheetId="19">'[3]p395fao'!$B$77</definedName>
    <definedName name="\C" localSheetId="21">'20.14'!#REF!</definedName>
    <definedName name="\C" localSheetId="22">'20.15'!#REF!</definedName>
    <definedName name="\C" localSheetId="23">'[3]p395fao'!$B$77</definedName>
    <definedName name="\C" localSheetId="25">'[3]p395fao'!$B$77</definedName>
    <definedName name="\C" localSheetId="27">'[3]p395fao'!$B$77</definedName>
    <definedName name="\C" localSheetId="29">'[3]p395fao'!$B$77</definedName>
    <definedName name="\C" localSheetId="2">'[3]p395fao'!$B$77</definedName>
    <definedName name="\C" localSheetId="31">'20.20'!#REF!</definedName>
    <definedName name="\C" localSheetId="32">'20.21'!#REF!</definedName>
    <definedName name="\C" localSheetId="33">'[3]p395fao'!$B$77</definedName>
    <definedName name="\C" localSheetId="35">#REF!</definedName>
    <definedName name="\C" localSheetId="37">#REF!</definedName>
    <definedName name="\C" localSheetId="39">#REF!</definedName>
    <definedName name="\C" localSheetId="41">'20.26'!#REF!</definedName>
    <definedName name="\C" localSheetId="42">'20.27'!#REF!</definedName>
    <definedName name="\C" localSheetId="43">#REF!</definedName>
    <definedName name="\C" localSheetId="45">#REF!</definedName>
    <definedName name="\C" localSheetId="4">'[3]p395fao'!$B$77</definedName>
    <definedName name="\C" localSheetId="47">'[3]p395fao'!$B$77</definedName>
    <definedName name="\C" localSheetId="49">'[3]p395fao'!$B$77</definedName>
    <definedName name="\C" localSheetId="51">'20.32'!#REF!</definedName>
    <definedName name="\C" localSheetId="52">'[3]p395fao'!$B$77</definedName>
    <definedName name="\C" localSheetId="54">'[3]p395fao'!$B$77</definedName>
    <definedName name="\C" localSheetId="56">'[3]p395fao'!$B$77</definedName>
    <definedName name="\C" localSheetId="58">'[3]p395fao'!$B$77</definedName>
    <definedName name="\C" localSheetId="59">'[5]GANADE1'!$B$79</definedName>
    <definedName name="\C" localSheetId="61">'[5]GANADE1'!$B$79</definedName>
    <definedName name="\C" localSheetId="63">'[3]p395fao'!$B$77</definedName>
    <definedName name="\C" localSheetId="5">'[3]p395fao'!$B$77</definedName>
    <definedName name="\C" localSheetId="64">'[3]p395fao'!$B$77</definedName>
    <definedName name="\C" localSheetId="66">'[3]p395fao'!$B$77</definedName>
    <definedName name="\C" localSheetId="6">'[3]p395fao'!$B$77</definedName>
    <definedName name="\C" localSheetId="7">'[3]p395fao'!$B$77</definedName>
    <definedName name="\C" localSheetId="8">'[3]p395fao'!$B$77</definedName>
    <definedName name="\C" localSheetId="9">'[3]p395fao'!$B$77</definedName>
    <definedName name="\C" localSheetId="10">'[3]p395fao'!$B$77</definedName>
    <definedName name="\C" localSheetId="11">'20.8'!#REF!</definedName>
    <definedName name="\C">#REF!</definedName>
    <definedName name="\D" localSheetId="15">'[3]p395fao'!$B$79</definedName>
    <definedName name="\D" localSheetId="17">'[3]p395fao'!$B$79</definedName>
    <definedName name="\D" localSheetId="19">'[3]p395fao'!$B$79</definedName>
    <definedName name="\D" localSheetId="23">'[3]p395fao'!$B$79</definedName>
    <definedName name="\D" localSheetId="25">'[3]p395fao'!$B$79</definedName>
    <definedName name="\D" localSheetId="27">'[3]p395fao'!$B$79</definedName>
    <definedName name="\D" localSheetId="29">'[3]p395fao'!$B$79</definedName>
    <definedName name="\D" localSheetId="33">'[3]p395fao'!$B$79</definedName>
    <definedName name="\D" localSheetId="35">'[7]19.11-12'!$B$51</definedName>
    <definedName name="\D" localSheetId="37">'[7]19.11-12'!$B$51</definedName>
    <definedName name="\D" localSheetId="39">'[7]19.11-12'!$B$51</definedName>
    <definedName name="\D" localSheetId="43">'[7]19.11-12'!$B$51</definedName>
    <definedName name="\D" localSheetId="45">'[7]19.11-12'!$B$51</definedName>
    <definedName name="\D" localSheetId="47">'[3]p395fao'!$B$79</definedName>
    <definedName name="\D" localSheetId="49">'[3]p395fao'!$B$79</definedName>
    <definedName name="\D" localSheetId="52">'[3]p395fao'!$B$79</definedName>
    <definedName name="\D" localSheetId="54">'[3]p395fao'!$B$79</definedName>
    <definedName name="\D" localSheetId="56">'[3]p395fao'!$B$79</definedName>
    <definedName name="\D" localSheetId="59">'[7]19.11-12'!$B$51</definedName>
    <definedName name="\D" localSheetId="61">'[7]19.11-12'!$B$51</definedName>
    <definedName name="\D" localSheetId="64">'[3]p395fao'!$B$79</definedName>
    <definedName name="\D" localSheetId="66">'[3]p395fao'!$B$79</definedName>
    <definedName name="\D" localSheetId="6">'[3]p395fao'!$B$79</definedName>
    <definedName name="\D">'[3]p395fao'!$B$79</definedName>
    <definedName name="\G" localSheetId="1">'20.1'!#REF!</definedName>
    <definedName name="\G" localSheetId="13">'[3]p395fao'!#REF!</definedName>
    <definedName name="\G" localSheetId="15">'[3]p395fao'!#REF!</definedName>
    <definedName name="\G" localSheetId="17">'[3]p395fao'!#REF!</definedName>
    <definedName name="\G" localSheetId="19">'[3]p395fao'!#REF!</definedName>
    <definedName name="\G" localSheetId="21">'20.14'!#REF!</definedName>
    <definedName name="\G" localSheetId="22">'20.15'!#REF!</definedName>
    <definedName name="\G" localSheetId="23">'[3]p395fao'!#REF!</definedName>
    <definedName name="\G" localSheetId="25">'[3]p395fao'!#REF!</definedName>
    <definedName name="\G" localSheetId="27">'[3]p395fao'!#REF!</definedName>
    <definedName name="\G" localSheetId="29">'[3]p395fao'!#REF!</definedName>
    <definedName name="\G" localSheetId="2">'[3]p395fao'!#REF!</definedName>
    <definedName name="\G" localSheetId="31">'20.20'!#REF!</definedName>
    <definedName name="\G" localSheetId="32">'20.21'!#REF!</definedName>
    <definedName name="\G" localSheetId="33">'[3]p395fao'!#REF!</definedName>
    <definedName name="\G" localSheetId="35">#REF!</definedName>
    <definedName name="\G" localSheetId="37">#REF!</definedName>
    <definedName name="\G" localSheetId="39">#REF!</definedName>
    <definedName name="\G" localSheetId="41">'20.26'!#REF!</definedName>
    <definedName name="\G" localSheetId="42">'20.27'!#REF!</definedName>
    <definedName name="\G" localSheetId="43">#REF!</definedName>
    <definedName name="\G" localSheetId="45">#REF!</definedName>
    <definedName name="\G" localSheetId="4">'[3]p395fao'!#REF!</definedName>
    <definedName name="\G" localSheetId="47">'[3]p395fao'!#REF!</definedName>
    <definedName name="\G" localSheetId="49">'[3]p395fao'!#REF!</definedName>
    <definedName name="\G" localSheetId="51">'20.32'!#REF!</definedName>
    <definedName name="\G" localSheetId="52">'[3]p395fao'!#REF!</definedName>
    <definedName name="\G" localSheetId="54">'[3]p395fao'!#REF!</definedName>
    <definedName name="\G" localSheetId="56">'[3]p395fao'!#REF!</definedName>
    <definedName name="\G" localSheetId="58">'[3]p395fao'!#REF!</definedName>
    <definedName name="\G" localSheetId="59">'[5]GANADE1'!$B$75</definedName>
    <definedName name="\G" localSheetId="61">'[5]GANADE1'!$B$75</definedName>
    <definedName name="\G" localSheetId="63">'[3]p395fao'!#REF!</definedName>
    <definedName name="\G" localSheetId="5">'[3]p395fao'!#REF!</definedName>
    <definedName name="\G" localSheetId="64">'[3]p395fao'!#REF!</definedName>
    <definedName name="\G" localSheetId="66">'[3]p395fao'!#REF!</definedName>
    <definedName name="\G" localSheetId="6">'[3]p395fao'!#REF!</definedName>
    <definedName name="\G" localSheetId="7">'[3]p395fao'!#REF!</definedName>
    <definedName name="\G" localSheetId="8">'[3]p395fao'!#REF!</definedName>
    <definedName name="\G" localSheetId="9">'[3]p395fao'!#REF!</definedName>
    <definedName name="\G" localSheetId="10">'[3]p395fao'!#REF!</definedName>
    <definedName name="\G" localSheetId="11">'20.8'!#REF!</definedName>
    <definedName name="\G">#REF!</definedName>
    <definedName name="\I" localSheetId="15">#REF!</definedName>
    <definedName name="\I" localSheetId="17">#REF!</definedName>
    <definedName name="\I" localSheetId="19">#REF!</definedName>
    <definedName name="\I" localSheetId="23">#REF!</definedName>
    <definedName name="\I" localSheetId="25">#REF!</definedName>
    <definedName name="\I" localSheetId="27">#REF!</definedName>
    <definedName name="\I" localSheetId="29">#REF!</definedName>
    <definedName name="\I" localSheetId="33">#REF!</definedName>
    <definedName name="\I" localSheetId="35">#REF!</definedName>
    <definedName name="\I" localSheetId="37">#REF!</definedName>
    <definedName name="\I" localSheetId="39">#REF!</definedName>
    <definedName name="\I" localSheetId="43">#REF!</definedName>
    <definedName name="\I" localSheetId="45">#REF!</definedName>
    <definedName name="\I" localSheetId="47">#REF!</definedName>
    <definedName name="\I" localSheetId="49">#REF!</definedName>
    <definedName name="\I" localSheetId="52">#REF!</definedName>
    <definedName name="\I" localSheetId="54">#REF!</definedName>
    <definedName name="\I" localSheetId="56">#REF!</definedName>
    <definedName name="\I" localSheetId="59">#REF!</definedName>
    <definedName name="\I" localSheetId="61">#REF!</definedName>
    <definedName name="\I" localSheetId="64">#REF!</definedName>
    <definedName name="\I" localSheetId="66">#REF!</definedName>
    <definedName name="\I" localSheetId="6">#REF!</definedName>
    <definedName name="\I">#REF!</definedName>
    <definedName name="\L" localSheetId="15">'[3]p395fao'!$B$81</definedName>
    <definedName name="\L" localSheetId="17">'[3]p395fao'!$B$81</definedName>
    <definedName name="\L" localSheetId="19">'[3]p395fao'!$B$81</definedName>
    <definedName name="\L" localSheetId="23">'[3]p395fao'!$B$81</definedName>
    <definedName name="\L" localSheetId="25">'[3]p395fao'!$B$81</definedName>
    <definedName name="\L" localSheetId="27">'[3]p395fao'!$B$81</definedName>
    <definedName name="\L" localSheetId="29">'[3]p395fao'!$B$81</definedName>
    <definedName name="\L" localSheetId="33">'[3]p395fao'!$B$81</definedName>
    <definedName name="\L" localSheetId="35">'[7]19.11-12'!$B$53</definedName>
    <definedName name="\L" localSheetId="37">'[7]19.11-12'!$B$53</definedName>
    <definedName name="\L" localSheetId="39">'[7]19.11-12'!$B$53</definedName>
    <definedName name="\L" localSheetId="43">'[7]19.11-12'!$B$53</definedName>
    <definedName name="\L" localSheetId="45">'[7]19.11-12'!$B$53</definedName>
    <definedName name="\L" localSheetId="47">'[3]p395fao'!$B$81</definedName>
    <definedName name="\L" localSheetId="49">'[3]p395fao'!$B$81</definedName>
    <definedName name="\L" localSheetId="51">'20.32'!#REF!</definedName>
    <definedName name="\L" localSheetId="52">'[3]p395fao'!$B$81</definedName>
    <definedName name="\L" localSheetId="54">'[3]p395fao'!$B$81</definedName>
    <definedName name="\L" localSheetId="56">'[3]p395fao'!$B$81</definedName>
    <definedName name="\L" localSheetId="59">'[7]19.11-12'!$B$53</definedName>
    <definedName name="\L" localSheetId="61">'[7]19.11-12'!$B$53</definedName>
    <definedName name="\L" localSheetId="64">'[3]p395fao'!$B$81</definedName>
    <definedName name="\L" localSheetId="66">'[3]p395fao'!$B$81</definedName>
    <definedName name="\L" localSheetId="6">'[3]p395fao'!$B$81</definedName>
    <definedName name="\L">'[3]p395fao'!$B$81</definedName>
    <definedName name="\N" localSheetId="1">#REF!</definedName>
    <definedName name="\N" localSheetId="13">#REF!</definedName>
    <definedName name="\N" localSheetId="15">#REF!</definedName>
    <definedName name="\N" localSheetId="17">#REF!</definedName>
    <definedName name="\N" localSheetId="19">#REF!</definedName>
    <definedName name="\N" localSheetId="21">#REF!</definedName>
    <definedName name="\N" localSheetId="22">#REF!</definedName>
    <definedName name="\N" localSheetId="23">#REF!</definedName>
    <definedName name="\N" localSheetId="25">#REF!</definedName>
    <definedName name="\N" localSheetId="27">#REF!</definedName>
    <definedName name="\N" localSheetId="29">#REF!</definedName>
    <definedName name="\N" localSheetId="2">#REF!</definedName>
    <definedName name="\N" localSheetId="31">#REF!</definedName>
    <definedName name="\N" localSheetId="32">#REF!</definedName>
    <definedName name="\N" localSheetId="33">#REF!</definedName>
    <definedName name="\N" localSheetId="35">#REF!</definedName>
    <definedName name="\N" localSheetId="37">#REF!</definedName>
    <definedName name="\N" localSheetId="39">#REF!</definedName>
    <definedName name="\N" localSheetId="41">#REF!</definedName>
    <definedName name="\N" localSheetId="42">#REF!</definedName>
    <definedName name="\N" localSheetId="43">#REF!</definedName>
    <definedName name="\N" localSheetId="45">#REF!</definedName>
    <definedName name="\N" localSheetId="4">#REF!</definedName>
    <definedName name="\N" localSheetId="47">#REF!</definedName>
    <definedName name="\N" localSheetId="49">#REF!</definedName>
    <definedName name="\N" localSheetId="51">#REF!</definedName>
    <definedName name="\N" localSheetId="52">#REF!</definedName>
    <definedName name="\N" localSheetId="54">#REF!</definedName>
    <definedName name="\N" localSheetId="56">#REF!</definedName>
    <definedName name="\N" localSheetId="58">#REF!</definedName>
    <definedName name="\N" localSheetId="59">#REF!</definedName>
    <definedName name="\N" localSheetId="61">#REF!</definedName>
    <definedName name="\N" localSheetId="63">#REF!</definedName>
    <definedName name="\N" localSheetId="5">#REF!</definedName>
    <definedName name="\N" localSheetId="64">#REF!</definedName>
    <definedName name="\N" localSheetId="66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>#REF!</definedName>
    <definedName name="\T" localSheetId="15">'[3]19.18-19'!#REF!</definedName>
    <definedName name="\T" localSheetId="17">'[3]19.18-19'!#REF!</definedName>
    <definedName name="\T" localSheetId="19">'[3]19.18-19'!#REF!</definedName>
    <definedName name="\T" localSheetId="23">'[3]19.18-19'!#REF!</definedName>
    <definedName name="\T" localSheetId="25">'[3]19.18-19'!#REF!</definedName>
    <definedName name="\T" localSheetId="27">'[3]19.18-19'!#REF!</definedName>
    <definedName name="\T" localSheetId="29">'[3]19.18-19'!#REF!</definedName>
    <definedName name="\T" localSheetId="33">'[3]19.18-19'!#REF!</definedName>
    <definedName name="\T" localSheetId="35">'[15]GANADE10'!$B$90</definedName>
    <definedName name="\T" localSheetId="37">'[15]GANADE10'!$B$90</definedName>
    <definedName name="\T" localSheetId="39">'[15]GANADE10'!$B$90</definedName>
    <definedName name="\T" localSheetId="43">'[15]GANADE10'!$B$90</definedName>
    <definedName name="\T" localSheetId="45">'[15]GANADE10'!$B$90</definedName>
    <definedName name="\T" localSheetId="47">'[3]19.18-19'!#REF!</definedName>
    <definedName name="\T" localSheetId="49">'[3]19.18-19'!#REF!</definedName>
    <definedName name="\T" localSheetId="51">'20.32'!#REF!</definedName>
    <definedName name="\T" localSheetId="52">'[3]19.18-19'!#REF!</definedName>
    <definedName name="\T" localSheetId="54">'[3]19.18-19'!#REF!</definedName>
    <definedName name="\T" localSheetId="56">'[3]19.18-19'!#REF!</definedName>
    <definedName name="\T" localSheetId="59">'[7]19.18-19'!#REF!</definedName>
    <definedName name="\T" localSheetId="61">'[7]19.18-19'!#REF!</definedName>
    <definedName name="\T" localSheetId="64">'[3]19.18-19'!#REF!</definedName>
    <definedName name="\T" localSheetId="66">'[3]19.18-19'!#REF!</definedName>
    <definedName name="\T" localSheetId="6">'[3]19.18-19'!#REF!</definedName>
    <definedName name="\T">'[3]19.18-19'!#REF!</definedName>
    <definedName name="\x" localSheetId="54">'[17]Arlleg01'!$IR$8190</definedName>
    <definedName name="\x" localSheetId="56">'[17]Arlleg01'!$IR$8190</definedName>
    <definedName name="\x">'[11]Arlleg01'!$IR$8190</definedName>
    <definedName name="\z" localSheetId="54">'[17]Arlleg01'!$IR$8190</definedName>
    <definedName name="\z" localSheetId="56">'[17]Arlleg01'!$IR$8190</definedName>
    <definedName name="\z">'[11]Arlleg01'!$IR$8190</definedName>
    <definedName name="__123Graph_A" localSheetId="15" hidden="1">'[3]p399fao'!#REF!</definedName>
    <definedName name="__123Graph_A" localSheetId="17" hidden="1">'[3]p399fao'!#REF!</definedName>
    <definedName name="__123Graph_A" localSheetId="19" hidden="1">'[3]p399fao'!#REF!</definedName>
    <definedName name="__123Graph_A" localSheetId="23" hidden="1">'[3]p399fao'!#REF!</definedName>
    <definedName name="__123Graph_A" localSheetId="25" hidden="1">'[3]p399fao'!#REF!</definedName>
    <definedName name="__123Graph_A" localSheetId="27" hidden="1">'[3]p399fao'!#REF!</definedName>
    <definedName name="__123Graph_A" localSheetId="29" hidden="1">'[3]p399fao'!#REF!</definedName>
    <definedName name="__123Graph_A" localSheetId="31" hidden="1">'20.20'!#REF!</definedName>
    <definedName name="__123Graph_A" localSheetId="32" hidden="1">'20.21'!$B$5:$B$26</definedName>
    <definedName name="__123Graph_A" localSheetId="33" hidden="1">'[3]p399fao'!#REF!</definedName>
    <definedName name="__123Graph_A" localSheetId="35" hidden="1">'[7]19.14-15'!$B$34:$B$37</definedName>
    <definedName name="__123Graph_A" localSheetId="37" hidden="1">'[7]19.14-15'!$B$34:$B$37</definedName>
    <definedName name="__123Graph_A" localSheetId="39" hidden="1">'[7]19.14-15'!$B$34:$B$37</definedName>
    <definedName name="__123Graph_A" localSheetId="43" hidden="1">'[7]19.14-15'!$B$34:$B$37</definedName>
    <definedName name="__123Graph_A" localSheetId="45" hidden="1">'[7]19.14-15'!$B$34:$B$37</definedName>
    <definedName name="__123Graph_A" localSheetId="47" hidden="1">'[3]p399fao'!#REF!</definedName>
    <definedName name="__123Graph_A" localSheetId="49" hidden="1">'[3]p399fao'!#REF!</definedName>
    <definedName name="__123Graph_A" localSheetId="52" hidden="1">'[3]p399fao'!#REF!</definedName>
    <definedName name="__123Graph_A" localSheetId="54" hidden="1">'[3]p399fao'!#REF!</definedName>
    <definedName name="__123Graph_A" localSheetId="56" hidden="1">'[3]p399fao'!#REF!</definedName>
    <definedName name="__123Graph_A" localSheetId="59" hidden="1">'[7]19.14-15'!$B$34:$B$37</definedName>
    <definedName name="__123Graph_A" localSheetId="61" hidden="1">'[7]19.14-15'!$B$34:$B$37</definedName>
    <definedName name="__123Graph_A" localSheetId="64" hidden="1">'[3]p399fao'!#REF!</definedName>
    <definedName name="__123Graph_A" localSheetId="66" hidden="1">'[3]p399fao'!#REF!</definedName>
    <definedName name="__123Graph_A" localSheetId="6" hidden="1">'[3]p399fao'!#REF!</definedName>
    <definedName name="__123Graph_A" hidden="1">'[3]p399fao'!#REF!</definedName>
    <definedName name="__123Graph_ACurrent" localSheetId="15" hidden="1">'[3]p399fao'!#REF!</definedName>
    <definedName name="__123Graph_ACurrent" localSheetId="17" hidden="1">'[3]p399fao'!#REF!</definedName>
    <definedName name="__123Graph_ACurrent" localSheetId="19" hidden="1">'[3]p399fao'!#REF!</definedName>
    <definedName name="__123Graph_ACurrent" localSheetId="23" hidden="1">'[3]p399fao'!#REF!</definedName>
    <definedName name="__123Graph_ACurrent" localSheetId="25" hidden="1">'[3]p399fao'!#REF!</definedName>
    <definedName name="__123Graph_ACurrent" localSheetId="27" hidden="1">'[3]p399fao'!#REF!</definedName>
    <definedName name="__123Graph_ACurrent" localSheetId="29" hidden="1">'[3]p399fao'!#REF!</definedName>
    <definedName name="__123Graph_ACurrent" localSheetId="33" hidden="1">'[3]p399fao'!#REF!</definedName>
    <definedName name="__123Graph_ACurrent" localSheetId="35" hidden="1">'[7]19.14-15'!$B$34:$B$37</definedName>
    <definedName name="__123Graph_ACurrent" localSheetId="37" hidden="1">'[7]19.14-15'!$B$34:$B$37</definedName>
    <definedName name="__123Graph_ACurrent" localSheetId="39" hidden="1">'[7]19.14-15'!$B$34:$B$37</definedName>
    <definedName name="__123Graph_ACurrent" localSheetId="43" hidden="1">'[7]19.14-15'!$B$34:$B$37</definedName>
    <definedName name="__123Graph_ACurrent" localSheetId="45" hidden="1">'[7]19.14-15'!$B$34:$B$37</definedName>
    <definedName name="__123Graph_ACurrent" localSheetId="47" hidden="1">'[3]p399fao'!#REF!</definedName>
    <definedName name="__123Graph_ACurrent" localSheetId="49" hidden="1">'[3]p399fao'!#REF!</definedName>
    <definedName name="__123Graph_ACurrent" localSheetId="52" hidden="1">'[3]p399fao'!#REF!</definedName>
    <definedName name="__123Graph_ACurrent" localSheetId="54" hidden="1">'[3]p399fao'!#REF!</definedName>
    <definedName name="__123Graph_ACurrent" localSheetId="56" hidden="1">'[3]p399fao'!#REF!</definedName>
    <definedName name="__123Graph_ACurrent" localSheetId="59" hidden="1">'[7]19.14-15'!$B$34:$B$37</definedName>
    <definedName name="__123Graph_ACurrent" localSheetId="61" hidden="1">'[7]19.14-15'!$B$34:$B$37</definedName>
    <definedName name="__123Graph_ACurrent" localSheetId="64" hidden="1">'[3]p399fao'!#REF!</definedName>
    <definedName name="__123Graph_ACurrent" localSheetId="66" hidden="1">'[3]p399fao'!#REF!</definedName>
    <definedName name="__123Graph_ACurrent" localSheetId="6" hidden="1">'[3]p399fao'!#REF!</definedName>
    <definedName name="__123Graph_ACurrent" hidden="1">'[3]p399fao'!#REF!</definedName>
    <definedName name="__123Graph_AGrßfico1" localSheetId="15" hidden="1">'[3]p399fao'!#REF!</definedName>
    <definedName name="__123Graph_AGrßfico1" localSheetId="17" hidden="1">'[3]p399fao'!#REF!</definedName>
    <definedName name="__123Graph_AGrßfico1" localSheetId="19" hidden="1">'[3]p399fao'!#REF!</definedName>
    <definedName name="__123Graph_AGrßfico1" localSheetId="23" hidden="1">'[3]p399fao'!#REF!</definedName>
    <definedName name="__123Graph_AGrßfico1" localSheetId="25" hidden="1">'[3]p399fao'!#REF!</definedName>
    <definedName name="__123Graph_AGrßfico1" localSheetId="27" hidden="1">'[3]p399fao'!#REF!</definedName>
    <definedName name="__123Graph_AGrßfico1" localSheetId="29" hidden="1">'[3]p399fao'!#REF!</definedName>
    <definedName name="__123Graph_AGrßfico1" localSheetId="33" hidden="1">'[3]p399fao'!#REF!</definedName>
    <definedName name="__123Graph_AGrßfico1" localSheetId="35" hidden="1">'[7]19.14-15'!$B$34:$B$37</definedName>
    <definedName name="__123Graph_AGrßfico1" localSheetId="37" hidden="1">'[7]19.14-15'!$B$34:$B$37</definedName>
    <definedName name="__123Graph_AGrßfico1" localSheetId="39" hidden="1">'[7]19.14-15'!$B$34:$B$37</definedName>
    <definedName name="__123Graph_AGrßfico1" localSheetId="43" hidden="1">'[7]19.14-15'!$B$34:$B$37</definedName>
    <definedName name="__123Graph_AGrßfico1" localSheetId="45" hidden="1">'[7]19.14-15'!$B$34:$B$37</definedName>
    <definedName name="__123Graph_AGrßfico1" localSheetId="47" hidden="1">'[3]p399fao'!#REF!</definedName>
    <definedName name="__123Graph_AGrßfico1" localSheetId="49" hidden="1">'[3]p399fao'!#REF!</definedName>
    <definedName name="__123Graph_AGrßfico1" localSheetId="52" hidden="1">'[3]p399fao'!#REF!</definedName>
    <definedName name="__123Graph_AGrßfico1" localSheetId="54" hidden="1">'[3]p399fao'!#REF!</definedName>
    <definedName name="__123Graph_AGrßfico1" localSheetId="56" hidden="1">'[3]p399fao'!#REF!</definedName>
    <definedName name="__123Graph_AGrßfico1" localSheetId="59" hidden="1">'[7]19.14-15'!$B$34:$B$37</definedName>
    <definedName name="__123Graph_AGrßfico1" localSheetId="61" hidden="1">'[7]19.14-15'!$B$34:$B$37</definedName>
    <definedName name="__123Graph_AGrßfico1" localSheetId="64" hidden="1">'[3]p399fao'!#REF!</definedName>
    <definedName name="__123Graph_AGrßfico1" localSheetId="66" hidden="1">'[3]p399fao'!#REF!</definedName>
    <definedName name="__123Graph_AGrßfico1" localSheetId="6" hidden="1">'[3]p399fao'!#REF!</definedName>
    <definedName name="__123Graph_AGrßfico1" hidden="1">'[3]p399fao'!#REF!</definedName>
    <definedName name="__123Graph_B" localSheetId="1" hidden="1">'[3]p399fao'!#REF!</definedName>
    <definedName name="__123Graph_B" localSheetId="13" hidden="1">'[3]p399fao'!#REF!</definedName>
    <definedName name="__123Graph_B" localSheetId="15" hidden="1">'[3]p399fao'!#REF!</definedName>
    <definedName name="__123Graph_B" localSheetId="17" hidden="1">'[3]p399fao'!#REF!</definedName>
    <definedName name="__123Graph_B" localSheetId="19" hidden="1">'[3]p399fao'!#REF!</definedName>
    <definedName name="__123Graph_B" localSheetId="21" hidden="1">'[3]p399fao'!#REF!</definedName>
    <definedName name="__123Graph_B" localSheetId="22" hidden="1">'[3]p399fao'!#REF!</definedName>
    <definedName name="__123Graph_B" localSheetId="23" hidden="1">'[3]p399fao'!#REF!</definedName>
    <definedName name="__123Graph_B" localSheetId="25" hidden="1">'[3]p399fao'!#REF!</definedName>
    <definedName name="__123Graph_B" localSheetId="27" hidden="1">'[3]p399fao'!#REF!</definedName>
    <definedName name="__123Graph_B" localSheetId="29" hidden="1">'[3]p399fao'!#REF!</definedName>
    <definedName name="__123Graph_B" localSheetId="2" hidden="1">'[3]p399fao'!#REF!</definedName>
    <definedName name="__123Graph_B" localSheetId="31" hidden="1">'20.20'!#REF!</definedName>
    <definedName name="__123Graph_B" localSheetId="32" hidden="1">'20.21'!#REF!</definedName>
    <definedName name="__123Graph_B" localSheetId="33" hidden="1">'[3]p399fao'!#REF!</definedName>
    <definedName name="__123Graph_B" localSheetId="41" hidden="1">'[3]p399fao'!#REF!</definedName>
    <definedName name="__123Graph_B" localSheetId="42" hidden="1">'[3]p399fao'!#REF!</definedName>
    <definedName name="__123Graph_B" localSheetId="4" hidden="1">'[3]p399fao'!#REF!</definedName>
    <definedName name="__123Graph_B" localSheetId="47" hidden="1">'[3]p399fao'!#REF!</definedName>
    <definedName name="__123Graph_B" localSheetId="49" hidden="1">'[3]p399fao'!#REF!</definedName>
    <definedName name="__123Graph_B" localSheetId="51" hidden="1">'[3]p399fao'!#REF!</definedName>
    <definedName name="__123Graph_B" localSheetId="52" hidden="1">'[3]p399fao'!#REF!</definedName>
    <definedName name="__123Graph_B" localSheetId="54" hidden="1">'[3]p399fao'!#REF!</definedName>
    <definedName name="__123Graph_B" localSheetId="56" hidden="1">'[3]p399fao'!#REF!</definedName>
    <definedName name="__123Graph_B" localSheetId="58" hidden="1">'[3]p399fao'!#REF!</definedName>
    <definedName name="__123Graph_B" localSheetId="59" hidden="1">'[16]p122'!#REF!</definedName>
    <definedName name="__123Graph_B" localSheetId="61" hidden="1">'[16]p122'!#REF!</definedName>
    <definedName name="__123Graph_B" localSheetId="63" hidden="1">'[3]p399fao'!#REF!</definedName>
    <definedName name="__123Graph_B" localSheetId="5" hidden="1">'[3]p399fao'!#REF!</definedName>
    <definedName name="__123Graph_B" localSheetId="64" hidden="1">'[3]p399fao'!#REF!</definedName>
    <definedName name="__123Graph_B" localSheetId="66" hidden="1">'[3]p399fao'!#REF!</definedName>
    <definedName name="__123Graph_B" localSheetId="6" hidden="1">'[3]p399fao'!#REF!</definedName>
    <definedName name="__123Graph_B" localSheetId="7" hidden="1">'[3]p399fao'!#REF!</definedName>
    <definedName name="__123Graph_B" localSheetId="8" hidden="1">'[3]p399fao'!#REF!</definedName>
    <definedName name="__123Graph_B" localSheetId="9" hidden="1">'[3]p399fao'!#REF!</definedName>
    <definedName name="__123Graph_B" localSheetId="10" hidden="1">'[3]p399fao'!#REF!</definedName>
    <definedName name="__123Graph_B" localSheetId="11" hidden="1">'[3]p399fao'!#REF!</definedName>
    <definedName name="__123Graph_B" hidden="1">'[1]p122'!#REF!</definedName>
    <definedName name="__123Graph_BCurrent" localSheetId="15" hidden="1">'[3]p399fao'!#REF!</definedName>
    <definedName name="__123Graph_BCurrent" localSheetId="17" hidden="1">'[3]p399fao'!#REF!</definedName>
    <definedName name="__123Graph_BCurrent" localSheetId="19" hidden="1">'[3]p399fao'!#REF!</definedName>
    <definedName name="__123Graph_BCurrent" localSheetId="23" hidden="1">'[3]p399fao'!#REF!</definedName>
    <definedName name="__123Graph_BCurrent" localSheetId="25" hidden="1">'[3]p399fao'!#REF!</definedName>
    <definedName name="__123Graph_BCurrent" localSheetId="27" hidden="1">'[3]p399fao'!#REF!</definedName>
    <definedName name="__123Graph_BCurrent" localSheetId="29" hidden="1">'[3]p399fao'!#REF!</definedName>
    <definedName name="__123Graph_BCurrent" localSheetId="33" hidden="1">'[3]p399fao'!#REF!</definedName>
    <definedName name="__123Graph_BCurrent" localSheetId="35" hidden="1">'[7]19.14-15'!#REF!</definedName>
    <definedName name="__123Graph_BCurrent" localSheetId="37" hidden="1">'[7]19.14-15'!#REF!</definedName>
    <definedName name="__123Graph_BCurrent" localSheetId="39" hidden="1">'[7]19.14-15'!#REF!</definedName>
    <definedName name="__123Graph_BCurrent" localSheetId="43" hidden="1">'[7]19.14-15'!#REF!</definedName>
    <definedName name="__123Graph_BCurrent" localSheetId="45" hidden="1">'[7]19.14-15'!#REF!</definedName>
    <definedName name="__123Graph_BCurrent" localSheetId="47" hidden="1">'[3]p399fao'!#REF!</definedName>
    <definedName name="__123Graph_BCurrent" localSheetId="49" hidden="1">'[3]p399fao'!#REF!</definedName>
    <definedName name="__123Graph_BCurrent" localSheetId="52" hidden="1">'[3]p399fao'!#REF!</definedName>
    <definedName name="__123Graph_BCurrent" localSheetId="54" hidden="1">'[3]p399fao'!#REF!</definedName>
    <definedName name="__123Graph_BCurrent" localSheetId="56" hidden="1">'[3]p399fao'!#REF!</definedName>
    <definedName name="__123Graph_BCurrent" localSheetId="59" hidden="1">'[7]19.14-15'!#REF!</definedName>
    <definedName name="__123Graph_BCurrent" localSheetId="61" hidden="1">'[7]19.14-15'!#REF!</definedName>
    <definedName name="__123Graph_BCurrent" localSheetId="64" hidden="1">'[3]p399fao'!#REF!</definedName>
    <definedName name="__123Graph_BCurrent" localSheetId="66" hidden="1">'[3]p399fao'!#REF!</definedName>
    <definedName name="__123Graph_BCurrent" localSheetId="6" hidden="1">'[3]p399fao'!#REF!</definedName>
    <definedName name="__123Graph_BCurrent" hidden="1">'[3]p399fao'!#REF!</definedName>
    <definedName name="__123Graph_BGrßfico1" localSheetId="15" hidden="1">'[3]p399fao'!#REF!</definedName>
    <definedName name="__123Graph_BGrßfico1" localSheetId="17" hidden="1">'[3]p399fao'!#REF!</definedName>
    <definedName name="__123Graph_BGrßfico1" localSheetId="19" hidden="1">'[3]p399fao'!#REF!</definedName>
    <definedName name="__123Graph_BGrßfico1" localSheetId="23" hidden="1">'[3]p399fao'!#REF!</definedName>
    <definedName name="__123Graph_BGrßfico1" localSheetId="25" hidden="1">'[3]p399fao'!#REF!</definedName>
    <definedName name="__123Graph_BGrßfico1" localSheetId="27" hidden="1">'[3]p399fao'!#REF!</definedName>
    <definedName name="__123Graph_BGrßfico1" localSheetId="29" hidden="1">'[3]p399fao'!#REF!</definedName>
    <definedName name="__123Graph_BGrßfico1" localSheetId="33" hidden="1">'[3]p399fao'!#REF!</definedName>
    <definedName name="__123Graph_BGrßfico1" localSheetId="35" hidden="1">'[7]19.14-15'!#REF!</definedName>
    <definedName name="__123Graph_BGrßfico1" localSheetId="37" hidden="1">'[7]19.14-15'!#REF!</definedName>
    <definedName name="__123Graph_BGrßfico1" localSheetId="39" hidden="1">'[7]19.14-15'!#REF!</definedName>
    <definedName name="__123Graph_BGrßfico1" localSheetId="43" hidden="1">'[7]19.14-15'!#REF!</definedName>
    <definedName name="__123Graph_BGrßfico1" localSheetId="45" hidden="1">'[7]19.14-15'!#REF!</definedName>
    <definedName name="__123Graph_BGrßfico1" localSheetId="47" hidden="1">'[3]p399fao'!#REF!</definedName>
    <definedName name="__123Graph_BGrßfico1" localSheetId="49" hidden="1">'[3]p399fao'!#REF!</definedName>
    <definedName name="__123Graph_BGrßfico1" localSheetId="52" hidden="1">'[3]p399fao'!#REF!</definedName>
    <definedName name="__123Graph_BGrßfico1" localSheetId="54" hidden="1">'[3]p399fao'!#REF!</definedName>
    <definedName name="__123Graph_BGrßfico1" localSheetId="56" hidden="1">'[3]p399fao'!#REF!</definedName>
    <definedName name="__123Graph_BGrßfico1" localSheetId="59" hidden="1">'[7]19.14-15'!#REF!</definedName>
    <definedName name="__123Graph_BGrßfico1" localSheetId="61" hidden="1">'[7]19.14-15'!#REF!</definedName>
    <definedName name="__123Graph_BGrßfico1" localSheetId="64" hidden="1">'[3]p399fao'!#REF!</definedName>
    <definedName name="__123Graph_BGrßfico1" localSheetId="66" hidden="1">'[3]p399fao'!#REF!</definedName>
    <definedName name="__123Graph_BGrßfico1" localSheetId="6" hidden="1">'[3]p399fao'!#REF!</definedName>
    <definedName name="__123Graph_BGrßfico1" hidden="1">'[3]p399fao'!#REF!</definedName>
    <definedName name="__123Graph_C" localSheetId="15" hidden="1">'[3]p399fao'!#REF!</definedName>
    <definedName name="__123Graph_C" localSheetId="17" hidden="1">'[3]p399fao'!#REF!</definedName>
    <definedName name="__123Graph_C" localSheetId="19" hidden="1">'[3]p399fao'!#REF!</definedName>
    <definedName name="__123Graph_C" localSheetId="23" hidden="1">'[3]p399fao'!#REF!</definedName>
    <definedName name="__123Graph_C" localSheetId="25" hidden="1">'[3]p399fao'!#REF!</definedName>
    <definedName name="__123Graph_C" localSheetId="27" hidden="1">'[3]p399fao'!#REF!</definedName>
    <definedName name="__123Graph_C" localSheetId="29" hidden="1">'[3]p399fao'!#REF!</definedName>
    <definedName name="__123Graph_C" localSheetId="31" hidden="1">'20.20'!#REF!</definedName>
    <definedName name="__123Graph_C" localSheetId="32" hidden="1">'20.21'!$C$5:$C$26</definedName>
    <definedName name="__123Graph_C" localSheetId="33" hidden="1">'[3]p399fao'!#REF!</definedName>
    <definedName name="__123Graph_C" localSheetId="35" hidden="1">'[7]19.14-15'!$C$34:$C$37</definedName>
    <definedName name="__123Graph_C" localSheetId="37" hidden="1">'[7]19.14-15'!$C$34:$C$37</definedName>
    <definedName name="__123Graph_C" localSheetId="39" hidden="1">'[7]19.14-15'!$C$34:$C$37</definedName>
    <definedName name="__123Graph_C" localSheetId="43" hidden="1">'[7]19.14-15'!$C$34:$C$37</definedName>
    <definedName name="__123Graph_C" localSheetId="45" hidden="1">'[7]19.14-15'!$C$34:$C$37</definedName>
    <definedName name="__123Graph_C" localSheetId="47" hidden="1">'[3]p399fao'!#REF!</definedName>
    <definedName name="__123Graph_C" localSheetId="49" hidden="1">'[3]p399fao'!#REF!</definedName>
    <definedName name="__123Graph_C" localSheetId="52" hidden="1">'[3]p399fao'!#REF!</definedName>
    <definedName name="__123Graph_C" localSheetId="54" hidden="1">'[3]p399fao'!#REF!</definedName>
    <definedName name="__123Graph_C" localSheetId="56" hidden="1">'[3]p399fao'!#REF!</definedName>
    <definedName name="__123Graph_C" localSheetId="59" hidden="1">'[7]19.14-15'!$C$34:$C$37</definedName>
    <definedName name="__123Graph_C" localSheetId="61" hidden="1">'[7]19.14-15'!$C$34:$C$37</definedName>
    <definedName name="__123Graph_C" localSheetId="64" hidden="1">'[3]p399fao'!#REF!</definedName>
    <definedName name="__123Graph_C" localSheetId="66" hidden="1">'[3]p399fao'!#REF!</definedName>
    <definedName name="__123Graph_C" localSheetId="6" hidden="1">'[3]p399fao'!#REF!</definedName>
    <definedName name="__123Graph_C" hidden="1">'[3]p399fao'!#REF!</definedName>
    <definedName name="__123Graph_CCurrent" localSheetId="15" hidden="1">'[3]p399fao'!#REF!</definedName>
    <definedName name="__123Graph_CCurrent" localSheetId="17" hidden="1">'[3]p399fao'!#REF!</definedName>
    <definedName name="__123Graph_CCurrent" localSheetId="19" hidden="1">'[3]p399fao'!#REF!</definedName>
    <definedName name="__123Graph_CCurrent" localSheetId="23" hidden="1">'[3]p399fao'!#REF!</definedName>
    <definedName name="__123Graph_CCurrent" localSheetId="25" hidden="1">'[3]p399fao'!#REF!</definedName>
    <definedName name="__123Graph_CCurrent" localSheetId="27" hidden="1">'[3]p399fao'!#REF!</definedName>
    <definedName name="__123Graph_CCurrent" localSheetId="29" hidden="1">'[3]p399fao'!#REF!</definedName>
    <definedName name="__123Graph_CCurrent" localSheetId="33" hidden="1">'[3]p399fao'!#REF!</definedName>
    <definedName name="__123Graph_CCurrent" localSheetId="35" hidden="1">'[7]19.14-15'!$C$34:$C$37</definedName>
    <definedName name="__123Graph_CCurrent" localSheetId="37" hidden="1">'[7]19.14-15'!$C$34:$C$37</definedName>
    <definedName name="__123Graph_CCurrent" localSheetId="39" hidden="1">'[7]19.14-15'!$C$34:$C$37</definedName>
    <definedName name="__123Graph_CCurrent" localSheetId="43" hidden="1">'[7]19.14-15'!$C$34:$C$37</definedName>
    <definedName name="__123Graph_CCurrent" localSheetId="45" hidden="1">'[7]19.14-15'!$C$34:$C$37</definedName>
    <definedName name="__123Graph_CCurrent" localSheetId="47" hidden="1">'[3]p399fao'!#REF!</definedName>
    <definedName name="__123Graph_CCurrent" localSheetId="49" hidden="1">'[3]p399fao'!#REF!</definedName>
    <definedName name="__123Graph_CCurrent" localSheetId="52" hidden="1">'[3]p399fao'!#REF!</definedName>
    <definedName name="__123Graph_CCurrent" localSheetId="54" hidden="1">'[3]p399fao'!#REF!</definedName>
    <definedName name="__123Graph_CCurrent" localSheetId="56" hidden="1">'[3]p399fao'!#REF!</definedName>
    <definedName name="__123Graph_CCurrent" localSheetId="59" hidden="1">'[7]19.14-15'!$C$34:$C$37</definedName>
    <definedName name="__123Graph_CCurrent" localSheetId="61" hidden="1">'[7]19.14-15'!$C$34:$C$37</definedName>
    <definedName name="__123Graph_CCurrent" localSheetId="64" hidden="1">'[3]p399fao'!#REF!</definedName>
    <definedName name="__123Graph_CCurrent" localSheetId="66" hidden="1">'[3]p399fao'!#REF!</definedName>
    <definedName name="__123Graph_CCurrent" localSheetId="6" hidden="1">'[3]p399fao'!#REF!</definedName>
    <definedName name="__123Graph_CCurrent" hidden="1">'[3]p399fao'!#REF!</definedName>
    <definedName name="__123Graph_CGrßfico1" localSheetId="15" hidden="1">'[3]p399fao'!#REF!</definedName>
    <definedName name="__123Graph_CGrßfico1" localSheetId="17" hidden="1">'[3]p399fao'!#REF!</definedName>
    <definedName name="__123Graph_CGrßfico1" localSheetId="19" hidden="1">'[3]p399fao'!#REF!</definedName>
    <definedName name="__123Graph_CGrßfico1" localSheetId="23" hidden="1">'[3]p399fao'!#REF!</definedName>
    <definedName name="__123Graph_CGrßfico1" localSheetId="25" hidden="1">'[3]p399fao'!#REF!</definedName>
    <definedName name="__123Graph_CGrßfico1" localSheetId="27" hidden="1">'[3]p399fao'!#REF!</definedName>
    <definedName name="__123Graph_CGrßfico1" localSheetId="29" hidden="1">'[3]p399fao'!#REF!</definedName>
    <definedName name="__123Graph_CGrßfico1" localSheetId="33" hidden="1">'[3]p399fao'!#REF!</definedName>
    <definedName name="__123Graph_CGrßfico1" localSheetId="35" hidden="1">'[7]19.14-15'!$C$34:$C$37</definedName>
    <definedName name="__123Graph_CGrßfico1" localSheetId="37" hidden="1">'[7]19.14-15'!$C$34:$C$37</definedName>
    <definedName name="__123Graph_CGrßfico1" localSheetId="39" hidden="1">'[7]19.14-15'!$C$34:$C$37</definedName>
    <definedName name="__123Graph_CGrßfico1" localSheetId="43" hidden="1">'[7]19.14-15'!$C$34:$C$37</definedName>
    <definedName name="__123Graph_CGrßfico1" localSheetId="45" hidden="1">'[7]19.14-15'!$C$34:$C$37</definedName>
    <definedName name="__123Graph_CGrßfico1" localSheetId="47" hidden="1">'[3]p399fao'!#REF!</definedName>
    <definedName name="__123Graph_CGrßfico1" localSheetId="49" hidden="1">'[3]p399fao'!#REF!</definedName>
    <definedName name="__123Graph_CGrßfico1" localSheetId="52" hidden="1">'[3]p399fao'!#REF!</definedName>
    <definedName name="__123Graph_CGrßfico1" localSheetId="54" hidden="1">'[3]p399fao'!#REF!</definedName>
    <definedName name="__123Graph_CGrßfico1" localSheetId="56" hidden="1">'[3]p399fao'!#REF!</definedName>
    <definedName name="__123Graph_CGrßfico1" localSheetId="59" hidden="1">'[7]19.14-15'!$C$34:$C$37</definedName>
    <definedName name="__123Graph_CGrßfico1" localSheetId="61" hidden="1">'[7]19.14-15'!$C$34:$C$37</definedName>
    <definedName name="__123Graph_CGrßfico1" localSheetId="64" hidden="1">'[3]p399fao'!#REF!</definedName>
    <definedName name="__123Graph_CGrßfico1" localSheetId="66" hidden="1">'[3]p399fao'!#REF!</definedName>
    <definedName name="__123Graph_CGrßfico1" localSheetId="6" hidden="1">'[3]p399fao'!#REF!</definedName>
    <definedName name="__123Graph_CGrßfico1" hidden="1">'[3]p399fao'!#REF!</definedName>
    <definedName name="__123Graph_D" localSheetId="1" hidden="1">'[3]p399fao'!#REF!</definedName>
    <definedName name="__123Graph_D" localSheetId="13" hidden="1">'[3]p399fao'!#REF!</definedName>
    <definedName name="__123Graph_D" localSheetId="15" hidden="1">'[3]p399fao'!#REF!</definedName>
    <definedName name="__123Graph_D" localSheetId="17" hidden="1">'[3]p399fao'!#REF!</definedName>
    <definedName name="__123Graph_D" localSheetId="19" hidden="1">'[3]p399fao'!#REF!</definedName>
    <definedName name="__123Graph_D" localSheetId="21" hidden="1">'[3]p399fao'!#REF!</definedName>
    <definedName name="__123Graph_D" localSheetId="22" hidden="1">'[3]p399fao'!#REF!</definedName>
    <definedName name="__123Graph_D" localSheetId="23" hidden="1">'[3]p399fao'!#REF!</definedName>
    <definedName name="__123Graph_D" localSheetId="25" hidden="1">'[3]p399fao'!#REF!</definedName>
    <definedName name="__123Graph_D" localSheetId="27" hidden="1">'[3]p399fao'!#REF!</definedName>
    <definedName name="__123Graph_D" localSheetId="29" hidden="1">'[3]p399fao'!#REF!</definedName>
    <definedName name="__123Graph_D" localSheetId="2" hidden="1">'[3]p399fao'!#REF!</definedName>
    <definedName name="__123Graph_D" localSheetId="31" hidden="1">'20.20'!#REF!</definedName>
    <definedName name="__123Graph_D" localSheetId="32" hidden="1">'20.21'!#REF!</definedName>
    <definedName name="__123Graph_D" localSheetId="33" hidden="1">'[3]p399fao'!#REF!</definedName>
    <definedName name="__123Graph_D" localSheetId="41" hidden="1">'[3]p399fao'!#REF!</definedName>
    <definedName name="__123Graph_D" localSheetId="42" hidden="1">'[3]p399fao'!#REF!</definedName>
    <definedName name="__123Graph_D" localSheetId="4" hidden="1">'[3]p399fao'!#REF!</definedName>
    <definedName name="__123Graph_D" localSheetId="47" hidden="1">'[3]p399fao'!#REF!</definedName>
    <definedName name="__123Graph_D" localSheetId="49" hidden="1">'[3]p399fao'!#REF!</definedName>
    <definedName name="__123Graph_D" localSheetId="51" hidden="1">'[3]p399fao'!#REF!</definedName>
    <definedName name="__123Graph_D" localSheetId="52" hidden="1">'[3]p399fao'!#REF!</definedName>
    <definedName name="__123Graph_D" localSheetId="54" hidden="1">'[3]p399fao'!#REF!</definedName>
    <definedName name="__123Graph_D" localSheetId="56" hidden="1">'[3]p399fao'!#REF!</definedName>
    <definedName name="__123Graph_D" localSheetId="58" hidden="1">'[3]p399fao'!#REF!</definedName>
    <definedName name="__123Graph_D" localSheetId="59" hidden="1">'[16]p122'!#REF!</definedName>
    <definedName name="__123Graph_D" localSheetId="61" hidden="1">'[16]p122'!#REF!</definedName>
    <definedName name="__123Graph_D" localSheetId="63" hidden="1">'[3]p399fao'!#REF!</definedName>
    <definedName name="__123Graph_D" localSheetId="5" hidden="1">'[3]p399fao'!#REF!</definedName>
    <definedName name="__123Graph_D" localSheetId="64" hidden="1">'[3]p399fao'!#REF!</definedName>
    <definedName name="__123Graph_D" localSheetId="66" hidden="1">'[3]p399fao'!#REF!</definedName>
    <definedName name="__123Graph_D" localSheetId="6" hidden="1">'[3]p399fao'!#REF!</definedName>
    <definedName name="__123Graph_D" localSheetId="7" hidden="1">'[3]p399fao'!#REF!</definedName>
    <definedName name="__123Graph_D" localSheetId="8" hidden="1">'[3]p399fao'!#REF!</definedName>
    <definedName name="__123Graph_D" localSheetId="9" hidden="1">'[3]p399fao'!#REF!</definedName>
    <definedName name="__123Graph_D" localSheetId="10" hidden="1">'[3]p399fao'!#REF!</definedName>
    <definedName name="__123Graph_D" localSheetId="11" hidden="1">'[3]p399fao'!#REF!</definedName>
    <definedName name="__123Graph_D" hidden="1">'[1]p122'!#REF!</definedName>
    <definedName name="__123Graph_DCurrent" localSheetId="15" hidden="1">'[3]p399fao'!#REF!</definedName>
    <definedName name="__123Graph_DCurrent" localSheetId="17" hidden="1">'[3]p399fao'!#REF!</definedName>
    <definedName name="__123Graph_DCurrent" localSheetId="19" hidden="1">'[3]p399fao'!#REF!</definedName>
    <definedName name="__123Graph_DCurrent" localSheetId="23" hidden="1">'[3]p399fao'!#REF!</definedName>
    <definedName name="__123Graph_DCurrent" localSheetId="25" hidden="1">'[3]p399fao'!#REF!</definedName>
    <definedName name="__123Graph_DCurrent" localSheetId="27" hidden="1">'[3]p399fao'!#REF!</definedName>
    <definedName name="__123Graph_DCurrent" localSheetId="29" hidden="1">'[3]p399fao'!#REF!</definedName>
    <definedName name="__123Graph_DCurrent" localSheetId="33" hidden="1">'[3]p399fao'!#REF!</definedName>
    <definedName name="__123Graph_DCurrent" localSheetId="35" hidden="1">'[7]19.14-15'!#REF!</definedName>
    <definedName name="__123Graph_DCurrent" localSheetId="37" hidden="1">'[7]19.14-15'!#REF!</definedName>
    <definedName name="__123Graph_DCurrent" localSheetId="39" hidden="1">'[7]19.14-15'!#REF!</definedName>
    <definedName name="__123Graph_DCurrent" localSheetId="43" hidden="1">'[7]19.14-15'!#REF!</definedName>
    <definedName name="__123Graph_DCurrent" localSheetId="45" hidden="1">'[7]19.14-15'!#REF!</definedName>
    <definedName name="__123Graph_DCurrent" localSheetId="47" hidden="1">'[3]p399fao'!#REF!</definedName>
    <definedName name="__123Graph_DCurrent" localSheetId="49" hidden="1">'[3]p399fao'!#REF!</definedName>
    <definedName name="__123Graph_DCurrent" localSheetId="52" hidden="1">'[3]p399fao'!#REF!</definedName>
    <definedName name="__123Graph_DCurrent" localSheetId="54" hidden="1">'[3]p399fao'!#REF!</definedName>
    <definedName name="__123Graph_DCurrent" localSheetId="56" hidden="1">'[3]p399fao'!#REF!</definedName>
    <definedName name="__123Graph_DCurrent" localSheetId="59" hidden="1">'[7]19.14-15'!#REF!</definedName>
    <definedName name="__123Graph_DCurrent" localSheetId="61" hidden="1">'[7]19.14-15'!#REF!</definedName>
    <definedName name="__123Graph_DCurrent" localSheetId="64" hidden="1">'[3]p399fao'!#REF!</definedName>
    <definedName name="__123Graph_DCurrent" localSheetId="66" hidden="1">'[3]p399fao'!#REF!</definedName>
    <definedName name="__123Graph_DCurrent" localSheetId="6" hidden="1">'[3]p399fao'!#REF!</definedName>
    <definedName name="__123Graph_DCurrent" hidden="1">'[3]p399fao'!#REF!</definedName>
    <definedName name="__123Graph_DGrßfico1" localSheetId="15" hidden="1">'[3]p399fao'!#REF!</definedName>
    <definedName name="__123Graph_DGrßfico1" localSheetId="17" hidden="1">'[3]p399fao'!#REF!</definedName>
    <definedName name="__123Graph_DGrßfico1" localSheetId="19" hidden="1">'[3]p399fao'!#REF!</definedName>
    <definedName name="__123Graph_DGrßfico1" localSheetId="23" hidden="1">'[3]p399fao'!#REF!</definedName>
    <definedName name="__123Graph_DGrßfico1" localSheetId="25" hidden="1">'[3]p399fao'!#REF!</definedName>
    <definedName name="__123Graph_DGrßfico1" localSheetId="27" hidden="1">'[3]p399fao'!#REF!</definedName>
    <definedName name="__123Graph_DGrßfico1" localSheetId="29" hidden="1">'[3]p399fao'!#REF!</definedName>
    <definedName name="__123Graph_DGrßfico1" localSheetId="33" hidden="1">'[3]p399fao'!#REF!</definedName>
    <definedName name="__123Graph_DGrßfico1" localSheetId="35" hidden="1">'[7]19.14-15'!#REF!</definedName>
    <definedName name="__123Graph_DGrßfico1" localSheetId="37" hidden="1">'[7]19.14-15'!#REF!</definedName>
    <definedName name="__123Graph_DGrßfico1" localSheetId="39" hidden="1">'[7]19.14-15'!#REF!</definedName>
    <definedName name="__123Graph_DGrßfico1" localSheetId="43" hidden="1">'[7]19.14-15'!#REF!</definedName>
    <definedName name="__123Graph_DGrßfico1" localSheetId="45" hidden="1">'[7]19.14-15'!#REF!</definedName>
    <definedName name="__123Graph_DGrßfico1" localSheetId="47" hidden="1">'[3]p399fao'!#REF!</definedName>
    <definedName name="__123Graph_DGrßfico1" localSheetId="49" hidden="1">'[3]p399fao'!#REF!</definedName>
    <definedName name="__123Graph_DGrßfico1" localSheetId="52" hidden="1">'[3]p399fao'!#REF!</definedName>
    <definedName name="__123Graph_DGrßfico1" localSheetId="54" hidden="1">'[3]p399fao'!#REF!</definedName>
    <definedName name="__123Graph_DGrßfico1" localSheetId="56" hidden="1">'[3]p399fao'!#REF!</definedName>
    <definedName name="__123Graph_DGrßfico1" localSheetId="59" hidden="1">'[7]19.14-15'!#REF!</definedName>
    <definedName name="__123Graph_DGrßfico1" localSheetId="61" hidden="1">'[7]19.14-15'!#REF!</definedName>
    <definedName name="__123Graph_DGrßfico1" localSheetId="64" hidden="1">'[3]p399fao'!#REF!</definedName>
    <definedName name="__123Graph_DGrßfico1" localSheetId="66" hidden="1">'[3]p399fao'!#REF!</definedName>
    <definedName name="__123Graph_DGrßfico1" localSheetId="6" hidden="1">'[3]p399fao'!#REF!</definedName>
    <definedName name="__123Graph_DGrßfico1" hidden="1">'[3]p399fao'!#REF!</definedName>
    <definedName name="__123Graph_E" localSheetId="15" hidden="1">'[3]p399fao'!#REF!</definedName>
    <definedName name="__123Graph_E" localSheetId="17" hidden="1">'[3]p399fao'!#REF!</definedName>
    <definedName name="__123Graph_E" localSheetId="19" hidden="1">'[3]p399fao'!#REF!</definedName>
    <definedName name="__123Graph_E" localSheetId="23" hidden="1">'[3]p399fao'!#REF!</definedName>
    <definedName name="__123Graph_E" localSheetId="25" hidden="1">'[3]p399fao'!#REF!</definedName>
    <definedName name="__123Graph_E" localSheetId="27" hidden="1">'[3]p399fao'!#REF!</definedName>
    <definedName name="__123Graph_E" localSheetId="29" hidden="1">'[3]p399fao'!#REF!</definedName>
    <definedName name="__123Graph_E" localSheetId="31" hidden="1">'20.20'!#REF!</definedName>
    <definedName name="__123Graph_E" localSheetId="32" hidden="1">'20.21'!$D$5:$D$26</definedName>
    <definedName name="__123Graph_E" localSheetId="33" hidden="1">'[3]p399fao'!#REF!</definedName>
    <definedName name="__123Graph_E" localSheetId="35" hidden="1">'[7]19.14-15'!$D$34:$D$37</definedName>
    <definedName name="__123Graph_E" localSheetId="37" hidden="1">'[7]19.14-15'!$D$34:$D$37</definedName>
    <definedName name="__123Graph_E" localSheetId="39" hidden="1">'[7]19.14-15'!$D$34:$D$37</definedName>
    <definedName name="__123Graph_E" localSheetId="43" hidden="1">'[7]19.14-15'!$D$34:$D$37</definedName>
    <definedName name="__123Graph_E" localSheetId="45" hidden="1">'[7]19.14-15'!$D$34:$D$37</definedName>
    <definedName name="__123Graph_E" localSheetId="47" hidden="1">'[3]p399fao'!#REF!</definedName>
    <definedName name="__123Graph_E" localSheetId="49" hidden="1">'[3]p399fao'!#REF!</definedName>
    <definedName name="__123Graph_E" localSheetId="52" hidden="1">'[3]p399fao'!#REF!</definedName>
    <definedName name="__123Graph_E" localSheetId="54" hidden="1">'[3]p399fao'!#REF!</definedName>
    <definedName name="__123Graph_E" localSheetId="56" hidden="1">'[3]p399fao'!#REF!</definedName>
    <definedName name="__123Graph_E" localSheetId="59" hidden="1">'[7]19.14-15'!$D$34:$D$37</definedName>
    <definedName name="__123Graph_E" localSheetId="61" hidden="1">'[7]19.14-15'!$D$34:$D$37</definedName>
    <definedName name="__123Graph_E" localSheetId="64" hidden="1">'[3]p399fao'!#REF!</definedName>
    <definedName name="__123Graph_E" localSheetId="66" hidden="1">'[3]p399fao'!#REF!</definedName>
    <definedName name="__123Graph_E" localSheetId="6" hidden="1">'[3]p399fao'!#REF!</definedName>
    <definedName name="__123Graph_E" hidden="1">'[3]p399fao'!#REF!</definedName>
    <definedName name="__123Graph_ECurrent" localSheetId="15" hidden="1">'[3]p399fao'!#REF!</definedName>
    <definedName name="__123Graph_ECurrent" localSheetId="17" hidden="1">'[3]p399fao'!#REF!</definedName>
    <definedName name="__123Graph_ECurrent" localSheetId="19" hidden="1">'[3]p399fao'!#REF!</definedName>
    <definedName name="__123Graph_ECurrent" localSheetId="23" hidden="1">'[3]p399fao'!#REF!</definedName>
    <definedName name="__123Graph_ECurrent" localSheetId="25" hidden="1">'[3]p399fao'!#REF!</definedName>
    <definedName name="__123Graph_ECurrent" localSheetId="27" hidden="1">'[3]p399fao'!#REF!</definedName>
    <definedName name="__123Graph_ECurrent" localSheetId="29" hidden="1">'[3]p399fao'!#REF!</definedName>
    <definedName name="__123Graph_ECurrent" localSheetId="33" hidden="1">'[3]p399fao'!#REF!</definedName>
    <definedName name="__123Graph_ECurrent" localSheetId="35" hidden="1">'[7]19.14-15'!$D$34:$D$37</definedName>
    <definedName name="__123Graph_ECurrent" localSheetId="37" hidden="1">'[7]19.14-15'!$D$34:$D$37</definedName>
    <definedName name="__123Graph_ECurrent" localSheetId="39" hidden="1">'[7]19.14-15'!$D$34:$D$37</definedName>
    <definedName name="__123Graph_ECurrent" localSheetId="43" hidden="1">'[7]19.14-15'!$D$34:$D$37</definedName>
    <definedName name="__123Graph_ECurrent" localSheetId="45" hidden="1">'[7]19.14-15'!$D$34:$D$37</definedName>
    <definedName name="__123Graph_ECurrent" localSheetId="47" hidden="1">'[3]p399fao'!#REF!</definedName>
    <definedName name="__123Graph_ECurrent" localSheetId="49" hidden="1">'[3]p399fao'!#REF!</definedName>
    <definedName name="__123Graph_ECurrent" localSheetId="52" hidden="1">'[3]p399fao'!#REF!</definedName>
    <definedName name="__123Graph_ECurrent" localSheetId="54" hidden="1">'[3]p399fao'!#REF!</definedName>
    <definedName name="__123Graph_ECurrent" localSheetId="56" hidden="1">'[3]p399fao'!#REF!</definedName>
    <definedName name="__123Graph_ECurrent" localSheetId="59" hidden="1">'[7]19.14-15'!$D$34:$D$37</definedName>
    <definedName name="__123Graph_ECurrent" localSheetId="61" hidden="1">'[7]19.14-15'!$D$34:$D$37</definedName>
    <definedName name="__123Graph_ECurrent" localSheetId="64" hidden="1">'[3]p399fao'!#REF!</definedName>
    <definedName name="__123Graph_ECurrent" localSheetId="66" hidden="1">'[3]p399fao'!#REF!</definedName>
    <definedName name="__123Graph_ECurrent" localSheetId="6" hidden="1">'[3]p399fao'!#REF!</definedName>
    <definedName name="__123Graph_ECurrent" hidden="1">'[3]p399fao'!#REF!</definedName>
    <definedName name="__123Graph_EGrßfico1" localSheetId="15" hidden="1">'[3]p399fao'!#REF!</definedName>
    <definedName name="__123Graph_EGrßfico1" localSheetId="17" hidden="1">'[3]p399fao'!#REF!</definedName>
    <definedName name="__123Graph_EGrßfico1" localSheetId="19" hidden="1">'[3]p399fao'!#REF!</definedName>
    <definedName name="__123Graph_EGrßfico1" localSheetId="23" hidden="1">'[3]p399fao'!#REF!</definedName>
    <definedName name="__123Graph_EGrßfico1" localSheetId="25" hidden="1">'[3]p399fao'!#REF!</definedName>
    <definedName name="__123Graph_EGrßfico1" localSheetId="27" hidden="1">'[3]p399fao'!#REF!</definedName>
    <definedName name="__123Graph_EGrßfico1" localSheetId="29" hidden="1">'[3]p399fao'!#REF!</definedName>
    <definedName name="__123Graph_EGrßfico1" localSheetId="33" hidden="1">'[3]p399fao'!#REF!</definedName>
    <definedName name="__123Graph_EGrßfico1" localSheetId="35" hidden="1">'[7]19.14-15'!$D$34:$D$37</definedName>
    <definedName name="__123Graph_EGrßfico1" localSheetId="37" hidden="1">'[7]19.14-15'!$D$34:$D$37</definedName>
    <definedName name="__123Graph_EGrßfico1" localSheetId="39" hidden="1">'[7]19.14-15'!$D$34:$D$37</definedName>
    <definedName name="__123Graph_EGrßfico1" localSheetId="43" hidden="1">'[7]19.14-15'!$D$34:$D$37</definedName>
    <definedName name="__123Graph_EGrßfico1" localSheetId="45" hidden="1">'[7]19.14-15'!$D$34:$D$37</definedName>
    <definedName name="__123Graph_EGrßfico1" localSheetId="47" hidden="1">'[3]p399fao'!#REF!</definedName>
    <definedName name="__123Graph_EGrßfico1" localSheetId="49" hidden="1">'[3]p399fao'!#REF!</definedName>
    <definedName name="__123Graph_EGrßfico1" localSheetId="52" hidden="1">'[3]p399fao'!#REF!</definedName>
    <definedName name="__123Graph_EGrßfico1" localSheetId="54" hidden="1">'[3]p399fao'!#REF!</definedName>
    <definedName name="__123Graph_EGrßfico1" localSheetId="56" hidden="1">'[3]p399fao'!#REF!</definedName>
    <definedName name="__123Graph_EGrßfico1" localSheetId="59" hidden="1">'[7]19.14-15'!$D$34:$D$37</definedName>
    <definedName name="__123Graph_EGrßfico1" localSheetId="61" hidden="1">'[7]19.14-15'!$D$34:$D$37</definedName>
    <definedName name="__123Graph_EGrßfico1" localSheetId="64" hidden="1">'[3]p399fao'!#REF!</definedName>
    <definedName name="__123Graph_EGrßfico1" localSheetId="66" hidden="1">'[3]p399fao'!#REF!</definedName>
    <definedName name="__123Graph_EGrßfico1" localSheetId="6" hidden="1">'[3]p399fao'!#REF!</definedName>
    <definedName name="__123Graph_EGrßfico1" hidden="1">'[3]p399fao'!#REF!</definedName>
    <definedName name="__123Graph_F" localSheetId="1" hidden="1">'[3]p399fao'!#REF!</definedName>
    <definedName name="__123Graph_F" localSheetId="13" hidden="1">'[3]p399fao'!#REF!</definedName>
    <definedName name="__123Graph_F" localSheetId="15" hidden="1">'[3]p399fao'!#REF!</definedName>
    <definedName name="__123Graph_F" localSheetId="17" hidden="1">'[3]p399fao'!#REF!</definedName>
    <definedName name="__123Graph_F" localSheetId="19" hidden="1">'[3]p399fao'!#REF!</definedName>
    <definedName name="__123Graph_F" localSheetId="21" hidden="1">'[3]p399fao'!#REF!</definedName>
    <definedName name="__123Graph_F" localSheetId="22" hidden="1">'[3]p399fao'!#REF!</definedName>
    <definedName name="__123Graph_F" localSheetId="23" hidden="1">'[3]p399fao'!#REF!</definedName>
    <definedName name="__123Graph_F" localSheetId="25" hidden="1">'[3]p399fao'!#REF!</definedName>
    <definedName name="__123Graph_F" localSheetId="27" hidden="1">'[3]p399fao'!#REF!</definedName>
    <definedName name="__123Graph_F" localSheetId="29" hidden="1">'[3]p399fao'!#REF!</definedName>
    <definedName name="__123Graph_F" localSheetId="2" hidden="1">'[3]p399fao'!#REF!</definedName>
    <definedName name="__123Graph_F" localSheetId="31" hidden="1">'20.20'!#REF!</definedName>
    <definedName name="__123Graph_F" localSheetId="32" hidden="1">'20.21'!#REF!</definedName>
    <definedName name="__123Graph_F" localSheetId="33" hidden="1">'[3]p399fao'!#REF!</definedName>
    <definedName name="__123Graph_F" localSheetId="41" hidden="1">'[3]p399fao'!#REF!</definedName>
    <definedName name="__123Graph_F" localSheetId="42" hidden="1">'[3]p399fao'!#REF!</definedName>
    <definedName name="__123Graph_F" localSheetId="4" hidden="1">'[3]p399fao'!#REF!</definedName>
    <definedName name="__123Graph_F" localSheetId="47" hidden="1">'[3]p399fao'!#REF!</definedName>
    <definedName name="__123Graph_F" localSheetId="49" hidden="1">'[3]p399fao'!#REF!</definedName>
    <definedName name="__123Graph_F" localSheetId="51" hidden="1">'[3]p399fao'!#REF!</definedName>
    <definedName name="__123Graph_F" localSheetId="52" hidden="1">'[3]p399fao'!#REF!</definedName>
    <definedName name="__123Graph_F" localSheetId="54" hidden="1">'[3]p399fao'!#REF!</definedName>
    <definedName name="__123Graph_F" localSheetId="56" hidden="1">'[3]p399fao'!#REF!</definedName>
    <definedName name="__123Graph_F" localSheetId="58" hidden="1">'[3]p399fao'!#REF!</definedName>
    <definedName name="__123Graph_F" localSheetId="59" hidden="1">'[16]p122'!#REF!</definedName>
    <definedName name="__123Graph_F" localSheetId="61" hidden="1">'[16]p122'!#REF!</definedName>
    <definedName name="__123Graph_F" localSheetId="63" hidden="1">'[3]p399fao'!#REF!</definedName>
    <definedName name="__123Graph_F" localSheetId="5" hidden="1">'[3]p399fao'!#REF!</definedName>
    <definedName name="__123Graph_F" localSheetId="64" hidden="1">'[3]p399fao'!#REF!</definedName>
    <definedName name="__123Graph_F" localSheetId="66" hidden="1">'[3]p399fao'!#REF!</definedName>
    <definedName name="__123Graph_F" localSheetId="6" hidden="1">'[3]p399fao'!#REF!</definedName>
    <definedName name="__123Graph_F" localSheetId="7" hidden="1">'[3]p399fao'!#REF!</definedName>
    <definedName name="__123Graph_F" localSheetId="8" hidden="1">'[3]p399fao'!#REF!</definedName>
    <definedName name="__123Graph_F" localSheetId="9" hidden="1">'[3]p399fao'!#REF!</definedName>
    <definedName name="__123Graph_F" localSheetId="10" hidden="1">'[3]p399fao'!#REF!</definedName>
    <definedName name="__123Graph_F" localSheetId="11" hidden="1">'[3]p399fao'!#REF!</definedName>
    <definedName name="__123Graph_F" hidden="1">'[1]p122'!#REF!</definedName>
    <definedName name="__123Graph_FCurrent" localSheetId="15" hidden="1">'[3]p399fao'!#REF!</definedName>
    <definedName name="__123Graph_FCurrent" localSheetId="17" hidden="1">'[3]p399fao'!#REF!</definedName>
    <definedName name="__123Graph_FCurrent" localSheetId="19" hidden="1">'[3]p399fao'!#REF!</definedName>
    <definedName name="__123Graph_FCurrent" localSheetId="23" hidden="1">'[3]p399fao'!#REF!</definedName>
    <definedName name="__123Graph_FCurrent" localSheetId="25" hidden="1">'[3]p399fao'!#REF!</definedName>
    <definedName name="__123Graph_FCurrent" localSheetId="27" hidden="1">'[3]p399fao'!#REF!</definedName>
    <definedName name="__123Graph_FCurrent" localSheetId="29" hidden="1">'[3]p399fao'!#REF!</definedName>
    <definedName name="__123Graph_FCurrent" localSheetId="33" hidden="1">'[3]p399fao'!#REF!</definedName>
    <definedName name="__123Graph_FCurrent" localSheetId="35" hidden="1">'[7]19.14-15'!#REF!</definedName>
    <definedName name="__123Graph_FCurrent" localSheetId="37" hidden="1">'[7]19.14-15'!#REF!</definedName>
    <definedName name="__123Graph_FCurrent" localSheetId="39" hidden="1">'[7]19.14-15'!#REF!</definedName>
    <definedName name="__123Graph_FCurrent" localSheetId="43" hidden="1">'[7]19.14-15'!#REF!</definedName>
    <definedName name="__123Graph_FCurrent" localSheetId="45" hidden="1">'[7]19.14-15'!#REF!</definedName>
    <definedName name="__123Graph_FCurrent" localSheetId="47" hidden="1">'[3]p399fao'!#REF!</definedName>
    <definedName name="__123Graph_FCurrent" localSheetId="49" hidden="1">'[3]p399fao'!#REF!</definedName>
    <definedName name="__123Graph_FCurrent" localSheetId="52" hidden="1">'[3]p399fao'!#REF!</definedName>
    <definedName name="__123Graph_FCurrent" localSheetId="54" hidden="1">'[3]p399fao'!#REF!</definedName>
    <definedName name="__123Graph_FCurrent" localSheetId="56" hidden="1">'[3]p399fao'!#REF!</definedName>
    <definedName name="__123Graph_FCurrent" localSheetId="59" hidden="1">'[7]19.14-15'!#REF!</definedName>
    <definedName name="__123Graph_FCurrent" localSheetId="61" hidden="1">'[7]19.14-15'!#REF!</definedName>
    <definedName name="__123Graph_FCurrent" localSheetId="64" hidden="1">'[3]p399fao'!#REF!</definedName>
    <definedName name="__123Graph_FCurrent" localSheetId="66" hidden="1">'[3]p399fao'!#REF!</definedName>
    <definedName name="__123Graph_FCurrent" localSheetId="6" hidden="1">'[3]p399fao'!#REF!</definedName>
    <definedName name="__123Graph_FCurrent" hidden="1">'[3]p399fao'!#REF!</definedName>
    <definedName name="__123Graph_FGrßfico1" localSheetId="15" hidden="1">'[3]p399fao'!#REF!</definedName>
    <definedName name="__123Graph_FGrßfico1" localSheetId="17" hidden="1">'[3]p399fao'!#REF!</definedName>
    <definedName name="__123Graph_FGrßfico1" localSheetId="19" hidden="1">'[3]p399fao'!#REF!</definedName>
    <definedName name="__123Graph_FGrßfico1" localSheetId="23" hidden="1">'[3]p399fao'!#REF!</definedName>
    <definedName name="__123Graph_FGrßfico1" localSheetId="25" hidden="1">'[3]p399fao'!#REF!</definedName>
    <definedName name="__123Graph_FGrßfico1" localSheetId="27" hidden="1">'[3]p399fao'!#REF!</definedName>
    <definedName name="__123Graph_FGrßfico1" localSheetId="29" hidden="1">'[3]p399fao'!#REF!</definedName>
    <definedName name="__123Graph_FGrßfico1" localSheetId="33" hidden="1">'[3]p399fao'!#REF!</definedName>
    <definedName name="__123Graph_FGrßfico1" localSheetId="35" hidden="1">'[7]19.14-15'!#REF!</definedName>
    <definedName name="__123Graph_FGrßfico1" localSheetId="37" hidden="1">'[7]19.14-15'!#REF!</definedName>
    <definedName name="__123Graph_FGrßfico1" localSheetId="39" hidden="1">'[7]19.14-15'!#REF!</definedName>
    <definedName name="__123Graph_FGrßfico1" localSheetId="43" hidden="1">'[7]19.14-15'!#REF!</definedName>
    <definedName name="__123Graph_FGrßfico1" localSheetId="45" hidden="1">'[7]19.14-15'!#REF!</definedName>
    <definedName name="__123Graph_FGrßfico1" localSheetId="47" hidden="1">'[3]p399fao'!#REF!</definedName>
    <definedName name="__123Graph_FGrßfico1" localSheetId="49" hidden="1">'[3]p399fao'!#REF!</definedName>
    <definedName name="__123Graph_FGrßfico1" localSheetId="52" hidden="1">'[3]p399fao'!#REF!</definedName>
    <definedName name="__123Graph_FGrßfico1" localSheetId="54" hidden="1">'[3]p399fao'!#REF!</definedName>
    <definedName name="__123Graph_FGrßfico1" localSheetId="56" hidden="1">'[3]p399fao'!#REF!</definedName>
    <definedName name="__123Graph_FGrßfico1" localSheetId="59" hidden="1">'[7]19.14-15'!#REF!</definedName>
    <definedName name="__123Graph_FGrßfico1" localSheetId="61" hidden="1">'[7]19.14-15'!#REF!</definedName>
    <definedName name="__123Graph_FGrßfico1" localSheetId="64" hidden="1">'[3]p399fao'!#REF!</definedName>
    <definedName name="__123Graph_FGrßfico1" localSheetId="66" hidden="1">'[3]p399fao'!#REF!</definedName>
    <definedName name="__123Graph_FGrßfico1" localSheetId="6" hidden="1">'[3]p399fao'!#REF!</definedName>
    <definedName name="__123Graph_FGrßfico1" hidden="1">'[3]p399fao'!#REF!</definedName>
    <definedName name="__123Graph_X" localSheetId="1" hidden="1">'[3]p399fao'!#REF!</definedName>
    <definedName name="__123Graph_X" localSheetId="13" hidden="1">'[3]p399fao'!#REF!</definedName>
    <definedName name="__123Graph_X" localSheetId="15" hidden="1">'[3]p399fao'!#REF!</definedName>
    <definedName name="__123Graph_X" localSheetId="17" hidden="1">'[3]p399fao'!#REF!</definedName>
    <definedName name="__123Graph_X" localSheetId="19" hidden="1">'[3]p399fao'!#REF!</definedName>
    <definedName name="__123Graph_X" localSheetId="21" hidden="1">'[3]p399fao'!#REF!</definedName>
    <definedName name="__123Graph_X" localSheetId="22" hidden="1">'[3]p399fao'!#REF!</definedName>
    <definedName name="__123Graph_X" localSheetId="23" hidden="1">'[3]p399fao'!#REF!</definedName>
    <definedName name="__123Graph_X" localSheetId="25" hidden="1">'[3]p399fao'!#REF!</definedName>
    <definedName name="__123Graph_X" localSheetId="27" hidden="1">'[3]p399fao'!#REF!</definedName>
    <definedName name="__123Graph_X" localSheetId="29" hidden="1">'[3]p399fao'!#REF!</definedName>
    <definedName name="__123Graph_X" localSheetId="2" hidden="1">'[3]p399fao'!#REF!</definedName>
    <definedName name="__123Graph_X" localSheetId="31" hidden="1">'20.20'!#REF!</definedName>
    <definedName name="__123Graph_X" localSheetId="32" hidden="1">'20.21'!#REF!</definedName>
    <definedName name="__123Graph_X" localSheetId="33" hidden="1">'[3]p399fao'!#REF!</definedName>
    <definedName name="__123Graph_X" localSheetId="41" hidden="1">'[3]p399fao'!#REF!</definedName>
    <definedName name="__123Graph_X" localSheetId="42" hidden="1">'[3]p399fao'!#REF!</definedName>
    <definedName name="__123Graph_X" localSheetId="4" hidden="1">'[3]p399fao'!#REF!</definedName>
    <definedName name="__123Graph_X" localSheetId="47" hidden="1">'[3]p399fao'!#REF!</definedName>
    <definedName name="__123Graph_X" localSheetId="49" hidden="1">'[3]p399fao'!#REF!</definedName>
    <definedName name="__123Graph_X" localSheetId="51" hidden="1">'[3]p399fao'!#REF!</definedName>
    <definedName name="__123Graph_X" localSheetId="52" hidden="1">'[3]p399fao'!#REF!</definedName>
    <definedName name="__123Graph_X" localSheetId="54" hidden="1">'[3]p399fao'!#REF!</definedName>
    <definedName name="__123Graph_X" localSheetId="56" hidden="1">'[3]p399fao'!#REF!</definedName>
    <definedName name="__123Graph_X" localSheetId="58" hidden="1">'[3]p399fao'!#REF!</definedName>
    <definedName name="__123Graph_X" localSheetId="59" hidden="1">'[16]p122'!#REF!</definedName>
    <definedName name="__123Graph_X" localSheetId="61" hidden="1">'[16]p122'!#REF!</definedName>
    <definedName name="__123Graph_X" localSheetId="63" hidden="1">'[3]p399fao'!#REF!</definedName>
    <definedName name="__123Graph_X" localSheetId="5" hidden="1">'[3]p399fao'!#REF!</definedName>
    <definedName name="__123Graph_X" localSheetId="64" hidden="1">'[3]p399fao'!#REF!</definedName>
    <definedName name="__123Graph_X" localSheetId="66" hidden="1">'[3]p399fao'!#REF!</definedName>
    <definedName name="__123Graph_X" localSheetId="6" hidden="1">'[3]p399fao'!#REF!</definedName>
    <definedName name="__123Graph_X" localSheetId="7" hidden="1">'[3]p399fao'!#REF!</definedName>
    <definedName name="__123Graph_X" localSheetId="8" hidden="1">'[3]p399fao'!#REF!</definedName>
    <definedName name="__123Graph_X" localSheetId="9" hidden="1">'[3]p399fao'!#REF!</definedName>
    <definedName name="__123Graph_X" localSheetId="10" hidden="1">'[3]p399fao'!#REF!</definedName>
    <definedName name="__123Graph_X" localSheetId="11" hidden="1">'[3]p399fao'!#REF!</definedName>
    <definedName name="__123Graph_X" hidden="1">'[1]p122'!#REF!</definedName>
    <definedName name="__123Graph_XCurrent" localSheetId="15" hidden="1">'[3]p399fao'!#REF!</definedName>
    <definedName name="__123Graph_XCurrent" localSheetId="17" hidden="1">'[3]p399fao'!#REF!</definedName>
    <definedName name="__123Graph_XCurrent" localSheetId="19" hidden="1">'[3]p399fao'!#REF!</definedName>
    <definedName name="__123Graph_XCurrent" localSheetId="23" hidden="1">'[3]p399fao'!#REF!</definedName>
    <definedName name="__123Graph_XCurrent" localSheetId="25" hidden="1">'[3]p399fao'!#REF!</definedName>
    <definedName name="__123Graph_XCurrent" localSheetId="27" hidden="1">'[3]p399fao'!#REF!</definedName>
    <definedName name="__123Graph_XCurrent" localSheetId="29" hidden="1">'[3]p399fao'!#REF!</definedName>
    <definedName name="__123Graph_XCurrent" localSheetId="33" hidden="1">'[3]p399fao'!#REF!</definedName>
    <definedName name="__123Graph_XCurrent" localSheetId="35" hidden="1">'[7]19.14-15'!#REF!</definedName>
    <definedName name="__123Graph_XCurrent" localSheetId="37" hidden="1">'[7]19.14-15'!#REF!</definedName>
    <definedName name="__123Graph_XCurrent" localSheetId="39" hidden="1">'[7]19.14-15'!#REF!</definedName>
    <definedName name="__123Graph_XCurrent" localSheetId="43" hidden="1">'[7]19.14-15'!#REF!</definedName>
    <definedName name="__123Graph_XCurrent" localSheetId="45" hidden="1">'[7]19.14-15'!#REF!</definedName>
    <definedName name="__123Graph_XCurrent" localSheetId="47" hidden="1">'[3]p399fao'!#REF!</definedName>
    <definedName name="__123Graph_XCurrent" localSheetId="49" hidden="1">'[3]p399fao'!#REF!</definedName>
    <definedName name="__123Graph_XCurrent" localSheetId="52" hidden="1">'[3]p399fao'!#REF!</definedName>
    <definedName name="__123Graph_XCurrent" localSheetId="54" hidden="1">'[3]p399fao'!#REF!</definedName>
    <definedName name="__123Graph_XCurrent" localSheetId="56" hidden="1">'[3]p399fao'!#REF!</definedName>
    <definedName name="__123Graph_XCurrent" localSheetId="59" hidden="1">'[7]19.14-15'!#REF!</definedName>
    <definedName name="__123Graph_XCurrent" localSheetId="61" hidden="1">'[7]19.14-15'!#REF!</definedName>
    <definedName name="__123Graph_XCurrent" localSheetId="64" hidden="1">'[3]p399fao'!#REF!</definedName>
    <definedName name="__123Graph_XCurrent" localSheetId="66" hidden="1">'[3]p399fao'!#REF!</definedName>
    <definedName name="__123Graph_XCurrent" localSheetId="6" hidden="1">'[3]p399fao'!#REF!</definedName>
    <definedName name="__123Graph_XCurrent" hidden="1">'[3]p399fao'!#REF!</definedName>
    <definedName name="__123Graph_XGrßfico1" localSheetId="15" hidden="1">'[3]p399fao'!#REF!</definedName>
    <definedName name="__123Graph_XGrßfico1" localSheetId="17" hidden="1">'[3]p399fao'!#REF!</definedName>
    <definedName name="__123Graph_XGrßfico1" localSheetId="19" hidden="1">'[3]p399fao'!#REF!</definedName>
    <definedName name="__123Graph_XGrßfico1" localSheetId="23" hidden="1">'[3]p399fao'!#REF!</definedName>
    <definedName name="__123Graph_XGrßfico1" localSheetId="25" hidden="1">'[3]p399fao'!#REF!</definedName>
    <definedName name="__123Graph_XGrßfico1" localSheetId="27" hidden="1">'[3]p399fao'!#REF!</definedName>
    <definedName name="__123Graph_XGrßfico1" localSheetId="29" hidden="1">'[3]p399fao'!#REF!</definedName>
    <definedName name="__123Graph_XGrßfico1" localSheetId="33" hidden="1">'[3]p399fao'!#REF!</definedName>
    <definedName name="__123Graph_XGrßfico1" localSheetId="35" hidden="1">'[7]19.14-15'!#REF!</definedName>
    <definedName name="__123Graph_XGrßfico1" localSheetId="37" hidden="1">'[7]19.14-15'!#REF!</definedName>
    <definedName name="__123Graph_XGrßfico1" localSheetId="39" hidden="1">'[7]19.14-15'!#REF!</definedName>
    <definedName name="__123Graph_XGrßfico1" localSheetId="43" hidden="1">'[7]19.14-15'!#REF!</definedName>
    <definedName name="__123Graph_XGrßfico1" localSheetId="45" hidden="1">'[7]19.14-15'!#REF!</definedName>
    <definedName name="__123Graph_XGrßfico1" localSheetId="47" hidden="1">'[3]p399fao'!#REF!</definedName>
    <definedName name="__123Graph_XGrßfico1" localSheetId="49" hidden="1">'[3]p399fao'!#REF!</definedName>
    <definedName name="__123Graph_XGrßfico1" localSheetId="52" hidden="1">'[3]p399fao'!#REF!</definedName>
    <definedName name="__123Graph_XGrßfico1" localSheetId="54" hidden="1">'[3]p399fao'!#REF!</definedName>
    <definedName name="__123Graph_XGrßfico1" localSheetId="56" hidden="1">'[3]p399fao'!#REF!</definedName>
    <definedName name="__123Graph_XGrßfico1" localSheetId="59" hidden="1">'[7]19.14-15'!#REF!</definedName>
    <definedName name="__123Graph_XGrßfico1" localSheetId="61" hidden="1">'[7]19.14-15'!#REF!</definedName>
    <definedName name="__123Graph_XGrßfico1" localSheetId="64" hidden="1">'[3]p399fao'!#REF!</definedName>
    <definedName name="__123Graph_XGrßfico1" localSheetId="66" hidden="1">'[3]p399fao'!#REF!</definedName>
    <definedName name="__123Graph_XGrßfico1" localSheetId="6" hidden="1">'[3]p399fao'!#REF!</definedName>
    <definedName name="__123Graph_XGrßfico1" hidden="1">'[3]p399fao'!#REF!</definedName>
    <definedName name="A_impresión_IM" localSheetId="15">#REF!</definedName>
    <definedName name="A_impresión_IM" localSheetId="17">#REF!</definedName>
    <definedName name="A_impresión_IM" localSheetId="19">#REF!</definedName>
    <definedName name="A_impresión_IM" localSheetId="23">#REF!</definedName>
    <definedName name="A_impresión_IM" localSheetId="25">#REF!</definedName>
    <definedName name="A_impresión_IM" localSheetId="27">#REF!</definedName>
    <definedName name="A_impresión_IM" localSheetId="29">#REF!</definedName>
    <definedName name="A_impresión_IM" localSheetId="33">#REF!</definedName>
    <definedName name="A_impresión_IM" localSheetId="35">#REF!</definedName>
    <definedName name="A_impresión_IM" localSheetId="37">#REF!</definedName>
    <definedName name="A_impresión_IM" localSheetId="39">#REF!</definedName>
    <definedName name="A_impresión_IM" localSheetId="43">#REF!</definedName>
    <definedName name="A_impresión_IM" localSheetId="45">#REF!</definedName>
    <definedName name="A_impresión_IM" localSheetId="47">#REF!</definedName>
    <definedName name="A_impresión_IM" localSheetId="49">#REF!</definedName>
    <definedName name="A_impresión_IM" localSheetId="52">#REF!</definedName>
    <definedName name="A_impresión_IM" localSheetId="54">#REF!</definedName>
    <definedName name="A_impresión_IM" localSheetId="56">#REF!</definedName>
    <definedName name="A_impresión_IM" localSheetId="59">#REF!</definedName>
    <definedName name="A_impresión_IM" localSheetId="61">#REF!</definedName>
    <definedName name="A_impresión_IM" localSheetId="64">#REF!</definedName>
    <definedName name="A_impresión_IM" localSheetId="66">#REF!</definedName>
    <definedName name="A_impresión_IM" localSheetId="6">#REF!</definedName>
    <definedName name="A_impresión_IM">#REF!</definedName>
    <definedName name="alk" localSheetId="6">'[7]19.11-12'!$B$53</definedName>
    <definedName name="alk">'[7]19.11-12'!$B$53</definedName>
    <definedName name="_xlnm.Print_Area" localSheetId="1">'20.1'!$A$1:$I$52</definedName>
    <definedName name="_xlnm.Print_Area" localSheetId="13">'20.10 (06)'!$A$1:$J$30</definedName>
    <definedName name="_xlnm.Print_Area" localSheetId="14">'20.10 (07)'!$A$1:$J$27</definedName>
    <definedName name="_xlnm.Print_Area" localSheetId="15">'20.11 (06)'!$A$1:$L$29</definedName>
    <definedName name="_xlnm.Print_Area" localSheetId="16">'20.11 (07)'!$A$1:$L$27</definedName>
    <definedName name="_xlnm.Print_Area" localSheetId="17">'20.12 (06)'!$A$1:$J$89</definedName>
    <definedName name="_xlnm.Print_Area" localSheetId="18">'20.12 (07)'!$A$1:$J$85</definedName>
    <definedName name="_xlnm.Print_Area" localSheetId="19">'20.13 (06)'!$A$1:$L$89</definedName>
    <definedName name="_xlnm.Print_Area" localSheetId="20">'20.13 (07)'!$A$1:$L$85</definedName>
    <definedName name="_xlnm.Print_Area" localSheetId="21">'20.14'!$A$1:$H$26</definedName>
    <definedName name="_xlnm.Print_Area" localSheetId="22">'20.15'!$A$1:$I$28</definedName>
    <definedName name="_xlnm.Print_Area" localSheetId="23">'20.16 (06)'!$A$1:$F$30</definedName>
    <definedName name="_xlnm.Print_Area" localSheetId="24">'20.16 (07)'!$A$1:$F$30</definedName>
    <definedName name="_xlnm.Print_Area" localSheetId="25">'20.17 (06)'!$A$1:$J$30</definedName>
    <definedName name="_xlnm.Print_Area" localSheetId="26">'20.17 (07)'!$A$1:$J$31</definedName>
    <definedName name="_xlnm.Print_Area" localSheetId="27">'20.18 (06)'!$A$1:$F$87</definedName>
    <definedName name="_xlnm.Print_Area" localSheetId="28">'20.18 (07)'!$A$1:$F$87</definedName>
    <definedName name="_xlnm.Print_Area" localSheetId="29">'20.19 (06)'!$A$1:$J$173</definedName>
    <definedName name="_xlnm.Print_Area" localSheetId="30">'20.19 (07)'!$A$1:$J$89</definedName>
    <definedName name="_xlnm.Print_Area" localSheetId="2">'20.2 (06)'!$A$1:$G$43</definedName>
    <definedName name="_xlnm.Print_Area" localSheetId="3">'20.2 (07)'!$A$1:$G$41</definedName>
    <definedName name="_xlnm.Print_Area" localSheetId="31">'20.20'!$A$1:$H$26</definedName>
    <definedName name="_xlnm.Print_Area" localSheetId="32">'20.21'!$A$1:$H$28</definedName>
    <definedName name="_xlnm.Print_Area" localSheetId="33">'20.22 (06)'!$A$1:$E$30</definedName>
    <definedName name="_xlnm.Print_Area" localSheetId="34">'20.22 (07)'!$A$1:$E$30</definedName>
    <definedName name="_xlnm.Print_Area" localSheetId="35">'20.23 (06)'!$A$1:$H$30</definedName>
    <definedName name="_xlnm.Print_Area" localSheetId="36">'20.23 (07)'!$A$1:$H$31</definedName>
    <definedName name="_xlnm.Print_Area" localSheetId="37">'20.24 (06)'!$A$1:$E$89</definedName>
    <definedName name="_xlnm.Print_Area" localSheetId="38">'20.24 (07)'!$A$1:$E$89</definedName>
    <definedName name="_xlnm.Print_Area" localSheetId="39">'20.25 (06)'!$A$1:$H$89</definedName>
    <definedName name="_xlnm.Print_Area" localSheetId="40">'20.25 (07)'!$A$1:$H$89</definedName>
    <definedName name="_xlnm.Print_Area" localSheetId="41">'20.26'!$A$1:$F$26</definedName>
    <definedName name="_xlnm.Print_Area" localSheetId="42">'20.27'!$A$1:$G$29</definedName>
    <definedName name="_xlnm.Print_Area" localSheetId="43">'20.28 (06)'!$A$1:$F$31</definedName>
    <definedName name="_xlnm.Print_Area" localSheetId="44">'20.28 (07)'!$A$1:$F$28</definedName>
    <definedName name="_xlnm.Print_Area" localSheetId="45">'20.29 (06)'!$A$1:$F$31</definedName>
    <definedName name="_xlnm.Print_Area" localSheetId="46">'20.29 (07)'!$A$1:$F$28</definedName>
    <definedName name="_xlnm.Print_Area" localSheetId="4">'20.3'!$A$1:$F$28</definedName>
    <definedName name="_xlnm.Print_Area" localSheetId="47">'20.30 (06)'!$A$1:$F$90</definedName>
    <definedName name="_xlnm.Print_Area" localSheetId="48">'20.30 (07)'!$A$1:$F$86</definedName>
    <definedName name="_xlnm.Print_Area" localSheetId="49">'20.31 (06)'!$A$1:$F$90</definedName>
    <definedName name="_xlnm.Print_Area" localSheetId="50">'20.31 (07)'!$A$1:$F$87</definedName>
    <definedName name="_xlnm.Print_Area" localSheetId="51">'20.32'!$A$1:$I$28</definedName>
    <definedName name="_xlnm.Print_Area" localSheetId="52">'20.33 (06) '!$A$1:$D$30</definedName>
    <definedName name="_xlnm.Print_Area" localSheetId="53">'20.33 (07)'!$A$1:$D$27</definedName>
    <definedName name="_xlnm.Print_Area" localSheetId="54">'20.34 (06)'!$A$1:$F$30</definedName>
    <definedName name="_xlnm.Print_Area" localSheetId="55">'20.34 (07)'!$A$1:$F$27</definedName>
    <definedName name="_xlnm.Print_Area" localSheetId="56">'20.35 (06)'!$A$1:$I$89</definedName>
    <definedName name="_xlnm.Print_Area" localSheetId="57">'20.35 (07)'!$A$1:$I$86</definedName>
    <definedName name="_xlnm.Print_Area" localSheetId="58">'20.36'!$A$1:$H$27</definedName>
    <definedName name="_xlnm.Print_Area" localSheetId="59">'20.37 (06)'!$A$1:$E$32</definedName>
    <definedName name="_xlnm.Print_Area" localSheetId="60">'20.37 (07)'!$A$1:$E$29</definedName>
    <definedName name="_xlnm.Print_Area" localSheetId="61">'20.38 (06)'!$A$1:$H$30</definedName>
    <definedName name="_xlnm.Print_Area" localSheetId="62">'20.38 (07)'!$A$1:$H$27</definedName>
    <definedName name="_xlnm.Print_Area" localSheetId="63">'20.39'!$A$1:$G$32</definedName>
    <definedName name="_xlnm.Print_Area" localSheetId="5">'20.4'!$A$1:$F$28</definedName>
    <definedName name="_xlnm.Print_Area" localSheetId="64">'20.40 (06)'!$A$1:$D$31</definedName>
    <definedName name="_xlnm.Print_Area" localSheetId="65">'20.40 (07)'!$A$1:$D$31</definedName>
    <definedName name="_xlnm.Print_Area" localSheetId="66">'20.41 (06)'!$A$1:$G$91</definedName>
    <definedName name="_xlnm.Print_Area" localSheetId="67">'20.41 (07)'!$A$1:$G$91</definedName>
    <definedName name="_xlnm.Print_Area" localSheetId="6">'20.5'!$A$1:$H$40</definedName>
    <definedName name="_xlnm.Print_Area" localSheetId="7">'20.6 (06)'!$A$1:$K$53</definedName>
    <definedName name="_xlnm.Print_Area" localSheetId="8">'20.6 (07)'!$A$1:$F$53</definedName>
    <definedName name="_xlnm.Print_Area" localSheetId="11">'20.8'!$A$1:$J$24</definedName>
    <definedName name="_xlnm.Print_Area" localSheetId="12">'20.9'!$A$1:$J$25</definedName>
    <definedName name="balan.xls" localSheetId="1" hidden="1">'[10]7.24'!$D$6:$D$27</definedName>
    <definedName name="balan.xls" hidden="1">'[9]7.24'!$D$6:$D$27</definedName>
    <definedName name="GUION" localSheetId="15">#REF!</definedName>
    <definedName name="GUION" localSheetId="17">#REF!</definedName>
    <definedName name="GUION" localSheetId="19">#REF!</definedName>
    <definedName name="GUION" localSheetId="23">#REF!</definedName>
    <definedName name="GUION" localSheetId="25">#REF!</definedName>
    <definedName name="GUION" localSheetId="27">#REF!</definedName>
    <definedName name="GUION" localSheetId="29">#REF!</definedName>
    <definedName name="GUION" localSheetId="33">#REF!</definedName>
    <definedName name="GUION" localSheetId="35">#REF!</definedName>
    <definedName name="GUION" localSheetId="37">#REF!</definedName>
    <definedName name="GUION" localSheetId="39">#REF!</definedName>
    <definedName name="GUION" localSheetId="43">#REF!</definedName>
    <definedName name="GUION" localSheetId="45">#REF!</definedName>
    <definedName name="GUION" localSheetId="47">#REF!</definedName>
    <definedName name="GUION" localSheetId="49">#REF!</definedName>
    <definedName name="GUION" localSheetId="52">#REF!</definedName>
    <definedName name="GUION" localSheetId="54">#REF!</definedName>
    <definedName name="GUION" localSheetId="56">#REF!</definedName>
    <definedName name="GUION" localSheetId="59">#REF!</definedName>
    <definedName name="GUION" localSheetId="61">#REF!</definedName>
    <definedName name="GUION" localSheetId="64">#REF!</definedName>
    <definedName name="GUION" localSheetId="66">#REF!</definedName>
    <definedName name="GUION" localSheetId="6">#REF!</definedName>
    <definedName name="GUION">#REF!</definedName>
    <definedName name="Imprimir_área_IM" localSheetId="1">'20.1'!$A$1:$H$16</definedName>
    <definedName name="Imprimir_área_IM" localSheetId="13">'[5]GANADE15'!$A$35:$AG$39</definedName>
    <definedName name="Imprimir_área_IM" localSheetId="15">'[5]GANADE15'!$A$35:$AG$39</definedName>
    <definedName name="Imprimir_área_IM" localSheetId="17">'[5]GANADE15'!$A$35:$AG$39</definedName>
    <definedName name="Imprimir_área_IM" localSheetId="19">'[5]GANADE15'!$A$35:$AG$39</definedName>
    <definedName name="Imprimir_área_IM" localSheetId="21">'[5]GANADE15'!$A$35:$AG$39</definedName>
    <definedName name="Imprimir_área_IM" localSheetId="22">'[5]GANADE15'!$A$35:$AG$39</definedName>
    <definedName name="Imprimir_área_IM" localSheetId="23">'[5]GANADE15'!$A$35:$AG$39</definedName>
    <definedName name="Imprimir_área_IM" localSheetId="25">'[5]GANADE15'!$A$35:$AG$39</definedName>
    <definedName name="Imprimir_área_IM" localSheetId="27">'[5]GANADE15'!$A$35:$AG$39</definedName>
    <definedName name="Imprimir_área_IM" localSheetId="29">'[5]GANADE15'!$A$35:$AG$39</definedName>
    <definedName name="Imprimir_área_IM" localSheetId="2">'[5]GANADE15'!$A$35:$AG$39</definedName>
    <definedName name="Imprimir_área_IM" localSheetId="31">'20.20'!$A$25:$AB$26</definedName>
    <definedName name="Imprimir_área_IM" localSheetId="32">'20.21'!$A$2:$AB$3</definedName>
    <definedName name="Imprimir_área_IM" localSheetId="33">'[5]GANADE15'!$A$35:$AG$39</definedName>
    <definedName name="Imprimir_área_IM" localSheetId="35">#REF!</definedName>
    <definedName name="Imprimir_área_IM" localSheetId="37">#REF!</definedName>
    <definedName name="Imprimir_área_IM" localSheetId="39">#REF!</definedName>
    <definedName name="Imprimir_área_IM" localSheetId="41">'20.26'!$A$25:$V$26</definedName>
    <definedName name="Imprimir_área_IM" localSheetId="42">'20.27'!$A$5:$V$5</definedName>
    <definedName name="Imprimir_área_IM" localSheetId="43">#REF!</definedName>
    <definedName name="Imprimir_área_IM" localSheetId="45">#REF!</definedName>
    <definedName name="Imprimir_área_IM" localSheetId="4">'[5]GANADE15'!$A$35:$AG$39</definedName>
    <definedName name="Imprimir_área_IM" localSheetId="47">'[5]GANADE15'!$A$35:$AG$39</definedName>
    <definedName name="Imprimir_área_IM" localSheetId="49">'[5]GANADE15'!$A$35:$AG$39</definedName>
    <definedName name="Imprimir_área_IM" localSheetId="51">'[5]GANADE15'!$A$35:$AG$39</definedName>
    <definedName name="Imprimir_área_IM" localSheetId="52">'[5]GANADE15'!$A$35:$AG$39</definedName>
    <definedName name="Imprimir_área_IM" localSheetId="54">'[5]GANADE15'!$A$35:$AG$39</definedName>
    <definedName name="Imprimir_área_IM" localSheetId="56">'[5]GANADE15'!$A$35:$AG$39</definedName>
    <definedName name="Imprimir_área_IM" localSheetId="58">'[5]GANADE15'!$A$35:$AG$39</definedName>
    <definedName name="Imprimir_área_IM" localSheetId="59">'[5]GANADE15'!$A$35:$AG$39</definedName>
    <definedName name="Imprimir_área_IM" localSheetId="61">'[5]GANADE15'!$A$35:$AG$39</definedName>
    <definedName name="Imprimir_área_IM" localSheetId="63">'[5]GANADE15'!$A$35:$AG$39</definedName>
    <definedName name="Imprimir_área_IM" localSheetId="5">'[5]GANADE15'!$A$35:$AG$39</definedName>
    <definedName name="Imprimir_área_IM" localSheetId="64">'[5]GANADE15'!$A$35:$AG$39</definedName>
    <definedName name="Imprimir_área_IM" localSheetId="66">'[5]GANADE15'!$A$35:$AG$39</definedName>
    <definedName name="Imprimir_área_IM" localSheetId="6">'[5]GANADE15'!$A$35:$AG$39</definedName>
    <definedName name="Imprimir_área_IM" localSheetId="7">'[5]GANADE15'!$A$35:$AG$39</definedName>
    <definedName name="Imprimir_área_IM" localSheetId="8">'[5]GANADE15'!$A$35:$AG$39</definedName>
    <definedName name="Imprimir_área_IM" localSheetId="9">'[5]GANADE15'!$A$35:$AG$39</definedName>
    <definedName name="Imprimir_área_IM" localSheetId="10">'[5]GANADE15'!$A$35:$AG$39</definedName>
    <definedName name="Imprimir_área_IM" localSheetId="11">'20.8'!$A$1:$G$2</definedName>
    <definedName name="Imprimir_área_IM">#REF!</definedName>
    <definedName name="kk" hidden="1">'[13]19.14-15'!#REF!</definedName>
    <definedName name="kkjkj">#REF!</definedName>
    <definedName name="p421" localSheetId="6">'[6]CARNE1'!$B$44</definedName>
    <definedName name="p421">'[6]CARNE1'!$B$44</definedName>
    <definedName name="p431" localSheetId="6" hidden="1">'[6]CARNE7'!$G$11:$G$93</definedName>
    <definedName name="p431" hidden="1">'[6]CARNE7'!$G$11:$G$93</definedName>
    <definedName name="p7" hidden="1">'[13]19.14-15'!#REF!</definedName>
    <definedName name="PEP" localSheetId="6">'[5]GANADE1'!$B$79</definedName>
    <definedName name="PEP">'[5]GANADE1'!$B$79</definedName>
    <definedName name="PEP1" localSheetId="6">'[3]19.11-12'!$B$51</definedName>
    <definedName name="PEP1">'[3]19.11-12'!$B$51</definedName>
    <definedName name="PEP2" localSheetId="6">'[5]GANADE1'!$B$75</definedName>
    <definedName name="PEP2">'[5]GANADE1'!$B$75</definedName>
    <definedName name="PEP3" localSheetId="6">'[3]19.11-12'!$B$53</definedName>
    <definedName name="PEP3">'[3]19.11-12'!$B$53</definedName>
    <definedName name="PEP4" localSheetId="6" hidden="1">'[3]19.14-15'!$B$34:$B$37</definedName>
    <definedName name="PEP4" hidden="1">'[3]19.14-15'!$B$34:$B$37</definedName>
    <definedName name="PP1" localSheetId="6">'[5]GANADE1'!$B$77</definedName>
    <definedName name="PP1">'[5]GANADE1'!$B$77</definedName>
    <definedName name="PP10" localSheetId="6" hidden="1">'[3]19.14-15'!$C$34:$C$37</definedName>
    <definedName name="PP10" hidden="1">'[3]19.14-15'!$C$34:$C$37</definedName>
    <definedName name="PP11" localSheetId="6" hidden="1">'[3]19.14-15'!$C$34:$C$37</definedName>
    <definedName name="PP11" hidden="1">'[3]19.14-15'!$C$34:$C$37</definedName>
    <definedName name="PP12" localSheetId="6" hidden="1">'[3]19.14-15'!$C$34:$C$37</definedName>
    <definedName name="PP12" hidden="1">'[3]19.14-15'!$C$34:$C$37</definedName>
    <definedName name="PP13" localSheetId="6" hidden="1">'[3]19.14-15'!#REF!</definedName>
    <definedName name="PP13" hidden="1">'[3]19.14-15'!#REF!</definedName>
    <definedName name="PP14" localSheetId="6" hidden="1">'[3]19.14-15'!#REF!</definedName>
    <definedName name="PP14" hidden="1">'[3]19.14-15'!#REF!</definedName>
    <definedName name="PP15" localSheetId="6" hidden="1">'[3]19.14-15'!#REF!</definedName>
    <definedName name="PP15" hidden="1">'[3]19.14-15'!#REF!</definedName>
    <definedName name="PP16" localSheetId="6" hidden="1">'[3]19.14-15'!$D$34:$D$37</definedName>
    <definedName name="PP16" hidden="1">'[3]19.14-15'!$D$34:$D$37</definedName>
    <definedName name="PP17" localSheetId="6" hidden="1">'[3]19.14-15'!$D$34:$D$37</definedName>
    <definedName name="PP17" hidden="1">'[3]19.14-15'!$D$34:$D$37</definedName>
    <definedName name="pp18" localSheetId="6" hidden="1">'[3]19.14-15'!$D$34:$D$37</definedName>
    <definedName name="pp18" hidden="1">'[3]19.14-15'!$D$34:$D$37</definedName>
    <definedName name="pp19" localSheetId="6" hidden="1">'[3]19.14-15'!#REF!</definedName>
    <definedName name="pp19" hidden="1">'[3]19.14-15'!#REF!</definedName>
    <definedName name="PP2" localSheetId="6">'[3]19.22'!#REF!</definedName>
    <definedName name="PP2">'[3]19.22'!#REF!</definedName>
    <definedName name="PP20" localSheetId="6" hidden="1">'[3]19.14-15'!#REF!</definedName>
    <definedName name="PP20" hidden="1">'[3]19.14-15'!#REF!</definedName>
    <definedName name="PP21" localSheetId="6" hidden="1">'[3]19.14-15'!#REF!</definedName>
    <definedName name="PP21" hidden="1">'[3]19.14-15'!#REF!</definedName>
    <definedName name="PP22" localSheetId="6" hidden="1">'[3]19.14-15'!#REF!</definedName>
    <definedName name="PP22" hidden="1">'[3]19.14-15'!#REF!</definedName>
    <definedName name="pp23" localSheetId="6" hidden="1">'[3]19.14-15'!#REF!</definedName>
    <definedName name="pp23" hidden="1">'[3]19.14-15'!#REF!</definedName>
    <definedName name="pp24" localSheetId="6" hidden="1">'[3]19.14-15'!#REF!</definedName>
    <definedName name="pp24" hidden="1">'[3]19.14-15'!#REF!</definedName>
    <definedName name="pp25" localSheetId="6" hidden="1">'[3]19.14-15'!#REF!</definedName>
    <definedName name="pp25" hidden="1">'[3]19.14-15'!#REF!</definedName>
    <definedName name="pp26" localSheetId="6" hidden="1">'[3]19.14-15'!#REF!</definedName>
    <definedName name="pp26" hidden="1">'[3]19.14-15'!#REF!</definedName>
    <definedName name="pp27" localSheetId="6" hidden="1">'[3]19.14-15'!#REF!</definedName>
    <definedName name="pp27" hidden="1">'[3]19.14-15'!#REF!</definedName>
    <definedName name="PP3" localSheetId="6">'[5]GANADE1'!$B$79</definedName>
    <definedName name="PP3">'[5]GANADE1'!$B$79</definedName>
    <definedName name="PP4" localSheetId="6">'[3]19.11-12'!$B$51</definedName>
    <definedName name="PP4">'[3]19.11-12'!$B$51</definedName>
    <definedName name="PP5" localSheetId="6" hidden="1">'[3]19.14-15'!$B$34:$B$37</definedName>
    <definedName name="PP5" hidden="1">'[3]19.14-15'!$B$34:$B$37</definedName>
    <definedName name="PP6" localSheetId="6" hidden="1">'[3]19.14-15'!$B$34:$B$37</definedName>
    <definedName name="PP6" hidden="1">'[3]19.14-15'!$B$34:$B$37</definedName>
    <definedName name="PP7" localSheetId="6" hidden="1">'[3]19.14-15'!#REF!</definedName>
    <definedName name="PP7" hidden="1">'[3]19.14-15'!#REF!</definedName>
    <definedName name="PP8" localSheetId="6" hidden="1">'[3]19.14-15'!#REF!</definedName>
    <definedName name="PP8" hidden="1">'[3]19.14-15'!#REF!</definedName>
    <definedName name="PP9" localSheetId="6" hidden="1">'[3]19.14-15'!#REF!</definedName>
    <definedName name="PP9" hidden="1">'[3]19.14-15'!#REF!</definedName>
    <definedName name="RUTINA" localSheetId="15">#REF!</definedName>
    <definedName name="RUTINA" localSheetId="17">#REF!</definedName>
    <definedName name="RUTINA" localSheetId="19">#REF!</definedName>
    <definedName name="RUTINA" localSheetId="23">#REF!</definedName>
    <definedName name="RUTINA" localSheetId="25">#REF!</definedName>
    <definedName name="RUTINA" localSheetId="27">#REF!</definedName>
    <definedName name="RUTINA" localSheetId="29">#REF!</definedName>
    <definedName name="RUTINA" localSheetId="33">#REF!</definedName>
    <definedName name="RUTINA" localSheetId="35">#REF!</definedName>
    <definedName name="RUTINA" localSheetId="37">#REF!</definedName>
    <definedName name="RUTINA" localSheetId="39">#REF!</definedName>
    <definedName name="RUTINA" localSheetId="43">#REF!</definedName>
    <definedName name="RUTINA" localSheetId="45">#REF!</definedName>
    <definedName name="RUTINA" localSheetId="47">#REF!</definedName>
    <definedName name="RUTINA" localSheetId="49">#REF!</definedName>
    <definedName name="RUTINA" localSheetId="52">#REF!</definedName>
    <definedName name="RUTINA" localSheetId="54">#REF!</definedName>
    <definedName name="RUTINA" localSheetId="56">#REF!</definedName>
    <definedName name="RUTINA" localSheetId="59">#REF!</definedName>
    <definedName name="RUTINA" localSheetId="61">#REF!</definedName>
    <definedName name="RUTINA" localSheetId="64">#REF!</definedName>
    <definedName name="RUTINA" localSheetId="66">#REF!</definedName>
    <definedName name="RUTINA" localSheetId="6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<sst xmlns="http://schemas.openxmlformats.org/spreadsheetml/2006/main" count="5368" uniqueCount="479">
  <si>
    <t>CARNE</t>
  </si>
  <si>
    <t>Años</t>
  </si>
  <si>
    <t>Bovino</t>
  </si>
  <si>
    <t>Ovino</t>
  </si>
  <si>
    <t>Caprino</t>
  </si>
  <si>
    <t>Porcino</t>
  </si>
  <si>
    <t>Equino</t>
  </si>
  <si>
    <t>Aves</t>
  </si>
  <si>
    <t>Conejos</t>
  </si>
  <si>
    <t xml:space="preserve">  Peso canal (toneladas)</t>
  </si>
  <si>
    <t>Total</t>
  </si>
  <si>
    <t xml:space="preserve">          </t>
  </si>
  <si>
    <t>Carne y</t>
  </si>
  <si>
    <t xml:space="preserve">                De ellos:</t>
  </si>
  <si>
    <t>despojos</t>
  </si>
  <si>
    <t>Carne de</t>
  </si>
  <si>
    <t>Carne y despojos</t>
  </si>
  <si>
    <t>comestibles</t>
  </si>
  <si>
    <t>bovino</t>
  </si>
  <si>
    <t>ovino y caprino</t>
  </si>
  <si>
    <t>porcino</t>
  </si>
  <si>
    <t>de aves</t>
  </si>
  <si>
    <t>1991</t>
  </si>
  <si>
    <t xml:space="preserve">         </t>
  </si>
  <si>
    <t xml:space="preserve">  Peso canal medio (kg)</t>
  </si>
  <si>
    <t>Terneras</t>
  </si>
  <si>
    <t>Añojos</t>
  </si>
  <si>
    <t>Menor</t>
  </si>
  <si>
    <t>Mayor</t>
  </si>
  <si>
    <t>Novillas</t>
  </si>
  <si>
    <t>Vacas</t>
  </si>
  <si>
    <t>Toros</t>
  </si>
  <si>
    <t xml:space="preserve">           Peso canal total (toneladas)</t>
  </si>
  <si>
    <t>Corderos</t>
  </si>
  <si>
    <t>lechales</t>
  </si>
  <si>
    <t>pascuales</t>
  </si>
  <si>
    <t xml:space="preserve">  Precio en vivo percibido por los ganaderos (Euros/100kg)</t>
  </si>
  <si>
    <t>Cordero</t>
  </si>
  <si>
    <t>mayor</t>
  </si>
  <si>
    <t>Peso canal total (toneladas)</t>
  </si>
  <si>
    <t xml:space="preserve">         Peso canal medio (kilogramos)</t>
  </si>
  <si>
    <t>Cabritos</t>
  </si>
  <si>
    <t>Chivos</t>
  </si>
  <si>
    <t xml:space="preserve">            </t>
  </si>
  <si>
    <t xml:space="preserve"> Animales sacrificados (miles)</t>
  </si>
  <si>
    <t>Lechones</t>
  </si>
  <si>
    <t>–</t>
  </si>
  <si>
    <t xml:space="preserve">         Peso canal total (toneladas)</t>
  </si>
  <si>
    <t>Precios</t>
  </si>
  <si>
    <t>percibidos</t>
  </si>
  <si>
    <t xml:space="preserve">        Consumo directo</t>
  </si>
  <si>
    <t xml:space="preserve">      Consumo industrial</t>
  </si>
  <si>
    <t>por los</t>
  </si>
  <si>
    <t>cebados</t>
  </si>
  <si>
    <t>Valor</t>
  </si>
  <si>
    <t>total</t>
  </si>
  <si>
    <t>Caballar</t>
  </si>
  <si>
    <t>Mular y</t>
  </si>
  <si>
    <t>asnal</t>
  </si>
  <si>
    <t>Aves sacrificadas</t>
  </si>
  <si>
    <t>Peso canal total</t>
  </si>
  <si>
    <t xml:space="preserve">  (miles)</t>
  </si>
  <si>
    <t>(toneladas)</t>
  </si>
  <si>
    <t xml:space="preserve">  los ganaderos (euros/100kg)</t>
  </si>
  <si>
    <t>Broilers</t>
  </si>
  <si>
    <t>Otras</t>
  </si>
  <si>
    <t>Gallina</t>
  </si>
  <si>
    <t>Precio en</t>
  </si>
  <si>
    <t>Animales</t>
  </si>
  <si>
    <t>Peso canal</t>
  </si>
  <si>
    <t>vivo perci-</t>
  </si>
  <si>
    <t>sacrificados</t>
  </si>
  <si>
    <t>medio</t>
  </si>
  <si>
    <t>bido por los</t>
  </si>
  <si>
    <t>(miles)</t>
  </si>
  <si>
    <t>(kilogramos)</t>
  </si>
  <si>
    <t>cunicultores</t>
  </si>
  <si>
    <t xml:space="preserve"> (euros/100kg)</t>
  </si>
  <si>
    <t>Carne y despojos comestibles</t>
  </si>
  <si>
    <t>Carne de bovino</t>
  </si>
  <si>
    <t>Carne de ovino y caprino</t>
  </si>
  <si>
    <t>Carne de porcino</t>
  </si>
  <si>
    <t>Carne y despojos de aves</t>
  </si>
  <si>
    <t>MUNDO</t>
  </si>
  <si>
    <t xml:space="preserve"> Unión Europea</t>
  </si>
  <si>
    <t/>
  </si>
  <si>
    <t xml:space="preserve"> Países con Solicitud de Adhesión</t>
  </si>
  <si>
    <t xml:space="preserve"> Argentina</t>
  </si>
  <si>
    <t xml:space="preserve"> Australia</t>
  </si>
  <si>
    <t xml:space="preserve"> Brasil</t>
  </si>
  <si>
    <t xml:space="preserve"> Estados Unidos</t>
  </si>
  <si>
    <t xml:space="preserve"> Noruega</t>
  </si>
  <si>
    <t xml:space="preserve"> Nueva Zelanda</t>
  </si>
  <si>
    <t xml:space="preserve"> Japón</t>
  </si>
  <si>
    <t xml:space="preserve">2001 </t>
  </si>
  <si>
    <t>Sacrificio en mataderos</t>
  </si>
  <si>
    <t>Estimación de otros sacrificios</t>
  </si>
  <si>
    <t>Clase de ganado</t>
  </si>
  <si>
    <t>BOVINO</t>
  </si>
  <si>
    <t>OVINO</t>
  </si>
  <si>
    <t>Corderos de más de 10 canal</t>
  </si>
  <si>
    <t>Ovino mayor</t>
  </si>
  <si>
    <t>CAPRINO</t>
  </si>
  <si>
    <t>Cabritos lechales</t>
  </si>
  <si>
    <t>Caprino mayor</t>
  </si>
  <si>
    <t>Otros porcinos</t>
  </si>
  <si>
    <t>EQUINO</t>
  </si>
  <si>
    <t>Mular y asnal</t>
  </si>
  <si>
    <t>Gallinas</t>
  </si>
  <si>
    <t>Otras aves</t>
  </si>
  <si>
    <t>TOTAL</t>
  </si>
  <si>
    <t>Corderos de 10 o menos kg canal</t>
  </si>
  <si>
    <t>Cobertura geográfica: ESPAÑA</t>
  </si>
  <si>
    <t>Conceptos</t>
  </si>
  <si>
    <t xml:space="preserve">Ovino y </t>
  </si>
  <si>
    <t>Otros</t>
  </si>
  <si>
    <t>caprino</t>
  </si>
  <si>
    <t xml:space="preserve">  De la U.E.</t>
  </si>
  <si>
    <t xml:space="preserve">  A la U.E.</t>
  </si>
  <si>
    <t xml:space="preserve">  Consumo humano </t>
  </si>
  <si>
    <t>Comunidades</t>
  </si>
  <si>
    <t>Número de animales sacrificados</t>
  </si>
  <si>
    <t>Peso canal medio (kilogramos)</t>
  </si>
  <si>
    <t>Autónomas</t>
  </si>
  <si>
    <t>Galicia</t>
  </si>
  <si>
    <t>Cantabria</t>
  </si>
  <si>
    <t>País Vasco</t>
  </si>
  <si>
    <t>La Rioja</t>
  </si>
  <si>
    <t>Aragón</t>
  </si>
  <si>
    <t>Cataluña</t>
  </si>
  <si>
    <t>Castilla y León</t>
  </si>
  <si>
    <t>Castilla-La Mancha</t>
  </si>
  <si>
    <t>C. Valenciana</t>
  </si>
  <si>
    <t>Extremadura</t>
  </si>
  <si>
    <t>Andalucía</t>
  </si>
  <si>
    <t>Canarias</t>
  </si>
  <si>
    <t>Otros sacrificios</t>
  </si>
  <si>
    <t>ESPAÑA</t>
  </si>
  <si>
    <t xml:space="preserve">   ESPAÑA</t>
  </si>
  <si>
    <t>Consumo directo</t>
  </si>
  <si>
    <t>Consumo industrial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</si>
  <si>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</si>
  <si>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</si>
  <si>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</si>
  <si>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</si>
  <si>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</si>
  <si>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</si>
  <si>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</si>
  <si>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</si>
  <si>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</si>
  <si>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</si>
  <si>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</si>
  <si>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</si>
  <si>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</si>
  <si>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</si>
  <si>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</si>
  <si>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</si>
  <si>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</si>
  <si>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</si>
  <si>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</si>
  <si>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</si>
  <si>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</si>
  <si>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</si>
  <si>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</si>
  <si>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</si>
  <si>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</si>
  <si>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</si>
  <si>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</si>
  <si>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</si>
  <si>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</si>
  <si>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</si>
  <si>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</si>
  <si>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</si>
  <si>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</si>
  <si>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</si>
  <si>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</si>
  <si>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</si>
  <si>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</si>
  <si>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</si>
  <si>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</si>
  <si>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</si>
  <si>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</si>
  <si>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</si>
  <si>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</si>
  <si>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</si>
  <si>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</si>
  <si>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</si>
  <si>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</si>
  <si>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</si>
  <si>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</si>
  <si>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</si>
  <si>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</si>
  <si>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</si>
  <si>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</si>
  <si>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</si>
  <si>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</si>
  <si>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</si>
  <si>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</si>
  <si>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</si>
  <si>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 xml:space="preserve"> TOTAL</t>
  </si>
  <si>
    <t>porcinos</t>
  </si>
  <si>
    <t>Consumo</t>
  </si>
  <si>
    <t>Total porcinos</t>
  </si>
  <si>
    <t>directo</t>
  </si>
  <si>
    <t>industrial</t>
  </si>
  <si>
    <t>aves</t>
  </si>
  <si>
    <t xml:space="preserve">Provincias y </t>
  </si>
  <si>
    <t>2001</t>
  </si>
  <si>
    <t xml:space="preserve"> PAIS VASCO</t>
  </si>
  <si>
    <t xml:space="preserve"> ARAGON</t>
  </si>
  <si>
    <t xml:space="preserve"> CASTILLA Y LEON</t>
  </si>
  <si>
    <t xml:space="preserve"> ANDALUCIA</t>
  </si>
  <si>
    <t>Nota.- Por la especial significación de este ganado en Canarias, se incluye en sus datos el sacrificio domiciliario en la Comunidad.</t>
  </si>
  <si>
    <t>(euros/kg vivo)</t>
  </si>
  <si>
    <t>Animales sacrificados (miles)</t>
  </si>
  <si>
    <t>OTROS PAISES DEL MUNDO</t>
  </si>
  <si>
    <t xml:space="preserve">      Animales sacrificados (miles)</t>
  </si>
  <si>
    <t xml:space="preserve"> Número de animales sacrificados (miles)</t>
  </si>
  <si>
    <t xml:space="preserve">             Peso canal medio (kilogramos)</t>
  </si>
  <si>
    <t>&lt;= 10 kg canal</t>
  </si>
  <si>
    <t>&gt;10 kg canal</t>
  </si>
  <si>
    <t>PAISES DE EUROPA</t>
  </si>
  <si>
    <t xml:space="preserve">          Peso canal medio (kilogramos)</t>
  </si>
  <si>
    <t>2002</t>
  </si>
  <si>
    <t>Producción neta (1.000 cabezas)</t>
  </si>
  <si>
    <t>Peso medio canal (Kg.)</t>
  </si>
  <si>
    <t>Producción neta (1.000 toneladas)</t>
  </si>
  <si>
    <t>Producción indígena bruta</t>
  </si>
  <si>
    <t>Importación de animales vivos</t>
  </si>
  <si>
    <t>Exportación de animales vivos</t>
  </si>
  <si>
    <t xml:space="preserve">Importación de carne </t>
  </si>
  <si>
    <t>Exportación de carne</t>
  </si>
  <si>
    <t>Existencias iniciales</t>
  </si>
  <si>
    <t>Existencias finales</t>
  </si>
  <si>
    <t>Variación de existencias</t>
  </si>
  <si>
    <t>Utilización interior total</t>
  </si>
  <si>
    <t>2003</t>
  </si>
  <si>
    <t>-</t>
  </si>
  <si>
    <r>
      <t xml:space="preserve"> (euros/100kg vivo)</t>
    </r>
    <r>
      <rPr>
        <vertAlign val="superscript"/>
        <sz val="10"/>
        <rFont val="Arial"/>
        <family val="2"/>
      </rPr>
      <t xml:space="preserve"> (1)</t>
    </r>
  </si>
  <si>
    <r>
      <t xml:space="preserve"> 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Terneras menores de un año y añojos de uno a dos años.</t>
    </r>
  </si>
  <si>
    <r>
      <t>1991</t>
    </r>
    <r>
      <rPr>
        <vertAlign val="superscript"/>
        <sz val="10"/>
        <rFont val="Arial"/>
        <family val="2"/>
      </rPr>
      <t xml:space="preserve"> (1)</t>
    </r>
  </si>
  <si>
    <r>
      <t xml:space="preserve">PORCINO </t>
    </r>
    <r>
      <rPr>
        <b/>
        <vertAlign val="superscript"/>
        <sz val="10"/>
        <rFont val="Arial"/>
        <family val="2"/>
      </rPr>
      <t>(1)</t>
    </r>
  </si>
  <si>
    <r>
      <t xml:space="preserve">AVES </t>
    </r>
    <r>
      <rPr>
        <b/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</si>
  <si>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Cambio de la metodología para la estimación de los sacrificios de porcino fuera de matadero.</t>
    </r>
  </si>
  <si>
    <r>
      <t>(2)</t>
    </r>
    <r>
      <rPr>
        <sz val="10"/>
        <rFont val="Arial"/>
        <family val="2"/>
      </rPr>
      <t xml:space="preserve"> Miles de animales.</t>
    </r>
  </si>
  <si>
    <t>Precio en vivo percibido por los ganaderos</t>
  </si>
  <si>
    <r>
      <t xml:space="preserve">lechal </t>
    </r>
    <r>
      <rPr>
        <vertAlign val="superscript"/>
        <sz val="10"/>
        <rFont val="Arial"/>
        <family val="2"/>
      </rPr>
      <t>(1)</t>
    </r>
  </si>
  <si>
    <r>
      <t xml:space="preserve">recental </t>
    </r>
    <r>
      <rPr>
        <vertAlign val="superscript"/>
        <sz val="10"/>
        <rFont val="Arial"/>
        <family val="2"/>
      </rPr>
      <t>(2)</t>
    </r>
  </si>
  <si>
    <r>
      <t xml:space="preserve">pascual </t>
    </r>
    <r>
      <rPr>
        <vertAlign val="superscript"/>
        <sz val="10"/>
        <rFont val="Arial"/>
        <family val="2"/>
      </rPr>
      <t>(3)</t>
    </r>
  </si>
  <si>
    <t xml:space="preserve">   (toneladas)      </t>
  </si>
  <si>
    <t xml:space="preserve">Peso canal total </t>
  </si>
  <si>
    <t>ganaderos</t>
  </si>
  <si>
    <t>para cerdos</t>
  </si>
  <si>
    <r>
      <t xml:space="preserve"> (euros/100kg) </t>
    </r>
    <r>
      <rPr>
        <vertAlign val="superscript"/>
        <sz val="10"/>
        <rFont val="Arial"/>
        <family val="2"/>
      </rPr>
      <t>(1)</t>
    </r>
  </si>
  <si>
    <r>
      <t>(miles de euros)</t>
    </r>
    <r>
      <rPr>
        <vertAlign val="superscript"/>
        <sz val="10"/>
        <rFont val="Arial"/>
        <family val="2"/>
      </rPr>
      <t xml:space="preserve"> (2)</t>
    </r>
  </si>
  <si>
    <r>
      <t xml:space="preserve"> </t>
    </r>
    <r>
      <rPr>
        <vertAlign val="superscript"/>
        <sz val="10"/>
        <rFont val="Arial"/>
        <family val="2"/>
      </rPr>
      <t xml:space="preserve"> (1) </t>
    </r>
    <r>
      <rPr>
        <sz val="10"/>
        <rFont val="Arial"/>
        <family val="2"/>
      </rPr>
      <t>Precio de conejo de granja.</t>
    </r>
  </si>
  <si>
    <r>
      <t xml:space="preserve">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Para el cálculo del valor total se ha utilizado el coeficiente de transformacion 0,58 para pasar de kilo vivo a kilo canal. </t>
    </r>
  </si>
  <si>
    <t xml:space="preserve"> 20.5. BALANCE DE APROVISIONAMIENTO DE CARNE (Mil toneladas canal)</t>
  </si>
  <si>
    <r>
      <t xml:space="preserve">Pollo </t>
    </r>
    <r>
      <rPr>
        <vertAlign val="superscript"/>
        <sz val="10"/>
        <rFont val="Arial"/>
        <family val="2"/>
      </rPr>
      <t>(1)</t>
    </r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</si>
  <si>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Precio de pollo de granja.</t>
    </r>
  </si>
  <si>
    <t>Mundo y países</t>
  </si>
  <si>
    <t xml:space="preserve"> 20.4.  CARNE: Serie histórica de las exportaciones de España según tipos (Toneladas)</t>
  </si>
  <si>
    <r>
      <t xml:space="preserve">(1) </t>
    </r>
    <r>
      <rPr>
        <sz val="10"/>
        <rFont val="Arial"/>
        <family val="2"/>
      </rPr>
      <t>Cabritos de menos de mes y medio.</t>
    </r>
  </si>
  <si>
    <r>
      <t>(2)</t>
    </r>
    <r>
      <rPr>
        <sz val="10"/>
        <rFont val="Arial"/>
        <family val="2"/>
      </rPr>
      <t xml:space="preserve"> Chivos de 1,5 a 6 meses.</t>
    </r>
  </si>
  <si>
    <t xml:space="preserve"> </t>
  </si>
  <si>
    <t>C. Foral de Navarra</t>
  </si>
  <si>
    <t>Región de Murcia</t>
  </si>
  <si>
    <t>Baleares (Islas)</t>
  </si>
  <si>
    <t>Principado de Asturias</t>
  </si>
  <si>
    <t>C. de Madrid</t>
  </si>
  <si>
    <t xml:space="preserve"> Precio en vivo percibido por</t>
  </si>
  <si>
    <r>
      <t>(1)</t>
    </r>
    <r>
      <rPr>
        <sz val="10"/>
        <rFont val="Arial"/>
        <family val="2"/>
      </rPr>
      <t xml:space="preserve"> Cordero de menos de 1,5 meses y con 8 a 14 kg vivo.</t>
    </r>
  </si>
  <si>
    <r>
      <t>(2)</t>
    </r>
    <r>
      <rPr>
        <sz val="10"/>
        <rFont val="Arial"/>
        <family val="2"/>
      </rPr>
      <t xml:space="preserve"> Cordero de 1,5 meses a 3 y con 15 a 26 kg vivo.</t>
    </r>
  </si>
  <si>
    <r>
      <t>(3)</t>
    </r>
    <r>
      <rPr>
        <sz val="10"/>
        <rFont val="Arial"/>
        <family val="2"/>
      </rPr>
      <t xml:space="preserve"> Cordero de tres a doce meses.</t>
    </r>
  </si>
  <si>
    <t>lechal</t>
  </si>
  <si>
    <t>pascual</t>
  </si>
  <si>
    <t xml:space="preserve"> Animales sacrificadas (miles)</t>
  </si>
  <si>
    <t>Cabrito lechal</t>
  </si>
  <si>
    <r>
      <t xml:space="preserve">Cabrito lechal </t>
    </r>
    <r>
      <rPr>
        <vertAlign val="superscript"/>
        <sz val="10"/>
        <rFont val="Arial"/>
        <family val="2"/>
      </rPr>
      <t>(1)</t>
    </r>
  </si>
  <si>
    <t xml:space="preserve">Total </t>
  </si>
  <si>
    <t>Fuente: Estadísticas de Comercio Exterior de España. Agencia Estatal de Administración Tributaria.</t>
  </si>
  <si>
    <t xml:space="preserve">  precio percibido para cerdos cebados</t>
  </si>
  <si>
    <t xml:space="preserve"> 20.1.  CARNE: Serie histórica del número de animales sacrificados y peso canal según especies</t>
  </si>
  <si>
    <t xml:space="preserve"> peso canal, precio en vivo percibido y valor </t>
  </si>
  <si>
    <t>Despojos comestibles</t>
  </si>
  <si>
    <t>Provincias y Comunidades Autónomas</t>
  </si>
  <si>
    <t>,</t>
  </si>
  <si>
    <t>Cerdos comerciales</t>
  </si>
  <si>
    <t>de cebo y</t>
  </si>
  <si>
    <t>reproductores de desecho</t>
  </si>
  <si>
    <t xml:space="preserve"> 20.3.  CARNE: Serie histórica de las Importaciones de España según tipos (Toneladas)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</si>
  <si>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</si>
  <si>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</si>
  <si>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</si>
  <si>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</si>
  <si>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</si>
  <si>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</si>
  <si>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</si>
  <si>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</si>
  <si>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</si>
  <si>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</si>
  <si>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</si>
  <si>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</si>
  <si>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</si>
  <si>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</si>
  <si>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</si>
  <si>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</si>
  <si>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</si>
  <si>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</si>
  <si>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</si>
  <si>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</si>
  <si>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</si>
  <si>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</si>
  <si>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</si>
  <si>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</si>
  <si>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</si>
  <si>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</si>
  <si>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</si>
  <si>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</si>
  <si>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</si>
  <si>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>Ovino Mayor</t>
  </si>
  <si>
    <r>
      <t>2002</t>
    </r>
    <r>
      <rPr>
        <vertAlign val="superscript"/>
        <sz val="10"/>
        <rFont val="Arial"/>
        <family val="2"/>
      </rPr>
      <t xml:space="preserve"> (*)</t>
    </r>
  </si>
  <si>
    <r>
      <t xml:space="preserve"> </t>
    </r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Nueva metodología a partir de 2002.</t>
    </r>
  </si>
  <si>
    <r>
      <t xml:space="preserve">CONEJOS </t>
    </r>
    <r>
      <rPr>
        <b/>
        <vertAlign val="superscript"/>
        <sz val="10"/>
        <rFont val="Arial"/>
        <family val="2"/>
      </rPr>
      <t>(3)</t>
    </r>
  </si>
  <si>
    <t>Año: 2004</t>
  </si>
  <si>
    <t xml:space="preserve"> 20.8.  CARNE DE BOVINO: Serie histórica de animales sacrificados y peso canal medio según categorías</t>
  </si>
  <si>
    <t xml:space="preserve"> 20.14.  CARNE DE OVINO: Serie histórica del número de animales sacrificados y peso canal medio según categorías</t>
  </si>
  <si>
    <t xml:space="preserve"> 20.15.  CARNE DE OVINO: Serie histórica del peso canal total y del precio en vivo percibido según categorías</t>
  </si>
  <si>
    <t xml:space="preserve"> 20.21.  CARNE DE CAPRINO: Serie histórica del peso canal total y precio en vivo percibido según categorías</t>
  </si>
  <si>
    <t xml:space="preserve"> 20.26.  CARNE DE PORCINO: Serie histórica del número de animales sacrificados y peso canal medio</t>
  </si>
  <si>
    <t xml:space="preserve"> 20.27.  CARNE DE PORCINO: Serie histórica del peso canal total según destino de la producción y</t>
  </si>
  <si>
    <t xml:space="preserve"> 20.30.  CARNE DE PORCINO: Desagregación provincial del número de animales sacrificados</t>
  </si>
  <si>
    <t xml:space="preserve"> 20.32.  CARNE DE EQUINO: Serie histórica del número de animales sacrificados y peso canal</t>
  </si>
  <si>
    <t xml:space="preserve"> 20.33.  CARNE DE EQUINO: Análisis autonómico del número de</t>
  </si>
  <si>
    <t xml:space="preserve"> 20.35.  CARNE DE EQUINO: Desagregación provincial del número de animales sacrificados</t>
  </si>
  <si>
    <t xml:space="preserve"> 20.36.  CARNE DE AVES: Serie histórica de aves sacrificadas, peso canal y precio en vivo percibido </t>
  </si>
  <si>
    <t xml:space="preserve"> 20.37.  CARNE DE AVES: Análisis autonómico del número de</t>
  </si>
  <si>
    <t xml:space="preserve"> 20.39.  CARNE DE CONEJO: Serie histórica de animales sacrificados,</t>
  </si>
  <si>
    <t xml:space="preserve"> 20.41.  CARNE DE AVES Y CONEJOS: Desagregación provincial de animales sacrificados </t>
  </si>
  <si>
    <r>
      <t>1991</t>
    </r>
    <r>
      <rPr>
        <vertAlign val="superscript"/>
        <sz val="10"/>
        <rFont val="Arial"/>
        <family val="2"/>
      </rPr>
      <t xml:space="preserve"> (*)</t>
    </r>
  </si>
  <si>
    <r>
      <t xml:space="preserve">Conejos </t>
    </r>
    <r>
      <rPr>
        <vertAlign val="superscript"/>
        <sz val="10"/>
        <rFont val="Arial"/>
        <family val="2"/>
      </rPr>
      <t>(1)</t>
    </r>
  </si>
  <si>
    <r>
      <t xml:space="preserve">Conejos </t>
    </r>
    <r>
      <rPr>
        <vertAlign val="superscript"/>
        <sz val="10"/>
        <rFont val="Arial"/>
        <family val="2"/>
      </rPr>
      <t>(*)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</si>
  <si>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Nueva metodología a partir de 2002.</t>
    </r>
  </si>
  <si>
    <r>
      <t xml:space="preserve"> </t>
    </r>
    <r>
      <rPr>
        <vertAlign val="superscript"/>
        <sz val="10"/>
        <rFont val="Arial"/>
        <family val="2"/>
      </rPr>
      <t xml:space="preserve"> (*)</t>
    </r>
    <r>
      <rPr>
        <sz val="10"/>
        <rFont val="Arial"/>
        <family val="2"/>
      </rPr>
      <t xml:space="preserve"> Nueva metodología para la determinación del sacrificio de ganado en mataderos.</t>
    </r>
  </si>
  <si>
    <r>
      <t>(3)</t>
    </r>
    <r>
      <rPr>
        <sz val="10"/>
        <rFont val="Arial"/>
        <family val="2"/>
      </rPr>
      <t xml:space="preserve"> Miles de animales y nueva metodología a partir de 2002.</t>
    </r>
  </si>
  <si>
    <t xml:space="preserve"> 20.9.  CARNE DE BOVINO: Serie histórica del peso canal total y precio en vivo percibido según categorías</t>
  </si>
  <si>
    <t xml:space="preserve"> 20.20.  CARNE DE CAPRINO: Serie histórica del número de animales sacrificados y peso canal medio según categorías</t>
  </si>
  <si>
    <r>
      <t xml:space="preserve">Chivos </t>
    </r>
    <r>
      <rPr>
        <vertAlign val="superscript"/>
        <sz val="10"/>
        <rFont val="Arial"/>
        <family val="2"/>
      </rPr>
      <t>(2)</t>
    </r>
  </si>
  <si>
    <t xml:space="preserve"> 20.29.  CARNE DE PORCINO: Análisis autonómico del peso canal total según categorías</t>
  </si>
  <si>
    <t xml:space="preserve"> 20.31.  CARNE DE PORCINO: Desagregación provincial del peso canal total obtenido según categorías</t>
  </si>
  <si>
    <t xml:space="preserve"> según categorías </t>
  </si>
  <si>
    <t xml:space="preserve">    881.625  </t>
  </si>
  <si>
    <t xml:space="preserve"> 20.2.  CARNE: Sacrificio de ganado en mataderos y fuera de ellos, 2006</t>
  </si>
  <si>
    <t xml:space="preserve"> 20.10.  CARNE DE BOVINO: Análisis autonómico de animales sacrificados y peso canal medio según categorías, 2006</t>
  </si>
  <si>
    <t xml:space="preserve"> 20.11.  CARNE DE BOVINO: Análisis autonómico del peso canal total obtenido según destino de la producción y categorías, 2006 (Toneladas)</t>
  </si>
  <si>
    <t xml:space="preserve"> 20.12.  CARNE DE BOVINO: Desagregación provincial de animales sacrificados y peso canal medio según categorías, 2006</t>
  </si>
  <si>
    <t xml:space="preserve"> 20.13.  CARNE DE BOVINO: Desagregación provincial del peso canal total obtenido según destino de la producción y categorías, 2006 (Toneladas)</t>
  </si>
  <si>
    <t xml:space="preserve"> 20.16.  CARNE DE OVINO: Análisis autonómico del número de animales sacrificados según categorías, 2006</t>
  </si>
  <si>
    <t xml:space="preserve"> 20.19.  CARNE DE OVINO: Desagregación provincial del peso canal según categorías, 2006</t>
  </si>
  <si>
    <t xml:space="preserve"> 20.18.  CARNE DE OVINO: Desagregación provincial del número de animales sacrificados según categorías, 2006</t>
  </si>
  <si>
    <t xml:space="preserve"> 20.22.  CARNE DE CAPRINO: Análisis autonómico del número de animales sacrificados según categorías, 2006</t>
  </si>
  <si>
    <t xml:space="preserve"> 20.23.  CARNE DE CAPRINO: Análisis autonómico del peso canal según categorías, 2006</t>
  </si>
  <si>
    <t xml:space="preserve"> 20.24.  CARNE DE CAPRINO: Desagregación provincial del número de animales sacrificados según categorías, 2006</t>
  </si>
  <si>
    <t xml:space="preserve"> 20.25.  CARNE DE CAPRINO: Desagregación provincial del peso canal según categorías, 2006</t>
  </si>
  <si>
    <t xml:space="preserve"> y destino de la producción, 2006 (Toneladas)</t>
  </si>
  <si>
    <t>y peso canal medio según categorías, 2006</t>
  </si>
  <si>
    <t>y destino de la producción, 2006 (Toneladas)</t>
  </si>
  <si>
    <t xml:space="preserve"> 20.28.  CARNE DE PORCINO: Análisis autonómico del número de animales sacrificados y peso canal medio según categorías, 2006</t>
  </si>
  <si>
    <t xml:space="preserve"> y peso canal según categorías, 2006</t>
  </si>
  <si>
    <t>animales sacrificados según categorías, 2006</t>
  </si>
  <si>
    <t xml:space="preserve"> 20.34.  CARNE DE EQUINO: Análisis autonómico del peso canal según categorías, 2006</t>
  </si>
  <si>
    <t xml:space="preserve"> 20.40.  CARNE DE CONEJO: Análisis autonómico de animales sacrificados y peso canal, 2006</t>
  </si>
  <si>
    <t xml:space="preserve"> animales sacrificados, 2006 (Miles)</t>
  </si>
  <si>
    <t xml:space="preserve"> 20.38.  CARNE DE AVES: Análisis autonómico del peso canal según categorías, 2006</t>
  </si>
  <si>
    <t>y peso canal, 2006</t>
  </si>
  <si>
    <t xml:space="preserve"> 20.17.  CARNE DE OVINO: Análisis autonómico del peso canal según categorías, 2006</t>
  </si>
  <si>
    <t xml:space="preserve"> 20.6.  CARNE: Importaciones de España (Toneladas), 2007</t>
  </si>
  <si>
    <t xml:space="preserve"> 20.7.  CARNE: Exportaciones de España (Toneladas), 2007</t>
  </si>
  <si>
    <t xml:space="preserve"> 20.6.  CARNE: Importaciones de España (Toneladas), 2006</t>
  </si>
  <si>
    <t xml:space="preserve"> 20.7.  CARNE: Exportaciones de España (Toneladas), 2006</t>
  </si>
  <si>
    <t xml:space="preserve"> 20.2.  CARNE: Sacrificio de ganado en mataderos y fuera de ellos, 2007</t>
  </si>
  <si>
    <t>PORCINO</t>
  </si>
  <si>
    <r>
      <t xml:space="preserve">AVES </t>
    </r>
    <r>
      <rPr>
        <b/>
        <vertAlign val="superscript"/>
        <sz val="10"/>
        <rFont val="Arial"/>
        <family val="2"/>
      </rPr>
      <t>(1)</t>
    </r>
  </si>
  <si>
    <r>
      <t xml:space="preserve">CONEJOS </t>
    </r>
    <r>
      <rPr>
        <b/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</si>
  <si>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Miles de animales.</t>
    </r>
  </si>
  <si>
    <r>
      <t>(2)</t>
    </r>
    <r>
      <rPr>
        <sz val="10"/>
        <rFont val="Arial"/>
        <family val="2"/>
      </rPr>
      <t xml:space="preserve"> Miles de animales y nueva metodología a partir de 2002.</t>
    </r>
  </si>
  <si>
    <t xml:space="preserve"> 20.10.  CARNE DE BOVINO: Análisis autonómico de animales sacrificados y peso canal medio según categorías, 2007</t>
  </si>
  <si>
    <t xml:space="preserve"> 20.11.  CARNE DE BOVINO: Análisis autonómico del peso canal total obtenido según destino de la producción y categorías, 2007 (Toneladas)</t>
  </si>
  <si>
    <t xml:space="preserve"> 20.12.  CARNE DE BOVINO: Desagregación provincial de animales sacrificados y peso canal medio según categorías, 2007</t>
  </si>
  <si>
    <t xml:space="preserve"> 20.13.  CARNE DE BOVINO: Desagregación provincial del peso canal total obtenido según destino de la producción y categorías, 2007 (Toneladas)</t>
  </si>
  <si>
    <t xml:space="preserve"> 20.16.  CARNE DE OVINO: Análisis autonómico del número de animales sacrificados según categorías, 2007</t>
  </si>
  <si>
    <t xml:space="preserve"> 20.17.  CARNE DE OVINO: Análisis autonómico del peso canal según categorías, 2007</t>
  </si>
  <si>
    <t xml:space="preserve"> 20.18.  CARNE DE OVINO: Desagregación provincial del número de animales sacrificados según categorías, 2007</t>
  </si>
  <si>
    <t xml:space="preserve"> 20.19.  CARNE DE OVINO: Desagregación provincial del peso canal según categorías, 2007</t>
  </si>
  <si>
    <t xml:space="preserve"> 20.22.  CARNE DE CAPRINO: Análisis autonómico del número de animales sacrificados según categorías, 2007</t>
  </si>
  <si>
    <t xml:space="preserve"> 20.23.  CARNE DE CAPRINO: Análisis autonómico del peso canal según categorías, 2007</t>
  </si>
  <si>
    <t xml:space="preserve"> 20.24.  CARNE DE CAPRINO: Desagregación provincial del número de animales sacrificados según categorías, 2007</t>
  </si>
  <si>
    <t xml:space="preserve"> 20.25.  CARNE DE CAPRINO: Desagregación provincial del peso canal según categorías, 2007</t>
  </si>
  <si>
    <t xml:space="preserve"> 20.28.  CARNE DE PORCINO: Análisis autonómico del número de animales sacrificados y peso canal medio según categorías, 2007</t>
  </si>
  <si>
    <t>y destino de la producción, 2007 (Toneladas)</t>
  </si>
  <si>
    <t>y peso canal medio según categorías, 2007</t>
  </si>
  <si>
    <t xml:space="preserve"> y destino de la producción, 2007 (Toneladas)</t>
  </si>
  <si>
    <t>animales sacrificados según categorías, 2007</t>
  </si>
  <si>
    <t xml:space="preserve"> 20.34.  CARNE DE EQUINO: Análisis autonómico del peso canal según categorías, 2007</t>
  </si>
  <si>
    <t xml:space="preserve"> y peso canal según categorías, 2007</t>
  </si>
  <si>
    <t xml:space="preserve"> animales sacrificados, 2007 (Miles)</t>
  </si>
  <si>
    <t xml:space="preserve"> 20.38.  CARNE DE AVES: Análisis autonómico del peso canal según categorías, 2007</t>
  </si>
  <si>
    <t xml:space="preserve"> 20.40.  CARNE DE CONEJO: Análisis autonómico de animales sacrificados y peso canal, 2007</t>
  </si>
  <si>
    <t>y peso canal, 2007</t>
  </si>
  <si>
    <t>ANUARIO DE ESTADÍSTICA AGROALIMENTARIA Y PESQUERA 2007</t>
  </si>
  <si>
    <t>CAPITULO 20: CARNE</t>
  </si>
  <si>
    <t xml:space="preserve">20.1.  CARNE: Serie histórica del número de animales sacrificados y peso canal según especies </t>
  </si>
  <si>
    <t>Volver al Indice</t>
  </si>
  <si>
    <t xml:space="preserve">20.2.  CARNE: Sacrificio de ganado en mataderos y fuera de ellos, 2006 </t>
  </si>
  <si>
    <t xml:space="preserve">20.2.  CARNE: Sacrificio de ganado en mataderos y fuera de ellos, 2007 </t>
  </si>
  <si>
    <t xml:space="preserve">20.3.  CARNE: Serie histórica de las Importaciones de España según tipos (Toneladas) </t>
  </si>
  <si>
    <t xml:space="preserve">20.4.  CARNE: Serie histórica de las exportaciones de España según tipos (Toneladas) </t>
  </si>
  <si>
    <t>20.5. BALANCE DE APROVISIONAMIENTO DE CARNE (Mil toneladas canal) Cobertura geográfica: ESPAÑA</t>
  </si>
  <si>
    <t xml:space="preserve">20.6.  CARNE: Importaciones de España (Toneladas), 2006 </t>
  </si>
  <si>
    <t xml:space="preserve">20.6.  CARNE: Importaciones de España (Toneladas), 2007 </t>
  </si>
  <si>
    <t xml:space="preserve">20.7.  CARNE: Exportaciones de España (Toneladas), 2006 </t>
  </si>
  <si>
    <t xml:space="preserve">20.7.  CARNE: Exportaciones de España (Toneladas), 2007 </t>
  </si>
  <si>
    <t xml:space="preserve">20.8.  CARNE DE BOVINO: Serie histórica de animales sacrificados y peso canal medio según categorías </t>
  </si>
  <si>
    <t xml:space="preserve">20.9.  CARNE DE BOVINO: Serie histórica del peso canal total y precio en vivo percibido según categorías </t>
  </si>
  <si>
    <t xml:space="preserve">20.10.  CARNE DE BOVINO: Análisis autonómico de animales sacrificados y peso canal medio según categorías, 2006 </t>
  </si>
  <si>
    <t xml:space="preserve">20.10.  CARNE DE BOVINO: Análisis autonómico de animales sacrificados y peso canal medio según categorías, 2007 </t>
  </si>
  <si>
    <t xml:space="preserve">20.11.  CARNE DE BOVINO: Análisis autonómico del peso canal total obtenido según destino de la producción y categorías, 2006 (Toneladas) </t>
  </si>
  <si>
    <t xml:space="preserve">20.11.  CARNE DE BOVINO: Análisis autonómico del peso canal total obtenido según destino de la producción y categorías, 2007 (Toneladas) </t>
  </si>
  <si>
    <t xml:space="preserve">20.12.  CARNE DE BOVINO: Desagregación provincial de animales sacrificados y peso canal medio según categorías, 2006 </t>
  </si>
  <si>
    <t xml:space="preserve">20.12.  CARNE DE BOVINO: Desagregación provincial de animales sacrificados y peso canal medio según categorías, 2007 </t>
  </si>
  <si>
    <t xml:space="preserve">20.13.  CARNE DE BOVINO: Desagregación provincial del peso canal total obtenido según destino de la producción y categorías, 2006 (Toneladas) </t>
  </si>
  <si>
    <t xml:space="preserve">20.13.  CARNE DE BOVINO: Desagregación provincial del peso canal total obtenido según destino de la producción y categorías, 2007 (Toneladas) </t>
  </si>
  <si>
    <t xml:space="preserve">20.14.  CARNE DE OVINO: Serie histórica del número de animales sacrificados y peso canal medio según categorías </t>
  </si>
  <si>
    <t xml:space="preserve">20.15.  CARNE DE OVINO: Serie histórica del peso canal total y del precio en vivo percibido según categorías </t>
  </si>
  <si>
    <t xml:space="preserve">20.16.  CARNE DE OVINO: Análisis autonómico del número de animales sacrificados según categorías, 2006 </t>
  </si>
  <si>
    <t xml:space="preserve">20.16.  CARNE DE OVINO: Análisis autonómico del número de animales sacrificados según categorías, 2007 </t>
  </si>
  <si>
    <t xml:space="preserve">20.17.  CARNE DE OVINO: Análisis autonómico del peso canal según categorías, 2006 </t>
  </si>
  <si>
    <t xml:space="preserve">20.17.  CARNE DE OVINO: Análisis autonómico del peso canal según categorías, 2007 </t>
  </si>
  <si>
    <t xml:space="preserve">20.18.  CARNE DE OVINO: Desagregación provincial del número de animales sacrificados según categorías, 2006 </t>
  </si>
  <si>
    <t xml:space="preserve">20.18.  CARNE DE OVINO: Desagregación provincial del número de animales sacrificados según categorías, 2007 </t>
  </si>
  <si>
    <t xml:space="preserve">20.19.  CARNE DE OVINO: Desagregación provincial del peso canal según categorías, 2006 </t>
  </si>
  <si>
    <t xml:space="preserve">20.19.  CARNE DE OVINO: Desagregación provincial del peso canal según categorías, 2007 </t>
  </si>
  <si>
    <t xml:space="preserve">20.20.  CARNE DE CAPRINO: Serie histórica del número de animales sacrificados y peso canal medio según categorías </t>
  </si>
  <si>
    <t xml:space="preserve">20.21.  CARNE DE CAPRINO: Serie histórica del peso canal total y precio en vivo percibido según categorías </t>
  </si>
  <si>
    <t xml:space="preserve">20.22.  CARNE DE CAPRINO: Análisis autonómico del número de animales sacrificados según categorías, 2006 </t>
  </si>
  <si>
    <t xml:space="preserve">20.22.  CARNE DE CAPRINO: Análisis autonómico del número de animales sacrificados según categorías, 2007 </t>
  </si>
  <si>
    <t xml:space="preserve">20.23.  CARNE DE CAPRINO: Análisis autonómico del peso canal según categorías, 2006 </t>
  </si>
  <si>
    <t xml:space="preserve">20.23.  CARNE DE CAPRINO: Análisis autonómico del peso canal según categorías, 2007 </t>
  </si>
  <si>
    <t xml:space="preserve">20.24.  CARNE DE CAPRINO: Desagregación provincial del número de animales sacrificados según categorías, 2006 </t>
  </si>
  <si>
    <t xml:space="preserve">20.24.  CARNE DE CAPRINO: Desagregación provincial del número de animales sacrificados según categorías, 2007 </t>
  </si>
  <si>
    <t xml:space="preserve">20.25.  CARNE DE CAPRINO: Desagregación provincial del peso canal según categorías, 2006 </t>
  </si>
  <si>
    <t xml:space="preserve">20.25.  CARNE DE CAPRINO: Desagregación provincial del peso canal según categorías, 2007 </t>
  </si>
  <si>
    <t xml:space="preserve">20.26.  CARNE DE PORCINO: Serie histórica del número de animales sacrificados y peso canal medio </t>
  </si>
  <si>
    <t>20.27.  CARNE DE PORCINO: Serie histórica del peso canal total según destino de la producción y precio percibido para cerdos cebados</t>
  </si>
  <si>
    <t xml:space="preserve">20.28.  CARNE DE PORCINO: Análisis autonómico del número de animales sacrificados y peso canal medio según categorías, 2006 </t>
  </si>
  <si>
    <t xml:space="preserve">20.28.  CARNE DE PORCINO: Análisis autonómico del número de animales sacrificados y peso canal medio según categorías, 2007 </t>
  </si>
  <si>
    <t>20.29.  CARNE DE PORCINO: Análisis autonómico del peso canal total según categorías y destino de la producción, 2006 (Toneladas)</t>
  </si>
  <si>
    <t>20.29.  CARNE DE PORCINO: Análisis autonómico del peso canal total según categorías y destino de la producción, 2007 (Toneladas)</t>
  </si>
  <si>
    <t>20.30.  CARNE DE PORCINO: Desagregación provincial del número de animales sacrificados y peso canal medio según categorías, 2006</t>
  </si>
  <si>
    <t>20.30.  CARNE DE PORCINO: Desagregación provincial del número de animales sacrificados y peso canal medio según categorías, 2007</t>
  </si>
  <si>
    <t>20.31.  CARNE DE PORCINO: Desagregación provincial del peso canal total obtenido según categorías y destino de la producción, 2006 (Toneladas)</t>
  </si>
  <si>
    <t>20.31.  CARNE DE PORCINO: Desagregación provincial del peso canal total obtenido según categorías y destino de la producción, 2007 (Toneladas)</t>
  </si>
  <si>
    <t>20.32.  CARNE DE EQUINO: Serie histórica del número de animales sacrificados y peso canal según categorías</t>
  </si>
  <si>
    <t>20.33.  CARNE DE EQUINO: Análisis autonómico del número de animales sacrificados según categorías, 2006</t>
  </si>
  <si>
    <t>20.33.  CARNE DE EQUINO: Análisis autonómico del número de animales sacrificados según categorías, 2007</t>
  </si>
  <si>
    <t xml:space="preserve">20.34.  CARNE DE EQUINO: Análisis autonómico del peso canal según categorías, 2006 </t>
  </si>
  <si>
    <t xml:space="preserve">20.34.  CARNE DE EQUINO: Análisis autonómico del peso canal según categorías, 2007 </t>
  </si>
  <si>
    <t>20.35.  CARNE DE EQUINO: Desagregación provincial del número de animales sacrificados y peso canal según categorías, 2006</t>
  </si>
  <si>
    <t>20.35.  CARNE DE EQUINO: Desagregación provincial del número de animales sacrificados y peso canal según categorías, 2007</t>
  </si>
  <si>
    <t xml:space="preserve">20.36.  CARNE DE AVES: Serie histórica de aves sacrificadas, peso canal y precio en vivo percibido </t>
  </si>
  <si>
    <t>20.37.  CARNE DE AVES: Análisis autonómico del número de animales sacrificados, 2006 (Miles)</t>
  </si>
  <si>
    <t>20.37.  CARNE DE AVES: Análisis autonómico del número de animales sacrificados, 2007 (Miles)</t>
  </si>
  <si>
    <t xml:space="preserve">20.38.  CARNE DE AVES: Análisis autonómico del peso canal según categorías, 2006 </t>
  </si>
  <si>
    <t xml:space="preserve">20.38.  CARNE DE AVES: Análisis autonómico del peso canal según categorías, 2007 </t>
  </si>
  <si>
    <t>20.39.  CARNE DE CONEJO: Serie histórica de animales sacrificados, peso canal, precio en vivo percibido y valor</t>
  </si>
  <si>
    <t xml:space="preserve">20.40.  CARNE DE CONEJO: Análisis autonómico de animales sacrificados y peso canal, 2006 </t>
  </si>
  <si>
    <t xml:space="preserve">20.40.  CARNE DE CONEJO: Análisis autonómico de animales sacrificados y peso canal, 2007 </t>
  </si>
  <si>
    <t>20.41.  CARNE DE AVES Y CONEJOS: Desagregación provincial de animales sacrificados y peso canal, 2006</t>
  </si>
  <si>
    <t>20.41.  CARNE DE AVES Y CONEJOS: Desagregación provincial de animales sacrificados y peso canal, 2007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</si>
</sst>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.00_);\(#,##0.00\)"/>
    <numFmt numFmtId="172" formatCode="#,##0.0"/>
    <numFmt numFmtId="173" formatCode="0.0"/>
    <numFmt numFmtId="174" formatCode="#,##0.0__"/>
    <numFmt numFmtId="175" formatCode="#,##0.00__"/>
    <numFmt numFmtId="176" formatCode="#,##0.000"/>
    <numFmt numFmtId="177" formatCode="#,##0;\(0.0\)"/>
    <numFmt numFmtId="178" formatCode="#,##0.0__;\–#,##0.0__;\–__;@__"/>
    <numFmt numFmtId="179" formatCode="#,##0;\-#,##0;\-\-"/>
    <numFmt numFmtId="180" formatCode="#,##0.0;\-#,##0.0;\-\-"/>
    <numFmt numFmtId="181" formatCode="#,##0.000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.000_);\(#,##0.000\)"/>
    <numFmt numFmtId="191" formatCode="#,##0__;\–#,##0__;\–__;@__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_;\–#,##0__;0__;@__"/>
    <numFmt numFmtId="197" formatCode="#,##0_____;"/>
    <numFmt numFmtId="198" formatCode="#,##0.000000_);\(#,##0.000000\)"/>
    <numFmt numFmtId="199" formatCode="0.00__"/>
    <numFmt numFmtId="200" formatCode="#,##0____"/>
    <numFmt numFmtId="201" formatCode="#,##0.0____"/>
    <numFmt numFmtId="202" formatCode="#,##0;\(#,##0\);\–"/>
    <numFmt numFmtId="203" formatCode="0.000"/>
    <numFmt numFmtId="204" formatCode="#,##0.0\ _€;\-#,##0.0\ _€"/>
    <numFmt numFmtId="205" formatCode="_-* #,##0.00\ [$€]_-;\-* #,##0.00\ [$€]_-;_-* &quot;-&quot;??\ [$€]_-;_-@_-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7.5"/>
      <color indexed="36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0"/>
      <name val="Tahoma"/>
      <family val="2"/>
    </font>
    <font>
      <b/>
      <sz val="16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3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7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81">
    <xf numFmtId="0" fontId="0" fillId="0" borderId="0" xfId="0" applyAlignment="1">
      <alignment/>
    </xf>
    <xf numFmtId="37" fontId="0" fillId="0" borderId="0" xfId="22" applyFont="1">
      <alignment/>
      <protection/>
    </xf>
    <xf numFmtId="1" fontId="0" fillId="0" borderId="2" xfId="22" applyNumberFormat="1" applyFont="1" applyBorder="1" applyAlignment="1">
      <alignment horizontal="left"/>
      <protection/>
    </xf>
    <xf numFmtId="1" fontId="0" fillId="0" borderId="2" xfId="22" applyNumberFormat="1" applyFont="1" applyBorder="1" applyAlignment="1" quotePrefix="1">
      <alignment horizontal="left"/>
      <protection/>
    </xf>
    <xf numFmtId="1" fontId="0" fillId="0" borderId="2" xfId="22" applyNumberFormat="1" applyFont="1" applyBorder="1" quotePrefix="1">
      <alignment/>
      <protection/>
    </xf>
    <xf numFmtId="37" fontId="5" fillId="0" borderId="0" xfId="24" applyFont="1">
      <alignment/>
      <protection/>
    </xf>
    <xf numFmtId="37" fontId="7" fillId="0" borderId="0" xfId="24" applyFont="1">
      <alignment/>
      <protection/>
    </xf>
    <xf numFmtId="37" fontId="0" fillId="0" borderId="0" xfId="24" applyFont="1">
      <alignment/>
      <protection/>
    </xf>
    <xf numFmtId="37" fontId="0" fillId="0" borderId="2" xfId="24" applyFont="1" applyBorder="1" applyAlignment="1">
      <alignment horizontal="center"/>
      <protection/>
    </xf>
    <xf numFmtId="37" fontId="0" fillId="0" borderId="1" xfId="24" applyFont="1" applyBorder="1" applyAlignment="1">
      <alignment horizontal="center"/>
      <protection/>
    </xf>
    <xf numFmtId="37" fontId="0" fillId="0" borderId="1" xfId="24" applyFont="1" applyBorder="1">
      <alignment/>
      <protection/>
    </xf>
    <xf numFmtId="37" fontId="0" fillId="0" borderId="0" xfId="24" applyNumberFormat="1" applyFont="1" applyProtection="1">
      <alignment/>
      <protection/>
    </xf>
    <xf numFmtId="170" fontId="0" fillId="0" borderId="0" xfId="24" applyNumberFormat="1" applyFont="1" applyProtection="1">
      <alignment/>
      <protection/>
    </xf>
    <xf numFmtId="37" fontId="0" fillId="0" borderId="1" xfId="24" applyNumberFormat="1" applyFont="1" applyBorder="1" applyProtection="1">
      <alignment/>
      <protection/>
    </xf>
    <xf numFmtId="170" fontId="0" fillId="0" borderId="1" xfId="24" applyNumberFormat="1" applyFont="1" applyBorder="1" applyProtection="1">
      <alignment/>
      <protection/>
    </xf>
    <xf numFmtId="170" fontId="0" fillId="0" borderId="3" xfId="24" applyNumberFormat="1" applyFont="1" applyBorder="1" applyProtection="1">
      <alignment/>
      <protection/>
    </xf>
    <xf numFmtId="37" fontId="0" fillId="0" borderId="0" xfId="24" applyFont="1" applyBorder="1">
      <alignment/>
      <protection/>
    </xf>
    <xf numFmtId="37" fontId="0" fillId="0" borderId="0" xfId="28" applyFont="1">
      <alignment/>
      <protection/>
    </xf>
    <xf numFmtId="37" fontId="0" fillId="0" borderId="3" xfId="28" applyFont="1" applyBorder="1" applyAlignment="1">
      <alignment horizontal="center"/>
      <protection/>
    </xf>
    <xf numFmtId="49" fontId="0" fillId="0" borderId="3" xfId="28" applyNumberFormat="1" applyFont="1" applyBorder="1" applyAlignment="1">
      <alignment horizontal="center"/>
      <protection/>
    </xf>
    <xf numFmtId="37" fontId="0" fillId="0" borderId="1" xfId="28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8" fillId="0" borderId="4" xfId="0" applyFont="1" applyBorder="1" applyAlignment="1">
      <alignment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169" fontId="0" fillId="2" borderId="11" xfId="0" applyNumberFormat="1" applyFont="1" applyFill="1" applyBorder="1" applyAlignment="1">
      <alignment horizontal="right"/>
    </xf>
    <xf numFmtId="169" fontId="0" fillId="2" borderId="12" xfId="0" applyNumberFormat="1" applyFont="1" applyFill="1" applyBorder="1" applyAlignment="1">
      <alignment horizontal="right"/>
    </xf>
    <xf numFmtId="174" fontId="0" fillId="2" borderId="12" xfId="0" applyNumberFormat="1" applyFont="1" applyFill="1" applyBorder="1" applyAlignment="1">
      <alignment horizontal="right"/>
    </xf>
    <xf numFmtId="174" fontId="0" fillId="2" borderId="11" xfId="0" applyNumberFormat="1" applyFont="1" applyFill="1" applyBorder="1" applyAlignment="1">
      <alignment horizontal="right"/>
    </xf>
    <xf numFmtId="169" fontId="0" fillId="2" borderId="3" xfId="0" applyNumberFormat="1" applyFont="1" applyFill="1" applyBorder="1" applyAlignment="1">
      <alignment horizontal="right"/>
    </xf>
    <xf numFmtId="169" fontId="0" fillId="2" borderId="1" xfId="0" applyNumberFormat="1" applyFont="1" applyFill="1" applyBorder="1" applyAlignment="1">
      <alignment horizontal="right"/>
    </xf>
    <xf numFmtId="174" fontId="0" fillId="2" borderId="1" xfId="0" applyNumberFormat="1" applyFont="1" applyFill="1" applyBorder="1" applyAlignment="1">
      <alignment horizontal="right"/>
    </xf>
    <xf numFmtId="174" fontId="0" fillId="2" borderId="3" xfId="0" applyNumberFormat="1" applyFont="1" applyFill="1" applyBorder="1" applyAlignment="1">
      <alignment horizontal="right"/>
    </xf>
    <xf numFmtId="169" fontId="0" fillId="2" borderId="3" xfId="0" applyNumberFormat="1" applyFont="1" applyFill="1" applyBorder="1" applyAlignment="1" quotePrefix="1">
      <alignment horizontal="right"/>
    </xf>
    <xf numFmtId="0" fontId="0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169" fontId="8" fillId="2" borderId="15" xfId="0" applyNumberFormat="1" applyFont="1" applyFill="1" applyBorder="1" applyAlignment="1">
      <alignment horizontal="right"/>
    </xf>
    <xf numFmtId="174" fontId="8" fillId="2" borderId="15" xfId="0" applyNumberFormat="1" applyFont="1" applyFill="1" applyBorder="1" applyAlignment="1">
      <alignment horizontal="right"/>
    </xf>
    <xf numFmtId="174" fontId="8" fillId="2" borderId="16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174" fontId="0" fillId="2" borderId="3" xfId="0" applyNumberFormat="1" applyFont="1" applyFill="1" applyBorder="1" applyAlignment="1" quotePrefix="1">
      <alignment horizontal="right"/>
    </xf>
    <xf numFmtId="0" fontId="0" fillId="2" borderId="3" xfId="0" applyFont="1" applyFill="1" applyBorder="1" applyAlignment="1">
      <alignment horizontal="right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169" fontId="8" fillId="2" borderId="1" xfId="0" applyNumberFormat="1" applyFont="1" applyFill="1" applyBorder="1" applyAlignment="1">
      <alignment horizontal="right"/>
    </xf>
    <xf numFmtId="169" fontId="8" fillId="2" borderId="3" xfId="0" applyNumberFormat="1" applyFont="1" applyFill="1" applyBorder="1" applyAlignment="1">
      <alignment horizontal="right"/>
    </xf>
    <xf numFmtId="174" fontId="8" fillId="2" borderId="3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8" fillId="2" borderId="5" xfId="0" applyFont="1" applyFill="1" applyBorder="1" applyAlignment="1">
      <alignment/>
    </xf>
    <xf numFmtId="169" fontId="8" fillId="2" borderId="16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9" fontId="0" fillId="2" borderId="1" xfId="0" applyNumberFormat="1" applyFont="1" applyFill="1" applyBorder="1" applyAlignment="1">
      <alignment/>
    </xf>
    <xf numFmtId="169" fontId="0" fillId="2" borderId="3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74" fontId="0" fillId="2" borderId="1" xfId="0" applyNumberFormat="1" applyFont="1" applyFill="1" applyBorder="1" applyAlignment="1">
      <alignment/>
    </xf>
    <xf numFmtId="174" fontId="0" fillId="2" borderId="3" xfId="0" applyNumberFormat="1" applyFont="1" applyFill="1" applyBorder="1" applyAlignment="1">
      <alignment/>
    </xf>
    <xf numFmtId="174" fontId="0" fillId="2" borderId="2" xfId="0" applyNumberFormat="1" applyFont="1" applyFill="1" applyBorder="1" applyAlignment="1">
      <alignment/>
    </xf>
    <xf numFmtId="174" fontId="0" fillId="2" borderId="8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0" fontId="0" fillId="2" borderId="15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174" fontId="8" fillId="2" borderId="1" xfId="0" applyNumberFormat="1" applyFont="1" applyFill="1" applyBorder="1" applyAlignment="1">
      <alignment horizontal="right"/>
    </xf>
    <xf numFmtId="0" fontId="0" fillId="2" borderId="1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5" fontId="0" fillId="2" borderId="0" xfId="0" applyNumberFormat="1" applyFont="1" applyFill="1" applyBorder="1" applyAlignment="1">
      <alignment/>
    </xf>
    <xf numFmtId="174" fontId="0" fillId="2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74" fontId="0" fillId="2" borderId="0" xfId="0" applyNumberFormat="1" applyFont="1" applyFill="1" applyBorder="1" applyAlignment="1" quotePrefix="1">
      <alignment/>
    </xf>
    <xf numFmtId="175" fontId="8" fillId="2" borderId="0" xfId="0" applyNumberFormat="1" applyFont="1" applyFill="1" applyBorder="1" applyAlignment="1">
      <alignment/>
    </xf>
    <xf numFmtId="174" fontId="8" fillId="2" borderId="0" xfId="0" applyNumberFormat="1" applyFont="1" applyFill="1" applyBorder="1" applyAlignment="1">
      <alignment/>
    </xf>
    <xf numFmtId="169" fontId="0" fillId="2" borderId="0" xfId="0" applyNumberFormat="1" applyFont="1" applyFill="1" applyAlignment="1">
      <alignment/>
    </xf>
    <xf numFmtId="0" fontId="0" fillId="0" borderId="19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8" fillId="2" borderId="2" xfId="0" applyFont="1" applyFill="1" applyBorder="1" applyAlignment="1">
      <alignment/>
    </xf>
    <xf numFmtId="172" fontId="0" fillId="2" borderId="0" xfId="0" applyNumberFormat="1" applyFont="1" applyFill="1" applyAlignment="1">
      <alignment/>
    </xf>
    <xf numFmtId="172" fontId="0" fillId="0" borderId="0" xfId="24" applyNumberFormat="1" applyFont="1">
      <alignment/>
      <protection/>
    </xf>
    <xf numFmtId="173" fontId="0" fillId="0" borderId="0" xfId="24" applyNumberFormat="1" applyFont="1">
      <alignment/>
      <protection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178" fontId="11" fillId="0" borderId="10" xfId="0" applyNumberFormat="1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0" xfId="0" applyFont="1" applyAlignment="1">
      <alignment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 indent="1"/>
    </xf>
    <xf numFmtId="0" fontId="11" fillId="0" borderId="5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/>
    </xf>
    <xf numFmtId="169" fontId="8" fillId="2" borderId="22" xfId="0" applyNumberFormat="1" applyFont="1" applyFill="1" applyBorder="1" applyAlignment="1">
      <alignment/>
    </xf>
    <xf numFmtId="169" fontId="3" fillId="2" borderId="1" xfId="0" applyNumberFormat="1" applyFont="1" applyFill="1" applyBorder="1" applyAlignment="1">
      <alignment/>
    </xf>
    <xf numFmtId="169" fontId="0" fillId="2" borderId="1" xfId="0" applyNumberFormat="1" applyFont="1" applyFill="1" applyBorder="1" applyAlignment="1">
      <alignment vertical="center"/>
    </xf>
    <xf numFmtId="169" fontId="8" fillId="2" borderId="3" xfId="0" applyNumberFormat="1" applyFont="1" applyFill="1" applyBorder="1" applyAlignment="1">
      <alignment/>
    </xf>
    <xf numFmtId="174" fontId="8" fillId="2" borderId="3" xfId="0" applyNumberFormat="1" applyFont="1" applyFill="1" applyBorder="1" applyAlignment="1">
      <alignment/>
    </xf>
    <xf numFmtId="169" fontId="8" fillId="2" borderId="1" xfId="0" applyNumberFormat="1" applyFont="1" applyFill="1" applyBorder="1" applyAlignment="1">
      <alignment/>
    </xf>
    <xf numFmtId="179" fontId="0" fillId="3" borderId="1" xfId="0" applyNumberFormat="1" applyFont="1" applyFill="1" applyBorder="1" applyAlignment="1">
      <alignment horizontal="center" vertical="center"/>
    </xf>
    <xf numFmtId="169" fontId="8" fillId="2" borderId="23" xfId="0" applyNumberFormat="1" applyFont="1" applyFill="1" applyBorder="1" applyAlignment="1">
      <alignment/>
    </xf>
    <xf numFmtId="174" fontId="8" fillId="2" borderId="23" xfId="0" applyNumberFormat="1" applyFont="1" applyFill="1" applyBorder="1" applyAlignment="1">
      <alignment/>
    </xf>
    <xf numFmtId="174" fontId="0" fillId="2" borderId="1" xfId="0" applyNumberFormat="1" applyFont="1" applyFill="1" applyBorder="1" applyAlignment="1">
      <alignment vertical="center"/>
    </xf>
    <xf numFmtId="174" fontId="8" fillId="2" borderId="3" xfId="0" applyNumberFormat="1" applyFont="1" applyFill="1" applyBorder="1" applyAlignment="1">
      <alignment vertical="center"/>
    </xf>
    <xf numFmtId="174" fontId="8" fillId="2" borderId="2" xfId="0" applyNumberFormat="1" applyFont="1" applyFill="1" applyBorder="1" applyAlignment="1">
      <alignment horizontal="right" vertical="center"/>
    </xf>
    <xf numFmtId="174" fontId="8" fillId="2" borderId="1" xfId="0" applyNumberFormat="1" applyFont="1" applyFill="1" applyBorder="1" applyAlignment="1">
      <alignment horizontal="right" vertical="center"/>
    </xf>
    <xf numFmtId="174" fontId="8" fillId="2" borderId="3" xfId="0" applyNumberFormat="1" applyFont="1" applyFill="1" applyBorder="1" applyAlignment="1">
      <alignment horizontal="right" vertical="center"/>
    </xf>
    <xf numFmtId="174" fontId="8" fillId="2" borderId="1" xfId="0" applyNumberFormat="1" applyFont="1" applyFill="1" applyBorder="1" applyAlignment="1">
      <alignment/>
    </xf>
    <xf numFmtId="174" fontId="0" fillId="2" borderId="3" xfId="0" applyNumberFormat="1" applyFont="1" applyFill="1" applyBorder="1" applyAlignment="1">
      <alignment vertical="center"/>
    </xf>
    <xf numFmtId="174" fontId="0" fillId="2" borderId="0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80" fontId="8" fillId="3" borderId="1" xfId="0" applyNumberFormat="1" applyFont="1" applyFill="1" applyBorder="1" applyAlignment="1">
      <alignment horizontal="center" vertical="center"/>
    </xf>
    <xf numFmtId="174" fontId="8" fillId="2" borderId="0" xfId="0" applyNumberFormat="1" applyFont="1" applyFill="1" applyAlignment="1">
      <alignment/>
    </xf>
    <xf numFmtId="174" fontId="0" fillId="2" borderId="3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vertical="center"/>
    </xf>
    <xf numFmtId="174" fontId="8" fillId="2" borderId="1" xfId="0" applyNumberFormat="1" applyFont="1" applyFill="1" applyBorder="1" applyAlignment="1">
      <alignment vertical="center"/>
    </xf>
    <xf numFmtId="174" fontId="8" fillId="2" borderId="2" xfId="0" applyNumberFormat="1" applyFont="1" applyFill="1" applyBorder="1" applyAlignment="1">
      <alignment vertical="center"/>
    </xf>
    <xf numFmtId="174" fontId="8" fillId="2" borderId="0" xfId="0" applyNumberFormat="1" applyFont="1" applyFill="1" applyBorder="1" applyAlignment="1">
      <alignment vertical="center"/>
    </xf>
    <xf numFmtId="174" fontId="8" fillId="2" borderId="3" xfId="0" applyNumberFormat="1" applyFont="1" applyFill="1" applyBorder="1" applyAlignment="1" quotePrefix="1">
      <alignment horizontal="right" vertical="center"/>
    </xf>
    <xf numFmtId="174" fontId="0" fillId="2" borderId="0" xfId="0" applyNumberFormat="1" applyFont="1" applyFill="1" applyAlignment="1">
      <alignment/>
    </xf>
    <xf numFmtId="174" fontId="8" fillId="2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14" fillId="2" borderId="1" xfId="0" applyNumberFormat="1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/>
    </xf>
    <xf numFmtId="169" fontId="8" fillId="2" borderId="1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/>
    </xf>
    <xf numFmtId="169" fontId="14" fillId="2" borderId="1" xfId="0" applyNumberFormat="1" applyFont="1" applyFill="1" applyBorder="1" applyAlignment="1">
      <alignment vertical="center"/>
    </xf>
    <xf numFmtId="169" fontId="11" fillId="2" borderId="1" xfId="0" applyNumberFormat="1" applyFont="1" applyFill="1" applyBorder="1" applyAlignment="1">
      <alignment vertical="center"/>
    </xf>
    <xf numFmtId="169" fontId="11" fillId="2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8" fillId="0" borderId="1" xfId="0" applyNumberFormat="1" applyFont="1" applyFill="1" applyBorder="1" applyAlignment="1">
      <alignment horizontal="right"/>
    </xf>
    <xf numFmtId="37" fontId="0" fillId="0" borderId="15" xfId="24" applyFont="1" applyBorder="1">
      <alignment/>
      <protection/>
    </xf>
    <xf numFmtId="37" fontId="7" fillId="0" borderId="0" xfId="24" applyFont="1" applyFill="1">
      <alignment/>
      <protection/>
    </xf>
    <xf numFmtId="37" fontId="0" fillId="0" borderId="5" xfId="24" applyFont="1" applyBorder="1">
      <alignment/>
      <protection/>
    </xf>
    <xf numFmtId="174" fontId="8" fillId="2" borderId="15" xfId="0" applyNumberFormat="1" applyFont="1" applyFill="1" applyBorder="1" applyAlignment="1">
      <alignment/>
    </xf>
    <xf numFmtId="174" fontId="8" fillId="2" borderId="16" xfId="0" applyNumberFormat="1" applyFont="1" applyFill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5" xfId="0" applyFont="1" applyBorder="1" applyAlignment="1" quotePrefix="1">
      <alignment horizontal="center"/>
    </xf>
    <xf numFmtId="0" fontId="11" fillId="0" borderId="10" xfId="0" applyFont="1" applyBorder="1" applyAlignment="1">
      <alignment/>
    </xf>
    <xf numFmtId="178" fontId="11" fillId="0" borderId="12" xfId="0" applyNumberFormat="1" applyFont="1" applyBorder="1" applyAlignment="1">
      <alignment/>
    </xf>
    <xf numFmtId="37" fontId="0" fillId="0" borderId="15" xfId="24" applyFont="1" applyBorder="1" applyAlignment="1">
      <alignment horizontal="center"/>
      <protection/>
    </xf>
    <xf numFmtId="37" fontId="0" fillId="0" borderId="15" xfId="28" applyFont="1" applyBorder="1" applyAlignment="1">
      <alignment horizontal="center"/>
      <protection/>
    </xf>
    <xf numFmtId="37" fontId="0" fillId="0" borderId="15" xfId="28" applyFont="1" applyBorder="1">
      <alignment/>
      <protection/>
    </xf>
    <xf numFmtId="37" fontId="0" fillId="0" borderId="16" xfId="28" applyFont="1" applyBorder="1" applyAlignment="1" quotePrefix="1">
      <alignment horizontal="center"/>
      <protection/>
    </xf>
    <xf numFmtId="17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78" fontId="11" fillId="0" borderId="12" xfId="0" applyNumberFormat="1" applyFont="1" applyBorder="1" applyAlignment="1">
      <alignment horizontal="center"/>
    </xf>
    <xf numFmtId="0" fontId="8" fillId="2" borderId="13" xfId="0" applyFont="1" applyFill="1" applyBorder="1" applyAlignment="1">
      <alignment/>
    </xf>
    <xf numFmtId="169" fontId="8" fillId="2" borderId="15" xfId="0" applyNumberFormat="1" applyFont="1" applyFill="1" applyBorder="1" applyAlignment="1">
      <alignment/>
    </xf>
    <xf numFmtId="169" fontId="8" fillId="2" borderId="16" xfId="0" applyNumberFormat="1" applyFont="1" applyFill="1" applyBorder="1" applyAlignment="1">
      <alignment/>
    </xf>
    <xf numFmtId="174" fontId="0" fillId="2" borderId="11" xfId="0" applyNumberFormat="1" applyFont="1" applyFill="1" applyBorder="1" applyAlignment="1">
      <alignment/>
    </xf>
    <xf numFmtId="0" fontId="11" fillId="0" borderId="4" xfId="0" applyFont="1" applyBorder="1" applyAlignment="1">
      <alignment/>
    </xf>
    <xf numFmtId="0" fontId="11" fillId="0" borderId="12" xfId="0" applyFont="1" applyBorder="1" applyAlignment="1">
      <alignment/>
    </xf>
    <xf numFmtId="1" fontId="0" fillId="0" borderId="15" xfId="0" applyNumberFormat="1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37" fontId="0" fillId="0" borderId="4" xfId="24" applyFont="1" applyBorder="1">
      <alignment/>
      <protection/>
    </xf>
    <xf numFmtId="0" fontId="0" fillId="2" borderId="12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74" fontId="0" fillId="2" borderId="1" xfId="0" applyNumberFormat="1" applyFont="1" applyFill="1" applyBorder="1" applyAlignment="1" quotePrefix="1">
      <alignment/>
    </xf>
    <xf numFmtId="174" fontId="0" fillId="2" borderId="1" xfId="0" applyNumberFormat="1" applyFont="1" applyFill="1" applyBorder="1" applyAlignment="1" quotePrefix="1">
      <alignment vertical="center"/>
    </xf>
    <xf numFmtId="174" fontId="0" fillId="2" borderId="2" xfId="0" applyNumberFormat="1" applyFont="1" applyFill="1" applyBorder="1" applyAlignment="1" quotePrefix="1">
      <alignment vertical="center"/>
    </xf>
    <xf numFmtId="179" fontId="0" fillId="3" borderId="1" xfId="0" applyNumberFormat="1" applyFont="1" applyFill="1" applyBorder="1" applyAlignment="1">
      <alignment horizontal="right" vertical="center"/>
    </xf>
    <xf numFmtId="179" fontId="0" fillId="3" borderId="3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/>
    </xf>
    <xf numFmtId="169" fontId="8" fillId="2" borderId="14" xfId="0" applyNumberFormat="1" applyFont="1" applyFill="1" applyBorder="1" applyAlignment="1">
      <alignment/>
    </xf>
    <xf numFmtId="174" fontId="8" fillId="2" borderId="22" xfId="0" applyNumberFormat="1" applyFont="1" applyFill="1" applyBorder="1" applyAlignment="1">
      <alignment horizontal="right"/>
    </xf>
    <xf numFmtId="174" fontId="8" fillId="2" borderId="23" xfId="0" applyNumberFormat="1" applyFont="1" applyFill="1" applyBorder="1" applyAlignment="1">
      <alignment horizontal="right"/>
    </xf>
    <xf numFmtId="169" fontId="8" fillId="2" borderId="22" xfId="0" applyNumberFormat="1" applyFont="1" applyFill="1" applyBorder="1" applyAlignment="1">
      <alignment horizontal="right"/>
    </xf>
    <xf numFmtId="169" fontId="8" fillId="2" borderId="23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8" fillId="2" borderId="26" xfId="0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Border="1" applyAlignment="1">
      <alignment/>
    </xf>
    <xf numFmtId="179" fontId="8" fillId="3" borderId="1" xfId="0" applyNumberFormat="1" applyFont="1" applyFill="1" applyBorder="1" applyAlignment="1">
      <alignment horizontal="right" vertical="center"/>
    </xf>
    <xf numFmtId="37" fontId="5" fillId="2" borderId="0" xfId="29" applyFont="1" applyFill="1">
      <alignment/>
      <protection/>
    </xf>
    <xf numFmtId="37" fontId="0" fillId="2" borderId="0" xfId="29" applyFont="1" applyFill="1">
      <alignment/>
      <protection/>
    </xf>
    <xf numFmtId="204" fontId="0" fillId="2" borderId="0" xfId="29" applyNumberFormat="1" applyFont="1" applyFill="1">
      <alignment/>
      <protection/>
    </xf>
    <xf numFmtId="179" fontId="20" fillId="2" borderId="1" xfId="0" applyNumberFormat="1" applyFont="1" applyFill="1" applyBorder="1" applyAlignment="1">
      <alignment horizontal="center"/>
    </xf>
    <xf numFmtId="179" fontId="20" fillId="2" borderId="9" xfId="0" applyNumberFormat="1" applyFont="1" applyFill="1" applyBorder="1" applyAlignment="1">
      <alignment horizontal="center"/>
    </xf>
    <xf numFmtId="37" fontId="0" fillId="0" borderId="1" xfId="24" applyNumberFormat="1" applyFont="1" applyBorder="1" applyAlignment="1" applyProtection="1">
      <alignment horizontal="right"/>
      <protection/>
    </xf>
    <xf numFmtId="174" fontId="0" fillId="2" borderId="3" xfId="0" applyNumberFormat="1" applyFont="1" applyFill="1" applyBorder="1" applyAlignment="1">
      <alignment horizontal="center"/>
    </xf>
    <xf numFmtId="174" fontId="0" fillId="2" borderId="1" xfId="0" applyNumberFormat="1" applyFont="1" applyFill="1" applyBorder="1" applyAlignment="1">
      <alignment horizontal="center"/>
    </xf>
    <xf numFmtId="174" fontId="0" fillId="2" borderId="11" xfId="0" applyNumberFormat="1" applyFont="1" applyFill="1" applyBorder="1" applyAlignment="1">
      <alignment horizontal="center"/>
    </xf>
    <xf numFmtId="174" fontId="8" fillId="2" borderId="15" xfId="0" applyNumberFormat="1" applyFont="1" applyFill="1" applyBorder="1" applyAlignment="1">
      <alignment horizontal="center"/>
    </xf>
    <xf numFmtId="174" fontId="8" fillId="2" borderId="16" xfId="0" applyNumberFormat="1" applyFont="1" applyFill="1" applyBorder="1" applyAlignment="1">
      <alignment horizontal="center"/>
    </xf>
    <xf numFmtId="0" fontId="20" fillId="2" borderId="3" xfId="0" applyFont="1" applyFill="1" applyBorder="1" applyAlignment="1">
      <alignment/>
    </xf>
    <xf numFmtId="169" fontId="0" fillId="2" borderId="1" xfId="0" applyNumberFormat="1" applyFont="1" applyFill="1" applyBorder="1" applyAlignment="1">
      <alignment horizontal="center"/>
    </xf>
    <xf numFmtId="173" fontId="0" fillId="2" borderId="1" xfId="0" applyNumberFormat="1" applyFont="1" applyFill="1" applyBorder="1" applyAlignment="1">
      <alignment horizontal="center"/>
    </xf>
    <xf numFmtId="173" fontId="0" fillId="2" borderId="3" xfId="0" applyNumberFormat="1" applyFont="1" applyFill="1" applyBorder="1" applyAlignment="1">
      <alignment horizontal="center"/>
    </xf>
    <xf numFmtId="173" fontId="8" fillId="2" borderId="23" xfId="0" applyNumberFormat="1" applyFont="1" applyFill="1" applyBorder="1" applyAlignment="1">
      <alignment horizontal="center"/>
    </xf>
    <xf numFmtId="173" fontId="3" fillId="2" borderId="1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8" fillId="2" borderId="16" xfId="0" applyNumberFormat="1" applyFont="1" applyFill="1" applyBorder="1" applyAlignment="1">
      <alignment horizontal="center"/>
    </xf>
    <xf numFmtId="37" fontId="0" fillId="2" borderId="0" xfId="23" applyFont="1" applyFill="1">
      <alignment/>
      <protection/>
    </xf>
    <xf numFmtId="37" fontId="0" fillId="0" borderId="1" xfId="25" applyFont="1" applyBorder="1" applyAlignment="1">
      <alignment horizontal="right"/>
      <protection/>
    </xf>
    <xf numFmtId="37" fontId="0" fillId="0" borderId="3" xfId="25" applyFont="1" applyBorder="1" applyAlignment="1">
      <alignment horizontal="right"/>
      <protection/>
    </xf>
    <xf numFmtId="37" fontId="0" fillId="0" borderId="15" xfId="25" applyFont="1" applyBorder="1" applyAlignment="1">
      <alignment horizontal="right"/>
      <protection/>
    </xf>
    <xf numFmtId="37" fontId="0" fillId="0" borderId="16" xfId="25" applyFont="1" applyBorder="1" applyAlignment="1">
      <alignment horizontal="right"/>
      <protection/>
    </xf>
    <xf numFmtId="3" fontId="8" fillId="0" borderId="2" xfId="0" applyNumberFormat="1" applyFont="1" applyFill="1" applyBorder="1" applyAlignment="1" applyProtection="1">
      <alignment horizontal="left"/>
      <protection/>
    </xf>
    <xf numFmtId="1" fontId="0" fillId="0" borderId="2" xfId="0" applyNumberFormat="1" applyFont="1" applyFill="1" applyBorder="1" applyAlignment="1" applyProtection="1">
      <alignment horizontal="left"/>
      <protection/>
    </xf>
    <xf numFmtId="1" fontId="0" fillId="0" borderId="2" xfId="0" applyNumberFormat="1" applyFont="1" applyFill="1" applyBorder="1" applyAlignment="1" applyProtection="1">
      <alignment/>
      <protection/>
    </xf>
    <xf numFmtId="1" fontId="8" fillId="0" borderId="2" xfId="0" applyNumberFormat="1" applyFont="1" applyFill="1" applyBorder="1" applyAlignment="1" applyProtection="1">
      <alignment horizontal="left"/>
      <protection/>
    </xf>
    <xf numFmtId="3" fontId="0" fillId="0" borderId="2" xfId="0" applyNumberFormat="1" applyFont="1" applyFill="1" applyBorder="1" applyAlignment="1" applyProtection="1">
      <alignment horizontal="left"/>
      <protection/>
    </xf>
    <xf numFmtId="37" fontId="8" fillId="0" borderId="0" xfId="22" applyFont="1" applyFill="1" applyBorder="1">
      <alignment/>
      <protection/>
    </xf>
    <xf numFmtId="37" fontId="8" fillId="0" borderId="0" xfId="22" applyFont="1" applyFill="1">
      <alignment/>
      <protection/>
    </xf>
    <xf numFmtId="37" fontId="0" fillId="0" borderId="0" xfId="22" applyFont="1" applyFill="1">
      <alignment/>
      <protection/>
    </xf>
    <xf numFmtId="37" fontId="0" fillId="0" borderId="0" xfId="22" applyFont="1" applyFill="1" applyBorder="1">
      <alignment/>
      <protection/>
    </xf>
    <xf numFmtId="179" fontId="20" fillId="2" borderId="1" xfId="0" applyNumberFormat="1" applyFont="1" applyFill="1" applyBorder="1" applyAlignment="1">
      <alignment horizontal="right"/>
    </xf>
    <xf numFmtId="179" fontId="20" fillId="2" borderId="9" xfId="0" applyNumberFormat="1" applyFont="1" applyFill="1" applyBorder="1" applyAlignment="1">
      <alignment horizontal="right"/>
    </xf>
    <xf numFmtId="169" fontId="0" fillId="2" borderId="3" xfId="0" applyNumberFormat="1" applyFont="1" applyFill="1" applyBorder="1" applyAlignment="1">
      <alignment/>
    </xf>
    <xf numFmtId="173" fontId="0" fillId="2" borderId="3" xfId="0" applyNumberFormat="1" applyFont="1" applyFill="1" applyBorder="1" applyAlignment="1">
      <alignment horizontal="right"/>
    </xf>
    <xf numFmtId="169" fontId="0" fillId="2" borderId="9" xfId="0" applyNumberFormat="1" applyFont="1" applyFill="1" applyBorder="1" applyAlignment="1">
      <alignment horizontal="right"/>
    </xf>
    <xf numFmtId="170" fontId="0" fillId="0" borderId="15" xfId="24" applyNumberFormat="1" applyFont="1" applyBorder="1" applyProtection="1">
      <alignment/>
      <protection/>
    </xf>
    <xf numFmtId="170" fontId="0" fillId="0" borderId="16" xfId="24" applyNumberFormat="1" applyFont="1" applyBorder="1" applyProtection="1">
      <alignment/>
      <protection/>
    </xf>
    <xf numFmtId="0" fontId="0" fillId="0" borderId="5" xfId="0" applyFont="1" applyFill="1" applyBorder="1" applyAlignment="1">
      <alignment horizontal="left"/>
    </xf>
    <xf numFmtId="173" fontId="0" fillId="0" borderId="1" xfId="25" applyNumberFormat="1" applyFont="1" applyBorder="1" applyAlignment="1">
      <alignment horizontal="right"/>
      <protection/>
    </xf>
    <xf numFmtId="173" fontId="8" fillId="0" borderId="1" xfId="25" applyNumberFormat="1" applyFont="1" applyBorder="1" applyAlignment="1">
      <alignment horizontal="right"/>
      <protection/>
    </xf>
    <xf numFmtId="173" fontId="0" fillId="0" borderId="3" xfId="25" applyNumberFormat="1" applyFont="1" applyBorder="1" applyAlignment="1">
      <alignment horizontal="right"/>
      <protection/>
    </xf>
    <xf numFmtId="173" fontId="8" fillId="0" borderId="3" xfId="25" applyNumberFormat="1" applyFont="1" applyBorder="1" applyAlignment="1">
      <alignment horizontal="right"/>
      <protection/>
    </xf>
    <xf numFmtId="173" fontId="0" fillId="0" borderId="15" xfId="25" applyNumberFormat="1" applyFont="1" applyBorder="1" applyAlignment="1">
      <alignment horizontal="right"/>
      <protection/>
    </xf>
    <xf numFmtId="173" fontId="0" fillId="0" borderId="16" xfId="25" applyNumberFormat="1" applyFont="1" applyBorder="1" applyAlignment="1">
      <alignment horizontal="right"/>
      <protection/>
    </xf>
    <xf numFmtId="37" fontId="8" fillId="0" borderId="1" xfId="25" applyFont="1" applyBorder="1" applyAlignment="1">
      <alignment horizontal="right"/>
      <protection/>
    </xf>
    <xf numFmtId="1" fontId="0" fillId="0" borderId="16" xfId="0" applyNumberFormat="1" applyFont="1" applyFill="1" applyBorder="1" applyAlignment="1" applyProtection="1">
      <alignment horizontal="center"/>
      <protection/>
    </xf>
    <xf numFmtId="37" fontId="8" fillId="0" borderId="3" xfId="25" applyFont="1" applyBorder="1" applyAlignment="1">
      <alignment horizontal="right"/>
      <protection/>
    </xf>
    <xf numFmtId="1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37" fontId="0" fillId="2" borderId="0" xfId="29" applyFont="1" applyFill="1" applyBorder="1">
      <alignment/>
      <protection/>
    </xf>
    <xf numFmtId="174" fontId="8" fillId="2" borderId="22" xfId="0" applyNumberFormat="1" applyFont="1" applyFill="1" applyBorder="1" applyAlignment="1">
      <alignment vertical="center"/>
    </xf>
    <xf numFmtId="174" fontId="8" fillId="2" borderId="15" xfId="0" applyNumberFormat="1" applyFont="1" applyFill="1" applyBorder="1" applyAlignment="1">
      <alignment vertical="center"/>
    </xf>
    <xf numFmtId="174" fontId="8" fillId="2" borderId="23" xfId="0" applyNumberFormat="1" applyFont="1" applyFill="1" applyBorder="1" applyAlignment="1">
      <alignment vertical="center"/>
    </xf>
    <xf numFmtId="174" fontId="8" fillId="2" borderId="16" xfId="0" applyNumberFormat="1" applyFont="1" applyFill="1" applyBorder="1" applyAlignment="1">
      <alignment vertical="center"/>
    </xf>
    <xf numFmtId="174" fontId="0" fillId="0" borderId="1" xfId="0" applyNumberFormat="1" applyFont="1" applyFill="1" applyBorder="1" applyAlignment="1">
      <alignment horizontal="right"/>
    </xf>
    <xf numFmtId="174" fontId="8" fillId="0" borderId="22" xfId="0" applyNumberFormat="1" applyFont="1" applyFill="1" applyBorder="1" applyAlignment="1">
      <alignment horizontal="right"/>
    </xf>
    <xf numFmtId="174" fontId="8" fillId="0" borderId="15" xfId="0" applyNumberFormat="1" applyFont="1" applyFill="1" applyBorder="1" applyAlignment="1">
      <alignment horizontal="right"/>
    </xf>
    <xf numFmtId="174" fontId="0" fillId="0" borderId="3" xfId="0" applyNumberFormat="1" applyFont="1" applyFill="1" applyBorder="1" applyAlignment="1">
      <alignment horizontal="right"/>
    </xf>
    <xf numFmtId="174" fontId="8" fillId="0" borderId="3" xfId="0" applyNumberFormat="1" applyFont="1" applyFill="1" applyBorder="1" applyAlignment="1">
      <alignment horizontal="right"/>
    </xf>
    <xf numFmtId="174" fontId="8" fillId="0" borderId="23" xfId="0" applyNumberFormat="1" applyFont="1" applyFill="1" applyBorder="1" applyAlignment="1">
      <alignment horizontal="right"/>
    </xf>
    <xf numFmtId="174" fontId="8" fillId="0" borderId="16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169" fontId="0" fillId="2" borderId="16" xfId="0" applyNumberFormat="1" applyFont="1" applyFill="1" applyBorder="1" applyAlignment="1">
      <alignment horizontal="right"/>
    </xf>
    <xf numFmtId="169" fontId="0" fillId="2" borderId="15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/>
    </xf>
    <xf numFmtId="2" fontId="0" fillId="2" borderId="3" xfId="0" applyNumberFormat="1" applyFont="1" applyFill="1" applyBorder="1" applyAlignment="1">
      <alignment horizontal="right" indent="1"/>
    </xf>
    <xf numFmtId="2" fontId="0" fillId="2" borderId="16" xfId="0" applyNumberFormat="1" applyFont="1" applyFill="1" applyBorder="1" applyAlignment="1">
      <alignment horizontal="right" indent="1"/>
    </xf>
    <xf numFmtId="37" fontId="0" fillId="0" borderId="1" xfId="28" applyFont="1" applyBorder="1">
      <alignment/>
      <protection/>
    </xf>
    <xf numFmtId="37" fontId="0" fillId="0" borderId="3" xfId="28" applyFont="1" applyBorder="1">
      <alignment/>
      <protection/>
    </xf>
    <xf numFmtId="37" fontId="0" fillId="0" borderId="14" xfId="28" applyFont="1" applyBorder="1" applyAlignment="1">
      <alignment horizontal="fill"/>
      <protection/>
    </xf>
    <xf numFmtId="37" fontId="0" fillId="0" borderId="14" xfId="28" applyFont="1" applyBorder="1">
      <alignment/>
      <protection/>
    </xf>
    <xf numFmtId="2" fontId="0" fillId="2" borderId="0" xfId="0" applyNumberFormat="1" applyFont="1" applyFill="1" applyBorder="1" applyAlignment="1">
      <alignment horizontal="right" indent="1"/>
    </xf>
    <xf numFmtId="37" fontId="0" fillId="2" borderId="22" xfId="29" applyFont="1" applyFill="1" applyBorder="1" applyAlignment="1">
      <alignment horizontal="center"/>
      <protection/>
    </xf>
    <xf numFmtId="37" fontId="4" fillId="2" borderId="0" xfId="30" applyFont="1" applyFill="1" applyAlignment="1">
      <alignment horizontal="center"/>
      <protection/>
    </xf>
    <xf numFmtId="37" fontId="5" fillId="2" borderId="0" xfId="22" applyFont="1" applyFill="1">
      <alignment/>
      <protection/>
    </xf>
    <xf numFmtId="0" fontId="0" fillId="2" borderId="0" xfId="0" applyFill="1" applyAlignment="1">
      <alignment/>
    </xf>
    <xf numFmtId="37" fontId="0" fillId="2" borderId="0" xfId="22" applyFont="1" applyFill="1">
      <alignment/>
      <protection/>
    </xf>
    <xf numFmtId="37" fontId="0" fillId="2" borderId="0" xfId="22" applyFont="1" applyFill="1" applyBorder="1">
      <alignment/>
      <protection/>
    </xf>
    <xf numFmtId="37" fontId="7" fillId="2" borderId="0" xfId="22" applyFont="1" applyFill="1">
      <alignment/>
      <protection/>
    </xf>
    <xf numFmtId="37" fontId="7" fillId="2" borderId="14" xfId="22" applyFont="1" applyFill="1" applyBorder="1">
      <alignment/>
      <protection/>
    </xf>
    <xf numFmtId="37" fontId="0" fillId="2" borderId="4" xfId="22" applyFont="1" applyFill="1" applyBorder="1" applyAlignment="1">
      <alignment horizontal="center"/>
      <protection/>
    </xf>
    <xf numFmtId="37" fontId="0" fillId="2" borderId="5" xfId="22" applyFont="1" applyFill="1" applyBorder="1">
      <alignment/>
      <protection/>
    </xf>
    <xf numFmtId="37" fontId="0" fillId="2" borderId="5" xfId="22" applyFont="1" applyFill="1" applyBorder="1" applyAlignment="1">
      <alignment horizontal="center"/>
      <protection/>
    </xf>
    <xf numFmtId="37" fontId="0" fillId="2" borderId="15" xfId="22" applyFont="1" applyFill="1" applyBorder="1" applyAlignment="1">
      <alignment horizontal="center"/>
      <protection/>
    </xf>
    <xf numFmtId="37" fontId="0" fillId="2" borderId="16" xfId="22" applyFont="1" applyFill="1" applyBorder="1" applyAlignment="1">
      <alignment horizontal="center"/>
      <protection/>
    </xf>
    <xf numFmtId="1" fontId="0" fillId="2" borderId="2" xfId="22" applyNumberFormat="1" applyFont="1" applyFill="1" applyBorder="1" applyAlignment="1" quotePrefix="1">
      <alignment horizontal="left"/>
      <protection/>
    </xf>
    <xf numFmtId="37" fontId="0" fillId="2" borderId="2" xfId="22" applyFont="1" applyFill="1" applyBorder="1">
      <alignment/>
      <protection/>
    </xf>
    <xf numFmtId="37" fontId="0" fillId="2" borderId="1" xfId="22" applyFont="1" applyFill="1" applyBorder="1">
      <alignment/>
      <protection/>
    </xf>
    <xf numFmtId="37" fontId="0" fillId="2" borderId="3" xfId="22" applyFont="1" applyFill="1" applyBorder="1">
      <alignment/>
      <protection/>
    </xf>
    <xf numFmtId="1" fontId="0" fillId="2" borderId="2" xfId="22" applyNumberFormat="1" applyFont="1" applyFill="1" applyBorder="1" applyAlignment="1">
      <alignment horizontal="left"/>
      <protection/>
    </xf>
    <xf numFmtId="37" fontId="0" fillId="2" borderId="1" xfId="22" applyNumberFormat="1" applyFont="1" applyFill="1" applyBorder="1" applyProtection="1">
      <alignment/>
      <protection/>
    </xf>
    <xf numFmtId="1" fontId="0" fillId="2" borderId="2" xfId="22" applyNumberFormat="1" applyFont="1" applyFill="1" applyBorder="1" quotePrefix="1">
      <alignment/>
      <protection/>
    </xf>
    <xf numFmtId="37" fontId="0" fillId="2" borderId="15" xfId="22" applyFont="1" applyFill="1" applyBorder="1">
      <alignment/>
      <protection/>
    </xf>
    <xf numFmtId="37" fontId="0" fillId="2" borderId="16" xfId="22" applyFont="1" applyFill="1" applyBorder="1">
      <alignment/>
      <protection/>
    </xf>
    <xf numFmtId="0" fontId="0" fillId="2" borderId="0" xfId="0" applyFill="1" applyBorder="1" applyAlignment="1">
      <alignment/>
    </xf>
    <xf numFmtId="37" fontId="0" fillId="2" borderId="0" xfId="22" applyFont="1" applyFill="1" applyBorder="1" applyAlignment="1">
      <alignment horizontal="fill"/>
      <protection/>
    </xf>
    <xf numFmtId="37" fontId="0" fillId="2" borderId="0" xfId="22" applyFont="1" applyFill="1" applyAlignment="1">
      <alignment horizontal="fill"/>
      <protection/>
    </xf>
    <xf numFmtId="37" fontId="0" fillId="2" borderId="17" xfId="22" applyFont="1" applyFill="1" applyBorder="1" applyAlignment="1">
      <alignment horizontal="center"/>
      <protection/>
    </xf>
    <xf numFmtId="37" fontId="0" fillId="2" borderId="1" xfId="25" applyFont="1" applyFill="1" applyBorder="1" applyAlignment="1">
      <alignment horizontal="right"/>
      <protection/>
    </xf>
    <xf numFmtId="37" fontId="0" fillId="2" borderId="3" xfId="25" applyFont="1" applyFill="1" applyBorder="1" applyAlignment="1">
      <alignment horizontal="right"/>
      <protection/>
    </xf>
    <xf numFmtId="37" fontId="0" fillId="2" borderId="15" xfId="25" applyFont="1" applyFill="1" applyBorder="1" applyAlignment="1">
      <alignment horizontal="right"/>
      <protection/>
    </xf>
    <xf numFmtId="37" fontId="0" fillId="2" borderId="16" xfId="25" applyFont="1" applyFill="1" applyBorder="1" applyAlignment="1">
      <alignment horizontal="right"/>
      <protection/>
    </xf>
    <xf numFmtId="37" fontId="8" fillId="2" borderId="0" xfId="22" applyFont="1" applyFill="1" applyBorder="1">
      <alignment/>
      <protection/>
    </xf>
    <xf numFmtId="37" fontId="0" fillId="2" borderId="0" xfId="25" applyFont="1" applyFill="1" applyBorder="1" applyAlignment="1">
      <alignment horizontal="right"/>
      <protection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8" fillId="2" borderId="10" xfId="0" applyFont="1" applyFill="1" applyBorder="1" applyAlignment="1">
      <alignment horizontal="left"/>
    </xf>
    <xf numFmtId="37" fontId="8" fillId="2" borderId="1" xfId="22" applyFont="1" applyFill="1" applyBorder="1">
      <alignment/>
      <protection/>
    </xf>
    <xf numFmtId="37" fontId="8" fillId="2" borderId="1" xfId="22" applyFont="1" applyFill="1" applyBorder="1" applyAlignment="1">
      <alignment horizontal="right"/>
      <protection/>
    </xf>
    <xf numFmtId="37" fontId="8" fillId="2" borderId="3" xfId="22" applyFont="1" applyFill="1" applyBorder="1">
      <alignment/>
      <protection/>
    </xf>
    <xf numFmtId="0" fontId="0" fillId="2" borderId="0" xfId="0" applyFont="1" applyFill="1" applyBorder="1" applyAlignment="1">
      <alignment horizontal="left" indent="1"/>
    </xf>
    <xf numFmtId="37" fontId="0" fillId="2" borderId="1" xfId="22" applyFont="1" applyFill="1" applyBorder="1" applyAlignment="1">
      <alignment horizontal="right"/>
      <protection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37" fontId="8" fillId="2" borderId="15" xfId="22" applyFont="1" applyFill="1" applyBorder="1">
      <alignment/>
      <protection/>
    </xf>
    <xf numFmtId="37" fontId="8" fillId="2" borderId="16" xfId="22" applyFont="1" applyFill="1" applyBorder="1">
      <alignment/>
      <protection/>
    </xf>
    <xf numFmtId="0" fontId="16" fillId="2" borderId="0" xfId="0" applyFont="1" applyFill="1" applyAlignment="1">
      <alignment/>
    </xf>
    <xf numFmtId="173" fontId="0" fillId="2" borderId="0" xfId="0" applyNumberFormat="1" applyFont="1" applyFill="1" applyAlignment="1">
      <alignment/>
    </xf>
    <xf numFmtId="37" fontId="16" fillId="2" borderId="0" xfId="22" applyFont="1" applyFill="1" applyBorder="1">
      <alignment/>
      <protection/>
    </xf>
    <xf numFmtId="37" fontId="5" fillId="2" borderId="0" xfId="25" applyFont="1" applyFill="1">
      <alignment/>
      <protection/>
    </xf>
    <xf numFmtId="37" fontId="7" fillId="2" borderId="0" xfId="25" applyFont="1" applyFill="1">
      <alignment/>
      <protection/>
    </xf>
    <xf numFmtId="37" fontId="0" fillId="2" borderId="0" xfId="25" applyFont="1" applyFill="1">
      <alignment/>
      <protection/>
    </xf>
    <xf numFmtId="37" fontId="0" fillId="2" borderId="4" xfId="25" applyFont="1" applyFill="1" applyBorder="1">
      <alignment/>
      <protection/>
    </xf>
    <xf numFmtId="37" fontId="0" fillId="2" borderId="12" xfId="25" applyFont="1" applyFill="1" applyBorder="1" applyAlignment="1">
      <alignment horizontal="center"/>
      <protection/>
    </xf>
    <xf numFmtId="37" fontId="0" fillId="2" borderId="2" xfId="25" applyFont="1" applyFill="1" applyBorder="1" applyAlignment="1">
      <alignment horizontal="center"/>
      <protection/>
    </xf>
    <xf numFmtId="37" fontId="0" fillId="2" borderId="1" xfId="25" applyFont="1" applyFill="1" applyBorder="1" applyAlignment="1">
      <alignment horizontal="center"/>
      <protection/>
    </xf>
    <xf numFmtId="37" fontId="0" fillId="2" borderId="3" xfId="25" applyFont="1" applyFill="1" applyBorder="1" applyAlignment="1">
      <alignment horizontal="center"/>
      <protection/>
    </xf>
    <xf numFmtId="37" fontId="0" fillId="2" borderId="14" xfId="25" applyFont="1" applyFill="1" applyBorder="1">
      <alignment/>
      <protection/>
    </xf>
    <xf numFmtId="37" fontId="0" fillId="2" borderId="15" xfId="25" applyFont="1" applyFill="1" applyBorder="1" applyAlignment="1">
      <alignment horizontal="center"/>
      <protection/>
    </xf>
    <xf numFmtId="37" fontId="0" fillId="2" borderId="16" xfId="25" applyFont="1" applyFill="1" applyBorder="1" applyAlignment="1">
      <alignment horizontal="center"/>
      <protection/>
    </xf>
    <xf numFmtId="37" fontId="0" fillId="2" borderId="1" xfId="25" applyNumberFormat="1" applyFont="1" applyFill="1" applyBorder="1" applyAlignment="1" applyProtection="1">
      <alignment horizontal="right"/>
      <protection/>
    </xf>
    <xf numFmtId="37" fontId="0" fillId="2" borderId="3" xfId="25" applyNumberFormat="1" applyFont="1" applyFill="1" applyBorder="1" applyAlignment="1" applyProtection="1">
      <alignment horizontal="right"/>
      <protection/>
    </xf>
    <xf numFmtId="1" fontId="0" fillId="2" borderId="0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>
      <alignment/>
    </xf>
    <xf numFmtId="1" fontId="0" fillId="2" borderId="0" xfId="0" applyNumberFormat="1" applyFill="1" applyAlignment="1">
      <alignment/>
    </xf>
    <xf numFmtId="1" fontId="0" fillId="2" borderId="0" xfId="0" applyNumberFormat="1" applyFont="1" applyFill="1" applyBorder="1" applyAlignment="1">
      <alignment/>
    </xf>
    <xf numFmtId="37" fontId="0" fillId="2" borderId="5" xfId="25" applyFont="1" applyFill="1" applyBorder="1">
      <alignment/>
      <protection/>
    </xf>
    <xf numFmtId="37" fontId="7" fillId="2" borderId="0" xfId="29" applyFont="1" applyFill="1">
      <alignment/>
      <protection/>
    </xf>
    <xf numFmtId="37" fontId="0" fillId="2" borderId="4" xfId="29" applyFont="1" applyFill="1" applyBorder="1" applyAlignment="1">
      <alignment horizontal="center" vertical="center" wrapText="1"/>
      <protection/>
    </xf>
    <xf numFmtId="37" fontId="0" fillId="2" borderId="26" xfId="29" applyFont="1" applyFill="1" applyBorder="1">
      <alignment/>
      <protection/>
    </xf>
    <xf numFmtId="37" fontId="0" fillId="2" borderId="23" xfId="29" applyFont="1" applyFill="1" applyBorder="1" applyAlignment="1">
      <alignment horizontal="center"/>
      <protection/>
    </xf>
    <xf numFmtId="170" fontId="0" fillId="2" borderId="1" xfId="29" applyNumberFormat="1" applyFont="1" applyFill="1" applyBorder="1" applyProtection="1">
      <alignment/>
      <protection/>
    </xf>
    <xf numFmtId="170" fontId="0" fillId="2" borderId="3" xfId="29" applyNumberFormat="1" applyFont="1" applyFill="1" applyBorder="1" applyProtection="1">
      <alignment/>
      <protection/>
    </xf>
    <xf numFmtId="170" fontId="0" fillId="2" borderId="0" xfId="29" applyNumberFormat="1" applyFont="1" applyFill="1" applyProtection="1">
      <alignment/>
      <protection/>
    </xf>
    <xf numFmtId="170" fontId="0" fillId="2" borderId="2" xfId="29" applyNumberFormat="1" applyFont="1" applyFill="1" applyBorder="1" applyProtection="1">
      <alignment/>
      <protection/>
    </xf>
    <xf numFmtId="170" fontId="0" fillId="2" borderId="0" xfId="29" applyNumberFormat="1" applyFont="1" applyFill="1" applyBorder="1" applyProtection="1">
      <alignment/>
      <protection/>
    </xf>
    <xf numFmtId="172" fontId="0" fillId="2" borderId="1" xfId="0" applyNumberFormat="1" applyFont="1" applyFill="1" applyBorder="1" applyAlignment="1">
      <alignment/>
    </xf>
    <xf numFmtId="173" fontId="0" fillId="2" borderId="15" xfId="0" applyNumberFormat="1" applyFont="1" applyFill="1" applyBorder="1" applyAlignment="1">
      <alignment/>
    </xf>
    <xf numFmtId="173" fontId="0" fillId="2" borderId="16" xfId="0" applyNumberFormat="1" applyFont="1" applyFill="1" applyBorder="1" applyAlignment="1">
      <alignment horizontal="right"/>
    </xf>
    <xf numFmtId="204" fontId="8" fillId="2" borderId="0" xfId="29" applyNumberFormat="1" applyFont="1" applyFill="1">
      <alignment/>
      <protection/>
    </xf>
    <xf numFmtId="37" fontId="0" fillId="2" borderId="4" xfId="29" applyFont="1" applyFill="1" applyBorder="1">
      <alignment/>
      <protection/>
    </xf>
    <xf numFmtId="37" fontId="0" fillId="2" borderId="2" xfId="29" applyFont="1" applyFill="1" applyBorder="1" applyAlignment="1">
      <alignment horizontal="center"/>
      <protection/>
    </xf>
    <xf numFmtId="37" fontId="0" fillId="2" borderId="5" xfId="29" applyFont="1" applyFill="1" applyBorder="1">
      <alignment/>
      <protection/>
    </xf>
    <xf numFmtId="37" fontId="0" fillId="2" borderId="24" xfId="29" applyFont="1" applyFill="1" applyBorder="1" applyAlignment="1">
      <alignment horizontal="center"/>
      <protection/>
    </xf>
    <xf numFmtId="37" fontId="0" fillId="2" borderId="25" xfId="29" applyFont="1" applyFill="1" applyBorder="1" applyAlignment="1">
      <alignment horizontal="center"/>
      <protection/>
    </xf>
    <xf numFmtId="2" fontId="0" fillId="2" borderId="1" xfId="25" applyNumberFormat="1" applyFont="1" applyFill="1" applyBorder="1" applyAlignment="1">
      <alignment horizontal="right"/>
      <protection/>
    </xf>
    <xf numFmtId="2" fontId="0" fillId="2" borderId="3" xfId="25" applyNumberFormat="1" applyFont="1" applyFill="1" applyBorder="1" applyAlignment="1">
      <alignment horizontal="right"/>
      <protection/>
    </xf>
    <xf numFmtId="2" fontId="0" fillId="2" borderId="15" xfId="25" applyNumberFormat="1" applyFont="1" applyFill="1" applyBorder="1" applyAlignment="1">
      <alignment horizontal="right"/>
      <protection/>
    </xf>
    <xf numFmtId="2" fontId="0" fillId="2" borderId="16" xfId="25" applyNumberFormat="1" applyFont="1" applyFill="1" applyBorder="1" applyAlignment="1">
      <alignment horizontal="right"/>
      <protection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174" fontId="8" fillId="2" borderId="2" xfId="0" applyNumberFormat="1" applyFont="1" applyFill="1" applyBorder="1" applyAlignment="1">
      <alignment/>
    </xf>
    <xf numFmtId="37" fontId="5" fillId="2" borderId="0" xfId="23" applyFont="1" applyFill="1">
      <alignment/>
      <protection/>
    </xf>
    <xf numFmtId="37" fontId="7" fillId="2" borderId="0" xfId="23" applyFont="1" applyFill="1">
      <alignment/>
      <protection/>
    </xf>
    <xf numFmtId="37" fontId="0" fillId="2" borderId="4" xfId="23" applyFont="1" applyFill="1" applyBorder="1">
      <alignment/>
      <protection/>
    </xf>
    <xf numFmtId="37" fontId="0" fillId="2" borderId="2" xfId="23" applyFont="1" applyFill="1" applyBorder="1" applyAlignment="1">
      <alignment horizontal="center"/>
      <protection/>
    </xf>
    <xf numFmtId="37" fontId="0" fillId="2" borderId="8" xfId="23" applyFont="1" applyFill="1" applyBorder="1" applyAlignment="1">
      <alignment horizontal="center"/>
      <protection/>
    </xf>
    <xf numFmtId="37" fontId="0" fillId="2" borderId="0" xfId="23" applyFont="1" applyFill="1" applyBorder="1">
      <alignment/>
      <protection/>
    </xf>
    <xf numFmtId="37" fontId="0" fillId="2" borderId="5" xfId="23" applyFont="1" applyFill="1" applyBorder="1">
      <alignment/>
      <protection/>
    </xf>
    <xf numFmtId="37" fontId="0" fillId="2" borderId="15" xfId="23" applyFont="1" applyFill="1" applyBorder="1" applyAlignment="1">
      <alignment horizontal="center"/>
      <protection/>
    </xf>
    <xf numFmtId="170" fontId="0" fillId="2" borderId="0" xfId="23" applyNumberFormat="1" applyFont="1" applyFill="1" applyProtection="1">
      <alignment/>
      <protection/>
    </xf>
    <xf numFmtId="37" fontId="0" fillId="2" borderId="1" xfId="23" applyNumberFormat="1" applyFont="1" applyFill="1" applyBorder="1" applyProtection="1">
      <alignment/>
      <protection/>
    </xf>
    <xf numFmtId="170" fontId="0" fillId="2" borderId="1" xfId="23" applyNumberFormat="1" applyFont="1" applyFill="1" applyBorder="1" applyProtection="1">
      <alignment/>
      <protection/>
    </xf>
    <xf numFmtId="170" fontId="0" fillId="2" borderId="3" xfId="23" applyNumberFormat="1" applyFont="1" applyFill="1" applyBorder="1" applyProtection="1">
      <alignment/>
      <protection/>
    </xf>
    <xf numFmtId="37" fontId="0" fillId="2" borderId="1" xfId="23" applyFont="1" applyFill="1" applyBorder="1">
      <alignment/>
      <protection/>
    </xf>
    <xf numFmtId="37" fontId="0" fillId="2" borderId="14" xfId="23" applyFont="1" applyFill="1" applyBorder="1">
      <alignment/>
      <protection/>
    </xf>
    <xf numFmtId="37" fontId="0" fillId="2" borderId="15" xfId="23" applyFont="1" applyFill="1" applyBorder="1">
      <alignment/>
      <protection/>
    </xf>
    <xf numFmtId="170" fontId="0" fillId="2" borderId="15" xfId="23" applyNumberFormat="1" applyFont="1" applyFill="1" applyBorder="1" applyProtection="1">
      <alignment/>
      <protection/>
    </xf>
    <xf numFmtId="170" fontId="0" fillId="2" borderId="16" xfId="23" applyNumberFormat="1" applyFont="1" applyFill="1" applyBorder="1" applyProtection="1">
      <alignment/>
      <protection/>
    </xf>
    <xf numFmtId="37" fontId="0" fillId="2" borderId="0" xfId="23" applyFont="1" applyFill="1" applyBorder="1" applyAlignment="1">
      <alignment horizontal="left"/>
      <protection/>
    </xf>
    <xf numFmtId="37" fontId="0" fillId="2" borderId="9" xfId="23" applyFont="1" applyFill="1" applyBorder="1" applyAlignment="1">
      <alignment horizontal="center"/>
      <protection/>
    </xf>
    <xf numFmtId="37" fontId="0" fillId="2" borderId="8" xfId="23" applyFont="1" applyFill="1" applyBorder="1">
      <alignment/>
      <protection/>
    </xf>
    <xf numFmtId="37" fontId="0" fillId="2" borderId="16" xfId="23" applyFont="1" applyFill="1" applyBorder="1" applyAlignment="1">
      <alignment horizontal="center"/>
      <protection/>
    </xf>
    <xf numFmtId="37" fontId="0" fillId="2" borderId="15" xfId="23" applyFont="1" applyFill="1" applyBorder="1" applyAlignment="1" quotePrefix="1">
      <alignment horizontal="center"/>
      <protection/>
    </xf>
    <xf numFmtId="39" fontId="0" fillId="2" borderId="1" xfId="23" applyNumberFormat="1" applyFont="1" applyFill="1" applyBorder="1" applyProtection="1">
      <alignment/>
      <protection/>
    </xf>
    <xf numFmtId="39" fontId="0" fillId="2" borderId="3" xfId="23" applyNumberFormat="1" applyFont="1" applyFill="1" applyBorder="1" applyProtection="1">
      <alignment/>
      <protection/>
    </xf>
    <xf numFmtId="39" fontId="0" fillId="2" borderId="0" xfId="23" applyNumberFormat="1" applyFont="1" applyFill="1" applyProtection="1">
      <alignment/>
      <protection/>
    </xf>
    <xf numFmtId="39" fontId="0" fillId="2" borderId="15" xfId="23" applyNumberFormat="1" applyFont="1" applyFill="1" applyBorder="1" applyProtection="1">
      <alignment/>
      <protection/>
    </xf>
    <xf numFmtId="39" fontId="0" fillId="2" borderId="16" xfId="23" applyNumberFormat="1" applyFont="1" applyFill="1" applyBorder="1" applyProtection="1">
      <alignment/>
      <protection/>
    </xf>
    <xf numFmtId="37" fontId="16" fillId="2" borderId="0" xfId="23" applyFont="1" applyFill="1" quotePrefix="1">
      <alignment/>
      <protection/>
    </xf>
    <xf numFmtId="39" fontId="0" fillId="2" borderId="0" xfId="23" applyNumberFormat="1" applyFont="1" applyFill="1">
      <alignment/>
      <protection/>
    </xf>
    <xf numFmtId="37" fontId="0" fillId="2" borderId="3" xfId="23" applyFont="1" applyFill="1" applyBorder="1">
      <alignment/>
      <protection/>
    </xf>
    <xf numFmtId="37" fontId="8" fillId="2" borderId="22" xfId="23" applyFont="1" applyFill="1" applyBorder="1">
      <alignment/>
      <protection/>
    </xf>
    <xf numFmtId="37" fontId="8" fillId="2" borderId="23" xfId="23" applyFont="1" applyFill="1" applyBorder="1">
      <alignment/>
      <protection/>
    </xf>
    <xf numFmtId="37" fontId="8" fillId="2" borderId="15" xfId="23" applyFont="1" applyFill="1" applyBorder="1">
      <alignment/>
      <protection/>
    </xf>
    <xf numFmtId="37" fontId="8" fillId="2" borderId="16" xfId="23" applyFont="1" applyFill="1" applyBorder="1">
      <alignment/>
      <protection/>
    </xf>
    <xf numFmtId="37" fontId="5" fillId="2" borderId="0" xfId="24" applyFont="1" applyFill="1">
      <alignment/>
      <protection/>
    </xf>
    <xf numFmtId="37" fontId="0" fillId="2" borderId="0" xfId="24" applyFont="1" applyFill="1">
      <alignment/>
      <protection/>
    </xf>
    <xf numFmtId="37" fontId="0" fillId="2" borderId="4" xfId="24" applyFont="1" applyFill="1" applyBorder="1">
      <alignment/>
      <protection/>
    </xf>
    <xf numFmtId="37" fontId="0" fillId="2" borderId="2" xfId="24" applyFont="1" applyFill="1" applyBorder="1">
      <alignment/>
      <protection/>
    </xf>
    <xf numFmtId="37" fontId="0" fillId="2" borderId="5" xfId="24" applyFont="1" applyFill="1" applyBorder="1" applyAlignment="1">
      <alignment horizontal="center"/>
      <protection/>
    </xf>
    <xf numFmtId="37" fontId="0" fillId="2" borderId="15" xfId="24" applyFont="1" applyFill="1" applyBorder="1" applyAlignment="1">
      <alignment horizontal="center"/>
      <protection/>
    </xf>
    <xf numFmtId="37" fontId="0" fillId="2" borderId="24" xfId="24" applyFont="1" applyFill="1" applyBorder="1" applyAlignment="1">
      <alignment horizontal="center"/>
      <protection/>
    </xf>
    <xf numFmtId="37" fontId="0" fillId="2" borderId="16" xfId="24" applyFont="1" applyFill="1" applyBorder="1" applyAlignment="1">
      <alignment horizontal="center"/>
      <protection/>
    </xf>
    <xf numFmtId="37" fontId="0" fillId="2" borderId="1" xfId="24" applyNumberFormat="1" applyFont="1" applyFill="1" applyBorder="1" applyProtection="1">
      <alignment/>
      <protection/>
    </xf>
    <xf numFmtId="39" fontId="0" fillId="2" borderId="1" xfId="24" applyNumberFormat="1" applyFont="1" applyFill="1" applyBorder="1" applyProtection="1">
      <alignment/>
      <protection/>
    </xf>
    <xf numFmtId="39" fontId="0" fillId="2" borderId="3" xfId="24" applyNumberFormat="1" applyFont="1" applyFill="1" applyBorder="1" applyProtection="1">
      <alignment/>
      <protection/>
    </xf>
    <xf numFmtId="1" fontId="0" fillId="2" borderId="0" xfId="24" applyNumberFormat="1" applyFont="1" applyFill="1" applyProtection="1">
      <alignment/>
      <protection/>
    </xf>
    <xf numFmtId="37" fontId="0" fillId="2" borderId="1" xfId="24" applyFont="1" applyFill="1" applyBorder="1">
      <alignment/>
      <protection/>
    </xf>
    <xf numFmtId="37" fontId="0" fillId="2" borderId="15" xfId="24" applyFont="1" applyFill="1" applyBorder="1">
      <alignment/>
      <protection/>
    </xf>
    <xf numFmtId="39" fontId="0" fillId="2" borderId="15" xfId="24" applyNumberFormat="1" applyFont="1" applyFill="1" applyBorder="1" applyProtection="1">
      <alignment/>
      <protection/>
    </xf>
    <xf numFmtId="39" fontId="0" fillId="2" borderId="16" xfId="24" applyNumberFormat="1" applyFont="1" applyFill="1" applyBorder="1" applyProtection="1">
      <alignment/>
      <protection/>
    </xf>
    <xf numFmtId="37" fontId="16" fillId="2" borderId="0" xfId="24" applyFont="1" applyFill="1" quotePrefix="1">
      <alignment/>
      <protection/>
    </xf>
    <xf numFmtId="39" fontId="0" fillId="2" borderId="0" xfId="24" applyNumberFormat="1" applyFont="1" applyFill="1">
      <alignment/>
      <protection/>
    </xf>
    <xf numFmtId="169" fontId="0" fillId="2" borderId="11" xfId="0" applyNumberFormat="1" applyFont="1" applyFill="1" applyBorder="1" applyAlignment="1">
      <alignment/>
    </xf>
    <xf numFmtId="173" fontId="0" fillId="2" borderId="0" xfId="0" applyNumberFormat="1" applyFont="1" applyFill="1" applyBorder="1" applyAlignment="1">
      <alignment/>
    </xf>
    <xf numFmtId="174" fontId="0" fillId="2" borderId="12" xfId="0" applyNumberFormat="1" applyFont="1" applyFill="1" applyBorder="1" applyAlignment="1">
      <alignment/>
    </xf>
    <xf numFmtId="174" fontId="0" fillId="2" borderId="2" xfId="0" applyNumberFormat="1" applyFont="1" applyFill="1" applyBorder="1" applyAlignment="1">
      <alignment horizontal="right"/>
    </xf>
    <xf numFmtId="174" fontId="8" fillId="2" borderId="26" xfId="0" applyNumberFormat="1" applyFont="1" applyFill="1" applyBorder="1" applyAlignment="1">
      <alignment/>
    </xf>
    <xf numFmtId="174" fontId="8" fillId="2" borderId="13" xfId="0" applyNumberFormat="1" applyFont="1" applyFill="1" applyBorder="1" applyAlignment="1">
      <alignment/>
    </xf>
    <xf numFmtId="174" fontId="8" fillId="2" borderId="5" xfId="0" applyNumberFormat="1" applyFont="1" applyFill="1" applyBorder="1" applyAlignment="1">
      <alignment/>
    </xf>
    <xf numFmtId="174" fontId="8" fillId="2" borderId="1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37" fontId="5" fillId="2" borderId="0" xfId="26" applyFont="1" applyFill="1">
      <alignment/>
      <protection/>
    </xf>
    <xf numFmtId="37" fontId="7" fillId="2" borderId="0" xfId="26" applyFont="1" applyFill="1">
      <alignment/>
      <protection/>
    </xf>
    <xf numFmtId="37" fontId="0" fillId="2" borderId="0" xfId="26" applyFont="1" applyFill="1" applyAlignment="1">
      <alignment horizontal="fill"/>
      <protection/>
    </xf>
    <xf numFmtId="37" fontId="0" fillId="2" borderId="0" xfId="26" applyFont="1" applyFill="1" applyBorder="1">
      <alignment/>
      <protection/>
    </xf>
    <xf numFmtId="37" fontId="0" fillId="2" borderId="0" xfId="26" applyFont="1" applyFill="1">
      <alignment/>
      <protection/>
    </xf>
    <xf numFmtId="37" fontId="0" fillId="2" borderId="4" xfId="26" applyFont="1" applyFill="1" applyBorder="1">
      <alignment/>
      <protection/>
    </xf>
    <xf numFmtId="37" fontId="0" fillId="2" borderId="2" xfId="26" applyFont="1" applyFill="1" applyBorder="1" applyAlignment="1">
      <alignment horizontal="center"/>
      <protection/>
    </xf>
    <xf numFmtId="37" fontId="0" fillId="2" borderId="1" xfId="26" applyFont="1" applyFill="1" applyBorder="1">
      <alignment/>
      <protection/>
    </xf>
    <xf numFmtId="37" fontId="0" fillId="2" borderId="9" xfId="26" applyFont="1" applyFill="1" applyBorder="1" applyAlignment="1">
      <alignment horizontal="center"/>
      <protection/>
    </xf>
    <xf numFmtId="37" fontId="0" fillId="2" borderId="2" xfId="26" applyFont="1" applyFill="1" applyBorder="1">
      <alignment/>
      <protection/>
    </xf>
    <xf numFmtId="37" fontId="0" fillId="2" borderId="1" xfId="26" applyFont="1" applyFill="1" applyBorder="1" applyAlignment="1">
      <alignment horizontal="center"/>
      <protection/>
    </xf>
    <xf numFmtId="37" fontId="0" fillId="2" borderId="3" xfId="26" applyFont="1" applyFill="1" applyBorder="1" applyAlignment="1">
      <alignment horizontal="center"/>
      <protection/>
    </xf>
    <xf numFmtId="170" fontId="0" fillId="2" borderId="0" xfId="26" applyNumberFormat="1" applyFont="1" applyFill="1" applyProtection="1">
      <alignment/>
      <protection/>
    </xf>
    <xf numFmtId="37" fontId="0" fillId="2" borderId="5" xfId="26" applyFont="1" applyFill="1" applyBorder="1">
      <alignment/>
      <protection/>
    </xf>
    <xf numFmtId="37" fontId="0" fillId="2" borderId="15" xfId="26" applyFont="1" applyFill="1" applyBorder="1">
      <alignment/>
      <protection/>
    </xf>
    <xf numFmtId="37" fontId="0" fillId="2" borderId="16" xfId="26" applyFont="1" applyFill="1" applyBorder="1" applyAlignment="1">
      <alignment horizontal="center"/>
      <protection/>
    </xf>
    <xf numFmtId="37" fontId="0" fillId="2" borderId="1" xfId="26" applyNumberFormat="1" applyFont="1" applyFill="1" applyBorder="1" applyAlignment="1" applyProtection="1">
      <alignment horizontal="right"/>
      <protection/>
    </xf>
    <xf numFmtId="170" fontId="0" fillId="2" borderId="1" xfId="26" applyNumberFormat="1" applyFont="1" applyFill="1" applyBorder="1" applyAlignment="1" applyProtection="1">
      <alignment horizontal="right"/>
      <protection/>
    </xf>
    <xf numFmtId="170" fontId="0" fillId="2" borderId="3" xfId="26" applyNumberFormat="1" applyFont="1" applyFill="1" applyBorder="1" applyAlignment="1" applyProtection="1">
      <alignment horizontal="right"/>
      <protection/>
    </xf>
    <xf numFmtId="37" fontId="0" fillId="2" borderId="1" xfId="26" applyFont="1" applyFill="1" applyBorder="1" applyAlignment="1">
      <alignment horizontal="right"/>
      <protection/>
    </xf>
    <xf numFmtId="37" fontId="0" fillId="2" borderId="2" xfId="26" applyFont="1" applyFill="1" applyBorder="1" applyAlignment="1">
      <alignment horizontal="right"/>
      <protection/>
    </xf>
    <xf numFmtId="1" fontId="0" fillId="2" borderId="0" xfId="22" applyNumberFormat="1" applyFont="1" applyFill="1" applyBorder="1" quotePrefix="1">
      <alignment/>
      <protection/>
    </xf>
    <xf numFmtId="37" fontId="0" fillId="2" borderId="0" xfId="26" applyFont="1" applyFill="1" applyBorder="1" applyAlignment="1">
      <alignment horizontal="right"/>
      <protection/>
    </xf>
    <xf numFmtId="37" fontId="0" fillId="2" borderId="15" xfId="26" applyNumberFormat="1" applyFont="1" applyFill="1" applyBorder="1" applyAlignment="1" applyProtection="1">
      <alignment horizontal="right"/>
      <protection/>
    </xf>
    <xf numFmtId="170" fontId="0" fillId="2" borderId="15" xfId="26" applyNumberFormat="1" applyFont="1" applyFill="1" applyBorder="1" applyAlignment="1" applyProtection="1">
      <alignment horizontal="right"/>
      <protection/>
    </xf>
    <xf numFmtId="170" fontId="0" fillId="2" borderId="16" xfId="26" applyNumberFormat="1" applyFont="1" applyFill="1" applyBorder="1" applyAlignment="1" applyProtection="1">
      <alignment horizontal="right"/>
      <protection/>
    </xf>
    <xf numFmtId="2" fontId="0" fillId="2" borderId="0" xfId="26" applyNumberFormat="1" applyFont="1" applyFill="1">
      <alignment/>
      <protection/>
    </xf>
    <xf numFmtId="37" fontId="0" fillId="2" borderId="11" xfId="26" applyFont="1" applyFill="1" applyBorder="1" applyAlignment="1">
      <alignment horizontal="center"/>
      <protection/>
    </xf>
    <xf numFmtId="37" fontId="0" fillId="2" borderId="23" xfId="26" applyFont="1" applyFill="1" applyBorder="1" applyAlignment="1">
      <alignment horizontal="center"/>
      <protection/>
    </xf>
    <xf numFmtId="49" fontId="0" fillId="2" borderId="16" xfId="26" applyNumberFormat="1" applyFont="1" applyFill="1" applyBorder="1" applyAlignment="1">
      <alignment horizontal="center"/>
      <protection/>
    </xf>
    <xf numFmtId="37" fontId="0" fillId="2" borderId="3" xfId="26" applyNumberFormat="1" applyFont="1" applyFill="1" applyBorder="1" applyAlignment="1" applyProtection="1">
      <alignment horizontal="right"/>
      <protection/>
    </xf>
    <xf numFmtId="1" fontId="0" fillId="2" borderId="5" xfId="22" applyNumberFormat="1" applyFont="1" applyFill="1" applyBorder="1" applyAlignment="1" quotePrefix="1">
      <alignment horizontal="left"/>
      <protection/>
    </xf>
    <xf numFmtId="37" fontId="0" fillId="2" borderId="16" xfId="26" applyNumberFormat="1" applyFont="1" applyFill="1" applyBorder="1" applyAlignment="1" applyProtection="1">
      <alignment horizontal="right"/>
      <protection/>
    </xf>
    <xf numFmtId="3" fontId="0" fillId="2" borderId="1" xfId="26" applyNumberFormat="1" applyFont="1" applyFill="1" applyBorder="1" applyAlignment="1">
      <alignment horizontal="right"/>
      <protection/>
    </xf>
    <xf numFmtId="174" fontId="0" fillId="2" borderId="15" xfId="0" applyNumberFormat="1" applyFont="1" applyFill="1" applyBorder="1" applyAlignment="1">
      <alignment horizontal="right"/>
    </xf>
    <xf numFmtId="3" fontId="8" fillId="2" borderId="1" xfId="26" applyNumberFormat="1" applyFont="1" applyFill="1" applyBorder="1" applyAlignment="1">
      <alignment horizontal="right"/>
      <protection/>
    </xf>
    <xf numFmtId="172" fontId="8" fillId="2" borderId="1" xfId="26" applyNumberFormat="1" applyFont="1" applyFill="1" applyBorder="1" applyAlignment="1">
      <alignment horizontal="right"/>
      <protection/>
    </xf>
    <xf numFmtId="174" fontId="0" fillId="2" borderId="0" xfId="0" applyNumberFormat="1" applyFont="1" applyFill="1" applyBorder="1" applyAlignment="1">
      <alignment horizontal="right"/>
    </xf>
    <xf numFmtId="37" fontId="5" fillId="2" borderId="0" xfId="27" applyFont="1" applyFill="1">
      <alignment/>
      <protection/>
    </xf>
    <xf numFmtId="37" fontId="7" fillId="2" borderId="0" xfId="27" applyFont="1" applyFill="1">
      <alignment/>
      <protection/>
    </xf>
    <xf numFmtId="37" fontId="0" fillId="2" borderId="0" xfId="27" applyFont="1" applyFill="1" applyAlignment="1">
      <alignment horizontal="fill"/>
      <protection/>
    </xf>
    <xf numFmtId="37" fontId="0" fillId="2" borderId="0" xfId="27" applyFont="1" applyFill="1">
      <alignment/>
      <protection/>
    </xf>
    <xf numFmtId="37" fontId="0" fillId="2" borderId="4" xfId="27" applyFont="1" applyFill="1" applyBorder="1">
      <alignment/>
      <protection/>
    </xf>
    <xf numFmtId="37" fontId="0" fillId="2" borderId="2" xfId="27" applyFont="1" applyFill="1" applyBorder="1" applyAlignment="1">
      <alignment horizontal="center"/>
      <protection/>
    </xf>
    <xf numFmtId="37" fontId="0" fillId="2" borderId="8" xfId="27" applyFont="1" applyFill="1" applyBorder="1" applyAlignment="1">
      <alignment horizontal="fill"/>
      <protection/>
    </xf>
    <xf numFmtId="37" fontId="0" fillId="2" borderId="9" xfId="27" applyFont="1" applyFill="1" applyBorder="1" applyAlignment="1">
      <alignment horizontal="fill"/>
      <protection/>
    </xf>
    <xf numFmtId="37" fontId="0" fillId="2" borderId="2" xfId="27" applyFont="1" applyFill="1" applyBorder="1">
      <alignment/>
      <protection/>
    </xf>
    <xf numFmtId="37" fontId="0" fillId="2" borderId="1" xfId="27" applyFont="1" applyFill="1" applyBorder="1" applyAlignment="1">
      <alignment horizontal="center"/>
      <protection/>
    </xf>
    <xf numFmtId="37" fontId="0" fillId="2" borderId="3" xfId="27" applyFont="1" applyFill="1" applyBorder="1" applyAlignment="1">
      <alignment horizontal="center"/>
      <protection/>
    </xf>
    <xf numFmtId="37" fontId="0" fillId="2" borderId="5" xfId="27" applyFont="1" applyFill="1" applyBorder="1">
      <alignment/>
      <protection/>
    </xf>
    <xf numFmtId="37" fontId="0" fillId="2" borderId="15" xfId="27" applyNumberFormat="1" applyFont="1" applyFill="1" applyBorder="1" applyProtection="1">
      <alignment/>
      <protection/>
    </xf>
    <xf numFmtId="37" fontId="0" fillId="2" borderId="15" xfId="27" applyNumberFormat="1" applyFont="1" applyFill="1" applyBorder="1" applyAlignment="1" applyProtection="1">
      <alignment horizontal="center"/>
      <protection/>
    </xf>
    <xf numFmtId="37" fontId="0" fillId="2" borderId="16" xfId="27" applyNumberFormat="1" applyFont="1" applyFill="1" applyBorder="1" applyAlignment="1" applyProtection="1">
      <alignment horizontal="center"/>
      <protection/>
    </xf>
    <xf numFmtId="169" fontId="8" fillId="2" borderId="1" xfId="0" applyNumberFormat="1" applyFont="1" applyFill="1" applyBorder="1" applyAlignment="1">
      <alignment horizontal="center"/>
    </xf>
    <xf numFmtId="174" fontId="8" fillId="2" borderId="23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right"/>
    </xf>
    <xf numFmtId="168" fontId="0" fillId="0" borderId="1" xfId="32" applyFont="1" applyBorder="1" applyAlignment="1">
      <alignment horizontal="right"/>
      <protection/>
    </xf>
    <xf numFmtId="3" fontId="0" fillId="2" borderId="3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8" fillId="2" borderId="23" xfId="0" applyNumberFormat="1" applyFont="1" applyFill="1" applyBorder="1" applyAlignment="1">
      <alignment horizontal="right"/>
    </xf>
    <xf numFmtId="3" fontId="8" fillId="2" borderId="22" xfId="0" applyNumberFormat="1" applyFont="1" applyFill="1" applyBorder="1" applyAlignment="1">
      <alignment horizontal="right"/>
    </xf>
    <xf numFmtId="168" fontId="0" fillId="0" borderId="3" xfId="32" applyFont="1" applyBorder="1" applyAlignment="1">
      <alignment horizontal="right"/>
      <protection/>
    </xf>
    <xf numFmtId="3" fontId="8" fillId="2" borderId="16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/>
    </xf>
    <xf numFmtId="172" fontId="0" fillId="2" borderId="11" xfId="0" applyNumberFormat="1" applyFont="1" applyFill="1" applyBorder="1" applyAlignment="1">
      <alignment horizontal="right"/>
    </xf>
    <xf numFmtId="173" fontId="0" fillId="0" borderId="1" xfId="32" applyNumberFormat="1" applyFont="1" applyBorder="1" applyAlignment="1">
      <alignment horizontal="right"/>
      <protection/>
    </xf>
    <xf numFmtId="172" fontId="0" fillId="2" borderId="12" xfId="0" applyNumberFormat="1" applyFont="1" applyFill="1" applyBorder="1" applyAlignment="1">
      <alignment horizontal="right"/>
    </xf>
    <xf numFmtId="173" fontId="0" fillId="0" borderId="3" xfId="32" applyNumberFormat="1" applyFont="1" applyBorder="1" applyAlignment="1">
      <alignment horizontal="right"/>
      <protection/>
    </xf>
    <xf numFmtId="172" fontId="0" fillId="2" borderId="3" xfId="0" applyNumberFormat="1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72" fontId="8" fillId="2" borderId="22" xfId="0" applyNumberFormat="1" applyFont="1" applyFill="1" applyBorder="1" applyAlignment="1">
      <alignment horizontal="right"/>
    </xf>
    <xf numFmtId="172" fontId="8" fillId="2" borderId="23" xfId="0" applyNumberFormat="1" applyFont="1" applyFill="1" applyBorder="1" applyAlignment="1">
      <alignment horizontal="right"/>
    </xf>
    <xf numFmtId="172" fontId="8" fillId="2" borderId="15" xfId="0" applyNumberFormat="1" applyFont="1" applyFill="1" applyBorder="1" applyAlignment="1">
      <alignment horizontal="right"/>
    </xf>
    <xf numFmtId="172" fontId="8" fillId="2" borderId="16" xfId="0" applyNumberFormat="1" applyFont="1" applyFill="1" applyBorder="1" applyAlignment="1">
      <alignment horizontal="right"/>
    </xf>
    <xf numFmtId="169" fontId="8" fillId="2" borderId="3" xfId="0" applyNumberFormat="1" applyFont="1" applyFill="1" applyBorder="1" applyAlignment="1">
      <alignment horizontal="center"/>
    </xf>
    <xf numFmtId="174" fontId="8" fillId="2" borderId="1" xfId="0" applyNumberFormat="1" applyFont="1" applyFill="1" applyBorder="1" applyAlignment="1">
      <alignment horizontal="center"/>
    </xf>
    <xf numFmtId="174" fontId="8" fillId="2" borderId="3" xfId="0" applyNumberFormat="1" applyFont="1" applyFill="1" applyBorder="1" applyAlignment="1">
      <alignment horizontal="center"/>
    </xf>
    <xf numFmtId="169" fontId="0" fillId="2" borderId="3" xfId="0" applyNumberFormat="1" applyFont="1" applyFill="1" applyBorder="1" applyAlignment="1">
      <alignment horizontal="center"/>
    </xf>
    <xf numFmtId="172" fontId="0" fillId="2" borderId="1" xfId="0" applyNumberFormat="1" applyFont="1" applyFill="1" applyBorder="1" applyAlignment="1">
      <alignment horizontal="center"/>
    </xf>
    <xf numFmtId="172" fontId="0" fillId="2" borderId="3" xfId="0" applyNumberFormat="1" applyFont="1" applyFill="1" applyBorder="1" applyAlignment="1">
      <alignment horizontal="center"/>
    </xf>
    <xf numFmtId="169" fontId="8" fillId="2" borderId="0" xfId="0" applyNumberFormat="1" applyFont="1" applyFill="1" applyAlignment="1">
      <alignment horizontal="center"/>
    </xf>
    <xf numFmtId="169" fontId="8" fillId="2" borderId="0" xfId="0" applyNumberFormat="1" applyFont="1" applyFill="1" applyBorder="1" applyAlignment="1">
      <alignment horizontal="center"/>
    </xf>
    <xf numFmtId="174" fontId="0" fillId="0" borderId="3" xfId="0" applyNumberFormat="1" applyFont="1" applyFill="1" applyBorder="1" applyAlignment="1">
      <alignment horizontal="center"/>
    </xf>
    <xf numFmtId="174" fontId="0" fillId="0" borderId="1" xfId="0" applyNumberFormat="1" applyFont="1" applyFill="1" applyBorder="1" applyAlignment="1">
      <alignment horizontal="center"/>
    </xf>
    <xf numFmtId="179" fontId="0" fillId="2" borderId="1" xfId="0" applyNumberFormat="1" applyFont="1" applyFill="1" applyBorder="1" applyAlignment="1">
      <alignment horizontal="center"/>
    </xf>
    <xf numFmtId="172" fontId="8" fillId="2" borderId="3" xfId="0" applyNumberFormat="1" applyFont="1" applyFill="1" applyBorder="1" applyAlignment="1">
      <alignment horizontal="center"/>
    </xf>
    <xf numFmtId="169" fontId="0" fillId="2" borderId="0" xfId="0" applyNumberFormat="1" applyFont="1" applyFill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69" fontId="8" fillId="2" borderId="3" xfId="0" applyNumberFormat="1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center" vertical="center"/>
    </xf>
    <xf numFmtId="169" fontId="8" fillId="2" borderId="23" xfId="0" applyNumberFormat="1" applyFont="1" applyFill="1" applyBorder="1" applyAlignment="1">
      <alignment horizontal="center"/>
    </xf>
    <xf numFmtId="174" fontId="8" fillId="0" borderId="23" xfId="0" applyNumberFormat="1" applyFont="1" applyFill="1" applyBorder="1" applyAlignment="1">
      <alignment horizontal="center"/>
    </xf>
    <xf numFmtId="174" fontId="8" fillId="0" borderId="22" xfId="0" applyNumberFormat="1" applyFont="1" applyFill="1" applyBorder="1" applyAlignment="1">
      <alignment horizontal="center"/>
    </xf>
    <xf numFmtId="169" fontId="8" fillId="2" borderId="16" xfId="0" applyNumberFormat="1" applyFont="1" applyFill="1" applyBorder="1" applyAlignment="1">
      <alignment horizontal="center"/>
    </xf>
    <xf numFmtId="37" fontId="0" fillId="2" borderId="0" xfId="28" applyFont="1" applyFill="1">
      <alignment/>
      <protection/>
    </xf>
    <xf numFmtId="0" fontId="18" fillId="2" borderId="0" xfId="0" applyFont="1" applyFill="1" applyAlignment="1">
      <alignment/>
    </xf>
    <xf numFmtId="37" fontId="7" fillId="2" borderId="0" xfId="28" applyFont="1" applyFill="1" applyAlignment="1">
      <alignment horizontal="fill"/>
      <protection/>
    </xf>
    <xf numFmtId="37" fontId="0" fillId="2" borderId="4" xfId="28" applyFont="1" applyFill="1" applyBorder="1">
      <alignment/>
      <protection/>
    </xf>
    <xf numFmtId="37" fontId="0" fillId="2" borderId="2" xfId="28" applyFont="1" applyFill="1" applyBorder="1" applyAlignment="1">
      <alignment horizontal="center"/>
      <protection/>
    </xf>
    <xf numFmtId="0" fontId="0" fillId="2" borderId="5" xfId="0" applyFont="1" applyFill="1" applyBorder="1" applyAlignment="1">
      <alignment/>
    </xf>
    <xf numFmtId="37" fontId="0" fillId="2" borderId="15" xfId="28" applyFont="1" applyFill="1" applyBorder="1" applyAlignment="1">
      <alignment horizontal="center"/>
      <protection/>
    </xf>
    <xf numFmtId="37" fontId="0" fillId="2" borderId="16" xfId="28" applyFont="1" applyFill="1" applyBorder="1" applyAlignment="1">
      <alignment horizontal="center"/>
      <protection/>
    </xf>
    <xf numFmtId="0" fontId="0" fillId="2" borderId="5" xfId="0" applyFont="1" applyFill="1" applyBorder="1" applyAlignment="1">
      <alignment horizontal="left"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73" fontId="0" fillId="2" borderId="1" xfId="0" applyNumberFormat="1" applyFont="1" applyFill="1" applyBorder="1" applyAlignment="1">
      <alignment/>
    </xf>
    <xf numFmtId="0" fontId="0" fillId="2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3" fontId="0" fillId="2" borderId="1" xfId="0" applyNumberFormat="1" applyFont="1" applyFill="1" applyBorder="1" applyAlignment="1">
      <alignment vertical="center"/>
    </xf>
    <xf numFmtId="168" fontId="0" fillId="2" borderId="3" xfId="31" applyFont="1" applyFill="1" applyBorder="1" applyAlignment="1">
      <alignment horizontal="right"/>
      <protection/>
    </xf>
    <xf numFmtId="169" fontId="0" fillId="2" borderId="0" xfId="0" applyNumberFormat="1" applyFont="1" applyFill="1" applyBorder="1" applyAlignment="1">
      <alignment horizontal="center"/>
    </xf>
    <xf numFmtId="169" fontId="0" fillId="2" borderId="9" xfId="0" applyNumberFormat="1" applyFont="1" applyFill="1" applyBorder="1" applyAlignment="1">
      <alignment horizontal="center"/>
    </xf>
    <xf numFmtId="0" fontId="0" fillId="0" borderId="0" xfId="0" applyFont="1" applyBorder="1" applyAlignment="1" quotePrefix="1">
      <alignment/>
    </xf>
    <xf numFmtId="169" fontId="0" fillId="2" borderId="0" xfId="0" applyNumberFormat="1" applyFont="1" applyFill="1" applyAlignment="1">
      <alignment horizontal="right"/>
    </xf>
    <xf numFmtId="0" fontId="0" fillId="0" borderId="2" xfId="0" applyFont="1" applyFill="1" applyBorder="1" applyAlignment="1">
      <alignment horizontal="left"/>
    </xf>
    <xf numFmtId="166" fontId="6" fillId="0" borderId="0" xfId="20" applyFont="1" applyBorder="1" applyAlignment="1">
      <alignment/>
    </xf>
    <xf numFmtId="0" fontId="0" fillId="2" borderId="2" xfId="22" applyNumberFormat="1" applyFont="1" applyFill="1" applyBorder="1" applyAlignment="1">
      <alignment horizontal="left"/>
      <protection/>
    </xf>
    <xf numFmtId="0" fontId="0" fillId="2" borderId="2" xfId="22" applyNumberFormat="1" applyFont="1" applyFill="1" applyBorder="1" applyAlignment="1" quotePrefix="1">
      <alignment horizontal="left"/>
      <protection/>
    </xf>
    <xf numFmtId="0" fontId="0" fillId="2" borderId="5" xfId="22" applyNumberFormat="1" applyFont="1" applyFill="1" applyBorder="1" applyAlignment="1" quotePrefix="1">
      <alignment horizontal="left"/>
      <protection/>
    </xf>
    <xf numFmtId="37" fontId="8" fillId="2" borderId="11" xfId="22" applyFont="1" applyFill="1" applyBorder="1">
      <alignment/>
      <protection/>
    </xf>
    <xf numFmtId="0" fontId="8" fillId="2" borderId="14" xfId="0" applyFont="1" applyFill="1" applyBorder="1" applyAlignment="1">
      <alignment/>
    </xf>
    <xf numFmtId="174" fontId="0" fillId="2" borderId="9" xfId="0" applyNumberFormat="1" applyFont="1" applyFill="1" applyBorder="1" applyAlignment="1">
      <alignment/>
    </xf>
    <xf numFmtId="37" fontId="0" fillId="2" borderId="0" xfId="23" applyNumberFormat="1" applyFont="1" applyFill="1" applyBorder="1" applyProtection="1">
      <alignment/>
      <protection/>
    </xf>
    <xf numFmtId="169" fontId="8" fillId="2" borderId="22" xfId="0" applyNumberFormat="1" applyFont="1" applyFill="1" applyBorder="1" applyAlignment="1">
      <alignment vertical="center"/>
    </xf>
    <xf numFmtId="169" fontId="8" fillId="2" borderId="15" xfId="0" applyNumberFormat="1" applyFont="1" applyFill="1" applyBorder="1" applyAlignment="1">
      <alignment vertical="center"/>
    </xf>
    <xf numFmtId="169" fontId="8" fillId="2" borderId="1" xfId="0" applyNumberFormat="1" applyFont="1" applyFill="1" applyBorder="1" applyAlignment="1">
      <alignment horizontal="right" vertical="center"/>
    </xf>
    <xf numFmtId="169" fontId="0" fillId="2" borderId="1" xfId="0" applyNumberFormat="1" applyFont="1" applyFill="1" applyBorder="1" applyAlignment="1">
      <alignment horizontal="right" vertical="center"/>
    </xf>
    <xf numFmtId="0" fontId="0" fillId="0" borderId="2" xfId="22" applyNumberFormat="1" applyFont="1" applyBorder="1" applyAlignment="1" quotePrefix="1">
      <alignment horizontal="left"/>
      <protection/>
    </xf>
    <xf numFmtId="0" fontId="0" fillId="0" borderId="5" xfId="22" applyNumberFormat="1" applyFont="1" applyBorder="1" applyAlignment="1" quotePrefix="1">
      <alignment horizontal="left"/>
      <protection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0" fillId="2" borderId="2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0" fillId="2" borderId="19" xfId="0" applyFont="1" applyFill="1" applyBorder="1" applyAlignment="1">
      <alignment horizontal="centerContinuous"/>
    </xf>
    <xf numFmtId="0" fontId="0" fillId="2" borderId="20" xfId="0" applyFont="1" applyFill="1" applyBorder="1" applyAlignment="1">
      <alignment horizontal="centerContinuous"/>
    </xf>
    <xf numFmtId="0" fontId="0" fillId="2" borderId="21" xfId="0" applyFont="1" applyFill="1" applyBorder="1" applyAlignment="1">
      <alignment horizontal="centerContinuous"/>
    </xf>
    <xf numFmtId="0" fontId="0" fillId="2" borderId="4" xfId="0" applyFill="1" applyBorder="1" applyAlignment="1">
      <alignment horizontal="center" vertical="center" wrapText="1"/>
    </xf>
    <xf numFmtId="37" fontId="6" fillId="2" borderId="0" xfId="29" applyFont="1" applyFill="1" applyAlignment="1">
      <alignment horizontal="center"/>
      <protection/>
    </xf>
    <xf numFmtId="37" fontId="0" fillId="2" borderId="19" xfId="29" applyFont="1" applyFill="1" applyBorder="1" applyAlignment="1">
      <alignment horizontal="center"/>
      <protection/>
    </xf>
    <xf numFmtId="37" fontId="0" fillId="2" borderId="20" xfId="29" applyFont="1" applyFill="1" applyBorder="1" applyAlignment="1">
      <alignment horizontal="center"/>
      <protection/>
    </xf>
    <xf numFmtId="37" fontId="0" fillId="2" borderId="21" xfId="29" applyFont="1" applyFill="1" applyBorder="1" applyAlignment="1">
      <alignment horizontal="center"/>
      <protection/>
    </xf>
    <xf numFmtId="37" fontId="0" fillId="2" borderId="11" xfId="29" applyFont="1" applyFill="1" applyBorder="1" applyAlignment="1">
      <alignment horizontal="center" vertical="center" wrapText="1"/>
      <protection/>
    </xf>
    <xf numFmtId="0" fontId="0" fillId="2" borderId="10" xfId="0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166" fontId="6" fillId="0" borderId="0" xfId="20" applyFont="1" applyBorder="1" applyAlignment="1">
      <alignment horizont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37" fontId="0" fillId="2" borderId="6" xfId="22" applyFont="1" applyFill="1" applyBorder="1" applyAlignment="1">
      <alignment horizontal="center"/>
      <protection/>
    </xf>
    <xf numFmtId="37" fontId="0" fillId="2" borderId="7" xfId="22" applyFont="1" applyFill="1" applyBorder="1" applyAlignment="1">
      <alignment horizontal="center"/>
      <protection/>
    </xf>
    <xf numFmtId="37" fontId="0" fillId="2" borderId="20" xfId="22" applyFont="1" applyFill="1" applyBorder="1" applyAlignment="1">
      <alignment horizontal="center"/>
      <protection/>
    </xf>
    <xf numFmtId="37" fontId="4" fillId="2" borderId="0" xfId="30" applyFont="1" applyFill="1" applyAlignment="1">
      <alignment horizontal="center"/>
      <protection/>
    </xf>
    <xf numFmtId="37" fontId="6" fillId="2" borderId="0" xfId="22" applyFont="1" applyFill="1" applyAlignment="1">
      <alignment horizontal="center"/>
      <protection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7" fontId="0" fillId="2" borderId="19" xfId="25" applyFont="1" applyFill="1" applyBorder="1" applyAlignment="1">
      <alignment horizontal="center"/>
      <protection/>
    </xf>
    <xf numFmtId="37" fontId="0" fillId="2" borderId="20" xfId="25" applyFont="1" applyFill="1" applyBorder="1" applyAlignment="1">
      <alignment horizontal="center"/>
      <protection/>
    </xf>
    <xf numFmtId="37" fontId="6" fillId="2" borderId="0" xfId="25" applyFont="1" applyFill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37" fontId="0" fillId="2" borderId="12" xfId="29" applyFont="1" applyFill="1" applyBorder="1" applyAlignment="1">
      <alignment horizontal="center"/>
      <protection/>
    </xf>
    <xf numFmtId="37" fontId="0" fillId="2" borderId="11" xfId="29" applyFont="1" applyFill="1" applyBorder="1" applyAlignment="1">
      <alignment horizontal="center"/>
      <protection/>
    </xf>
    <xf numFmtId="37" fontId="0" fillId="2" borderId="22" xfId="29" applyFont="1" applyFill="1" applyBorder="1" applyAlignment="1">
      <alignment horizontal="center"/>
      <protection/>
    </xf>
    <xf numFmtId="37" fontId="0" fillId="2" borderId="23" xfId="29" applyFont="1" applyFill="1" applyBorder="1" applyAlignment="1">
      <alignment horizontal="center"/>
      <protection/>
    </xf>
    <xf numFmtId="0" fontId="0" fillId="2" borderId="2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37" fontId="0" fillId="2" borderId="8" xfId="23" applyFont="1" applyFill="1" applyBorder="1" applyAlignment="1">
      <alignment horizontal="center" vertical="center" wrapText="1"/>
      <protection/>
    </xf>
    <xf numFmtId="0" fontId="0" fillId="2" borderId="15" xfId="0" applyFill="1" applyBorder="1" applyAlignment="1">
      <alignment vertical="center" wrapText="1"/>
    </xf>
    <xf numFmtId="37" fontId="0" fillId="2" borderId="9" xfId="23" applyFont="1" applyFill="1" applyBorder="1" applyAlignment="1">
      <alignment horizontal="center" vertical="center" wrapText="1"/>
      <protection/>
    </xf>
    <xf numFmtId="0" fontId="0" fillId="2" borderId="16" xfId="0" applyFill="1" applyBorder="1" applyAlignment="1">
      <alignment vertical="center" wrapText="1"/>
    </xf>
    <xf numFmtId="37" fontId="0" fillId="2" borderId="11" xfId="23" applyFont="1" applyFill="1" applyBorder="1" applyAlignment="1">
      <alignment horizontal="center"/>
      <protection/>
    </xf>
    <xf numFmtId="37" fontId="0" fillId="2" borderId="10" xfId="23" applyFont="1" applyFill="1" applyBorder="1" applyAlignment="1">
      <alignment horizontal="center"/>
      <protection/>
    </xf>
    <xf numFmtId="37" fontId="0" fillId="2" borderId="4" xfId="23" applyFont="1" applyFill="1" applyBorder="1" applyAlignment="1">
      <alignment horizontal="center"/>
      <protection/>
    </xf>
    <xf numFmtId="37" fontId="6" fillId="2" borderId="0" xfId="23" applyFont="1" applyFill="1" applyAlignment="1">
      <alignment horizontal="center"/>
      <protection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37" fontId="0" fillId="0" borderId="9" xfId="24" applyFont="1" applyBorder="1" applyAlignment="1">
      <alignment horizontal="center" vertical="center" wrapText="1"/>
      <protection/>
    </xf>
    <xf numFmtId="37" fontId="0" fillId="0" borderId="8" xfId="24" applyFont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37" fontId="0" fillId="0" borderId="19" xfId="24" applyFont="1" applyBorder="1" applyAlignment="1">
      <alignment horizontal="center"/>
      <protection/>
    </xf>
    <xf numFmtId="37" fontId="0" fillId="0" borderId="20" xfId="24" applyFont="1" applyBorder="1" applyAlignment="1">
      <alignment horizontal="center"/>
      <protection/>
    </xf>
    <xf numFmtId="37" fontId="0" fillId="0" borderId="21" xfId="24" applyFont="1" applyBorder="1" applyAlignment="1">
      <alignment horizontal="center"/>
      <protection/>
    </xf>
    <xf numFmtId="37" fontId="4" fillId="0" borderId="0" xfId="30" applyFont="1" applyAlignment="1">
      <alignment horizontal="center"/>
      <protection/>
    </xf>
    <xf numFmtId="37" fontId="6" fillId="0" borderId="0" xfId="24" applyFont="1" applyFill="1" applyAlignment="1">
      <alignment horizontal="center"/>
      <protection/>
    </xf>
    <xf numFmtId="37" fontId="0" fillId="2" borderId="23" xfId="24" applyFont="1" applyFill="1" applyBorder="1" applyAlignment="1">
      <alignment horizontal="center"/>
      <protection/>
    </xf>
    <xf numFmtId="37" fontId="0" fillId="2" borderId="13" xfId="24" applyFont="1" applyFill="1" applyBorder="1" applyAlignment="1">
      <alignment horizontal="center"/>
      <protection/>
    </xf>
    <xf numFmtId="37" fontId="0" fillId="2" borderId="26" xfId="24" applyFont="1" applyFill="1" applyBorder="1" applyAlignment="1">
      <alignment horizontal="center"/>
      <protection/>
    </xf>
    <xf numFmtId="37" fontId="6" fillId="2" borderId="0" xfId="24" applyFont="1" applyFill="1" applyAlignment="1">
      <alignment horizontal="center"/>
      <protection/>
    </xf>
    <xf numFmtId="37" fontId="0" fillId="2" borderId="11" xfId="24" applyFont="1" applyFill="1" applyBorder="1" applyAlignment="1">
      <alignment horizontal="center"/>
      <protection/>
    </xf>
    <xf numFmtId="37" fontId="0" fillId="2" borderId="10" xfId="24" applyFont="1" applyFill="1" applyBorder="1" applyAlignment="1">
      <alignment horizontal="center"/>
      <protection/>
    </xf>
    <xf numFmtId="37" fontId="0" fillId="2" borderId="4" xfId="24" applyFont="1" applyFill="1" applyBorder="1" applyAlignment="1">
      <alignment horizontal="center"/>
      <protection/>
    </xf>
    <xf numFmtId="0" fontId="0" fillId="2" borderId="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37" fontId="0" fillId="2" borderId="19" xfId="26" applyFont="1" applyFill="1" applyBorder="1" applyAlignment="1">
      <alignment horizontal="center"/>
      <protection/>
    </xf>
    <xf numFmtId="37" fontId="0" fillId="2" borderId="20" xfId="26" applyFont="1" applyFill="1" applyBorder="1" applyAlignment="1">
      <alignment horizontal="center"/>
      <protection/>
    </xf>
    <xf numFmtId="37" fontId="0" fillId="2" borderId="21" xfId="26" applyFont="1" applyFill="1" applyBorder="1" applyAlignment="1">
      <alignment horizontal="center"/>
      <protection/>
    </xf>
    <xf numFmtId="37" fontId="6" fillId="2" borderId="0" xfId="26" applyFont="1" applyFill="1" applyAlignment="1">
      <alignment horizontal="center"/>
      <protection/>
    </xf>
    <xf numFmtId="3" fontId="0" fillId="2" borderId="0" xfId="26" applyNumberFormat="1" applyFont="1" applyFill="1" applyBorder="1" applyAlignment="1" applyProtection="1">
      <alignment horizontal="center"/>
      <protection/>
    </xf>
    <xf numFmtId="3" fontId="0" fillId="2" borderId="0" xfId="26" applyNumberFormat="1" applyFont="1" applyFill="1" applyBorder="1" applyAlignment="1" applyProtection="1" quotePrefix="1">
      <alignment horizontal="center"/>
      <protection/>
    </xf>
    <xf numFmtId="37" fontId="0" fillId="2" borderId="0" xfId="26" applyFont="1" applyFill="1" applyBorder="1" applyAlignment="1">
      <alignment horizontal="center"/>
      <protection/>
    </xf>
    <xf numFmtId="37" fontId="0" fillId="2" borderId="9" xfId="26" applyFont="1" applyFill="1" applyBorder="1" applyAlignment="1">
      <alignment horizontal="center"/>
      <protection/>
    </xf>
    <xf numFmtId="37" fontId="0" fillId="2" borderId="18" xfId="26" applyFont="1" applyFill="1" applyBorder="1" applyAlignment="1">
      <alignment horizontal="center"/>
      <protection/>
    </xf>
    <xf numFmtId="37" fontId="0" fillId="2" borderId="17" xfId="26" applyFont="1" applyFill="1" applyBorder="1" applyAlignment="1">
      <alignment horizontal="center"/>
      <protection/>
    </xf>
    <xf numFmtId="37" fontId="0" fillId="2" borderId="8" xfId="26" applyFont="1" applyFill="1" applyBorder="1" applyAlignment="1">
      <alignment horizontal="center" vertical="center" wrapText="1"/>
      <protection/>
    </xf>
    <xf numFmtId="0" fontId="0" fillId="2" borderId="1" xfId="0" applyFill="1" applyBorder="1" applyAlignment="1">
      <alignment vertical="center" wrapText="1"/>
    </xf>
    <xf numFmtId="37" fontId="0" fillId="2" borderId="23" xfId="26" applyFont="1" applyFill="1" applyBorder="1" applyAlignment="1">
      <alignment horizontal="center"/>
      <protection/>
    </xf>
    <xf numFmtId="37" fontId="0" fillId="2" borderId="13" xfId="26" applyFont="1" applyFill="1" applyBorder="1" applyAlignment="1">
      <alignment horizontal="center"/>
      <protection/>
    </xf>
    <xf numFmtId="37" fontId="0" fillId="2" borderId="26" xfId="26" applyFont="1" applyFill="1" applyBorder="1" applyAlignment="1">
      <alignment horizontal="center"/>
      <protection/>
    </xf>
    <xf numFmtId="37" fontId="0" fillId="2" borderId="3" xfId="26" applyFont="1" applyFill="1" applyBorder="1" applyAlignment="1">
      <alignment horizontal="center"/>
      <protection/>
    </xf>
    <xf numFmtId="37" fontId="0" fillId="2" borderId="2" xfId="26" applyFont="1" applyFill="1" applyBorder="1" applyAlignment="1">
      <alignment horizontal="center"/>
      <protection/>
    </xf>
    <xf numFmtId="0" fontId="0" fillId="2" borderId="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37" fontId="0" fillId="2" borderId="19" xfId="27" applyFont="1" applyFill="1" applyBorder="1" applyAlignment="1">
      <alignment horizontal="center"/>
      <protection/>
    </xf>
    <xf numFmtId="37" fontId="0" fillId="2" borderId="20" xfId="27" applyFont="1" applyFill="1" applyBorder="1" applyAlignment="1">
      <alignment horizontal="center"/>
      <protection/>
    </xf>
    <xf numFmtId="37" fontId="0" fillId="2" borderId="21" xfId="27" applyFont="1" applyFill="1" applyBorder="1" applyAlignment="1">
      <alignment horizontal="center"/>
      <protection/>
    </xf>
    <xf numFmtId="37" fontId="6" fillId="2" borderId="0" xfId="27" applyFont="1" applyFill="1" applyAlignment="1">
      <alignment horizontal="center"/>
      <protection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2" borderId="9" xfId="0" applyFont="1" applyFill="1" applyBorder="1" applyAlignment="1">
      <alignment horizontal="center" vertical="center"/>
    </xf>
    <xf numFmtId="37" fontId="0" fillId="2" borderId="23" xfId="28" applyFont="1" applyFill="1" applyBorder="1" applyAlignment="1">
      <alignment horizontal="center"/>
      <protection/>
    </xf>
    <xf numFmtId="37" fontId="0" fillId="2" borderId="26" xfId="28" applyFont="1" applyFill="1" applyBorder="1" applyAlignment="1">
      <alignment horizontal="center"/>
      <protection/>
    </xf>
    <xf numFmtId="37" fontId="0" fillId="2" borderId="13" xfId="28" applyFont="1" applyFill="1" applyBorder="1" applyAlignment="1">
      <alignment horizontal="center"/>
      <protection/>
    </xf>
    <xf numFmtId="37" fontId="6" fillId="2" borderId="0" xfId="28" applyFont="1" applyFill="1" applyAlignment="1">
      <alignment horizontal="center"/>
      <protection/>
    </xf>
    <xf numFmtId="37" fontId="0" fillId="2" borderId="11" xfId="28" applyFont="1" applyFill="1" applyBorder="1" applyAlignment="1">
      <alignment horizontal="center"/>
      <protection/>
    </xf>
    <xf numFmtId="37" fontId="0" fillId="2" borderId="4" xfId="28" applyFont="1" applyFill="1" applyBorder="1" applyAlignment="1">
      <alignment horizontal="center"/>
      <protection/>
    </xf>
    <xf numFmtId="37" fontId="0" fillId="2" borderId="10" xfId="28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37" fontId="6" fillId="0" borderId="0" xfId="28" applyFont="1" applyAlignment="1">
      <alignment horizontal="center"/>
      <protection/>
    </xf>
    <xf numFmtId="37" fontId="0" fillId="0" borderId="2" xfId="28" applyFont="1" applyBorder="1" applyAlignment="1">
      <alignment horizontal="center" vertical="center" wrapText="1"/>
      <protection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0" borderId="0" xfId="16" applyAlignment="1">
      <alignment/>
    </xf>
    <xf numFmtId="37" fontId="1" fillId="2" borderId="0" xfId="16" applyFill="1" applyAlignment="1">
      <alignment/>
    </xf>
    <xf numFmtId="0" fontId="1" fillId="2" borderId="0" xfId="16" applyFill="1" applyAlignment="1">
      <alignment/>
    </xf>
    <xf numFmtId="0" fontId="1" fillId="0" borderId="0" xfId="16" applyBorder="1" applyAlignment="1">
      <alignment/>
    </xf>
    <xf numFmtId="0" fontId="1" fillId="2" borderId="0" xfId="16" applyFill="1" applyAlignment="1">
      <alignment horizontal="center"/>
    </xf>
    <xf numFmtId="0" fontId="1" fillId="2" borderId="0" xfId="16" applyFill="1" applyAlignment="1">
      <alignment horizontal="centerContinuous"/>
    </xf>
    <xf numFmtId="0" fontId="1" fillId="2" borderId="0" xfId="16" applyFill="1" applyBorder="1" applyAlignment="1">
      <alignment/>
    </xf>
    <xf numFmtId="37" fontId="1" fillId="0" borderId="0" xfId="16" applyAlignment="1">
      <alignment/>
    </xf>
    <xf numFmtId="0" fontId="1" fillId="2" borderId="0" xfId="16" applyNumberFormat="1" applyFill="1" applyAlignment="1">
      <alignment/>
    </xf>
    <xf numFmtId="0" fontId="1" fillId="0" borderId="0" xfId="16" applyAlignment="1">
      <alignment horizontal="centerContinuous"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1" fillId="2" borderId="0" xfId="16" applyFill="1" applyAlignment="1">
      <alignment horizontal="left"/>
    </xf>
  </cellXfs>
  <cellStyles count="2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10" xfId="23"/>
    <cellStyle name="Normal_CARNE15" xfId="24"/>
    <cellStyle name="Normal_CARNE2" xfId="25"/>
    <cellStyle name="Normal_CARNE20" xfId="26"/>
    <cellStyle name="Normal_CARNE25" xfId="27"/>
    <cellStyle name="Normal_CARNE27" xfId="28"/>
    <cellStyle name="Normal_CARNE5" xfId="29"/>
    <cellStyle name="Normal_GANADE1" xfId="30"/>
    <cellStyle name="Normal_p425_cap20. anexo" xfId="31"/>
    <cellStyle name="Normal_p440_cap20. anexo" xfId="32"/>
    <cellStyle name="pepe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externalLink" Target="externalLinks/externalLink1.xml" /><Relationship Id="rId72" Type="http://schemas.openxmlformats.org/officeDocument/2006/relationships/externalLink" Target="externalLinks/externalLink2.xml" /><Relationship Id="rId73" Type="http://schemas.openxmlformats.org/officeDocument/2006/relationships/externalLink" Target="externalLinks/externalLink3.xml" /><Relationship Id="rId74" Type="http://schemas.openxmlformats.org/officeDocument/2006/relationships/externalLink" Target="externalLinks/externalLink4.xml" /><Relationship Id="rId75" Type="http://schemas.openxmlformats.org/officeDocument/2006/relationships/externalLink" Target="externalLinks/externalLink5.xml" /><Relationship Id="rId76" Type="http://schemas.openxmlformats.org/officeDocument/2006/relationships/externalLink" Target="externalLinks/externalLink6.xml" /><Relationship Id="rId77" Type="http://schemas.openxmlformats.org/officeDocument/2006/relationships/externalLink" Target="externalLinks/externalLink7.xml" /><Relationship Id="rId78" Type="http://schemas.openxmlformats.org/officeDocument/2006/relationships/externalLink" Target="externalLinks/externalLink8.xml" /><Relationship Id="rId79" Type="http://schemas.openxmlformats.org/officeDocument/2006/relationships/externalLink" Target="externalLinks/externalLink9.xml" /><Relationship Id="rId80" Type="http://schemas.openxmlformats.org/officeDocument/2006/relationships/externalLink" Target="externalLinks/externalLink10.xml" /><Relationship Id="rId81" Type="http://schemas.openxmlformats.org/officeDocument/2006/relationships/externalLink" Target="externalLinks/externalLink11.xml" /><Relationship Id="rId82" Type="http://schemas.openxmlformats.org/officeDocument/2006/relationships/externalLink" Target="externalLinks/externalLink12.xml" /><Relationship Id="rId83" Type="http://schemas.openxmlformats.org/officeDocument/2006/relationships/externalLink" Target="externalLinks/externalLink13.xml" /><Relationship Id="rId84" Type="http://schemas.openxmlformats.org/officeDocument/2006/relationships/externalLink" Target="externalLinks/externalLink14.xml" /><Relationship Id="rId85" Type="http://schemas.openxmlformats.org/officeDocument/2006/relationships/externalLink" Target="externalLinks/externalLink15.xml" /><Relationship Id="rId86" Type="http://schemas.openxmlformats.org/officeDocument/2006/relationships/externalLink" Target="externalLinks/externalLink16.xml" /><Relationship Id="rId87" Type="http://schemas.openxmlformats.org/officeDocument/2006/relationships/externalLink" Target="externalLinks/externalLink17.xml" /><Relationship Id="rId8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a\elabAEA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serihist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internacional\faostat%20agricola\faoagricola2.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A1">
      <selection activeCell="D2" sqref="D2"/>
    </sheetView>
  </sheetViews>
  <sheetFormatPr defaultColWidth="11.421875" defaultRowHeight="12.75"/>
  <cols>
    <col min="1" max="16384" width="11.421875" style="313" customWidth="1"/>
  </cols>
  <sheetData>
    <row r="1" ht="20.25">
      <c r="E1" s="778" t="s">
        <v>409</v>
      </c>
    </row>
    <row r="4" ht="15.75">
      <c r="E4" s="779" t="s">
        <v>410</v>
      </c>
    </row>
    <row r="8" s="780" customFormat="1" ht="12.75">
      <c r="A8" s="780" t="s">
        <v>411</v>
      </c>
    </row>
    <row r="9" s="780" customFormat="1" ht="12.75">
      <c r="A9" s="780" t="s">
        <v>413</v>
      </c>
    </row>
    <row r="10" s="780" customFormat="1" ht="12.75">
      <c r="A10" s="780" t="s">
        <v>414</v>
      </c>
    </row>
    <row r="11" s="780" customFormat="1" ht="12.75">
      <c r="A11" s="780" t="s">
        <v>415</v>
      </c>
    </row>
    <row r="12" s="780" customFormat="1" ht="12.75">
      <c r="A12" s="780" t="s">
        <v>416</v>
      </c>
    </row>
    <row r="13" s="780" customFormat="1" ht="12.75">
      <c r="A13" s="780" t="s">
        <v>417</v>
      </c>
    </row>
    <row r="14" s="780" customFormat="1" ht="12.75">
      <c r="A14" s="780" t="s">
        <v>418</v>
      </c>
    </row>
    <row r="15" s="780" customFormat="1" ht="12.75">
      <c r="A15" s="780" t="s">
        <v>419</v>
      </c>
    </row>
    <row r="16" s="780" customFormat="1" ht="12.75">
      <c r="A16" s="780" t="s">
        <v>420</v>
      </c>
    </row>
    <row r="17" s="780" customFormat="1" ht="12.75">
      <c r="A17" s="780" t="s">
        <v>421</v>
      </c>
    </row>
    <row r="18" s="780" customFormat="1" ht="12.75">
      <c r="A18" s="780" t="s">
        <v>422</v>
      </c>
    </row>
    <row r="19" s="780" customFormat="1" ht="12.75">
      <c r="A19" s="780" t="s">
        <v>423</v>
      </c>
    </row>
    <row r="20" s="780" customFormat="1" ht="12.75">
      <c r="A20" s="780" t="s">
        <v>424</v>
      </c>
    </row>
    <row r="21" s="780" customFormat="1" ht="12.75">
      <c r="A21" s="780" t="s">
        <v>425</v>
      </c>
    </row>
    <row r="22" s="780" customFormat="1" ht="12.75">
      <c r="A22" s="780" t="s">
        <v>426</v>
      </c>
    </row>
    <row r="23" s="780" customFormat="1" ht="12.75">
      <c r="A23" s="780" t="s">
        <v>427</v>
      </c>
    </row>
    <row r="24" s="780" customFormat="1" ht="12.75">
      <c r="A24" s="780" t="s">
        <v>428</v>
      </c>
    </row>
    <row r="25" s="780" customFormat="1" ht="12.75">
      <c r="A25" s="780" t="s">
        <v>429</v>
      </c>
    </row>
    <row r="26" s="780" customFormat="1" ht="12.75">
      <c r="A26" s="780" t="s">
        <v>430</v>
      </c>
    </row>
    <row r="27" s="780" customFormat="1" ht="12.75">
      <c r="A27" s="780" t="s">
        <v>431</v>
      </c>
    </row>
    <row r="28" s="780" customFormat="1" ht="12.75">
      <c r="A28" s="780" t="s">
        <v>432</v>
      </c>
    </row>
    <row r="29" s="780" customFormat="1" ht="12.75">
      <c r="A29" s="780" t="s">
        <v>433</v>
      </c>
    </row>
    <row r="30" s="780" customFormat="1" ht="12.75">
      <c r="A30" s="780" t="s">
        <v>434</v>
      </c>
    </row>
    <row r="31" s="780" customFormat="1" ht="12.75">
      <c r="A31" s="780" t="s">
        <v>435</v>
      </c>
    </row>
    <row r="32" s="780" customFormat="1" ht="12.75">
      <c r="A32" s="780" t="s">
        <v>436</v>
      </c>
    </row>
    <row r="33" s="780" customFormat="1" ht="12.75">
      <c r="A33" s="780" t="s">
        <v>437</v>
      </c>
    </row>
    <row r="34" s="780" customFormat="1" ht="12.75">
      <c r="A34" s="780" t="s">
        <v>438</v>
      </c>
    </row>
    <row r="35" s="780" customFormat="1" ht="12.75">
      <c r="A35" s="780" t="s">
        <v>439</v>
      </c>
    </row>
    <row r="36" s="780" customFormat="1" ht="12.75">
      <c r="A36" s="780" t="s">
        <v>440</v>
      </c>
    </row>
    <row r="37" s="780" customFormat="1" ht="12.75">
      <c r="A37" s="780" t="s">
        <v>441</v>
      </c>
    </row>
    <row r="38" s="780" customFormat="1" ht="12.75">
      <c r="A38" s="780" t="s">
        <v>442</v>
      </c>
    </row>
    <row r="39" s="780" customFormat="1" ht="12.75">
      <c r="A39" s="780" t="s">
        <v>443</v>
      </c>
    </row>
    <row r="40" s="780" customFormat="1" ht="12.75">
      <c r="A40" s="780" t="s">
        <v>444</v>
      </c>
    </row>
    <row r="41" s="780" customFormat="1" ht="12.75">
      <c r="A41" s="780" t="s">
        <v>445</v>
      </c>
    </row>
    <row r="42" s="780" customFormat="1" ht="12.75">
      <c r="A42" s="780" t="s">
        <v>446</v>
      </c>
    </row>
    <row r="43" s="780" customFormat="1" ht="12.75">
      <c r="A43" s="780" t="s">
        <v>447</v>
      </c>
    </row>
    <row r="44" s="780" customFormat="1" ht="12.75">
      <c r="A44" s="780" t="s">
        <v>448</v>
      </c>
    </row>
    <row r="45" s="780" customFormat="1" ht="12.75">
      <c r="A45" s="780" t="s">
        <v>449</v>
      </c>
    </row>
    <row r="46" s="780" customFormat="1" ht="12.75">
      <c r="A46" s="780" t="s">
        <v>450</v>
      </c>
    </row>
    <row r="47" s="780" customFormat="1" ht="12.75">
      <c r="A47" s="780" t="s">
        <v>451</v>
      </c>
    </row>
    <row r="48" s="780" customFormat="1" ht="12.75">
      <c r="A48" s="780" t="s">
        <v>452</v>
      </c>
    </row>
    <row r="49" s="780" customFormat="1" ht="12.75">
      <c r="A49" s="780" t="s">
        <v>453</v>
      </c>
    </row>
    <row r="50" s="780" customFormat="1" ht="12.75">
      <c r="A50" s="780" t="s">
        <v>454</v>
      </c>
    </row>
    <row r="51" s="780" customFormat="1" ht="12.75">
      <c r="A51" s="780" t="s">
        <v>455</v>
      </c>
    </row>
    <row r="52" s="780" customFormat="1" ht="12.75">
      <c r="A52" s="780" t="s">
        <v>456</v>
      </c>
    </row>
    <row r="53" s="780" customFormat="1" ht="12.75">
      <c r="A53" s="780" t="s">
        <v>457</v>
      </c>
    </row>
    <row r="54" s="780" customFormat="1" ht="12.75">
      <c r="A54" s="780" t="s">
        <v>458</v>
      </c>
    </row>
    <row r="55" s="780" customFormat="1" ht="12.75">
      <c r="A55" s="780" t="s">
        <v>459</v>
      </c>
    </row>
    <row r="56" s="780" customFormat="1" ht="12.75">
      <c r="A56" s="780" t="s">
        <v>460</v>
      </c>
    </row>
    <row r="57" s="780" customFormat="1" ht="12.75">
      <c r="A57" s="780" t="s">
        <v>461</v>
      </c>
    </row>
    <row r="58" s="780" customFormat="1" ht="12.75">
      <c r="A58" s="780" t="s">
        <v>462</v>
      </c>
    </row>
    <row r="59" s="780" customFormat="1" ht="12.75">
      <c r="A59" s="780" t="s">
        <v>463</v>
      </c>
    </row>
    <row r="60" s="780" customFormat="1" ht="12.75">
      <c r="A60" s="780" t="s">
        <v>464</v>
      </c>
    </row>
    <row r="61" s="780" customFormat="1" ht="12.75">
      <c r="A61" s="780" t="s">
        <v>465</v>
      </c>
    </row>
    <row r="62" s="780" customFormat="1" ht="12.75">
      <c r="A62" s="780" t="s">
        <v>466</v>
      </c>
    </row>
    <row r="63" s="780" customFormat="1" ht="12.75">
      <c r="A63" s="780" t="s">
        <v>467</v>
      </c>
    </row>
    <row r="64" s="780" customFormat="1" ht="12.75">
      <c r="A64" s="780" t="s">
        <v>468</v>
      </c>
    </row>
    <row r="65" s="780" customFormat="1" ht="12.75">
      <c r="A65" s="780" t="s">
        <v>469</v>
      </c>
    </row>
    <row r="66" s="780" customFormat="1" ht="12.75">
      <c r="A66" s="780" t="s">
        <v>470</v>
      </c>
    </row>
    <row r="67" s="780" customFormat="1" ht="12.75">
      <c r="A67" s="780" t="s">
        <v>471</v>
      </c>
    </row>
    <row r="68" s="780" customFormat="1" ht="12.75">
      <c r="A68" s="780" t="s">
        <v>472</v>
      </c>
    </row>
    <row r="69" s="780" customFormat="1" ht="12.75">
      <c r="A69" s="780" t="s">
        <v>473</v>
      </c>
    </row>
    <row r="70" s="780" customFormat="1" ht="12.75">
      <c r="A70" s="780" t="s">
        <v>474</v>
      </c>
    </row>
    <row r="71" s="780" customFormat="1" ht="12.75">
      <c r="A71" s="780" t="s">
        <v>475</v>
      </c>
    </row>
    <row r="72" s="780" customFormat="1" ht="12.75">
      <c r="A72" s="780" t="s">
        <v>476</v>
      </c>
    </row>
    <row r="73" s="780" customFormat="1" ht="12.75">
      <c r="A73" s="780" t="s">
        <v>477</v>
      </c>
    </row>
    <row r="74" s="780" customFormat="1" ht="12.75">
      <c r="A74" s="780" t="s">
        <v>478</v>
      </c>
    </row>
  </sheetData>
  <mergeCells count="67">
    <mergeCell ref="A72:IV72"/>
    <mergeCell ref="A73:IV73"/>
    <mergeCell ref="A74:IV74"/>
    <mergeCell ref="A68:IV68"/>
    <mergeCell ref="A69:IV69"/>
    <mergeCell ref="A70:IV70"/>
    <mergeCell ref="A71:IV71"/>
    <mergeCell ref="A64:IV64"/>
    <mergeCell ref="A65:IV65"/>
    <mergeCell ref="A66:IV66"/>
    <mergeCell ref="A67:IV67"/>
    <mergeCell ref="A60:IV60"/>
    <mergeCell ref="A61:IV61"/>
    <mergeCell ref="A62:IV62"/>
    <mergeCell ref="A63:IV63"/>
    <mergeCell ref="A56:IV56"/>
    <mergeCell ref="A57:IV57"/>
    <mergeCell ref="A58:IV58"/>
    <mergeCell ref="A59:IV59"/>
    <mergeCell ref="A52:IV52"/>
    <mergeCell ref="A53:IV53"/>
    <mergeCell ref="A54:IV54"/>
    <mergeCell ref="A55:IV55"/>
    <mergeCell ref="A48:IV48"/>
    <mergeCell ref="A49:IV49"/>
    <mergeCell ref="A50:IV50"/>
    <mergeCell ref="A51:IV51"/>
    <mergeCell ref="A44:IV44"/>
    <mergeCell ref="A45:IV45"/>
    <mergeCell ref="A46:IV46"/>
    <mergeCell ref="A47:IV47"/>
    <mergeCell ref="A40:IV40"/>
    <mergeCell ref="A41:IV41"/>
    <mergeCell ref="A42:IV42"/>
    <mergeCell ref="A43:IV43"/>
    <mergeCell ref="A36:IV36"/>
    <mergeCell ref="A37:IV37"/>
    <mergeCell ref="A38:IV38"/>
    <mergeCell ref="A39:IV39"/>
    <mergeCell ref="A32:IV32"/>
    <mergeCell ref="A33:IV33"/>
    <mergeCell ref="A34:IV34"/>
    <mergeCell ref="A35:IV35"/>
    <mergeCell ref="A28:IV28"/>
    <mergeCell ref="A29:IV29"/>
    <mergeCell ref="A30:IV30"/>
    <mergeCell ref="A31:IV31"/>
    <mergeCell ref="A24:IV24"/>
    <mergeCell ref="A25:IV25"/>
    <mergeCell ref="A26:IV26"/>
    <mergeCell ref="A27:IV27"/>
    <mergeCell ref="A20:IV20"/>
    <mergeCell ref="A21:IV21"/>
    <mergeCell ref="A22:IV22"/>
    <mergeCell ref="A23:IV23"/>
    <mergeCell ref="A16:IV16"/>
    <mergeCell ref="A17:IV17"/>
    <mergeCell ref="A18:IV18"/>
    <mergeCell ref="A19:IV19"/>
    <mergeCell ref="A12:IV12"/>
    <mergeCell ref="A13:IV13"/>
    <mergeCell ref="A14:IV14"/>
    <mergeCell ref="A15:IV15"/>
    <mergeCell ref="A8:IV8"/>
    <mergeCell ref="A9:IV9"/>
    <mergeCell ref="A10:IV10"/>
    <mergeCell ref="A11:IV11"/>
  </mergeCells>
  <hyperlinks>
    <hyperlink ref="A8" location="'20.1'!A1" display="20.1.  CARNE: Serie histórica del número de animales sacrificados y peso canal según especies "/>
    <hyperlink ref="A9" location="'20.2 (06)'!A1" display="20.2.  CARNE: Sacrificio de ganado en mataderos y fuera de ellos, 2006 "/>
    <hyperlink ref="A10" location="'20.2 (07)'!A1" display="20.2.  CARNE: Sacrificio de ganado en mataderos y fuera de ellos, 2007 "/>
    <hyperlink ref="A11" location="'20.3'!A1" display="20.3.  CARNE: Serie histórica de las Importaciones de España según tipos (Toneladas) "/>
    <hyperlink ref="A12" location="'20.4'!A1" display="20.4.  CARNE: Serie histórica de las exportaciones de España según tipos (Toneladas) "/>
    <hyperlink ref="A13" location="'20.5'!A1" display="20.5. BALANCE DE APROVISIONAMIENTO DE CARNE (Mil toneladas canal) Cobertura geográfica: ESPAÑA"/>
    <hyperlink ref="A14" location="'20.6 (06)'!A1" display="20.6.  CARNE: Importaciones de España (Toneladas), 2006 "/>
    <hyperlink ref="A15" location="'20.6 (07)'!A1" display="20.6.  CARNE: Importaciones de España (Toneladas), 2007 "/>
    <hyperlink ref="A16" location="'20.7 (06)'!A1" display="20.7.  CARNE: Exportaciones de España (Toneladas), 2006 "/>
    <hyperlink ref="A17" location="'20.7 (07)'!A1" display="20.7.  CARNE: Exportaciones de España (Toneladas), 2007 "/>
    <hyperlink ref="A18" location="'20.8'!A1" display="20.8.  CARNE DE BOVINO: Serie histórica de animales sacrificados y peso canal medio según categorías "/>
    <hyperlink ref="A19" location="'20.9'!A1" display="20.9.  CARNE DE BOVINO: Serie histórica del peso canal total y precio en vivo percibido según categorías "/>
    <hyperlink ref="A20" location="'20.10 (06)'!A1" display="20.10.  CARNE DE BOVINO: Análisis autonómico de animales sacrificados y peso canal medio según categorías, 2006 "/>
    <hyperlink ref="A21" location="'20.10 (07)'!A1" display="20.10.  CARNE DE BOVINO: Análisis autonómico de animales sacrificados y peso canal medio según categorías, 2007 "/>
    <hyperlink ref="A22" location="'20.11 (06)'!A1" display="20.11.  CARNE DE BOVINO: Análisis autonómico del peso canal total obtenido según destino de la producción y categorías, 2006 (Toneladas) "/>
    <hyperlink ref="A23" location="'20.11 (07)'!A1" display="20.11.  CARNE DE BOVINO: Análisis autonómico del peso canal total obtenido según destino de la producción y categorías, 2007 (Toneladas) "/>
    <hyperlink ref="A24" location="'20.12 (06)'!A1" display="20.12.  CARNE DE BOVINO: Desagregación provincial de animales sacrificados y peso canal medio según categorías, 2006 "/>
    <hyperlink ref="A25" location="'20.12 (07)'!A1" display="20.12.  CARNE DE BOVINO: Desagregación provincial de animales sacrificados y peso canal medio según categorías, 2007 "/>
    <hyperlink ref="A26" location="'20.13 (06)'!A1" display="20.13.  CARNE DE BOVINO: Desagregación provincial del peso canal total obtenido según destino de la producción y categorías, 2006 (Toneladas) "/>
    <hyperlink ref="A27" location="'20.13 (07)'!A1" display="20.13.  CARNE DE BOVINO: Desagregación provincial del peso canal total obtenido según destino de la producción y categorías, 2007 (Toneladas) "/>
    <hyperlink ref="A28" location="'20.14'!A1" display="20.14.  CARNE DE OVINO: Serie histórica del número de animales sacrificados y peso canal medio según categorías "/>
    <hyperlink ref="A29" location="'20.15'!A1" display="20.15.  CARNE DE OVINO: Serie histórica del peso canal total y del precio en vivo percibido según categorías "/>
    <hyperlink ref="A30" location="'20.16 (06)'!A1" display="20.16.  CARNE DE OVINO: Análisis autonómico del número de animales sacrificados según categorías, 2006 "/>
    <hyperlink ref="A31" location="'20.16 (07)'!A1" display="20.16.  CARNE DE OVINO: Análisis autonómico del número de animales sacrificados según categorías, 2007 "/>
    <hyperlink ref="A32" location="'20.17 (06)'!A1" display="20.17.  CARNE DE OVINO: Análisis autonómico del peso canal según categorías, 2006 "/>
    <hyperlink ref="A33" location="'20.17 (07)'!A1" display="20.17.  CARNE DE OVINO: Análisis autonómico del peso canal según categorías, 2007 "/>
    <hyperlink ref="A34" location="'20.18 (06)'!A1" display="20.18.  CARNE DE OVINO: Desagregación provincial del número de animales sacrificados según categorías, 2006 "/>
    <hyperlink ref="A35" location="'20.18 (07)'!A1" display="20.18.  CARNE DE OVINO: Desagregación provincial del número de animales sacrificados según categorías, 2007 "/>
    <hyperlink ref="A36" location="'20.19 (06)'!A1" display="20.19.  CARNE DE OVINO: Desagregación provincial del peso canal según categorías, 2006 "/>
    <hyperlink ref="A37" location="'20.19 (07)'!A1" display="20.19.  CARNE DE OVINO: Desagregación provincial del peso canal según categorías, 2007 "/>
    <hyperlink ref="A38" location="'20.20'!A1" display="20.20.  CARNE DE CAPRINO: Serie histórica del número de animales sacrificados y peso canal medio según categorías "/>
    <hyperlink ref="A39" location="'20.21'!A1" display="20.21.  CARNE DE CAPRINO: Serie histórica del peso canal total y precio en vivo percibido según categorías "/>
    <hyperlink ref="A40" location="'20.22 (06)'!A1" display="20.22.  CARNE DE CAPRINO: Análisis autonómico del número de animales sacrificados según categorías, 2006 "/>
    <hyperlink ref="A41" location="'20.22 (07)'!A1" display="20.22.  CARNE DE CAPRINO: Análisis autonómico del número de animales sacrificados según categorías, 2007 "/>
    <hyperlink ref="A42" location="'20.23 (06)'!A1" display="20.23.  CARNE DE CAPRINO: Análisis autonómico del peso canal según categorías, 2006 "/>
    <hyperlink ref="A43" location="'20.23 (07)'!A1" display="20.23.  CARNE DE CAPRINO: Análisis autonómico del peso canal según categorías, 2007 "/>
    <hyperlink ref="A44" location="'20.24 (06)'!A1" display="20.24.  CARNE DE CAPRINO: Desagregación provincial del número de animales sacrificados según categorías, 2006 "/>
    <hyperlink ref="A45" location="'20.24 (07)'!A1" display="20.24.  CARNE DE CAPRINO: Desagregación provincial del número de animales sacrificados según categorías, 2007 "/>
    <hyperlink ref="A46" location="'20.25 (06)'!A1" display="20.25.  CARNE DE CAPRINO: Desagregación provincial del peso canal según categorías, 2006 "/>
    <hyperlink ref="A47" location="'20.25 (07)'!A1" display="20.25.  CARNE DE CAPRINO: Desagregación provincial del peso canal según categorías, 2007 "/>
    <hyperlink ref="A48" location="'20.26'!A1" display="20.26.  CARNE DE PORCINO: Serie histórica del número de animales sacrificados y peso canal medio "/>
    <hyperlink ref="A49" location="'20.27'!A1" display="20.27.  CARNE DE PORCINO: Serie histórica del peso canal total según destino de la producción y precio percibido para cerdos cebados"/>
    <hyperlink ref="A50" location="'20.28 (06)'!A1" display="20.28.  CARNE DE PORCINO: Análisis autonómico del número de animales sacrificados y peso canal medio según categorías, 2006 "/>
    <hyperlink ref="A51" location="'20.28 (07)'!A1" display="20.28.  CARNE DE PORCINO: Análisis autonómico del número de animales sacrificados y peso canal medio según categorías, 2007 "/>
    <hyperlink ref="A52" location="'20.29 (06)'!A1" display="20.29.  CARNE DE PORCINO: Análisis autonómico del peso canal total según categorías y destino de la producción, 2006 (Toneladas)"/>
    <hyperlink ref="A53" location="'20.29 (07)'!A1" display="20.29.  CARNE DE PORCINO: Análisis autonómico del peso canal total según categorías y destino de la producción, 2007 (Toneladas)"/>
    <hyperlink ref="A54" location="'20.30 (06)'!A1" display="20.30.  CARNE DE PORCINO: Desagregación provincial del número de animales sacrificados y peso canal medio según categorías, 2006"/>
    <hyperlink ref="A55" location="'20.30 (07)'!A1" display="20.30.  CARNE DE PORCINO: Desagregación provincial del número de animales sacrificados y peso canal medio según categorías, 2007"/>
    <hyperlink ref="A56" location="'20.31 (06)'!A1" display="20.31.  CARNE DE PORCINO: Desagregación provincial del peso canal total obtenido según categorías y destino de la producción, 2006 (Toneladas)"/>
    <hyperlink ref="A57" location="'20.31 (07)'!A1" display="20.31.  CARNE DE PORCINO: Desagregación provincial del peso canal total obtenido según categorías y destino de la producción, 2007 (Toneladas)"/>
    <hyperlink ref="A58" location="'20.32'!A1" display="20.32.  CARNE DE EQUINO: Serie histórica del número de animales sacrificados y peso canal según categorías"/>
    <hyperlink ref="A59" location="'20.33 (06) '!A1" display="20.33.  CARNE DE EQUINO: Análisis autonómico del número de animales sacrificados según categorías, 2006"/>
    <hyperlink ref="A60" location="'20.33 (07)'!A1" display="20.33.  CARNE DE EQUINO: Análisis autonómico del número de animales sacrificados según categorías, 2007"/>
    <hyperlink ref="A61" location="'20.34 (06)'!A1" display="20.34.  CARNE DE EQUINO: Análisis autonómico del peso canal según categorías, 2006 "/>
    <hyperlink ref="A62" location="'20.34 (07)'!A1" display="20.34.  CARNE DE EQUINO: Análisis autonómico del peso canal según categorías, 2007 "/>
    <hyperlink ref="A63" location="'20.35 (06)'!A1" display="20.35.  CARNE DE EQUINO: Desagregación provincial del número de animales sacrificados y peso canal según categorías, 2006"/>
    <hyperlink ref="A64" location="'20.35 (07)'!A1" display="20.35.  CARNE DE EQUINO: Desagregación provincial del número de animales sacrificados y peso canal según categorías, 2007"/>
    <hyperlink ref="A65" location="'20.36'!A1" display="20.36.  CARNE DE AVES: Serie histórica de aves sacrificadas, peso canal y precio en vivo percibido "/>
    <hyperlink ref="A66" location="'20.37 (06)'!A1" display="20.37.  CARNE DE AVES: Análisis autonómico del número de animales sacrificados, 2006 (Miles)"/>
    <hyperlink ref="A67" location="'20.37 (07)'!A1" display="20.37.  CARNE DE AVES: Análisis autonómico del número de animales sacrificados, 2007 (Miles)"/>
    <hyperlink ref="A68" location="'20.38 (06)'!A1" display="20.38.  CARNE DE AVES: Análisis autonómico del peso canal según categorías, 2006 "/>
    <hyperlink ref="A69" location="'20.38 (07)'!A1" display="20.38.  CARNE DE AVES: Análisis autonómico del peso canal según categorías, 2007 "/>
    <hyperlink ref="A70" location="'20.39'!A1" display="20.39.  CARNE DE CONEJO: Serie histórica de animales sacrificados, peso canal, precio en vivo percibido y valor"/>
    <hyperlink ref="A71" location="'20.40 (06)'!A1" display="20.40.  CARNE DE CONEJO: Análisis autonómico de animales sacrificados y peso canal, 2006 "/>
    <hyperlink ref="A72" location="'20.40 (07)'!A1" display="20.40.  CARNE DE CONEJO: Análisis autonómico de animales sacrificados y peso canal, 2007 "/>
    <hyperlink ref="A73" location="'20.41 (06)'!A1" display="20.41.  CARNE DE AVES Y CONEJOS: Desagregación provincial de animales sacrificados y peso canal, 2006"/>
    <hyperlink ref="A74" location="'20.41 (07)'!A1" display="20.41.  CARNE DE AVES Y CONEJOS: Desagregación provincial de animales sacrificados y peso canal, 2007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P107"/>
  <sheetViews>
    <sheetView showGridLines="0" zoomScale="75" zoomScaleNormal="75" workbookViewId="0" topLeftCell="A1">
      <selection activeCell="O16" sqref="O16"/>
    </sheetView>
  </sheetViews>
  <sheetFormatPr defaultColWidth="11.421875" defaultRowHeight="12.75"/>
  <cols>
    <col min="1" max="1" width="33.8515625" style="23" customWidth="1"/>
    <col min="2" max="2" width="10.7109375" style="23" customWidth="1"/>
    <col min="3" max="3" width="11.140625" style="23" customWidth="1"/>
    <col min="4" max="6" width="9.7109375" style="23" customWidth="1"/>
    <col min="7" max="7" width="11.28125" style="23" customWidth="1"/>
    <col min="8" max="9" width="9.7109375" style="23" customWidth="1"/>
    <col min="10" max="11" width="10.8515625" style="22" customWidth="1"/>
    <col min="12" max="12" width="11.421875" style="23" customWidth="1"/>
    <col min="13" max="14" width="11.421875" style="28" customWidth="1"/>
    <col min="15" max="16384" width="11.421875" style="23" customWidth="1"/>
  </cols>
  <sheetData>
    <row r="1" spans="1:16" s="21" customFormat="1" ht="18">
      <c r="A1" s="649" t="s">
        <v>0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284"/>
      <c r="M1" s="284"/>
      <c r="N1" s="284"/>
      <c r="O1" s="284"/>
      <c r="P1" s="284"/>
    </row>
    <row r="2" spans="1:9" ht="12.75">
      <c r="A2" s="771" t="s">
        <v>412</v>
      </c>
      <c r="B2" s="22"/>
      <c r="C2" s="22"/>
      <c r="D2" s="22"/>
      <c r="E2" s="22"/>
      <c r="F2" s="22"/>
      <c r="G2" s="22"/>
      <c r="H2" s="22"/>
      <c r="I2" s="22"/>
    </row>
    <row r="3" spans="1:16" ht="15">
      <c r="A3" s="650" t="s">
        <v>379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283"/>
      <c r="M3" s="283"/>
      <c r="N3" s="283"/>
      <c r="O3" s="283"/>
      <c r="P3" s="283"/>
    </row>
    <row r="4" spans="1:12" ht="13.5" thickBot="1">
      <c r="A4" s="22"/>
      <c r="B4" s="22"/>
      <c r="C4" s="22"/>
      <c r="D4" s="22"/>
      <c r="E4" s="22"/>
      <c r="F4" s="22"/>
      <c r="G4" s="22"/>
      <c r="H4" s="22"/>
      <c r="I4" s="22"/>
      <c r="L4" s="28"/>
    </row>
    <row r="5" spans="1:12" ht="12.75" customHeight="1">
      <c r="A5" s="651" t="s">
        <v>260</v>
      </c>
      <c r="B5" s="656" t="s">
        <v>78</v>
      </c>
      <c r="C5" s="657"/>
      <c r="D5" s="654"/>
      <c r="E5" s="655"/>
      <c r="F5" s="655"/>
      <c r="G5" s="655"/>
      <c r="H5" s="655"/>
      <c r="I5" s="655"/>
      <c r="J5" s="655"/>
      <c r="K5" s="655"/>
      <c r="L5" s="31"/>
    </row>
    <row r="6" spans="1:12" ht="12.75" customHeight="1">
      <c r="A6" s="652"/>
      <c r="B6" s="658"/>
      <c r="C6" s="659"/>
      <c r="D6" s="627" t="s">
        <v>79</v>
      </c>
      <c r="E6" s="628"/>
      <c r="F6" s="627" t="s">
        <v>80</v>
      </c>
      <c r="G6" s="628"/>
      <c r="H6" s="627" t="s">
        <v>81</v>
      </c>
      <c r="I6" s="628"/>
      <c r="J6" s="627" t="s">
        <v>82</v>
      </c>
      <c r="K6" s="619"/>
      <c r="L6" s="31"/>
    </row>
    <row r="7" spans="1:12" ht="12.75">
      <c r="A7" s="652"/>
      <c r="B7" s="625"/>
      <c r="C7" s="626"/>
      <c r="D7" s="629"/>
      <c r="E7" s="618"/>
      <c r="F7" s="629"/>
      <c r="G7" s="618"/>
      <c r="H7" s="629"/>
      <c r="I7" s="618"/>
      <c r="J7" s="629"/>
      <c r="K7" s="620"/>
      <c r="L7" s="31"/>
    </row>
    <row r="8" spans="1:12" ht="13.5" thickBot="1">
      <c r="A8" s="653"/>
      <c r="B8" s="197">
        <v>2005</v>
      </c>
      <c r="C8" s="197">
        <v>2006</v>
      </c>
      <c r="D8" s="197">
        <v>2005</v>
      </c>
      <c r="E8" s="197">
        <v>2006</v>
      </c>
      <c r="F8" s="197">
        <v>2005</v>
      </c>
      <c r="G8" s="197">
        <v>2006</v>
      </c>
      <c r="H8" s="197">
        <v>2005</v>
      </c>
      <c r="I8" s="197">
        <v>2006</v>
      </c>
      <c r="J8" s="280">
        <v>2005</v>
      </c>
      <c r="K8" s="280">
        <v>2006</v>
      </c>
      <c r="L8" s="31"/>
    </row>
    <row r="9" spans="1:12" ht="12.75">
      <c r="A9" s="26" t="s">
        <v>83</v>
      </c>
      <c r="B9" s="279">
        <v>1056178</v>
      </c>
      <c r="C9" s="279">
        <v>1046439</v>
      </c>
      <c r="D9" s="279">
        <v>248749</v>
      </c>
      <c r="E9" s="279">
        <v>122314</v>
      </c>
      <c r="F9" s="279">
        <v>19513</v>
      </c>
      <c r="G9" s="279">
        <v>25875</v>
      </c>
      <c r="H9" s="279">
        <v>597993</v>
      </c>
      <c r="I9" s="279">
        <v>598656</v>
      </c>
      <c r="J9" s="281">
        <v>69439</v>
      </c>
      <c r="K9" s="281">
        <v>61365</v>
      </c>
      <c r="L9" s="31"/>
    </row>
    <row r="10" spans="1:12" ht="12.75">
      <c r="A10" s="25"/>
      <c r="B10" s="279"/>
      <c r="C10" s="279"/>
      <c r="D10" s="279"/>
      <c r="E10" s="279"/>
      <c r="F10" s="279"/>
      <c r="G10" s="279"/>
      <c r="H10" s="279"/>
      <c r="I10" s="279"/>
      <c r="J10" s="281"/>
      <c r="K10" s="281"/>
      <c r="L10" s="31"/>
    </row>
    <row r="11" spans="1:11" s="22" customFormat="1" ht="12.75">
      <c r="A11" s="33" t="s">
        <v>221</v>
      </c>
      <c r="B11" s="279"/>
      <c r="C11" s="279"/>
      <c r="D11" s="279"/>
      <c r="E11" s="279"/>
      <c r="F11" s="279"/>
      <c r="G11" s="279"/>
      <c r="H11" s="279"/>
      <c r="I11" s="279"/>
      <c r="J11" s="281"/>
      <c r="K11" s="281"/>
    </row>
    <row r="12" spans="1:11" s="22" customFormat="1" ht="12.75">
      <c r="A12" s="256" t="s">
        <v>84</v>
      </c>
      <c r="B12" s="279">
        <v>899422</v>
      </c>
      <c r="C12" s="279">
        <f>SUM(C13:C36)</f>
        <v>862208</v>
      </c>
      <c r="D12" s="279">
        <v>235146</v>
      </c>
      <c r="E12" s="279">
        <f>SUM(E13:E36)</f>
        <v>114709</v>
      </c>
      <c r="F12" s="279">
        <v>18766</v>
      </c>
      <c r="G12" s="279">
        <f>SUM(G13:G36)</f>
        <v>25230</v>
      </c>
      <c r="H12" s="279">
        <v>547158</v>
      </c>
      <c r="I12" s="279">
        <f>SUM(I13:I36)</f>
        <v>530818</v>
      </c>
      <c r="J12" s="281">
        <v>50224</v>
      </c>
      <c r="K12" s="281">
        <f>SUM(K13:K36)</f>
        <v>41720</v>
      </c>
    </row>
    <row r="13" spans="1:11" s="22" customFormat="1" ht="12.75">
      <c r="A13" s="257" t="s">
        <v>291</v>
      </c>
      <c r="B13" s="252">
        <v>113803</v>
      </c>
      <c r="C13" s="252">
        <v>95997</v>
      </c>
      <c r="D13" s="252">
        <v>5130</v>
      </c>
      <c r="E13" s="252">
        <v>2591</v>
      </c>
      <c r="F13" s="252">
        <v>616</v>
      </c>
      <c r="G13" s="252">
        <v>479</v>
      </c>
      <c r="H13" s="252">
        <v>88068</v>
      </c>
      <c r="I13" s="252">
        <v>72875</v>
      </c>
      <c r="J13" s="253">
        <v>1413</v>
      </c>
      <c r="K13" s="253">
        <v>819</v>
      </c>
    </row>
    <row r="14" spans="1:11" s="22" customFormat="1" ht="12.75">
      <c r="A14" s="257" t="s">
        <v>292</v>
      </c>
      <c r="B14" s="252">
        <v>3745</v>
      </c>
      <c r="C14" s="252">
        <v>3038</v>
      </c>
      <c r="D14" s="252">
        <v>46</v>
      </c>
      <c r="E14" s="252">
        <v>17</v>
      </c>
      <c r="F14" s="252">
        <v>59</v>
      </c>
      <c r="G14" s="252">
        <v>60</v>
      </c>
      <c r="H14" s="252">
        <v>2758</v>
      </c>
      <c r="I14" s="252">
        <v>2159</v>
      </c>
      <c r="J14" s="253">
        <v>220</v>
      </c>
      <c r="K14" s="253">
        <v>39</v>
      </c>
    </row>
    <row r="15" spans="1:11" s="22" customFormat="1" ht="12.75">
      <c r="A15" s="257" t="s">
        <v>293</v>
      </c>
      <c r="B15" s="252">
        <v>19985</v>
      </c>
      <c r="C15" s="252">
        <v>18312</v>
      </c>
      <c r="D15" s="252">
        <v>5221</v>
      </c>
      <c r="E15" s="252">
        <v>1245</v>
      </c>
      <c r="F15" s="252">
        <v>179</v>
      </c>
      <c r="G15" s="252">
        <v>294</v>
      </c>
      <c r="H15" s="252">
        <v>9491</v>
      </c>
      <c r="I15" s="252">
        <v>8548</v>
      </c>
      <c r="J15" s="253">
        <v>824</v>
      </c>
      <c r="K15" s="253">
        <v>372</v>
      </c>
    </row>
    <row r="16" spans="1:11" s="22" customFormat="1" ht="12.75">
      <c r="A16" s="257" t="s">
        <v>294</v>
      </c>
      <c r="B16" s="252">
        <v>381</v>
      </c>
      <c r="C16" s="252">
        <v>1292</v>
      </c>
      <c r="D16" s="252">
        <v>19</v>
      </c>
      <c r="E16" s="252">
        <v>2</v>
      </c>
      <c r="F16" s="252" t="s">
        <v>46</v>
      </c>
      <c r="G16" s="252" t="s">
        <v>46</v>
      </c>
      <c r="H16" s="252">
        <v>234</v>
      </c>
      <c r="I16" s="252">
        <v>732</v>
      </c>
      <c r="J16" s="253">
        <v>13</v>
      </c>
      <c r="K16" s="253">
        <v>41</v>
      </c>
    </row>
    <row r="17" spans="1:12" ht="12.75">
      <c r="A17" s="257" t="s">
        <v>295</v>
      </c>
      <c r="B17" s="252">
        <v>31666</v>
      </c>
      <c r="C17" s="252">
        <v>29532</v>
      </c>
      <c r="D17" s="252">
        <v>1095</v>
      </c>
      <c r="E17" s="252">
        <v>366</v>
      </c>
      <c r="F17" s="252" t="s">
        <v>46</v>
      </c>
      <c r="G17" s="252" t="s">
        <v>46</v>
      </c>
      <c r="H17" s="252">
        <v>16534</v>
      </c>
      <c r="I17" s="252">
        <v>17257</v>
      </c>
      <c r="J17" s="253">
        <v>5994</v>
      </c>
      <c r="K17" s="253">
        <v>3031</v>
      </c>
      <c r="L17" s="31"/>
    </row>
    <row r="18" spans="1:12" ht="12.75">
      <c r="A18" s="257" t="s">
        <v>296</v>
      </c>
      <c r="B18" s="252">
        <v>1028</v>
      </c>
      <c r="C18" s="252">
        <v>2071</v>
      </c>
      <c r="D18" s="252" t="s">
        <v>46</v>
      </c>
      <c r="E18" s="252">
        <v>74</v>
      </c>
      <c r="F18" s="252" t="s">
        <v>46</v>
      </c>
      <c r="G18" s="252" t="s">
        <v>46</v>
      </c>
      <c r="H18" s="252">
        <v>539</v>
      </c>
      <c r="I18" s="252">
        <v>1173</v>
      </c>
      <c r="J18" s="253">
        <v>42</v>
      </c>
      <c r="K18" s="253">
        <v>43</v>
      </c>
      <c r="L18" s="31"/>
    </row>
    <row r="19" spans="1:12" ht="12.75">
      <c r="A19" s="257" t="s">
        <v>297</v>
      </c>
      <c r="B19" s="252">
        <v>258</v>
      </c>
      <c r="C19" s="252">
        <v>358</v>
      </c>
      <c r="D19" s="252" t="s">
        <v>46</v>
      </c>
      <c r="E19" s="252" t="s">
        <v>46</v>
      </c>
      <c r="F19" s="252" t="s">
        <v>46</v>
      </c>
      <c r="G19" s="252" t="s">
        <v>46</v>
      </c>
      <c r="H19" s="252">
        <v>231</v>
      </c>
      <c r="I19" s="252">
        <v>264</v>
      </c>
      <c r="J19" s="253" t="s">
        <v>46</v>
      </c>
      <c r="K19" s="253">
        <v>10</v>
      </c>
      <c r="L19" s="31"/>
    </row>
    <row r="20" spans="1:12" ht="12.75">
      <c r="A20" s="257" t="s">
        <v>298</v>
      </c>
      <c r="B20" s="252">
        <v>564</v>
      </c>
      <c r="C20" s="252">
        <v>671</v>
      </c>
      <c r="D20" s="252">
        <v>26</v>
      </c>
      <c r="E20" s="252">
        <v>10</v>
      </c>
      <c r="F20" s="252" t="s">
        <v>46</v>
      </c>
      <c r="G20" s="252">
        <v>7</v>
      </c>
      <c r="H20" s="252">
        <v>326</v>
      </c>
      <c r="I20" s="252">
        <v>289</v>
      </c>
      <c r="J20" s="253">
        <v>12</v>
      </c>
      <c r="K20" s="253">
        <v>191</v>
      </c>
      <c r="L20" s="31"/>
    </row>
    <row r="21" spans="1:12" ht="12.75">
      <c r="A21" s="257" t="s">
        <v>299</v>
      </c>
      <c r="B21" s="252">
        <v>76</v>
      </c>
      <c r="C21" s="252">
        <v>132</v>
      </c>
      <c r="D21" s="252" t="s">
        <v>46</v>
      </c>
      <c r="E21" s="252" t="s">
        <v>46</v>
      </c>
      <c r="F21" s="252" t="s">
        <v>46</v>
      </c>
      <c r="G21" s="252" t="s">
        <v>46</v>
      </c>
      <c r="H21" s="252">
        <v>16</v>
      </c>
      <c r="I21" s="252">
        <v>8</v>
      </c>
      <c r="J21" s="253" t="s">
        <v>46</v>
      </c>
      <c r="K21" s="253" t="s">
        <v>46</v>
      </c>
      <c r="L21" s="31"/>
    </row>
    <row r="22" spans="1:12" ht="12.75">
      <c r="A22" s="257" t="s">
        <v>300</v>
      </c>
      <c r="B22" s="252">
        <v>317166</v>
      </c>
      <c r="C22" s="252">
        <v>315443</v>
      </c>
      <c r="D22" s="252">
        <v>85793</v>
      </c>
      <c r="E22" s="252">
        <v>38764</v>
      </c>
      <c r="F22" s="252">
        <v>6488</v>
      </c>
      <c r="G22" s="252">
        <v>11351</v>
      </c>
      <c r="H22" s="252">
        <v>190638</v>
      </c>
      <c r="I22" s="252">
        <v>198331</v>
      </c>
      <c r="J22" s="253">
        <v>16099</v>
      </c>
      <c r="K22" s="253">
        <v>11459</v>
      </c>
      <c r="L22" s="31"/>
    </row>
    <row r="23" spans="1:12" ht="12.75">
      <c r="A23" s="257" t="s">
        <v>301</v>
      </c>
      <c r="B23" s="252">
        <v>19622</v>
      </c>
      <c r="C23" s="252">
        <v>16485</v>
      </c>
      <c r="D23" s="252">
        <v>3201</v>
      </c>
      <c r="E23" s="252">
        <v>1327</v>
      </c>
      <c r="F23" s="252">
        <v>675</v>
      </c>
      <c r="G23" s="252">
        <v>1201</v>
      </c>
      <c r="H23" s="252">
        <v>10967</v>
      </c>
      <c r="I23" s="252">
        <v>9180</v>
      </c>
      <c r="J23" s="253">
        <v>235</v>
      </c>
      <c r="K23" s="253">
        <v>104</v>
      </c>
      <c r="L23" s="31"/>
    </row>
    <row r="24" spans="1:12" ht="12.75">
      <c r="A24" s="257" t="s">
        <v>302</v>
      </c>
      <c r="B24" s="252">
        <v>31574</v>
      </c>
      <c r="C24" s="252">
        <v>26243</v>
      </c>
      <c r="D24" s="252">
        <v>21151</v>
      </c>
      <c r="E24" s="252">
        <v>8684</v>
      </c>
      <c r="F24" s="252">
        <v>384</v>
      </c>
      <c r="G24" s="252">
        <v>495</v>
      </c>
      <c r="H24" s="252">
        <v>7901</v>
      </c>
      <c r="I24" s="252">
        <v>9133</v>
      </c>
      <c r="J24" s="253">
        <v>2815</v>
      </c>
      <c r="K24" s="253">
        <v>1578</v>
      </c>
      <c r="L24" s="31"/>
    </row>
    <row r="25" spans="1:12" ht="12.75">
      <c r="A25" s="257" t="s">
        <v>303</v>
      </c>
      <c r="B25" s="252">
        <v>8975</v>
      </c>
      <c r="C25" s="252">
        <v>7381</v>
      </c>
      <c r="D25" s="252">
        <v>26</v>
      </c>
      <c r="E25" s="252">
        <v>60</v>
      </c>
      <c r="F25" s="252">
        <v>11</v>
      </c>
      <c r="G25" s="252">
        <v>1</v>
      </c>
      <c r="H25" s="252">
        <v>6111</v>
      </c>
      <c r="I25" s="252">
        <v>4722</v>
      </c>
      <c r="J25" s="253">
        <v>17</v>
      </c>
      <c r="K25" s="253">
        <v>97</v>
      </c>
      <c r="L25" s="31"/>
    </row>
    <row r="26" spans="1:12" ht="12.75">
      <c r="A26" s="257" t="s">
        <v>304</v>
      </c>
      <c r="B26" s="252">
        <v>3092</v>
      </c>
      <c r="C26" s="252">
        <v>2282</v>
      </c>
      <c r="D26" s="252">
        <v>1191</v>
      </c>
      <c r="E26" s="252">
        <v>205</v>
      </c>
      <c r="F26" s="252">
        <v>1</v>
      </c>
      <c r="G26" s="252">
        <v>8</v>
      </c>
      <c r="H26" s="252">
        <v>1622</v>
      </c>
      <c r="I26" s="252">
        <v>1688</v>
      </c>
      <c r="J26" s="253">
        <v>1</v>
      </c>
      <c r="K26" s="253">
        <v>26</v>
      </c>
      <c r="L26" s="31"/>
    </row>
    <row r="27" spans="1:12" ht="12.75">
      <c r="A27" s="257" t="s">
        <v>305</v>
      </c>
      <c r="B27" s="252">
        <v>100759</v>
      </c>
      <c r="C27" s="252">
        <v>93076</v>
      </c>
      <c r="D27" s="252">
        <v>37962</v>
      </c>
      <c r="E27" s="252">
        <v>15549</v>
      </c>
      <c r="F27" s="252">
        <v>4535</v>
      </c>
      <c r="G27" s="252">
        <v>5803</v>
      </c>
      <c r="H27" s="252">
        <v>62590</v>
      </c>
      <c r="I27" s="252">
        <v>59402</v>
      </c>
      <c r="J27" s="253">
        <v>1382</v>
      </c>
      <c r="K27" s="253">
        <v>3534</v>
      </c>
      <c r="L27" s="31"/>
    </row>
    <row r="28" spans="1:12" ht="12.75">
      <c r="A28" s="257" t="s">
        <v>306</v>
      </c>
      <c r="B28" s="252">
        <v>2009</v>
      </c>
      <c r="C28" s="252">
        <v>1290</v>
      </c>
      <c r="D28" s="252" t="s">
        <v>46</v>
      </c>
      <c r="E28" s="252" t="s">
        <v>46</v>
      </c>
      <c r="F28" s="252">
        <v>6</v>
      </c>
      <c r="G28" s="252">
        <v>13</v>
      </c>
      <c r="H28" s="252">
        <v>616</v>
      </c>
      <c r="I28" s="252">
        <v>377</v>
      </c>
      <c r="J28" s="253" t="s">
        <v>46</v>
      </c>
      <c r="K28" s="253" t="s">
        <v>46</v>
      </c>
      <c r="L28" s="31"/>
    </row>
    <row r="29" spans="1:12" ht="12.75">
      <c r="A29" s="257" t="s">
        <v>307</v>
      </c>
      <c r="B29" s="252">
        <v>1190</v>
      </c>
      <c r="C29" s="252">
        <v>511</v>
      </c>
      <c r="D29" s="252">
        <v>22</v>
      </c>
      <c r="E29" s="252" t="s">
        <v>46</v>
      </c>
      <c r="F29" s="252">
        <v>2</v>
      </c>
      <c r="G29" s="252">
        <v>11</v>
      </c>
      <c r="H29" s="252">
        <v>409</v>
      </c>
      <c r="I29" s="252">
        <v>239</v>
      </c>
      <c r="J29" s="253">
        <v>303</v>
      </c>
      <c r="K29" s="253">
        <v>45</v>
      </c>
      <c r="L29" s="31"/>
    </row>
    <row r="30" spans="1:12" ht="12.75">
      <c r="A30" s="257" t="s">
        <v>308</v>
      </c>
      <c r="B30" s="252">
        <v>125</v>
      </c>
      <c r="C30" s="252">
        <v>304</v>
      </c>
      <c r="D30" s="252">
        <v>59</v>
      </c>
      <c r="E30" s="252">
        <v>232</v>
      </c>
      <c r="F30" s="252" t="s">
        <v>46</v>
      </c>
      <c r="G30" s="252" t="s">
        <v>46</v>
      </c>
      <c r="H30" s="252">
        <v>6</v>
      </c>
      <c r="I30" s="252">
        <v>3</v>
      </c>
      <c r="J30" s="253">
        <v>47</v>
      </c>
      <c r="K30" s="253">
        <v>54</v>
      </c>
      <c r="L30" s="31"/>
    </row>
    <row r="31" spans="1:12" ht="12.75">
      <c r="A31" s="257" t="s">
        <v>309</v>
      </c>
      <c r="B31" s="252">
        <v>219</v>
      </c>
      <c r="C31" s="252">
        <v>627</v>
      </c>
      <c r="D31" s="252" t="s">
        <v>46</v>
      </c>
      <c r="E31" s="252">
        <v>26</v>
      </c>
      <c r="F31" s="252" t="s">
        <v>46</v>
      </c>
      <c r="G31" s="252">
        <v>1</v>
      </c>
      <c r="H31" s="252">
        <v>171</v>
      </c>
      <c r="I31" s="252">
        <v>555</v>
      </c>
      <c r="J31" s="253">
        <v>21</v>
      </c>
      <c r="K31" s="253">
        <v>37</v>
      </c>
      <c r="L31" s="31"/>
    </row>
    <row r="32" spans="1:12" ht="12.75">
      <c r="A32" s="257" t="s">
        <v>310</v>
      </c>
      <c r="B32" s="252">
        <v>5127</v>
      </c>
      <c r="C32" s="252">
        <v>3673</v>
      </c>
      <c r="D32" s="252">
        <v>169</v>
      </c>
      <c r="E32" s="252">
        <v>54</v>
      </c>
      <c r="F32" s="252">
        <v>74</v>
      </c>
      <c r="G32" s="252" t="s">
        <v>46</v>
      </c>
      <c r="H32" s="252">
        <v>2098</v>
      </c>
      <c r="I32" s="252">
        <v>1808</v>
      </c>
      <c r="J32" s="253">
        <v>1393</v>
      </c>
      <c r="K32" s="253">
        <v>327</v>
      </c>
      <c r="L32" s="31"/>
    </row>
    <row r="33" spans="1:11" s="22" customFormat="1" ht="12.75">
      <c r="A33" s="257" t="s">
        <v>311</v>
      </c>
      <c r="B33" s="252">
        <v>189284</v>
      </c>
      <c r="C33" s="252">
        <v>197910</v>
      </c>
      <c r="D33" s="252">
        <v>72561</v>
      </c>
      <c r="E33" s="252">
        <v>44525</v>
      </c>
      <c r="F33" s="252">
        <v>2561</v>
      </c>
      <c r="G33" s="252">
        <v>2294</v>
      </c>
      <c r="H33" s="252">
        <v>114886</v>
      </c>
      <c r="I33" s="252">
        <v>114617</v>
      </c>
      <c r="J33" s="253">
        <v>13481</v>
      </c>
      <c r="K33" s="253">
        <v>15961</v>
      </c>
    </row>
    <row r="34" spans="1:11" s="22" customFormat="1" ht="12.75">
      <c r="A34" s="257" t="s">
        <v>312</v>
      </c>
      <c r="B34" s="252">
        <v>38838</v>
      </c>
      <c r="C34" s="252">
        <v>30603</v>
      </c>
      <c r="D34" s="252">
        <v>1252</v>
      </c>
      <c r="E34" s="252">
        <v>600</v>
      </c>
      <c r="F34" s="252">
        <v>3130</v>
      </c>
      <c r="G34" s="252">
        <v>3208</v>
      </c>
      <c r="H34" s="252">
        <v>25599</v>
      </c>
      <c r="I34" s="252">
        <v>20118</v>
      </c>
      <c r="J34" s="253">
        <v>5631</v>
      </c>
      <c r="K34" s="253">
        <v>3451</v>
      </c>
    </row>
    <row r="35" spans="1:11" s="22" customFormat="1" ht="12.75">
      <c r="A35" s="257" t="s">
        <v>313</v>
      </c>
      <c r="B35" s="252">
        <v>7410</v>
      </c>
      <c r="C35" s="252">
        <v>8470</v>
      </c>
      <c r="D35" s="252">
        <v>133</v>
      </c>
      <c r="E35" s="252">
        <v>378</v>
      </c>
      <c r="F35" s="252">
        <v>45</v>
      </c>
      <c r="G35" s="252" t="s">
        <v>46</v>
      </c>
      <c r="H35" s="252">
        <v>4446</v>
      </c>
      <c r="I35" s="252">
        <v>6247</v>
      </c>
      <c r="J35" s="253">
        <v>268</v>
      </c>
      <c r="K35" s="253">
        <v>501</v>
      </c>
    </row>
    <row r="36" spans="1:11" s="22" customFormat="1" ht="12.75">
      <c r="A36" s="257" t="s">
        <v>314</v>
      </c>
      <c r="B36" s="252">
        <v>2526</v>
      </c>
      <c r="C36" s="252">
        <v>6507</v>
      </c>
      <c r="D36" s="252">
        <v>89</v>
      </c>
      <c r="E36" s="252" t="s">
        <v>46</v>
      </c>
      <c r="F36" s="252" t="s">
        <v>46</v>
      </c>
      <c r="G36" s="252">
        <v>4</v>
      </c>
      <c r="H36" s="252">
        <v>901</v>
      </c>
      <c r="I36" s="252">
        <v>1093</v>
      </c>
      <c r="J36" s="253">
        <v>13</v>
      </c>
      <c r="K36" s="253" t="s">
        <v>46</v>
      </c>
    </row>
    <row r="37" spans="1:11" s="22" customFormat="1" ht="12.75">
      <c r="A37" s="258" t="s">
        <v>85</v>
      </c>
      <c r="B37" s="252"/>
      <c r="C37" s="252"/>
      <c r="D37" s="252"/>
      <c r="E37" s="252"/>
      <c r="F37" s="252"/>
      <c r="G37" s="252"/>
      <c r="H37" s="252"/>
      <c r="I37" s="252"/>
      <c r="J37" s="253"/>
      <c r="K37" s="253"/>
    </row>
    <row r="38" spans="1:11" s="22" customFormat="1" ht="12.75">
      <c r="A38" s="259" t="s">
        <v>86</v>
      </c>
      <c r="B38" s="252"/>
      <c r="C38" s="252"/>
      <c r="D38" s="252"/>
      <c r="E38" s="252"/>
      <c r="F38" s="252"/>
      <c r="G38" s="252"/>
      <c r="H38" s="252"/>
      <c r="I38" s="252"/>
      <c r="J38" s="253"/>
      <c r="K38" s="253"/>
    </row>
    <row r="39" spans="1:11" s="22" customFormat="1" ht="12.75">
      <c r="A39" s="257" t="s">
        <v>315</v>
      </c>
      <c r="B39" s="252">
        <v>1501</v>
      </c>
      <c r="C39" s="252">
        <v>1397</v>
      </c>
      <c r="D39" s="252" t="s">
        <v>46</v>
      </c>
      <c r="E39" s="252" t="s">
        <v>46</v>
      </c>
      <c r="F39" s="252" t="s">
        <v>46</v>
      </c>
      <c r="G39" s="252" t="s">
        <v>46</v>
      </c>
      <c r="H39" s="252">
        <v>1186</v>
      </c>
      <c r="I39" s="252">
        <v>1090</v>
      </c>
      <c r="J39" s="253" t="s">
        <v>46</v>
      </c>
      <c r="K39" s="253">
        <v>40</v>
      </c>
    </row>
    <row r="40" spans="1:11" s="22" customFormat="1" ht="12.75">
      <c r="A40" s="257" t="s">
        <v>316</v>
      </c>
      <c r="B40" s="252">
        <v>6337</v>
      </c>
      <c r="C40" s="252">
        <v>4812</v>
      </c>
      <c r="D40" s="252" t="s">
        <v>46</v>
      </c>
      <c r="E40" s="252">
        <v>3</v>
      </c>
      <c r="F40" s="252">
        <v>21</v>
      </c>
      <c r="G40" s="252">
        <v>9</v>
      </c>
      <c r="H40" s="252">
        <v>1347</v>
      </c>
      <c r="I40" s="252">
        <v>1439</v>
      </c>
      <c r="J40" s="253">
        <v>409</v>
      </c>
      <c r="K40" s="253">
        <v>809</v>
      </c>
    </row>
    <row r="41" spans="1:11" s="22" customFormat="1" ht="12.75">
      <c r="A41" s="260" t="s">
        <v>317</v>
      </c>
      <c r="B41" s="252">
        <v>7434</v>
      </c>
      <c r="C41" s="252">
        <v>4477</v>
      </c>
      <c r="D41" s="252" t="s">
        <v>46</v>
      </c>
      <c r="E41" s="252" t="s">
        <v>46</v>
      </c>
      <c r="F41" s="252" t="s">
        <v>46</v>
      </c>
      <c r="G41" s="252" t="s">
        <v>46</v>
      </c>
      <c r="H41" s="252">
        <v>6822</v>
      </c>
      <c r="I41" s="252">
        <v>3605</v>
      </c>
      <c r="J41" s="253" t="s">
        <v>46</v>
      </c>
      <c r="K41" s="253" t="s">
        <v>46</v>
      </c>
    </row>
    <row r="42" spans="1:11" s="22" customFormat="1" ht="12.75">
      <c r="A42" s="257" t="s">
        <v>318</v>
      </c>
      <c r="B42" s="252">
        <v>18507</v>
      </c>
      <c r="C42" s="252">
        <v>16438</v>
      </c>
      <c r="D42" s="252" t="s">
        <v>46</v>
      </c>
      <c r="E42" s="252" t="s">
        <v>46</v>
      </c>
      <c r="F42" s="252">
        <v>21</v>
      </c>
      <c r="G42" s="252" t="s">
        <v>46</v>
      </c>
      <c r="H42" s="252">
        <v>13701</v>
      </c>
      <c r="I42" s="252">
        <v>12803</v>
      </c>
      <c r="J42" s="253">
        <v>384</v>
      </c>
      <c r="K42" s="253">
        <v>890</v>
      </c>
    </row>
    <row r="43" spans="1:11" s="22" customFormat="1" ht="12.75">
      <c r="A43" s="260" t="s">
        <v>319</v>
      </c>
      <c r="B43" s="252">
        <v>24</v>
      </c>
      <c r="C43" s="252">
        <v>22</v>
      </c>
      <c r="D43" s="252" t="s">
        <v>46</v>
      </c>
      <c r="E43" s="252" t="s">
        <v>46</v>
      </c>
      <c r="F43" s="252" t="s">
        <v>46</v>
      </c>
      <c r="G43" s="252" t="s">
        <v>46</v>
      </c>
      <c r="H43" s="252">
        <v>24</v>
      </c>
      <c r="I43" s="252">
        <v>22</v>
      </c>
      <c r="J43" s="253" t="s">
        <v>46</v>
      </c>
      <c r="K43" s="253" t="s">
        <v>46</v>
      </c>
    </row>
    <row r="44" spans="1:12" ht="12.75">
      <c r="A44" s="25"/>
      <c r="B44" s="252"/>
      <c r="C44" s="252"/>
      <c r="D44" s="252"/>
      <c r="E44" s="252"/>
      <c r="F44" s="252"/>
      <c r="G44" s="252"/>
      <c r="H44" s="252"/>
      <c r="I44" s="252"/>
      <c r="J44" s="253"/>
      <c r="K44" s="253"/>
      <c r="L44" s="31"/>
    </row>
    <row r="45" spans="1:16" s="36" customFormat="1" ht="12.75">
      <c r="A45" s="33" t="s">
        <v>215</v>
      </c>
      <c r="B45" s="252"/>
      <c r="C45" s="252"/>
      <c r="D45" s="252"/>
      <c r="E45" s="252"/>
      <c r="F45" s="252"/>
      <c r="G45" s="252"/>
      <c r="H45" s="252"/>
      <c r="I45" s="252"/>
      <c r="J45" s="253"/>
      <c r="K45" s="253"/>
      <c r="L45" s="31"/>
      <c r="M45" s="28"/>
      <c r="N45" s="28"/>
      <c r="O45" s="23"/>
      <c r="P45" s="23"/>
    </row>
    <row r="46" spans="1:12" ht="12.75">
      <c r="A46" s="27" t="s">
        <v>87</v>
      </c>
      <c r="B46" s="252">
        <v>74</v>
      </c>
      <c r="C46" s="252">
        <v>110</v>
      </c>
      <c r="D46" s="252" t="s">
        <v>46</v>
      </c>
      <c r="E46" s="252" t="s">
        <v>46</v>
      </c>
      <c r="F46" s="252">
        <v>18</v>
      </c>
      <c r="G46" s="252" t="s">
        <v>46</v>
      </c>
      <c r="H46" s="252" t="s">
        <v>46</v>
      </c>
      <c r="I46" s="252" t="s">
        <v>46</v>
      </c>
      <c r="J46" s="253" t="s">
        <v>46</v>
      </c>
      <c r="K46" s="253" t="s">
        <v>46</v>
      </c>
      <c r="L46" s="31"/>
    </row>
    <row r="47" spans="1:12" ht="12.75">
      <c r="A47" s="27" t="s">
        <v>88</v>
      </c>
      <c r="B47" s="252" t="s">
        <v>46</v>
      </c>
      <c r="C47" s="252">
        <v>156</v>
      </c>
      <c r="D47" s="252" t="s">
        <v>46</v>
      </c>
      <c r="E47" s="252" t="s">
        <v>46</v>
      </c>
      <c r="F47" s="252" t="s">
        <v>46</v>
      </c>
      <c r="G47" s="252" t="s">
        <v>46</v>
      </c>
      <c r="H47" s="252" t="s">
        <v>46</v>
      </c>
      <c r="I47" s="252">
        <v>25</v>
      </c>
      <c r="J47" s="253" t="s">
        <v>46</v>
      </c>
      <c r="K47" s="253" t="s">
        <v>46</v>
      </c>
      <c r="L47" s="31"/>
    </row>
    <row r="48" spans="1:12" ht="12.75">
      <c r="A48" s="27" t="s">
        <v>89</v>
      </c>
      <c r="B48" s="252">
        <v>484</v>
      </c>
      <c r="C48" s="252">
        <v>139</v>
      </c>
      <c r="D48" s="252" t="s">
        <v>46</v>
      </c>
      <c r="E48" s="252" t="s">
        <v>46</v>
      </c>
      <c r="F48" s="252" t="s">
        <v>46</v>
      </c>
      <c r="G48" s="252" t="s">
        <v>46</v>
      </c>
      <c r="H48" s="252" t="s">
        <v>46</v>
      </c>
      <c r="I48" s="252" t="s">
        <v>46</v>
      </c>
      <c r="J48" s="253" t="s">
        <v>46</v>
      </c>
      <c r="K48" s="253">
        <v>8</v>
      </c>
      <c r="L48" s="31"/>
    </row>
    <row r="49" spans="1:12" ht="12.75">
      <c r="A49" s="27" t="s">
        <v>90</v>
      </c>
      <c r="B49" s="252">
        <v>395</v>
      </c>
      <c r="C49" s="252">
        <v>483</v>
      </c>
      <c r="D49" s="252" t="s">
        <v>46</v>
      </c>
      <c r="E49" s="252" t="s">
        <v>46</v>
      </c>
      <c r="F49" s="252" t="s">
        <v>46</v>
      </c>
      <c r="G49" s="252" t="s">
        <v>46</v>
      </c>
      <c r="H49" s="252" t="s">
        <v>46</v>
      </c>
      <c r="I49" s="252" t="s">
        <v>46</v>
      </c>
      <c r="J49" s="253" t="s">
        <v>46</v>
      </c>
      <c r="K49" s="253" t="s">
        <v>46</v>
      </c>
      <c r="L49" s="31"/>
    </row>
    <row r="50" spans="1:12" ht="12.75">
      <c r="A50" s="27" t="s">
        <v>93</v>
      </c>
      <c r="B50" s="252">
        <v>6275</v>
      </c>
      <c r="C50" s="252">
        <v>9649</v>
      </c>
      <c r="D50" s="252" t="s">
        <v>46</v>
      </c>
      <c r="E50" s="252" t="s">
        <v>46</v>
      </c>
      <c r="F50" s="252" t="s">
        <v>46</v>
      </c>
      <c r="G50" s="252" t="s">
        <v>46</v>
      </c>
      <c r="H50" s="252">
        <v>5451</v>
      </c>
      <c r="I50" s="252">
        <v>7223</v>
      </c>
      <c r="J50" s="253">
        <v>17</v>
      </c>
      <c r="K50" s="253">
        <v>18</v>
      </c>
      <c r="L50" s="31"/>
    </row>
    <row r="51" spans="1:12" ht="12.75">
      <c r="A51" s="27" t="s">
        <v>91</v>
      </c>
      <c r="B51" s="252">
        <v>174</v>
      </c>
      <c r="C51" s="252">
        <v>165</v>
      </c>
      <c r="D51" s="252" t="s">
        <v>46</v>
      </c>
      <c r="E51" s="252" t="s">
        <v>46</v>
      </c>
      <c r="F51" s="252" t="s">
        <v>46</v>
      </c>
      <c r="G51" s="252" t="s">
        <v>46</v>
      </c>
      <c r="H51" s="252">
        <v>1</v>
      </c>
      <c r="I51" s="252">
        <v>1</v>
      </c>
      <c r="J51" s="253" t="s">
        <v>46</v>
      </c>
      <c r="K51" s="253" t="s">
        <v>46</v>
      </c>
      <c r="L51" s="31"/>
    </row>
    <row r="52" spans="1:12" ht="13.5" thickBot="1">
      <c r="A52" s="29" t="s">
        <v>92</v>
      </c>
      <c r="B52" s="254" t="s">
        <v>46</v>
      </c>
      <c r="C52" s="254" t="s">
        <v>46</v>
      </c>
      <c r="D52" s="254" t="s">
        <v>46</v>
      </c>
      <c r="E52" s="254" t="s">
        <v>46</v>
      </c>
      <c r="F52" s="254" t="s">
        <v>46</v>
      </c>
      <c r="G52" s="254" t="s">
        <v>46</v>
      </c>
      <c r="H52" s="254" t="s">
        <v>46</v>
      </c>
      <c r="I52" s="254" t="s">
        <v>46</v>
      </c>
      <c r="J52" s="255" t="s">
        <v>46</v>
      </c>
      <c r="K52" s="255" t="s">
        <v>46</v>
      </c>
      <c r="L52" s="31"/>
    </row>
    <row r="53" spans="1:14" s="22" customFormat="1" ht="12.75">
      <c r="A53" s="227" t="s">
        <v>280</v>
      </c>
      <c r="B53" s="228"/>
      <c r="C53" s="228"/>
      <c r="D53" s="31"/>
      <c r="E53" s="31"/>
      <c r="F53" s="228"/>
      <c r="G53" s="228"/>
      <c r="H53" s="31"/>
      <c r="I53" s="31"/>
      <c r="J53" s="229"/>
      <c r="K53" s="229"/>
      <c r="L53" s="282"/>
      <c r="M53" s="230"/>
      <c r="N53" s="230"/>
    </row>
    <row r="54" ht="12.75">
      <c r="L54" s="31"/>
    </row>
    <row r="55" ht="12.75">
      <c r="L55" s="22"/>
    </row>
    <row r="56" ht="12.75">
      <c r="L56" s="22"/>
    </row>
    <row r="57" spans="2:12" ht="12.75">
      <c r="B57"/>
      <c r="C57"/>
      <c r="D57"/>
      <c r="E57"/>
      <c r="L57" s="22"/>
    </row>
    <row r="58" spans="2:12" ht="12.75">
      <c r="B58"/>
      <c r="C58"/>
      <c r="D58"/>
      <c r="E58"/>
      <c r="L58" s="22"/>
    </row>
    <row r="59" spans="2:12" ht="12.75">
      <c r="B59"/>
      <c r="C59"/>
      <c r="D59"/>
      <c r="E59"/>
      <c r="L59" s="22"/>
    </row>
    <row r="60" spans="2:12" ht="12.75">
      <c r="B60"/>
      <c r="C60"/>
      <c r="D60"/>
      <c r="E60"/>
      <c r="L60" s="22"/>
    </row>
    <row r="61" spans="2:12" ht="12.75">
      <c r="B61"/>
      <c r="C61"/>
      <c r="D61"/>
      <c r="E61"/>
      <c r="L61" s="22"/>
    </row>
    <row r="62" spans="2:12" ht="12.75">
      <c r="B62"/>
      <c r="C62"/>
      <c r="D62"/>
      <c r="E62"/>
      <c r="L62" s="22"/>
    </row>
    <row r="63" spans="2:12" ht="12.75">
      <c r="B63"/>
      <c r="C63"/>
      <c r="D63"/>
      <c r="E63"/>
      <c r="L63" s="22"/>
    </row>
    <row r="64" spans="2:5" ht="12.75">
      <c r="B64"/>
      <c r="C64"/>
      <c r="D64"/>
      <c r="E64"/>
    </row>
    <row r="65" spans="2:5" ht="12.75">
      <c r="B65"/>
      <c r="C65"/>
      <c r="D65"/>
      <c r="E65"/>
    </row>
    <row r="66" spans="2:5" ht="12.75">
      <c r="B66"/>
      <c r="C66"/>
      <c r="D66"/>
      <c r="E66"/>
    </row>
    <row r="67" spans="2:5" ht="12.75">
      <c r="B67"/>
      <c r="C67"/>
      <c r="D67"/>
      <c r="E67"/>
    </row>
    <row r="68" spans="2:5" ht="12.75">
      <c r="B68"/>
      <c r="C68"/>
      <c r="D68"/>
      <c r="E68"/>
    </row>
    <row r="69" spans="2:5" ht="12.75">
      <c r="B69"/>
      <c r="C69"/>
      <c r="D69"/>
      <c r="E69"/>
    </row>
    <row r="70" spans="2:5" ht="12.75">
      <c r="B70"/>
      <c r="C70"/>
      <c r="D70"/>
      <c r="E70"/>
    </row>
    <row r="71" spans="2:5" ht="12.75">
      <c r="B71"/>
      <c r="C71"/>
      <c r="D71"/>
      <c r="E71"/>
    </row>
    <row r="72" spans="2:5" ht="12.75">
      <c r="B72"/>
      <c r="C72"/>
      <c r="D72"/>
      <c r="E72"/>
    </row>
    <row r="73" spans="2:5" ht="12.75">
      <c r="B73"/>
      <c r="C73"/>
      <c r="D73"/>
      <c r="E73"/>
    </row>
    <row r="74" spans="2:5" ht="12.75">
      <c r="B74"/>
      <c r="C74"/>
      <c r="D74"/>
      <c r="E74"/>
    </row>
    <row r="75" spans="2:5" ht="12.75">
      <c r="B75"/>
      <c r="C75"/>
      <c r="D75"/>
      <c r="E75"/>
    </row>
    <row r="76" spans="2:5" ht="12.75">
      <c r="B76"/>
      <c r="C76"/>
      <c r="D76"/>
      <c r="E76"/>
    </row>
    <row r="77" spans="2:5" ht="12.75">
      <c r="B77"/>
      <c r="C77"/>
      <c r="D77"/>
      <c r="E77"/>
    </row>
    <row r="78" spans="2:5" ht="12.75">
      <c r="B78"/>
      <c r="C78"/>
      <c r="D78"/>
      <c r="E78"/>
    </row>
    <row r="79" spans="2:5" ht="12.75">
      <c r="B79"/>
      <c r="C79"/>
      <c r="D79"/>
      <c r="E79"/>
    </row>
    <row r="80" spans="2:5" ht="12.75">
      <c r="B80"/>
      <c r="C80"/>
      <c r="D80"/>
      <c r="E80"/>
    </row>
    <row r="81" spans="2:5" ht="12.75">
      <c r="B81"/>
      <c r="C81"/>
      <c r="D81"/>
      <c r="E81"/>
    </row>
    <row r="82" spans="2:5" ht="12.75">
      <c r="B82"/>
      <c r="C82"/>
      <c r="D82"/>
      <c r="E82"/>
    </row>
    <row r="83" spans="2:5" ht="12.75">
      <c r="B83"/>
      <c r="C83"/>
      <c r="D83"/>
      <c r="E83"/>
    </row>
    <row r="84" spans="2:5" ht="12.75">
      <c r="B84"/>
      <c r="C84"/>
      <c r="D84"/>
      <c r="E84"/>
    </row>
    <row r="85" spans="2:5" ht="12.75">
      <c r="B85"/>
      <c r="C85"/>
      <c r="D85"/>
      <c r="E85"/>
    </row>
    <row r="86" spans="2:5" ht="12.75">
      <c r="B86"/>
      <c r="C86"/>
      <c r="D86"/>
      <c r="E86"/>
    </row>
    <row r="87" spans="2:5" ht="12.75">
      <c r="B87"/>
      <c r="C87"/>
      <c r="D87"/>
      <c r="E87"/>
    </row>
    <row r="88" spans="2:5" ht="12.75">
      <c r="B88"/>
      <c r="C88"/>
      <c r="D88"/>
      <c r="E88"/>
    </row>
    <row r="89" spans="2:5" ht="12.75">
      <c r="B89"/>
      <c r="C89"/>
      <c r="D89"/>
      <c r="E89"/>
    </row>
    <row r="90" spans="2:5" ht="12.75">
      <c r="B90"/>
      <c r="C90"/>
      <c r="D90"/>
      <c r="E90"/>
    </row>
    <row r="91" spans="2:5" ht="12.75">
      <c r="B91"/>
      <c r="C91"/>
      <c r="D91"/>
      <c r="E91"/>
    </row>
    <row r="92" spans="2:5" ht="12.75">
      <c r="B92"/>
      <c r="C92"/>
      <c r="D92"/>
      <c r="E92"/>
    </row>
    <row r="93" spans="2:5" ht="12.75">
      <c r="B93"/>
      <c r="C93"/>
      <c r="D93"/>
      <c r="E93"/>
    </row>
    <row r="94" spans="2:5" ht="12.75">
      <c r="B94"/>
      <c r="C94"/>
      <c r="D94"/>
      <c r="E94"/>
    </row>
    <row r="95" spans="2:5" ht="12.75">
      <c r="B95"/>
      <c r="C95"/>
      <c r="D95"/>
      <c r="E95"/>
    </row>
    <row r="96" spans="2:5" ht="12.75">
      <c r="B96"/>
      <c r="C96"/>
      <c r="D96"/>
      <c r="E96"/>
    </row>
    <row r="97" spans="2:5" ht="12.75">
      <c r="B97"/>
      <c r="C97"/>
      <c r="D97"/>
      <c r="E97"/>
    </row>
    <row r="98" spans="2:5" ht="12.75">
      <c r="B98"/>
      <c r="C98"/>
      <c r="D98"/>
      <c r="E98"/>
    </row>
    <row r="99" spans="2:5" ht="12.75">
      <c r="B99"/>
      <c r="C99"/>
      <c r="D99"/>
      <c r="E99"/>
    </row>
    <row r="100" spans="2:5" ht="12.75">
      <c r="B100"/>
      <c r="C100"/>
      <c r="D100"/>
      <c r="E100"/>
    </row>
    <row r="101" spans="2:5" ht="12.75">
      <c r="B101"/>
      <c r="C101"/>
      <c r="D101"/>
      <c r="E101"/>
    </row>
    <row r="102" spans="2:5" ht="12.75">
      <c r="B102"/>
      <c r="C102"/>
      <c r="D102"/>
      <c r="E102"/>
    </row>
    <row r="103" spans="2:5" ht="12.75">
      <c r="B103"/>
      <c r="C103"/>
      <c r="D103"/>
      <c r="E103"/>
    </row>
    <row r="104" spans="2:5" ht="12.75">
      <c r="B104"/>
      <c r="C104"/>
      <c r="D104"/>
      <c r="E104"/>
    </row>
    <row r="105" spans="2:5" ht="12.75">
      <c r="B105"/>
      <c r="C105"/>
      <c r="D105"/>
      <c r="E105"/>
    </row>
    <row r="106" spans="2:5" ht="12.75">
      <c r="B106"/>
      <c r="C106"/>
      <c r="D106"/>
      <c r="E106"/>
    </row>
    <row r="107" spans="2:5" ht="12.75">
      <c r="B107"/>
      <c r="C107"/>
      <c r="D107"/>
      <c r="E107"/>
    </row>
  </sheetData>
  <mergeCells count="9">
    <mergeCell ref="A1:K1"/>
    <mergeCell ref="A5:A8"/>
    <mergeCell ref="D5:K5"/>
    <mergeCell ref="A3:K3"/>
    <mergeCell ref="B5:C7"/>
    <mergeCell ref="D6:E7"/>
    <mergeCell ref="F6:G7"/>
    <mergeCell ref="H6:I7"/>
    <mergeCell ref="J6:K7"/>
  </mergeCells>
  <hyperlinks>
    <hyperlink ref="A2" location="'Indice'!A1" display="Volver al Indice"/>
  </hyperlinks>
  <printOptions horizontalCentered="1"/>
  <pageMargins left="0.3937007874015748" right="0.3937007874015748" top="0.5905511811023623" bottom="0.984251968503937" header="0" footer="0"/>
  <pageSetup horizontalDpi="600" verticalDpi="600" orientation="portrait" paperSize="9" scale="53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"/>
  <dimension ref="A1:P107"/>
  <sheetViews>
    <sheetView showGridLines="0" zoomScale="75" zoomScaleNormal="75" workbookViewId="0" topLeftCell="A1">
      <selection activeCell="H39" sqref="H39"/>
    </sheetView>
  </sheetViews>
  <sheetFormatPr defaultColWidth="11.421875" defaultRowHeight="12.75"/>
  <cols>
    <col min="1" max="1" width="33.8515625" style="23" customWidth="1"/>
    <col min="2" max="6" width="15.8515625" style="23" customWidth="1"/>
    <col min="7" max="7" width="11.28125" style="23" customWidth="1"/>
    <col min="8" max="9" width="9.7109375" style="23" customWidth="1"/>
    <col min="10" max="11" width="10.8515625" style="22" customWidth="1"/>
    <col min="12" max="12" width="11.421875" style="23" customWidth="1"/>
    <col min="13" max="14" width="11.421875" style="28" customWidth="1"/>
    <col min="15" max="16384" width="11.421875" style="23" customWidth="1"/>
  </cols>
  <sheetData>
    <row r="1" spans="1:16" s="21" customFormat="1" ht="18">
      <c r="A1" s="649" t="s">
        <v>0</v>
      </c>
      <c r="B1" s="649"/>
      <c r="C1" s="649"/>
      <c r="D1" s="649"/>
      <c r="E1" s="649"/>
      <c r="F1" s="649"/>
      <c r="G1" s="284"/>
      <c r="H1" s="284"/>
      <c r="I1" s="284"/>
      <c r="J1" s="284"/>
      <c r="K1" s="284"/>
      <c r="L1" s="284"/>
      <c r="M1" s="284"/>
      <c r="N1" s="284"/>
      <c r="O1" s="284"/>
      <c r="P1" s="284"/>
    </row>
    <row r="2" spans="1:9" ht="12.75">
      <c r="A2" s="771" t="s">
        <v>412</v>
      </c>
      <c r="B2" s="22"/>
      <c r="C2" s="22"/>
      <c r="D2" s="22"/>
      <c r="E2" s="22"/>
      <c r="F2" s="22"/>
      <c r="G2" s="22"/>
      <c r="H2" s="22"/>
      <c r="I2" s="22"/>
    </row>
    <row r="3" spans="1:16" ht="15">
      <c r="A3" s="617" t="s">
        <v>377</v>
      </c>
      <c r="B3" s="617"/>
      <c r="C3" s="617"/>
      <c r="D3" s="617"/>
      <c r="E3" s="617"/>
      <c r="F3" s="617"/>
      <c r="G3" s="584"/>
      <c r="H3" s="584"/>
      <c r="I3" s="584"/>
      <c r="J3" s="584"/>
      <c r="K3" s="584"/>
      <c r="L3" s="283"/>
      <c r="M3" s="283"/>
      <c r="N3" s="283"/>
      <c r="O3" s="283"/>
      <c r="P3" s="283"/>
    </row>
    <row r="4" spans="1:12" ht="13.5" thickBot="1">
      <c r="A4" s="22"/>
      <c r="B4" s="22"/>
      <c r="C4" s="22"/>
      <c r="D4" s="22"/>
      <c r="E4" s="22"/>
      <c r="F4" s="22"/>
      <c r="G4" s="22"/>
      <c r="H4" s="22"/>
      <c r="I4" s="22"/>
      <c r="L4" s="28"/>
    </row>
    <row r="5" spans="1:14" ht="12.75" customHeight="1">
      <c r="A5" s="651" t="s">
        <v>260</v>
      </c>
      <c r="B5" s="621" t="s">
        <v>78</v>
      </c>
      <c r="C5" s="654"/>
      <c r="D5" s="655"/>
      <c r="E5" s="655"/>
      <c r="F5" s="655"/>
      <c r="G5" s="28"/>
      <c r="H5" s="28"/>
      <c r="I5" s="28"/>
      <c r="J5" s="23"/>
      <c r="K5" s="23"/>
      <c r="M5" s="23"/>
      <c r="N5" s="23"/>
    </row>
    <row r="6" spans="1:14" ht="12.75" customHeight="1">
      <c r="A6" s="652"/>
      <c r="B6" s="622"/>
      <c r="C6" s="619" t="s">
        <v>79</v>
      </c>
      <c r="D6" s="624" t="s">
        <v>80</v>
      </c>
      <c r="E6" s="627" t="s">
        <v>81</v>
      </c>
      <c r="F6" s="615" t="s">
        <v>82</v>
      </c>
      <c r="G6" s="31"/>
      <c r="H6" s="31"/>
      <c r="I6" s="28"/>
      <c r="J6" s="23"/>
      <c r="K6" s="23"/>
      <c r="M6" s="23"/>
      <c r="N6" s="23"/>
    </row>
    <row r="7" spans="1:14" ht="12.75">
      <c r="A7" s="652"/>
      <c r="B7" s="622"/>
      <c r="C7" s="623"/>
      <c r="D7" s="613"/>
      <c r="E7" s="614"/>
      <c r="F7" s="616"/>
      <c r="G7" s="31"/>
      <c r="H7" s="31"/>
      <c r="I7" s="28"/>
      <c r="J7" s="23"/>
      <c r="K7" s="23"/>
      <c r="M7" s="23"/>
      <c r="N7" s="23"/>
    </row>
    <row r="8" spans="1:14" ht="13.5" thickBot="1">
      <c r="A8" s="653"/>
      <c r="B8" s="197"/>
      <c r="C8" s="197"/>
      <c r="D8" s="197"/>
      <c r="E8" s="197"/>
      <c r="F8" s="280"/>
      <c r="G8" s="31"/>
      <c r="H8" s="31"/>
      <c r="I8" s="28"/>
      <c r="J8" s="23"/>
      <c r="K8" s="23"/>
      <c r="M8" s="23"/>
      <c r="N8" s="23"/>
    </row>
    <row r="9" spans="1:14" ht="12.75">
      <c r="A9" s="26" t="s">
        <v>83</v>
      </c>
      <c r="B9" s="279">
        <v>1128433</v>
      </c>
      <c r="C9" s="279">
        <v>113573</v>
      </c>
      <c r="D9" s="279">
        <v>24490</v>
      </c>
      <c r="E9" s="279">
        <v>654785</v>
      </c>
      <c r="F9" s="281">
        <v>76436</v>
      </c>
      <c r="G9" s="31"/>
      <c r="H9" s="31"/>
      <c r="I9" s="28"/>
      <c r="J9" s="23"/>
      <c r="K9" s="23"/>
      <c r="M9" s="23"/>
      <c r="N9" s="23"/>
    </row>
    <row r="10" spans="1:14" ht="12.75">
      <c r="A10" s="25"/>
      <c r="B10" s="252"/>
      <c r="C10" s="252"/>
      <c r="D10" s="252"/>
      <c r="E10" s="252"/>
      <c r="F10" s="253"/>
      <c r="G10" s="31"/>
      <c r="H10" s="31"/>
      <c r="I10" s="28"/>
      <c r="J10" s="23"/>
      <c r="K10" s="23"/>
      <c r="M10" s="23"/>
      <c r="N10" s="23"/>
    </row>
    <row r="11" spans="1:6" s="22" customFormat="1" ht="12.75">
      <c r="A11" s="33" t="s">
        <v>221</v>
      </c>
      <c r="B11" s="252"/>
      <c r="C11" s="252"/>
      <c r="D11" s="252"/>
      <c r="E11" s="252"/>
      <c r="F11" s="253"/>
    </row>
    <row r="12" spans="1:6" s="22" customFormat="1" ht="12.75">
      <c r="A12" s="256" t="s">
        <v>84</v>
      </c>
      <c r="B12" s="279">
        <f>SUM(B13:B38)</f>
        <v>930374</v>
      </c>
      <c r="C12" s="279">
        <f>SUM(C13:C38)</f>
        <v>110574</v>
      </c>
      <c r="D12" s="279">
        <f>SUM(D13:D38)</f>
        <v>23825</v>
      </c>
      <c r="E12" s="279">
        <f>SUM(E13:E38)</f>
        <v>575755</v>
      </c>
      <c r="F12" s="281">
        <f>SUM(F13:F38)</f>
        <v>52038</v>
      </c>
    </row>
    <row r="13" spans="1:6" s="22" customFormat="1" ht="12.75">
      <c r="A13" s="257" t="s">
        <v>291</v>
      </c>
      <c r="B13" s="252">
        <v>92194</v>
      </c>
      <c r="C13" s="252">
        <v>3141</v>
      </c>
      <c r="D13" s="252">
        <v>536</v>
      </c>
      <c r="E13" s="252">
        <v>66205</v>
      </c>
      <c r="F13" s="253">
        <v>2934</v>
      </c>
    </row>
    <row r="14" spans="1:6" s="22" customFormat="1" ht="12.75">
      <c r="A14" s="257" t="s">
        <v>292</v>
      </c>
      <c r="B14" s="252">
        <v>5117</v>
      </c>
      <c r="C14" s="252">
        <v>411</v>
      </c>
      <c r="D14" s="252">
        <v>122</v>
      </c>
      <c r="E14" s="252">
        <v>1654</v>
      </c>
      <c r="F14" s="253">
        <v>63</v>
      </c>
    </row>
    <row r="15" spans="1:6" s="22" customFormat="1" ht="12.75">
      <c r="A15" s="257" t="s">
        <v>293</v>
      </c>
      <c r="B15" s="252">
        <v>17248</v>
      </c>
      <c r="C15" s="252">
        <v>1432</v>
      </c>
      <c r="D15" s="252">
        <v>153</v>
      </c>
      <c r="E15" s="252">
        <v>8106</v>
      </c>
      <c r="F15" s="253">
        <v>247</v>
      </c>
    </row>
    <row r="16" spans="1:6" s="22" customFormat="1" ht="12.75">
      <c r="A16" s="257" t="s">
        <v>316</v>
      </c>
      <c r="B16" s="252">
        <v>9927</v>
      </c>
      <c r="C16" s="252">
        <v>281</v>
      </c>
      <c r="D16" s="252">
        <v>367</v>
      </c>
      <c r="E16" s="252">
        <v>5612</v>
      </c>
      <c r="F16" s="253">
        <v>1496</v>
      </c>
    </row>
    <row r="17" spans="1:6" s="22" customFormat="1" ht="12.75">
      <c r="A17" s="257" t="s">
        <v>294</v>
      </c>
      <c r="B17" s="252">
        <v>5223</v>
      </c>
      <c r="C17" s="252">
        <v>40</v>
      </c>
      <c r="D17" s="252">
        <v>67</v>
      </c>
      <c r="E17" s="252">
        <v>3025</v>
      </c>
      <c r="F17" s="253">
        <v>29</v>
      </c>
    </row>
    <row r="18" spans="1:14" ht="12.75">
      <c r="A18" s="257" t="s">
        <v>295</v>
      </c>
      <c r="B18" s="252">
        <v>29150</v>
      </c>
      <c r="C18" s="252">
        <v>263</v>
      </c>
      <c r="D18" s="252">
        <v>4</v>
      </c>
      <c r="E18" s="252">
        <v>17872</v>
      </c>
      <c r="F18" s="253">
        <v>1101</v>
      </c>
      <c r="G18" s="31"/>
      <c r="H18" s="31"/>
      <c r="I18" s="28"/>
      <c r="J18" s="23"/>
      <c r="K18" s="23"/>
      <c r="M18" s="23"/>
      <c r="N18" s="23"/>
    </row>
    <row r="19" spans="1:14" ht="12.75">
      <c r="A19" s="257" t="s">
        <v>296</v>
      </c>
      <c r="B19" s="252">
        <v>1524</v>
      </c>
      <c r="C19" s="252">
        <v>153</v>
      </c>
      <c r="D19" s="252" t="s">
        <v>46</v>
      </c>
      <c r="E19" s="252">
        <v>730</v>
      </c>
      <c r="F19" s="253">
        <v>67</v>
      </c>
      <c r="G19" s="31"/>
      <c r="H19" s="31"/>
      <c r="I19" s="28"/>
      <c r="J19" s="23"/>
      <c r="K19" s="23"/>
      <c r="M19" s="23"/>
      <c r="N19" s="23"/>
    </row>
    <row r="20" spans="1:14" ht="12.75">
      <c r="A20" s="257" t="s">
        <v>297</v>
      </c>
      <c r="B20" s="252">
        <v>324</v>
      </c>
      <c r="C20" s="252" t="s">
        <v>46</v>
      </c>
      <c r="D20" s="252" t="s">
        <v>46</v>
      </c>
      <c r="E20" s="252">
        <v>270</v>
      </c>
      <c r="F20" s="253" t="s">
        <v>46</v>
      </c>
      <c r="G20" s="31"/>
      <c r="H20" s="31"/>
      <c r="I20" s="28"/>
      <c r="J20" s="23"/>
      <c r="K20" s="23"/>
      <c r="M20" s="23"/>
      <c r="N20" s="23"/>
    </row>
    <row r="21" spans="1:14" ht="12.75">
      <c r="A21" s="257" t="s">
        <v>298</v>
      </c>
      <c r="B21" s="252">
        <v>773</v>
      </c>
      <c r="C21" s="252">
        <v>7</v>
      </c>
      <c r="D21" s="252" t="s">
        <v>46</v>
      </c>
      <c r="E21" s="252">
        <v>496</v>
      </c>
      <c r="F21" s="253">
        <v>40</v>
      </c>
      <c r="G21" s="31"/>
      <c r="H21" s="31"/>
      <c r="I21" s="28"/>
      <c r="J21" s="23"/>
      <c r="K21" s="23"/>
      <c r="M21" s="23"/>
      <c r="N21" s="23"/>
    </row>
    <row r="22" spans="1:14" ht="12.75">
      <c r="A22" s="257" t="s">
        <v>299</v>
      </c>
      <c r="B22" s="252">
        <v>263</v>
      </c>
      <c r="C22" s="252">
        <v>1</v>
      </c>
      <c r="D22" s="252">
        <v>20</v>
      </c>
      <c r="E22" s="252">
        <v>161</v>
      </c>
      <c r="F22" s="253" t="s">
        <v>46</v>
      </c>
      <c r="G22" s="31"/>
      <c r="H22" s="31"/>
      <c r="I22" s="28"/>
      <c r="J22" s="23"/>
      <c r="K22" s="23"/>
      <c r="M22" s="23"/>
      <c r="N22" s="23"/>
    </row>
    <row r="23" spans="1:14" ht="12.75">
      <c r="A23" s="257" t="s">
        <v>300</v>
      </c>
      <c r="B23" s="252">
        <v>328339</v>
      </c>
      <c r="C23" s="252">
        <v>27083</v>
      </c>
      <c r="D23" s="252">
        <v>10834</v>
      </c>
      <c r="E23" s="252">
        <v>211898</v>
      </c>
      <c r="F23" s="253">
        <v>18652</v>
      </c>
      <c r="G23" s="31"/>
      <c r="H23" s="31"/>
      <c r="I23" s="28"/>
      <c r="J23" s="23"/>
      <c r="K23" s="23"/>
      <c r="M23" s="23"/>
      <c r="N23" s="23"/>
    </row>
    <row r="24" spans="1:14" ht="12.75">
      <c r="A24" s="257" t="s">
        <v>301</v>
      </c>
      <c r="B24" s="252">
        <v>19339</v>
      </c>
      <c r="C24" s="252">
        <v>1484</v>
      </c>
      <c r="D24" s="252">
        <v>651</v>
      </c>
      <c r="E24" s="252">
        <v>12605</v>
      </c>
      <c r="F24" s="253">
        <v>132</v>
      </c>
      <c r="G24" s="31"/>
      <c r="H24" s="31"/>
      <c r="I24" s="28"/>
      <c r="J24" s="23"/>
      <c r="K24" s="23"/>
      <c r="M24" s="23"/>
      <c r="N24" s="23"/>
    </row>
    <row r="25" spans="1:14" ht="12.75">
      <c r="A25" s="257" t="s">
        <v>302</v>
      </c>
      <c r="B25" s="252">
        <v>25513</v>
      </c>
      <c r="C25" s="252">
        <v>5649</v>
      </c>
      <c r="D25" s="252">
        <v>515</v>
      </c>
      <c r="E25" s="252">
        <v>8424</v>
      </c>
      <c r="F25" s="253">
        <v>1406</v>
      </c>
      <c r="G25" s="31"/>
      <c r="H25" s="31"/>
      <c r="I25" s="28"/>
      <c r="J25" s="23"/>
      <c r="K25" s="23"/>
      <c r="M25" s="23"/>
      <c r="N25" s="23"/>
    </row>
    <row r="26" spans="1:14" ht="12.75">
      <c r="A26" s="257" t="s">
        <v>303</v>
      </c>
      <c r="B26" s="252">
        <v>8458</v>
      </c>
      <c r="C26" s="252">
        <v>367</v>
      </c>
      <c r="D26" s="252">
        <v>298</v>
      </c>
      <c r="E26" s="252">
        <v>4828</v>
      </c>
      <c r="F26" s="253" t="s">
        <v>46</v>
      </c>
      <c r="G26" s="31"/>
      <c r="H26" s="31"/>
      <c r="I26" s="28"/>
      <c r="J26" s="23"/>
      <c r="K26" s="23"/>
      <c r="M26" s="23"/>
      <c r="N26" s="23"/>
    </row>
    <row r="27" spans="1:14" ht="12.75">
      <c r="A27" s="257" t="s">
        <v>304</v>
      </c>
      <c r="B27" s="252">
        <v>1714</v>
      </c>
      <c r="C27" s="252">
        <v>164</v>
      </c>
      <c r="D27" s="252">
        <v>83</v>
      </c>
      <c r="E27" s="252">
        <v>1212</v>
      </c>
      <c r="F27" s="253">
        <v>65</v>
      </c>
      <c r="G27" s="31"/>
      <c r="H27" s="31"/>
      <c r="I27" s="28"/>
      <c r="J27" s="23"/>
      <c r="K27" s="23"/>
      <c r="M27" s="23"/>
      <c r="N27" s="23"/>
    </row>
    <row r="28" spans="1:14" ht="12.75">
      <c r="A28" s="257" t="s">
        <v>305</v>
      </c>
      <c r="B28" s="252">
        <v>100243</v>
      </c>
      <c r="C28" s="252">
        <v>14762</v>
      </c>
      <c r="D28" s="252">
        <v>4567</v>
      </c>
      <c r="E28" s="252">
        <v>69217</v>
      </c>
      <c r="F28" s="253">
        <v>2358</v>
      </c>
      <c r="G28" s="31"/>
      <c r="H28" s="31"/>
      <c r="I28" s="28"/>
      <c r="J28" s="23"/>
      <c r="K28" s="23"/>
      <c r="M28" s="23"/>
      <c r="N28" s="23"/>
    </row>
    <row r="29" spans="1:14" ht="12.75">
      <c r="A29" s="257" t="s">
        <v>306</v>
      </c>
      <c r="B29" s="252">
        <v>1156</v>
      </c>
      <c r="C29" s="252" t="s">
        <v>46</v>
      </c>
      <c r="D29" s="252">
        <v>12</v>
      </c>
      <c r="E29" s="252">
        <v>371</v>
      </c>
      <c r="F29" s="253">
        <v>71</v>
      </c>
      <c r="G29" s="31"/>
      <c r="H29" s="31"/>
      <c r="I29" s="28"/>
      <c r="J29" s="23"/>
      <c r="K29" s="23"/>
      <c r="M29" s="23"/>
      <c r="N29" s="23"/>
    </row>
    <row r="30" spans="1:14" ht="12.75">
      <c r="A30" s="257" t="s">
        <v>307</v>
      </c>
      <c r="B30" s="252">
        <v>662</v>
      </c>
      <c r="C30" s="252" t="s">
        <v>46</v>
      </c>
      <c r="D30" s="252">
        <v>11</v>
      </c>
      <c r="E30" s="252">
        <v>255</v>
      </c>
      <c r="F30" s="253">
        <v>173</v>
      </c>
      <c r="G30" s="31"/>
      <c r="H30" s="31"/>
      <c r="I30" s="28"/>
      <c r="J30" s="23"/>
      <c r="K30" s="23"/>
      <c r="M30" s="23"/>
      <c r="N30" s="23"/>
    </row>
    <row r="31" spans="1:14" ht="12.75">
      <c r="A31" s="257" t="s">
        <v>308</v>
      </c>
      <c r="B31" s="252">
        <v>15</v>
      </c>
      <c r="C31" s="252" t="s">
        <v>46</v>
      </c>
      <c r="D31" s="252" t="s">
        <v>46</v>
      </c>
      <c r="E31" s="252">
        <v>3</v>
      </c>
      <c r="F31" s="253" t="s">
        <v>46</v>
      </c>
      <c r="G31" s="31"/>
      <c r="H31" s="31"/>
      <c r="I31" s="28"/>
      <c r="J31" s="23"/>
      <c r="K31" s="23"/>
      <c r="M31" s="23"/>
      <c r="N31" s="23"/>
    </row>
    <row r="32" spans="1:14" ht="12.75">
      <c r="A32" s="257" t="s">
        <v>309</v>
      </c>
      <c r="B32" s="252">
        <v>735</v>
      </c>
      <c r="C32" s="252">
        <v>43</v>
      </c>
      <c r="D32" s="252">
        <v>1</v>
      </c>
      <c r="E32" s="252">
        <v>650</v>
      </c>
      <c r="F32" s="253">
        <v>34</v>
      </c>
      <c r="G32" s="31"/>
      <c r="H32" s="31"/>
      <c r="I32" s="28"/>
      <c r="J32" s="23"/>
      <c r="K32" s="23"/>
      <c r="M32" s="23"/>
      <c r="N32" s="23"/>
    </row>
    <row r="33" spans="1:14" ht="12.75">
      <c r="A33" s="257" t="s">
        <v>310</v>
      </c>
      <c r="B33" s="252">
        <v>3988</v>
      </c>
      <c r="C33" s="252">
        <v>12</v>
      </c>
      <c r="D33" s="252">
        <v>24</v>
      </c>
      <c r="E33" s="252">
        <v>2754</v>
      </c>
      <c r="F33" s="253">
        <v>227</v>
      </c>
      <c r="G33" s="31"/>
      <c r="H33" s="31"/>
      <c r="I33" s="28"/>
      <c r="J33" s="23"/>
      <c r="K33" s="23"/>
      <c r="M33" s="23"/>
      <c r="N33" s="23"/>
    </row>
    <row r="34" spans="1:6" s="22" customFormat="1" ht="12.75">
      <c r="A34" s="257" t="s">
        <v>311</v>
      </c>
      <c r="B34" s="252">
        <v>220059</v>
      </c>
      <c r="C34" s="252">
        <v>53613</v>
      </c>
      <c r="D34" s="252">
        <v>2526</v>
      </c>
      <c r="E34" s="252">
        <v>123210</v>
      </c>
      <c r="F34" s="253">
        <v>17282</v>
      </c>
    </row>
    <row r="35" spans="1:6" s="22" customFormat="1" ht="12.75">
      <c r="A35" s="257" t="s">
        <v>312</v>
      </c>
      <c r="B35" s="252">
        <v>28797</v>
      </c>
      <c r="C35" s="252">
        <v>729</v>
      </c>
      <c r="D35" s="252">
        <v>2813</v>
      </c>
      <c r="E35" s="252">
        <v>18999</v>
      </c>
      <c r="F35" s="253">
        <v>2740</v>
      </c>
    </row>
    <row r="36" spans="1:6" s="22" customFormat="1" ht="12.75">
      <c r="A36" s="257" t="s">
        <v>313</v>
      </c>
      <c r="B36" s="252">
        <v>11610</v>
      </c>
      <c r="C36" s="252">
        <v>835</v>
      </c>
      <c r="D36" s="252">
        <v>15</v>
      </c>
      <c r="E36" s="252">
        <v>7732</v>
      </c>
      <c r="F36" s="253">
        <v>1890</v>
      </c>
    </row>
    <row r="37" spans="1:6" s="22" customFormat="1" ht="12.75">
      <c r="A37" s="257" t="s">
        <v>318</v>
      </c>
      <c r="B37" s="252">
        <v>10642</v>
      </c>
      <c r="C37" s="252">
        <v>104</v>
      </c>
      <c r="D37" s="252">
        <v>206</v>
      </c>
      <c r="E37" s="252">
        <v>8137</v>
      </c>
      <c r="F37" s="253">
        <v>1031</v>
      </c>
    </row>
    <row r="38" spans="1:6" s="22" customFormat="1" ht="12.75">
      <c r="A38" s="257" t="s">
        <v>314</v>
      </c>
      <c r="B38" s="252">
        <v>7361</v>
      </c>
      <c r="C38" s="252" t="s">
        <v>46</v>
      </c>
      <c r="D38" s="252" t="s">
        <v>46</v>
      </c>
      <c r="E38" s="252">
        <v>1329</v>
      </c>
      <c r="F38" s="253" t="s">
        <v>46</v>
      </c>
    </row>
    <row r="39" spans="1:6" s="22" customFormat="1" ht="12.75">
      <c r="A39" s="258" t="s">
        <v>85</v>
      </c>
      <c r="B39" s="252"/>
      <c r="C39" s="252"/>
      <c r="D39" s="252"/>
      <c r="E39" s="252"/>
      <c r="F39" s="253"/>
    </row>
    <row r="40" spans="1:6" s="22" customFormat="1" ht="12.75">
      <c r="A40" s="259" t="s">
        <v>86</v>
      </c>
      <c r="B40" s="252"/>
      <c r="C40" s="252"/>
      <c r="D40" s="252"/>
      <c r="E40" s="252"/>
      <c r="F40" s="253"/>
    </row>
    <row r="41" spans="1:6" s="22" customFormat="1" ht="12.75">
      <c r="A41" s="257" t="s">
        <v>315</v>
      </c>
      <c r="B41" s="252">
        <v>1626</v>
      </c>
      <c r="C41" s="252" t="s">
        <v>46</v>
      </c>
      <c r="D41" s="252" t="s">
        <v>46</v>
      </c>
      <c r="E41" s="252">
        <v>1252</v>
      </c>
      <c r="F41" s="253" t="s">
        <v>46</v>
      </c>
    </row>
    <row r="42" spans="1:6" s="22" customFormat="1" ht="12.75">
      <c r="A42" s="260" t="s">
        <v>317</v>
      </c>
      <c r="B42" s="252">
        <v>3324</v>
      </c>
      <c r="C42" s="252" t="s">
        <v>46</v>
      </c>
      <c r="D42" s="252" t="s">
        <v>46</v>
      </c>
      <c r="E42" s="252">
        <v>2957</v>
      </c>
      <c r="F42" s="253" t="s">
        <v>46</v>
      </c>
    </row>
    <row r="43" spans="1:6" s="22" customFormat="1" ht="12.75">
      <c r="A43" s="260" t="s">
        <v>319</v>
      </c>
      <c r="B43" s="252">
        <v>24</v>
      </c>
      <c r="C43" s="252" t="s">
        <v>46</v>
      </c>
      <c r="D43" s="252" t="s">
        <v>46</v>
      </c>
      <c r="E43" s="252" t="s">
        <v>46</v>
      </c>
      <c r="F43" s="253" t="s">
        <v>46</v>
      </c>
    </row>
    <row r="44" spans="1:14" ht="12.75">
      <c r="A44" s="25"/>
      <c r="B44" s="252"/>
      <c r="C44" s="252"/>
      <c r="D44" s="252"/>
      <c r="E44" s="252"/>
      <c r="F44" s="253"/>
      <c r="G44" s="31"/>
      <c r="H44" s="31"/>
      <c r="I44" s="28"/>
      <c r="J44" s="23"/>
      <c r="K44" s="23"/>
      <c r="M44" s="23"/>
      <c r="N44" s="23"/>
    </row>
    <row r="45" spans="1:11" s="36" customFormat="1" ht="12.75">
      <c r="A45" s="33" t="s">
        <v>215</v>
      </c>
      <c r="B45" s="252"/>
      <c r="C45" s="252"/>
      <c r="D45" s="252"/>
      <c r="E45" s="252"/>
      <c r="F45" s="253"/>
      <c r="G45" s="31"/>
      <c r="H45" s="31"/>
      <c r="I45" s="28"/>
      <c r="J45" s="23"/>
      <c r="K45" s="23"/>
    </row>
    <row r="46" spans="1:14" ht="12.75">
      <c r="A46" s="27" t="s">
        <v>87</v>
      </c>
      <c r="B46" s="252">
        <v>86</v>
      </c>
      <c r="C46" s="252" t="s">
        <v>46</v>
      </c>
      <c r="D46" s="252" t="s">
        <v>46</v>
      </c>
      <c r="E46" s="252" t="s">
        <v>46</v>
      </c>
      <c r="F46" s="253" t="s">
        <v>46</v>
      </c>
      <c r="G46" s="31"/>
      <c r="H46" s="31"/>
      <c r="I46" s="28"/>
      <c r="J46" s="23"/>
      <c r="K46" s="23"/>
      <c r="M46" s="23"/>
      <c r="N46" s="23"/>
    </row>
    <row r="47" spans="1:14" ht="12.75">
      <c r="A47" s="27" t="s">
        <v>88</v>
      </c>
      <c r="B47" s="252">
        <v>108</v>
      </c>
      <c r="C47" s="252" t="s">
        <v>46</v>
      </c>
      <c r="D47" s="252" t="s">
        <v>46</v>
      </c>
      <c r="E47" s="252">
        <v>26</v>
      </c>
      <c r="F47" s="253" t="s">
        <v>46</v>
      </c>
      <c r="G47" s="31"/>
      <c r="H47" s="31"/>
      <c r="I47" s="28"/>
      <c r="J47" s="23"/>
      <c r="K47" s="23"/>
      <c r="M47" s="23"/>
      <c r="N47" s="23"/>
    </row>
    <row r="48" spans="1:14" ht="12.75">
      <c r="A48" s="27" t="s">
        <v>89</v>
      </c>
      <c r="B48" s="252">
        <v>71</v>
      </c>
      <c r="C48" s="252" t="s">
        <v>46</v>
      </c>
      <c r="D48" s="252" t="s">
        <v>46</v>
      </c>
      <c r="E48" s="252" t="s">
        <v>46</v>
      </c>
      <c r="F48" s="253" t="s">
        <v>46</v>
      </c>
      <c r="G48" s="31"/>
      <c r="H48" s="31"/>
      <c r="I48" s="28"/>
      <c r="J48" s="23"/>
      <c r="K48" s="23"/>
      <c r="M48" s="23"/>
      <c r="N48" s="23"/>
    </row>
    <row r="49" spans="1:14" ht="12.75">
      <c r="A49" s="27" t="s">
        <v>90</v>
      </c>
      <c r="B49" s="252">
        <v>428</v>
      </c>
      <c r="C49" s="252" t="s">
        <v>46</v>
      </c>
      <c r="D49" s="252" t="s">
        <v>46</v>
      </c>
      <c r="E49" s="252">
        <v>24</v>
      </c>
      <c r="F49" s="253" t="s">
        <v>46</v>
      </c>
      <c r="G49" s="31"/>
      <c r="H49" s="31"/>
      <c r="I49" s="28"/>
      <c r="J49" s="23"/>
      <c r="K49" s="23"/>
      <c r="M49" s="23"/>
      <c r="N49" s="23"/>
    </row>
    <row r="50" spans="1:14" ht="12.75">
      <c r="A50" s="27" t="s">
        <v>93</v>
      </c>
      <c r="B50" s="252">
        <v>16349</v>
      </c>
      <c r="C50" s="252" t="s">
        <v>46</v>
      </c>
      <c r="D50" s="252" t="s">
        <v>46</v>
      </c>
      <c r="E50" s="252">
        <v>13800</v>
      </c>
      <c r="F50" s="253">
        <v>12</v>
      </c>
      <c r="G50" s="31"/>
      <c r="H50" s="31"/>
      <c r="I50" s="28"/>
      <c r="J50" s="23"/>
      <c r="K50" s="23"/>
      <c r="M50" s="23"/>
      <c r="N50" s="23"/>
    </row>
    <row r="51" spans="1:14" ht="12.75">
      <c r="A51" s="27" t="s">
        <v>91</v>
      </c>
      <c r="B51" s="252">
        <v>204</v>
      </c>
      <c r="C51" s="252" t="s">
        <v>46</v>
      </c>
      <c r="D51" s="252" t="s">
        <v>46</v>
      </c>
      <c r="E51" s="252" t="s">
        <v>46</v>
      </c>
      <c r="F51" s="253" t="s">
        <v>46</v>
      </c>
      <c r="G51" s="31"/>
      <c r="H51" s="31"/>
      <c r="I51" s="28"/>
      <c r="J51" s="23"/>
      <c r="K51" s="23"/>
      <c r="M51" s="23"/>
      <c r="N51" s="23"/>
    </row>
    <row r="52" spans="1:14" ht="13.5" thickBot="1">
      <c r="A52" s="29" t="s">
        <v>92</v>
      </c>
      <c r="B52" s="254">
        <v>4</v>
      </c>
      <c r="C52" s="254" t="s">
        <v>46</v>
      </c>
      <c r="D52" s="254" t="s">
        <v>46</v>
      </c>
      <c r="E52" s="254" t="s">
        <v>46</v>
      </c>
      <c r="F52" s="255" t="s">
        <v>46</v>
      </c>
      <c r="G52" s="31"/>
      <c r="H52" s="31"/>
      <c r="I52" s="28"/>
      <c r="J52" s="23"/>
      <c r="K52" s="23"/>
      <c r="M52" s="23"/>
      <c r="N52" s="23"/>
    </row>
    <row r="53" spans="1:9" s="22" customFormat="1" ht="12.75">
      <c r="A53" s="227" t="s">
        <v>280</v>
      </c>
      <c r="B53" s="228"/>
      <c r="C53" s="31"/>
      <c r="D53" s="228"/>
      <c r="E53" s="31"/>
      <c r="F53" s="229"/>
      <c r="G53" s="282"/>
      <c r="H53" s="230"/>
      <c r="I53" s="230"/>
    </row>
    <row r="54" spans="1:14" ht="12.75">
      <c r="A54" s="30"/>
      <c r="B54" s="31"/>
      <c r="C54" s="31"/>
      <c r="D54" s="31"/>
      <c r="E54" s="31"/>
      <c r="G54" s="31"/>
      <c r="H54" s="31"/>
      <c r="I54" s="28"/>
      <c r="J54" s="23"/>
      <c r="K54" s="23"/>
      <c r="M54" s="23"/>
      <c r="N54" s="23"/>
    </row>
    <row r="55" spans="1:14" ht="12.75">
      <c r="A55" s="30"/>
      <c r="B55" s="31"/>
      <c r="C55" s="31"/>
      <c r="D55" s="31"/>
      <c r="E55" s="31"/>
      <c r="F55" s="28"/>
      <c r="G55" s="31"/>
      <c r="H55" s="31"/>
      <c r="I55" s="28"/>
      <c r="J55" s="23"/>
      <c r="K55" s="23"/>
      <c r="M55" s="23"/>
      <c r="N55" s="23"/>
    </row>
    <row r="56" spans="5:14" ht="12.75">
      <c r="E56" s="22"/>
      <c r="G56" s="31"/>
      <c r="H56" s="31"/>
      <c r="I56" s="28"/>
      <c r="J56" s="23"/>
      <c r="K56" s="23"/>
      <c r="M56" s="23"/>
      <c r="N56" s="23"/>
    </row>
    <row r="57" spans="5:14" ht="12.75">
      <c r="E57" s="22"/>
      <c r="G57" s="31"/>
      <c r="H57" s="31"/>
      <c r="I57" s="28"/>
      <c r="J57" s="23"/>
      <c r="K57" s="23"/>
      <c r="M57" s="23"/>
      <c r="N57" s="23"/>
    </row>
    <row r="58" spans="5:14" ht="12.75">
      <c r="E58" s="22"/>
      <c r="G58" s="31"/>
      <c r="H58" s="31"/>
      <c r="I58" s="28"/>
      <c r="J58" s="23"/>
      <c r="K58" s="23"/>
      <c r="M58" s="23"/>
      <c r="N58" s="23"/>
    </row>
    <row r="59" spans="5:14" ht="12.75">
      <c r="E59" s="22"/>
      <c r="G59" s="31"/>
      <c r="H59" s="31"/>
      <c r="I59" s="28"/>
      <c r="J59" s="23"/>
      <c r="K59" s="23"/>
      <c r="M59" s="23"/>
      <c r="N59" s="23"/>
    </row>
    <row r="60" spans="5:14" ht="12.75">
      <c r="E60" s="22"/>
      <c r="G60" s="31"/>
      <c r="H60" s="31"/>
      <c r="I60" s="28"/>
      <c r="J60" s="23"/>
      <c r="K60" s="23"/>
      <c r="M60" s="23"/>
      <c r="N60" s="23"/>
    </row>
    <row r="61" spans="5:14" ht="12.75">
      <c r="E61" s="22"/>
      <c r="G61" s="31"/>
      <c r="H61" s="31"/>
      <c r="I61" s="28"/>
      <c r="J61" s="23"/>
      <c r="K61" s="23"/>
      <c r="M61" s="23"/>
      <c r="N61" s="23"/>
    </row>
    <row r="62" spans="5:14" ht="12.75">
      <c r="E62" s="22"/>
      <c r="G62" s="31"/>
      <c r="H62" s="31"/>
      <c r="I62" s="28"/>
      <c r="J62" s="23"/>
      <c r="K62" s="23"/>
      <c r="M62" s="23"/>
      <c r="N62" s="23"/>
    </row>
    <row r="63" spans="5:14" ht="12.75">
      <c r="E63" s="22"/>
      <c r="G63" s="31"/>
      <c r="H63" s="31"/>
      <c r="I63" s="28"/>
      <c r="J63" s="23"/>
      <c r="K63" s="23"/>
      <c r="M63" s="23"/>
      <c r="N63" s="23"/>
    </row>
    <row r="64" spans="5:14" ht="12.75">
      <c r="E64" s="22"/>
      <c r="G64" s="31"/>
      <c r="H64" s="31"/>
      <c r="I64" s="28"/>
      <c r="J64" s="23"/>
      <c r="K64" s="23"/>
      <c r="M64" s="23"/>
      <c r="N64" s="23"/>
    </row>
    <row r="65" spans="5:14" ht="12.75">
      <c r="E65" s="22"/>
      <c r="G65" s="31"/>
      <c r="H65" s="31"/>
      <c r="I65" s="28"/>
      <c r="J65" s="23"/>
      <c r="K65" s="23"/>
      <c r="M65" s="23"/>
      <c r="N65" s="23"/>
    </row>
    <row r="66" spans="5:14" ht="12.75">
      <c r="E66" s="22"/>
      <c r="G66" s="31"/>
      <c r="H66" s="31"/>
      <c r="I66" s="28"/>
      <c r="J66" s="23"/>
      <c r="K66" s="23"/>
      <c r="M66" s="23"/>
      <c r="N66" s="23"/>
    </row>
    <row r="67" spans="5:14" ht="12.75">
      <c r="E67" s="22"/>
      <c r="G67" s="31"/>
      <c r="H67" s="31"/>
      <c r="I67" s="28"/>
      <c r="J67" s="23"/>
      <c r="K67" s="23"/>
      <c r="M67" s="23"/>
      <c r="N67" s="23"/>
    </row>
    <row r="68" spans="5:14" ht="12.75">
      <c r="E68" s="22"/>
      <c r="G68" s="31"/>
      <c r="H68" s="31"/>
      <c r="I68" s="28"/>
      <c r="J68" s="23"/>
      <c r="K68" s="23"/>
      <c r="M68" s="23"/>
      <c r="N68" s="23"/>
    </row>
    <row r="69" spans="5:14" ht="12.75">
      <c r="E69" s="22"/>
      <c r="G69" s="31"/>
      <c r="H69" s="31"/>
      <c r="I69" s="28"/>
      <c r="J69" s="23"/>
      <c r="K69" s="23"/>
      <c r="M69" s="23"/>
      <c r="N69" s="23"/>
    </row>
    <row r="70" spans="5:14" ht="12.75">
      <c r="E70" s="22"/>
      <c r="G70" s="31"/>
      <c r="H70" s="31"/>
      <c r="I70" s="28"/>
      <c r="J70" s="23"/>
      <c r="K70" s="23"/>
      <c r="M70" s="23"/>
      <c r="N70" s="23"/>
    </row>
    <row r="71" spans="5:14" ht="12.75">
      <c r="E71" s="22"/>
      <c r="G71" s="31"/>
      <c r="H71" s="31"/>
      <c r="I71" s="28"/>
      <c r="J71" s="23"/>
      <c r="K71" s="23"/>
      <c r="M71" s="23"/>
      <c r="N71" s="23"/>
    </row>
    <row r="72" spans="5:14" ht="12.75">
      <c r="E72" s="22"/>
      <c r="G72" s="28"/>
      <c r="H72" s="28"/>
      <c r="I72" s="28"/>
      <c r="J72" s="23"/>
      <c r="K72" s="23"/>
      <c r="M72" s="23"/>
      <c r="N72" s="23"/>
    </row>
    <row r="73" spans="5:14" ht="12.75">
      <c r="E73" s="22"/>
      <c r="G73" s="28"/>
      <c r="H73" s="28"/>
      <c r="I73" s="28"/>
      <c r="J73" s="23"/>
      <c r="K73" s="23"/>
      <c r="M73" s="23"/>
      <c r="N73" s="23"/>
    </row>
    <row r="74" spans="5:14" ht="12.75">
      <c r="E74" s="22"/>
      <c r="G74" s="28"/>
      <c r="H74" s="28"/>
      <c r="I74" s="28"/>
      <c r="J74" s="23"/>
      <c r="K74" s="23"/>
      <c r="M74" s="23"/>
      <c r="N74" s="23"/>
    </row>
    <row r="75" spans="5:14" ht="12.75">
      <c r="E75" s="22"/>
      <c r="G75" s="28"/>
      <c r="H75" s="28"/>
      <c r="I75" s="28"/>
      <c r="J75" s="23"/>
      <c r="K75" s="23"/>
      <c r="M75" s="23"/>
      <c r="N75" s="23"/>
    </row>
    <row r="76" spans="5:14" ht="12.75">
      <c r="E76" s="22"/>
      <c r="G76" s="28"/>
      <c r="H76" s="28"/>
      <c r="I76" s="28"/>
      <c r="J76" s="23"/>
      <c r="K76" s="23"/>
      <c r="M76" s="23"/>
      <c r="N76" s="23"/>
    </row>
    <row r="77" spans="5:14" ht="12.75">
      <c r="E77" s="22"/>
      <c r="G77" s="28"/>
      <c r="H77" s="28"/>
      <c r="I77" s="28"/>
      <c r="J77" s="23"/>
      <c r="K77" s="23"/>
      <c r="M77" s="23"/>
      <c r="N77" s="23"/>
    </row>
    <row r="78" spans="5:14" ht="12.75">
      <c r="E78" s="22"/>
      <c r="G78" s="28"/>
      <c r="H78" s="28"/>
      <c r="I78" s="28"/>
      <c r="J78" s="23"/>
      <c r="K78" s="23"/>
      <c r="M78" s="23"/>
      <c r="N78" s="23"/>
    </row>
    <row r="79" spans="5:14" ht="12.75">
      <c r="E79" s="22"/>
      <c r="G79" s="28"/>
      <c r="H79" s="28"/>
      <c r="I79" s="28"/>
      <c r="J79" s="23"/>
      <c r="K79" s="23"/>
      <c r="M79" s="23"/>
      <c r="N79" s="23"/>
    </row>
    <row r="80" spans="5:14" ht="12.75">
      <c r="E80" s="22"/>
      <c r="G80" s="28"/>
      <c r="H80" s="28"/>
      <c r="I80" s="28"/>
      <c r="J80" s="23"/>
      <c r="K80" s="23"/>
      <c r="M80" s="23"/>
      <c r="N80" s="23"/>
    </row>
    <row r="81" spans="5:14" ht="12.75">
      <c r="E81" s="22"/>
      <c r="G81" s="28"/>
      <c r="H81" s="28"/>
      <c r="I81" s="28"/>
      <c r="J81" s="23"/>
      <c r="K81" s="23"/>
      <c r="M81" s="23"/>
      <c r="N81" s="23"/>
    </row>
    <row r="82" spans="2:5" ht="12.75">
      <c r="B82"/>
      <c r="C82"/>
      <c r="D82"/>
      <c r="E82"/>
    </row>
    <row r="83" spans="2:5" ht="12.75">
      <c r="B83"/>
      <c r="C83"/>
      <c r="D83"/>
      <c r="E83"/>
    </row>
    <row r="84" spans="2:5" ht="12.75">
      <c r="B84"/>
      <c r="C84"/>
      <c r="D84"/>
      <c r="E84"/>
    </row>
    <row r="85" spans="2:5" ht="12.75">
      <c r="B85"/>
      <c r="C85"/>
      <c r="D85"/>
      <c r="E85"/>
    </row>
    <row r="86" spans="2:5" ht="12.75">
      <c r="B86"/>
      <c r="C86"/>
      <c r="D86"/>
      <c r="E86"/>
    </row>
    <row r="87" spans="2:5" ht="12.75">
      <c r="B87"/>
      <c r="C87"/>
      <c r="D87"/>
      <c r="E87"/>
    </row>
    <row r="88" spans="2:5" ht="12.75">
      <c r="B88"/>
      <c r="C88"/>
      <c r="D88"/>
      <c r="E88"/>
    </row>
    <row r="89" spans="2:5" ht="12.75">
      <c r="B89"/>
      <c r="C89"/>
      <c r="D89"/>
      <c r="E89"/>
    </row>
    <row r="90" spans="2:5" ht="12.75">
      <c r="B90"/>
      <c r="C90"/>
      <c r="D90"/>
      <c r="E90"/>
    </row>
    <row r="91" spans="2:5" ht="12.75">
      <c r="B91"/>
      <c r="C91"/>
      <c r="D91"/>
      <c r="E91"/>
    </row>
    <row r="92" spans="2:5" ht="12.75">
      <c r="B92"/>
      <c r="C92"/>
      <c r="D92"/>
      <c r="E92"/>
    </row>
    <row r="93" spans="2:5" ht="12.75">
      <c r="B93"/>
      <c r="C93"/>
      <c r="D93"/>
      <c r="E93"/>
    </row>
    <row r="94" spans="2:5" ht="12.75">
      <c r="B94"/>
      <c r="C94"/>
      <c r="D94"/>
      <c r="E94"/>
    </row>
    <row r="95" spans="2:5" ht="12.75">
      <c r="B95"/>
      <c r="C95"/>
      <c r="D95"/>
      <c r="E95"/>
    </row>
    <row r="96" spans="2:5" ht="12.75">
      <c r="B96"/>
      <c r="C96"/>
      <c r="D96"/>
      <c r="E96"/>
    </row>
    <row r="97" spans="2:5" ht="12.75">
      <c r="B97"/>
      <c r="C97"/>
      <c r="D97"/>
      <c r="E97"/>
    </row>
    <row r="98" spans="2:5" ht="12.75">
      <c r="B98"/>
      <c r="C98"/>
      <c r="D98"/>
      <c r="E98"/>
    </row>
    <row r="99" spans="2:5" ht="12.75">
      <c r="B99"/>
      <c r="C99"/>
      <c r="D99"/>
      <c r="E99"/>
    </row>
    <row r="100" spans="2:5" ht="12.75">
      <c r="B100"/>
      <c r="C100"/>
      <c r="D100"/>
      <c r="E100"/>
    </row>
    <row r="101" spans="2:5" ht="12.75">
      <c r="B101"/>
      <c r="C101"/>
      <c r="D101"/>
      <c r="E101"/>
    </row>
    <row r="102" spans="2:5" ht="12.75">
      <c r="B102"/>
      <c r="C102"/>
      <c r="D102"/>
      <c r="E102"/>
    </row>
    <row r="103" spans="2:5" ht="12.75">
      <c r="B103"/>
      <c r="C103"/>
      <c r="D103"/>
      <c r="E103"/>
    </row>
    <row r="104" spans="2:5" ht="12.75">
      <c r="B104"/>
      <c r="C104"/>
      <c r="D104"/>
      <c r="E104"/>
    </row>
    <row r="105" spans="2:5" ht="12.75">
      <c r="B105"/>
      <c r="C105"/>
      <c r="D105"/>
      <c r="E105"/>
    </row>
    <row r="106" spans="2:5" ht="12.75">
      <c r="B106"/>
      <c r="C106"/>
      <c r="D106"/>
      <c r="E106"/>
    </row>
    <row r="107" spans="2:5" ht="12.75">
      <c r="B107"/>
      <c r="C107"/>
      <c r="D107"/>
      <c r="E107"/>
    </row>
  </sheetData>
  <mergeCells count="9">
    <mergeCell ref="A3:F3"/>
    <mergeCell ref="A1:F1"/>
    <mergeCell ref="C5:F5"/>
    <mergeCell ref="C6:C7"/>
    <mergeCell ref="D6:D7"/>
    <mergeCell ref="E6:E7"/>
    <mergeCell ref="F6:F7"/>
    <mergeCell ref="A5:A8"/>
    <mergeCell ref="B5:B7"/>
  </mergeCells>
  <hyperlinks>
    <hyperlink ref="A2" location="'Indice'!A1" display="Volver al Indice"/>
  </hyperlinks>
  <printOptions horizontalCentered="1"/>
  <pageMargins left="0.3937007874015748" right="0.3937007874015748" top="0.5905511811023623" bottom="0.984251968503937" header="0" footer="0"/>
  <pageSetup horizontalDpi="600" verticalDpi="600" orientation="portrait" paperSize="9" scale="53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 transitionEvaluation="1"/>
  <dimension ref="A1:L25"/>
  <sheetViews>
    <sheetView showGridLines="0" zoomScale="75" zoomScaleNormal="75" workbookViewId="0" topLeftCell="A1">
      <selection activeCell="G23" sqref="G23"/>
    </sheetView>
  </sheetViews>
  <sheetFormatPr defaultColWidth="12.57421875" defaultRowHeight="12.75"/>
  <cols>
    <col min="1" max="1" width="14.7109375" style="233" customWidth="1"/>
    <col min="2" max="11" width="12.7109375" style="233" customWidth="1"/>
    <col min="12" max="16384" width="12.57421875" style="233" customWidth="1"/>
  </cols>
  <sheetData>
    <row r="1" spans="1:10" s="232" customFormat="1" ht="18">
      <c r="A1" s="633" t="s">
        <v>0</v>
      </c>
      <c r="B1" s="633"/>
      <c r="C1" s="633"/>
      <c r="D1" s="633"/>
      <c r="E1" s="633"/>
      <c r="F1" s="633"/>
      <c r="G1" s="633"/>
      <c r="H1" s="633"/>
      <c r="I1" s="633"/>
      <c r="J1" s="633"/>
    </row>
    <row r="2" ht="12.75">
      <c r="A2" s="769" t="s">
        <v>412</v>
      </c>
    </row>
    <row r="3" spans="1:10" s="376" customFormat="1" ht="15">
      <c r="A3" s="607" t="s">
        <v>325</v>
      </c>
      <c r="B3" s="607"/>
      <c r="C3" s="607"/>
      <c r="D3" s="607"/>
      <c r="E3" s="607"/>
      <c r="F3" s="607"/>
      <c r="G3" s="607"/>
      <c r="H3" s="607"/>
      <c r="I3" s="607"/>
      <c r="J3" s="607"/>
    </row>
    <row r="4" s="376" customFormat="1" ht="15" thickBot="1"/>
    <row r="5" spans="1:10" ht="12.75">
      <c r="A5" s="377" t="s">
        <v>1</v>
      </c>
      <c r="B5" s="608" t="s">
        <v>216</v>
      </c>
      <c r="C5" s="609"/>
      <c r="D5" s="609"/>
      <c r="E5" s="609"/>
      <c r="F5" s="610"/>
      <c r="G5" s="608" t="s">
        <v>24</v>
      </c>
      <c r="H5" s="609"/>
      <c r="I5" s="609"/>
      <c r="J5" s="609"/>
    </row>
    <row r="6" spans="1:10" ht="12.75">
      <c r="A6" s="378"/>
      <c r="B6" s="310" t="s">
        <v>25</v>
      </c>
      <c r="C6" s="310" t="s">
        <v>29</v>
      </c>
      <c r="D6" s="310" t="s">
        <v>30</v>
      </c>
      <c r="E6" s="310" t="s">
        <v>31</v>
      </c>
      <c r="F6" s="310" t="s">
        <v>10</v>
      </c>
      <c r="G6" s="310" t="s">
        <v>25</v>
      </c>
      <c r="H6" s="310" t="s">
        <v>29</v>
      </c>
      <c r="I6" s="310" t="s">
        <v>30</v>
      </c>
      <c r="J6" s="379" t="s">
        <v>31</v>
      </c>
    </row>
    <row r="7" spans="1:10" ht="12.75">
      <c r="A7" s="323" t="s">
        <v>22</v>
      </c>
      <c r="B7" s="380">
        <v>134.4</v>
      </c>
      <c r="C7" s="380">
        <v>633.6</v>
      </c>
      <c r="D7" s="380">
        <v>461.2</v>
      </c>
      <c r="E7" s="380">
        <v>911.7</v>
      </c>
      <c r="F7" s="380">
        <v>2140.9</v>
      </c>
      <c r="G7" s="380">
        <v>115.05877976190476</v>
      </c>
      <c r="H7" s="380">
        <v>225.5546085858586</v>
      </c>
      <c r="I7" s="380">
        <v>251.78555941023419</v>
      </c>
      <c r="J7" s="381">
        <v>254.78370077876494</v>
      </c>
    </row>
    <row r="8" spans="1:10" ht="12.75">
      <c r="A8" s="327">
        <v>1992</v>
      </c>
      <c r="B8" s="380">
        <v>144.5</v>
      </c>
      <c r="C8" s="380">
        <v>667.2</v>
      </c>
      <c r="D8" s="380">
        <v>476.8</v>
      </c>
      <c r="E8" s="380">
        <v>946.8</v>
      </c>
      <c r="F8" s="380">
        <v>2235.3</v>
      </c>
      <c r="G8" s="380">
        <v>113.280276816609</v>
      </c>
      <c r="H8" s="380">
        <v>231.50179856115108</v>
      </c>
      <c r="I8" s="380">
        <v>255.84521812080536</v>
      </c>
      <c r="J8" s="381">
        <v>258.7431347697507</v>
      </c>
    </row>
    <row r="9" spans="1:10" ht="12.75">
      <c r="A9" s="327">
        <v>1993</v>
      </c>
      <c r="B9" s="380">
        <v>125.4</v>
      </c>
      <c r="C9" s="380">
        <v>605.6</v>
      </c>
      <c r="D9" s="380">
        <v>387.4</v>
      </c>
      <c r="E9" s="380">
        <v>972.3</v>
      </c>
      <c r="F9" s="380">
        <v>2090.7</v>
      </c>
      <c r="G9" s="380">
        <v>118.78787878787878</v>
      </c>
      <c r="H9" s="380">
        <v>227.46383751651254</v>
      </c>
      <c r="I9" s="380">
        <v>261.4858027878162</v>
      </c>
      <c r="J9" s="381">
        <v>257.0868044842127</v>
      </c>
    </row>
    <row r="10" spans="1:10" ht="12.75">
      <c r="A10" s="327">
        <v>1994</v>
      </c>
      <c r="B10" s="380">
        <v>122.7</v>
      </c>
      <c r="C10" s="380">
        <v>574.5</v>
      </c>
      <c r="D10" s="380">
        <v>311.7</v>
      </c>
      <c r="E10" s="380">
        <v>965.3</v>
      </c>
      <c r="F10" s="380">
        <v>1974.2</v>
      </c>
      <c r="G10" s="380">
        <v>125.81092094539527</v>
      </c>
      <c r="H10" s="380">
        <v>231.42036553524804</v>
      </c>
      <c r="I10" s="380">
        <v>273.82098171318574</v>
      </c>
      <c r="J10" s="381">
        <v>261.22034600642286</v>
      </c>
    </row>
    <row r="11" spans="1:10" ht="12.75">
      <c r="A11" s="327">
        <v>1995</v>
      </c>
      <c r="B11" s="380">
        <v>121.3</v>
      </c>
      <c r="C11" s="380">
        <v>597.4</v>
      </c>
      <c r="D11" s="380">
        <v>324.5</v>
      </c>
      <c r="E11" s="380">
        <v>1031.2</v>
      </c>
      <c r="F11" s="380">
        <v>2074.4</v>
      </c>
      <c r="G11" s="380">
        <v>121.84995877988459</v>
      </c>
      <c r="H11" s="380">
        <v>239.1047874121192</v>
      </c>
      <c r="I11" s="380">
        <v>282.6767334360555</v>
      </c>
      <c r="J11" s="381">
        <v>264.7374903025601</v>
      </c>
    </row>
    <row r="12" spans="1:10" ht="12.75">
      <c r="A12" s="327">
        <v>1996</v>
      </c>
      <c r="B12" s="380">
        <v>160.687</v>
      </c>
      <c r="C12" s="380">
        <v>647.2</v>
      </c>
      <c r="D12" s="380">
        <v>362.292</v>
      </c>
      <c r="E12" s="380">
        <v>1099.268</v>
      </c>
      <c r="F12" s="380">
        <v>2269.447</v>
      </c>
      <c r="G12" s="380">
        <v>122.79184999408788</v>
      </c>
      <c r="H12" s="380">
        <v>238.1288627935723</v>
      </c>
      <c r="I12" s="380">
        <v>280.10555021916025</v>
      </c>
      <c r="J12" s="381">
        <v>266.5919502796406</v>
      </c>
    </row>
    <row r="13" spans="1:11" ht="12.75">
      <c r="A13" s="327">
        <v>1997</v>
      </c>
      <c r="B13" s="380">
        <v>154.46</v>
      </c>
      <c r="C13" s="380">
        <v>690.344</v>
      </c>
      <c r="D13" s="380">
        <v>359.732</v>
      </c>
      <c r="E13" s="380">
        <v>1128.701</v>
      </c>
      <c r="F13" s="380">
        <v>2333.237</v>
      </c>
      <c r="G13" s="380">
        <v>152.85057620095816</v>
      </c>
      <c r="H13" s="380">
        <v>237.25504965640317</v>
      </c>
      <c r="I13" s="380">
        <v>272.29381873172247</v>
      </c>
      <c r="J13" s="381">
        <v>271.90717470791645</v>
      </c>
      <c r="K13" s="382"/>
    </row>
    <row r="14" spans="1:12" ht="12.75">
      <c r="A14" s="327">
        <v>1998</v>
      </c>
      <c r="B14" s="380">
        <v>159.564</v>
      </c>
      <c r="C14" s="380">
        <v>781.72</v>
      </c>
      <c r="D14" s="380">
        <v>353.942</v>
      </c>
      <c r="E14" s="380">
        <v>1234.895</v>
      </c>
      <c r="F14" s="380">
        <v>2530.121</v>
      </c>
      <c r="G14" s="380">
        <v>153.8</v>
      </c>
      <c r="H14" s="380">
        <v>241.4</v>
      </c>
      <c r="I14" s="380">
        <v>270.6</v>
      </c>
      <c r="J14" s="381">
        <v>276.7</v>
      </c>
      <c r="K14" s="382"/>
      <c r="L14" s="382"/>
    </row>
    <row r="15" spans="1:12" ht="12.75">
      <c r="A15" s="327">
        <v>1999</v>
      </c>
      <c r="B15" s="380">
        <v>160.564</v>
      </c>
      <c r="C15" s="380">
        <v>779.4</v>
      </c>
      <c r="D15" s="380">
        <v>345</v>
      </c>
      <c r="E15" s="380">
        <v>1269.7</v>
      </c>
      <c r="F15" s="380">
        <v>2554.6639999999998</v>
      </c>
      <c r="G15" s="380">
        <v>152.9</v>
      </c>
      <c r="H15" s="380">
        <v>238.6</v>
      </c>
      <c r="I15" s="380">
        <v>275.2</v>
      </c>
      <c r="J15" s="381">
        <v>280.1</v>
      </c>
      <c r="K15" s="382"/>
      <c r="L15" s="382"/>
    </row>
    <row r="16" spans="1:12" ht="12.75">
      <c r="A16" s="327">
        <v>2000</v>
      </c>
      <c r="B16" s="383">
        <v>248.7</v>
      </c>
      <c r="C16" s="380">
        <v>735.631</v>
      </c>
      <c r="D16" s="380">
        <v>320.733</v>
      </c>
      <c r="E16" s="380">
        <v>1238.111</v>
      </c>
      <c r="F16" s="380">
        <v>2543.175</v>
      </c>
      <c r="G16" s="380">
        <v>152.7004422999598</v>
      </c>
      <c r="H16" s="380">
        <v>238.19034271258283</v>
      </c>
      <c r="I16" s="380">
        <v>274.9782529393608</v>
      </c>
      <c r="J16" s="381">
        <v>282.4474542266404</v>
      </c>
      <c r="K16" s="384"/>
      <c r="L16" s="382"/>
    </row>
    <row r="17" spans="1:12" ht="12.75">
      <c r="A17" s="329" t="s">
        <v>207</v>
      </c>
      <c r="B17" s="383">
        <v>207.57313123963996</v>
      </c>
      <c r="C17" s="380">
        <v>772.1728318629125</v>
      </c>
      <c r="D17" s="380">
        <v>301.3611058412535</v>
      </c>
      <c r="E17" s="380">
        <v>1269.070148414516</v>
      </c>
      <c r="F17" s="380">
        <v>2550.177217358322</v>
      </c>
      <c r="G17" s="380">
        <v>149.90054633509286</v>
      </c>
      <c r="H17" s="380">
        <v>235.99505695744088</v>
      </c>
      <c r="I17" s="380">
        <v>264.3430547908581</v>
      </c>
      <c r="J17" s="381">
        <v>281.96533068977686</v>
      </c>
      <c r="K17" s="384"/>
      <c r="L17" s="382"/>
    </row>
    <row r="18" spans="1:12" ht="12.75">
      <c r="A18" s="329" t="s">
        <v>223</v>
      </c>
      <c r="B18" s="383">
        <v>255.63354960919995</v>
      </c>
      <c r="C18" s="380">
        <v>755.7764181786708</v>
      </c>
      <c r="D18" s="380">
        <v>353.46741662960466</v>
      </c>
      <c r="E18" s="380">
        <v>1327.4971411815445</v>
      </c>
      <c r="F18" s="380">
        <v>2692.3745255990198</v>
      </c>
      <c r="G18" s="380">
        <v>153.3723474580474</v>
      </c>
      <c r="H18" s="380">
        <v>234.69988137466507</v>
      </c>
      <c r="I18" s="380">
        <v>270.7883821645862</v>
      </c>
      <c r="J18" s="381">
        <v>276.1104357707735</v>
      </c>
      <c r="K18" s="384"/>
      <c r="L18" s="382"/>
    </row>
    <row r="19" spans="1:12" ht="12.75">
      <c r="A19" s="329" t="s">
        <v>236</v>
      </c>
      <c r="B19" s="383">
        <v>269.48</v>
      </c>
      <c r="C19" s="380">
        <v>751.965</v>
      </c>
      <c r="D19" s="380">
        <v>374.846</v>
      </c>
      <c r="E19" s="380">
        <v>1366.803</v>
      </c>
      <c r="F19" s="380">
        <v>2763.095</v>
      </c>
      <c r="G19" s="380">
        <v>158.11191925189252</v>
      </c>
      <c r="H19" s="380">
        <v>237.84347270152196</v>
      </c>
      <c r="I19" s="380">
        <v>273.114657652428</v>
      </c>
      <c r="J19" s="381">
        <v>279.87608424785753</v>
      </c>
      <c r="K19" s="384"/>
      <c r="L19" s="382"/>
    </row>
    <row r="20" spans="1:12" ht="12.75">
      <c r="A20" s="586">
        <v>2004</v>
      </c>
      <c r="B20" s="385">
        <v>220.638</v>
      </c>
      <c r="C20" s="385">
        <v>767.767</v>
      </c>
      <c r="D20" s="385">
        <v>380.128</v>
      </c>
      <c r="E20" s="385">
        <v>1363.513</v>
      </c>
      <c r="F20" s="385">
        <v>2732.046</v>
      </c>
      <c r="G20" s="268">
        <v>157.6437875615261</v>
      </c>
      <c r="H20" s="268">
        <v>242.2225558014346</v>
      </c>
      <c r="I20" s="268">
        <v>275.2086507702669</v>
      </c>
      <c r="J20" s="268">
        <v>284.93982895652624</v>
      </c>
      <c r="K20" s="384"/>
      <c r="L20" s="382"/>
    </row>
    <row r="21" spans="1:12" ht="12.75">
      <c r="A21" s="586">
        <v>2005</v>
      </c>
      <c r="B21" s="573">
        <v>246.944</v>
      </c>
      <c r="C21" s="573">
        <v>769.645</v>
      </c>
      <c r="D21" s="573">
        <v>400.576</v>
      </c>
      <c r="E21" s="573">
        <v>1340.393</v>
      </c>
      <c r="F21" s="573">
        <v>2757.558</v>
      </c>
      <c r="G21" s="268">
        <v>156.91557600103667</v>
      </c>
      <c r="H21" s="268">
        <v>242.31669276094826</v>
      </c>
      <c r="I21" s="268">
        <v>276.59775673030833</v>
      </c>
      <c r="J21" s="268">
        <v>282.9656831988827</v>
      </c>
      <c r="K21" s="384"/>
      <c r="L21" s="382"/>
    </row>
    <row r="22" spans="1:12" ht="12.75">
      <c r="A22" s="586">
        <v>2006</v>
      </c>
      <c r="B22" s="385">
        <f>227871/1000</f>
        <v>227.871</v>
      </c>
      <c r="C22" s="385">
        <f>780950/1000</f>
        <v>780.95</v>
      </c>
      <c r="D22" s="385">
        <f>355484/1000</f>
        <v>355.484</v>
      </c>
      <c r="E22" s="385">
        <f>1234790/1000</f>
        <v>1234.79</v>
      </c>
      <c r="F22" s="385">
        <f>B22+C22+D22+E22</f>
        <v>2599.0950000000003</v>
      </c>
      <c r="G22" s="268">
        <v>158.12575536158616</v>
      </c>
      <c r="H22" s="268">
        <v>242.12128305269223</v>
      </c>
      <c r="I22" s="268">
        <v>277.9444110002138</v>
      </c>
      <c r="J22" s="268">
        <v>280.6031422347119</v>
      </c>
      <c r="K22" s="384"/>
      <c r="L22" s="382"/>
    </row>
    <row r="23" spans="1:12" ht="13.5" thickBot="1">
      <c r="A23" s="587">
        <v>2007</v>
      </c>
      <c r="B23" s="386">
        <v>197.822</v>
      </c>
      <c r="C23" s="386">
        <v>735.107</v>
      </c>
      <c r="D23" s="386">
        <v>301.795</v>
      </c>
      <c r="E23" s="386">
        <v>1193.259</v>
      </c>
      <c r="F23" s="386">
        <v>2427.983</v>
      </c>
      <c r="G23" s="387">
        <v>158.95775495142098</v>
      </c>
      <c r="H23" s="387">
        <v>247.36381642400357</v>
      </c>
      <c r="I23" s="387">
        <v>281.3752944879803</v>
      </c>
      <c r="J23" s="387">
        <v>289.095315434453</v>
      </c>
      <c r="K23" s="384"/>
      <c r="L23" s="382"/>
    </row>
    <row r="24" ht="12.75">
      <c r="A24" s="581"/>
    </row>
    <row r="25" spans="7:11" ht="12.75">
      <c r="G25" s="388"/>
      <c r="H25" s="388"/>
      <c r="I25" s="388"/>
      <c r="J25" s="388"/>
      <c r="K25" s="388"/>
    </row>
  </sheetData>
  <mergeCells count="4">
    <mergeCell ref="A1:J1"/>
    <mergeCell ref="A3:J3"/>
    <mergeCell ref="G5:J5"/>
    <mergeCell ref="B5:F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ignoredErrors>
    <ignoredError sqref="A7:A1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workbookViewId="0" topLeftCell="A1">
      <selection activeCell="C24" sqref="C24"/>
    </sheetView>
  </sheetViews>
  <sheetFormatPr defaultColWidth="12.57421875" defaultRowHeight="12.75"/>
  <cols>
    <col min="1" max="1" width="14.421875" style="233" customWidth="1"/>
    <col min="2" max="2" width="15.140625" style="233" customWidth="1"/>
    <col min="3" max="3" width="15.57421875" style="233" customWidth="1"/>
    <col min="4" max="4" width="16.28125" style="233" customWidth="1"/>
    <col min="5" max="5" width="15.28125" style="233" customWidth="1"/>
    <col min="6" max="6" width="15.140625" style="233" customWidth="1"/>
    <col min="7" max="8" width="15.57421875" style="233" customWidth="1"/>
    <col min="9" max="9" width="14.8515625" style="233" customWidth="1"/>
    <col min="10" max="10" width="12.7109375" style="233" customWidth="1"/>
    <col min="11" max="11" width="12.7109375" style="233" bestFit="1" customWidth="1"/>
    <col min="12" max="16384" width="12.57421875" style="233" customWidth="1"/>
  </cols>
  <sheetData>
    <row r="1" spans="1:10" s="232" customFormat="1" ht="18">
      <c r="A1" s="633" t="s">
        <v>0</v>
      </c>
      <c r="B1" s="633"/>
      <c r="C1" s="633"/>
      <c r="D1" s="633"/>
      <c r="E1" s="633"/>
      <c r="F1" s="633"/>
      <c r="G1" s="633"/>
      <c r="H1" s="633"/>
      <c r="I1" s="633"/>
      <c r="J1" s="633"/>
    </row>
    <row r="2" ht="12.75">
      <c r="A2" s="769" t="s">
        <v>412</v>
      </c>
    </row>
    <row r="3" spans="1:10" ht="15">
      <c r="A3" s="607" t="s">
        <v>345</v>
      </c>
      <c r="B3" s="607"/>
      <c r="C3" s="607"/>
      <c r="D3" s="607"/>
      <c r="E3" s="607"/>
      <c r="F3" s="607"/>
      <c r="G3" s="607"/>
      <c r="H3" s="607"/>
      <c r="I3" s="607"/>
      <c r="J3" s="607"/>
    </row>
    <row r="4" ht="13.5" thickBot="1">
      <c r="K4" s="285"/>
    </row>
    <row r="5" spans="1:11" ht="12.75">
      <c r="A5" s="389"/>
      <c r="B5" s="611" t="s">
        <v>32</v>
      </c>
      <c r="C5" s="612"/>
      <c r="D5" s="612"/>
      <c r="E5" s="612"/>
      <c r="F5" s="606"/>
      <c r="G5" s="663" t="s">
        <v>245</v>
      </c>
      <c r="H5" s="663"/>
      <c r="I5" s="663"/>
      <c r="J5" s="664"/>
      <c r="K5" s="285"/>
    </row>
    <row r="6" spans="1:11" ht="14.25">
      <c r="A6" s="390" t="s">
        <v>1</v>
      </c>
      <c r="B6" s="660"/>
      <c r="C6" s="661"/>
      <c r="D6" s="661"/>
      <c r="E6" s="661"/>
      <c r="F6" s="662"/>
      <c r="G6" s="665" t="s">
        <v>238</v>
      </c>
      <c r="H6" s="665"/>
      <c r="I6" s="665"/>
      <c r="J6" s="666"/>
      <c r="K6" s="285"/>
    </row>
    <row r="7" spans="1:11" ht="13.5" thickBot="1">
      <c r="A7" s="391"/>
      <c r="B7" s="392" t="s">
        <v>25</v>
      </c>
      <c r="C7" s="392" t="s">
        <v>26</v>
      </c>
      <c r="D7" s="392" t="s">
        <v>27</v>
      </c>
      <c r="E7" s="392" t="s">
        <v>28</v>
      </c>
      <c r="F7" s="392" t="s">
        <v>10</v>
      </c>
      <c r="G7" s="392" t="s">
        <v>25</v>
      </c>
      <c r="H7" s="392" t="s">
        <v>26</v>
      </c>
      <c r="I7" s="392" t="s">
        <v>27</v>
      </c>
      <c r="J7" s="393" t="s">
        <v>28</v>
      </c>
      <c r="K7" s="285"/>
    </row>
    <row r="8" spans="1:11" ht="12.75">
      <c r="A8" s="323" t="s">
        <v>22</v>
      </c>
      <c r="B8" s="336">
        <v>15463.9</v>
      </c>
      <c r="C8" s="336">
        <v>142911.4</v>
      </c>
      <c r="D8" s="336">
        <v>116123.5</v>
      </c>
      <c r="E8" s="336">
        <v>232286.3</v>
      </c>
      <c r="F8" s="336">
        <v>506785.1</v>
      </c>
      <c r="G8" s="394">
        <v>198.44217662543724</v>
      </c>
      <c r="H8" s="394">
        <v>161.69028644236894</v>
      </c>
      <c r="I8" s="394">
        <v>125.11869989061582</v>
      </c>
      <c r="J8" s="395">
        <v>90.25398771531259</v>
      </c>
      <c r="K8" s="285"/>
    </row>
    <row r="9" spans="1:11" ht="12.75">
      <c r="A9" s="327">
        <v>1992</v>
      </c>
      <c r="B9" s="336">
        <v>16369</v>
      </c>
      <c r="C9" s="336">
        <v>154458</v>
      </c>
      <c r="D9" s="336">
        <v>121987</v>
      </c>
      <c r="E9" s="336">
        <v>244978</v>
      </c>
      <c r="F9" s="336">
        <v>537792</v>
      </c>
      <c r="G9" s="394">
        <v>183.8916735783059</v>
      </c>
      <c r="H9" s="394">
        <v>152.36257858233265</v>
      </c>
      <c r="I9" s="394">
        <v>121.59676895892683</v>
      </c>
      <c r="J9" s="395">
        <v>86.2993280684673</v>
      </c>
      <c r="K9" s="285"/>
    </row>
    <row r="10" spans="1:11" ht="12.75">
      <c r="A10" s="327">
        <v>1993</v>
      </c>
      <c r="B10" s="336">
        <v>14896</v>
      </c>
      <c r="C10" s="336">
        <v>137752.1</v>
      </c>
      <c r="D10" s="336">
        <v>101299.6</v>
      </c>
      <c r="E10" s="336">
        <v>249965.5</v>
      </c>
      <c r="F10" s="336">
        <v>503913.2</v>
      </c>
      <c r="G10" s="394">
        <v>216.1059223732766</v>
      </c>
      <c r="H10" s="394">
        <v>185.7848617071148</v>
      </c>
      <c r="I10" s="394">
        <v>153.77495702763454</v>
      </c>
      <c r="J10" s="395">
        <v>110.93481422715855</v>
      </c>
      <c r="K10" s="285"/>
    </row>
    <row r="11" spans="1:11" ht="12.75">
      <c r="A11" s="327">
        <v>1994</v>
      </c>
      <c r="B11" s="336">
        <v>15437</v>
      </c>
      <c r="C11" s="336">
        <v>132951</v>
      </c>
      <c r="D11" s="336">
        <v>85350</v>
      </c>
      <c r="E11" s="336">
        <v>252156</v>
      </c>
      <c r="F11" s="336">
        <v>485894</v>
      </c>
      <c r="G11" s="394">
        <v>205.1374514682726</v>
      </c>
      <c r="H11" s="394">
        <v>196.1763609919104</v>
      </c>
      <c r="I11" s="394">
        <v>174.60603656557643</v>
      </c>
      <c r="J11" s="395">
        <v>124.60182948084575</v>
      </c>
      <c r="K11" s="285"/>
    </row>
    <row r="12" spans="1:11" ht="12.75">
      <c r="A12" s="327">
        <v>1995</v>
      </c>
      <c r="B12" s="336">
        <v>14780.4</v>
      </c>
      <c r="C12" s="336">
        <v>142841.2</v>
      </c>
      <c r="D12" s="336">
        <v>91728.6</v>
      </c>
      <c r="E12" s="336">
        <v>272997.3</v>
      </c>
      <c r="F12" s="336">
        <v>522347.5</v>
      </c>
      <c r="G12" s="394">
        <v>191.7949827509526</v>
      </c>
      <c r="H12" s="394">
        <v>177.6952387821091</v>
      </c>
      <c r="I12" s="394">
        <v>165.30837931075934</v>
      </c>
      <c r="J12" s="395">
        <v>113.89179378072676</v>
      </c>
      <c r="K12" s="285"/>
    </row>
    <row r="13" spans="1:11" ht="12.75">
      <c r="A13" s="327">
        <v>1996</v>
      </c>
      <c r="B13" s="336">
        <v>19731.054</v>
      </c>
      <c r="C13" s="336">
        <v>154117</v>
      </c>
      <c r="D13" s="336">
        <v>101480</v>
      </c>
      <c r="E13" s="336">
        <v>293056</v>
      </c>
      <c r="F13" s="336">
        <v>568384.054</v>
      </c>
      <c r="G13" s="394">
        <v>171.21031817580808</v>
      </c>
      <c r="H13" s="394">
        <v>156.12491435577513</v>
      </c>
      <c r="I13" s="394">
        <v>145.84159724976863</v>
      </c>
      <c r="J13" s="395">
        <v>93.67374658925633</v>
      </c>
      <c r="K13" s="285"/>
    </row>
    <row r="14" spans="1:11" ht="12.75">
      <c r="A14" s="327">
        <v>1997</v>
      </c>
      <c r="B14" s="336">
        <v>23609.3</v>
      </c>
      <c r="C14" s="336">
        <v>163787.6</v>
      </c>
      <c r="D14" s="336">
        <v>97952.8</v>
      </c>
      <c r="E14" s="336">
        <v>306901.9</v>
      </c>
      <c r="F14" s="336">
        <v>592251.6</v>
      </c>
      <c r="G14" s="394">
        <v>181.35540249780632</v>
      </c>
      <c r="H14" s="394">
        <v>164.52706357506042</v>
      </c>
      <c r="I14" s="394">
        <v>144.03856093661727</v>
      </c>
      <c r="J14" s="395">
        <v>93.57157453151108</v>
      </c>
      <c r="K14" s="285"/>
    </row>
    <row r="15" spans="1:11" ht="12.75">
      <c r="A15" s="327">
        <v>1998</v>
      </c>
      <c r="B15" s="336">
        <v>24541.2</v>
      </c>
      <c r="C15" s="336">
        <v>188721</v>
      </c>
      <c r="D15" s="336">
        <v>95771.7</v>
      </c>
      <c r="E15" s="336">
        <v>341693.4</v>
      </c>
      <c r="F15" s="336">
        <v>650727.3</v>
      </c>
      <c r="G15" s="394">
        <v>188.95219549721733</v>
      </c>
      <c r="H15" s="394">
        <v>172.23804887430433</v>
      </c>
      <c r="I15" s="394">
        <v>150.79994711093482</v>
      </c>
      <c r="J15" s="395">
        <v>94.41299147764836</v>
      </c>
      <c r="K15" s="285"/>
    </row>
    <row r="16" spans="1:11" ht="12.75">
      <c r="A16" s="327">
        <v>1999</v>
      </c>
      <c r="B16" s="336">
        <v>24550</v>
      </c>
      <c r="C16" s="336">
        <v>185934</v>
      </c>
      <c r="D16" s="336">
        <v>94934.72</v>
      </c>
      <c r="E16" s="336">
        <v>355649</v>
      </c>
      <c r="F16" s="336">
        <v>661067.72</v>
      </c>
      <c r="G16" s="394">
        <v>184.2763213251115</v>
      </c>
      <c r="H16" s="394">
        <v>171.7211784645343</v>
      </c>
      <c r="I16" s="394">
        <v>146.46063971728393</v>
      </c>
      <c r="J16" s="395">
        <v>82.65118459485775</v>
      </c>
      <c r="K16" s="285"/>
    </row>
    <row r="17" spans="1:11" ht="12.75">
      <c r="A17" s="327">
        <v>2000</v>
      </c>
      <c r="B17" s="336">
        <v>37976.6</v>
      </c>
      <c r="C17" s="336">
        <v>175220.2</v>
      </c>
      <c r="D17" s="336">
        <v>88194.6</v>
      </c>
      <c r="E17" s="336">
        <v>349701.3</v>
      </c>
      <c r="F17" s="336">
        <v>651092.7</v>
      </c>
      <c r="G17" s="394">
        <v>180.78</v>
      </c>
      <c r="H17" s="394">
        <v>169.29</v>
      </c>
      <c r="I17" s="394">
        <v>148.98</v>
      </c>
      <c r="J17" s="395">
        <v>84.9</v>
      </c>
      <c r="K17" s="285"/>
    </row>
    <row r="18" spans="1:11" ht="12.75">
      <c r="A18" s="329" t="s">
        <v>207</v>
      </c>
      <c r="B18" s="336">
        <v>31115.32577730796</v>
      </c>
      <c r="C18" s="336">
        <v>182228.97143647645</v>
      </c>
      <c r="D18" s="336">
        <v>79662.71531322807</v>
      </c>
      <c r="E18" s="336">
        <v>357833.78406622325</v>
      </c>
      <c r="F18" s="336">
        <v>650840.7965932358</v>
      </c>
      <c r="G18" s="394">
        <v>158.79</v>
      </c>
      <c r="H18" s="394">
        <v>154.81</v>
      </c>
      <c r="I18" s="394">
        <v>127.34</v>
      </c>
      <c r="J18" s="395">
        <v>71.17</v>
      </c>
      <c r="K18" s="285"/>
    </row>
    <row r="19" spans="1:11" ht="12.75">
      <c r="A19" s="329" t="s">
        <v>223</v>
      </c>
      <c r="B19" s="336">
        <v>39207.11759259621</v>
      </c>
      <c r="C19" s="336">
        <v>177380.6356923033</v>
      </c>
      <c r="D19" s="336">
        <v>95714.8698970264</v>
      </c>
      <c r="E19" s="336">
        <v>366535.8141360923</v>
      </c>
      <c r="F19" s="336">
        <v>678838.4373180182</v>
      </c>
      <c r="G19" s="394">
        <v>195.17</v>
      </c>
      <c r="H19" s="394">
        <v>178.63</v>
      </c>
      <c r="I19" s="394">
        <v>146.1</v>
      </c>
      <c r="J19" s="395">
        <v>86.05</v>
      </c>
      <c r="K19" s="285"/>
    </row>
    <row r="20" spans="1:11" ht="12.75">
      <c r="A20" s="329" t="s">
        <v>236</v>
      </c>
      <c r="B20" s="336">
        <v>42608</v>
      </c>
      <c r="C20" s="336">
        <v>178849.96694999997</v>
      </c>
      <c r="D20" s="336">
        <v>102375.93696238201</v>
      </c>
      <c r="E20" s="336">
        <v>382535.47157822445</v>
      </c>
      <c r="F20" s="336">
        <v>706369.3754906064</v>
      </c>
      <c r="G20" s="394">
        <v>194.78</v>
      </c>
      <c r="H20" s="394">
        <v>175.36</v>
      </c>
      <c r="I20" s="394">
        <v>143.93</v>
      </c>
      <c r="J20" s="395">
        <v>81.58</v>
      </c>
      <c r="K20" s="285"/>
    </row>
    <row r="21" spans="1:11" ht="12.75">
      <c r="A21" s="586">
        <v>2004</v>
      </c>
      <c r="B21" s="336">
        <v>32509.696482152653</v>
      </c>
      <c r="C21" s="336">
        <v>189629.47063846822</v>
      </c>
      <c r="D21" s="336">
        <v>110072.95987938847</v>
      </c>
      <c r="E21" s="336">
        <v>381674.19898809196</v>
      </c>
      <c r="F21" s="336">
        <v>713886.3259881013</v>
      </c>
      <c r="G21" s="394">
        <v>186.32</v>
      </c>
      <c r="H21" s="394">
        <v>167.63</v>
      </c>
      <c r="I21" s="394">
        <v>146.4</v>
      </c>
      <c r="J21" s="395">
        <v>79.55</v>
      </c>
      <c r="K21" s="285"/>
    </row>
    <row r="22" spans="1:11" ht="12.75">
      <c r="A22" s="586">
        <v>2005</v>
      </c>
      <c r="B22" s="336">
        <v>38749.36</v>
      </c>
      <c r="C22" s="336">
        <v>186497.83099999998</v>
      </c>
      <c r="D22" s="336">
        <v>110798.423</v>
      </c>
      <c r="E22" s="336">
        <v>379285.22099999996</v>
      </c>
      <c r="F22" s="336">
        <v>715330.835</v>
      </c>
      <c r="G22" s="394">
        <v>199.54</v>
      </c>
      <c r="H22" s="394">
        <v>175.98</v>
      </c>
      <c r="I22" s="394">
        <v>148.61</v>
      </c>
      <c r="J22" s="395">
        <v>90.1</v>
      </c>
      <c r="K22" s="285"/>
    </row>
    <row r="23" spans="1:11" ht="12.75">
      <c r="A23" s="586">
        <v>2006</v>
      </c>
      <c r="B23" s="336">
        <v>36032.274</v>
      </c>
      <c r="C23" s="336">
        <v>189084.616</v>
      </c>
      <c r="D23" s="336">
        <v>98804.791</v>
      </c>
      <c r="E23" s="336">
        <v>346485.95399999997</v>
      </c>
      <c r="F23" s="336">
        <v>670407.635</v>
      </c>
      <c r="G23" s="394">
        <v>216.87</v>
      </c>
      <c r="H23" s="394">
        <v>202.75</v>
      </c>
      <c r="I23" s="394">
        <v>168.14</v>
      </c>
      <c r="J23" s="395">
        <v>98.95</v>
      </c>
      <c r="K23" s="285"/>
    </row>
    <row r="24" spans="1:11" ht="13.5" thickBot="1">
      <c r="A24" s="587">
        <v>2007</v>
      </c>
      <c r="B24" s="338">
        <v>31445.341</v>
      </c>
      <c r="C24" s="338">
        <v>181838.87299999996</v>
      </c>
      <c r="D24" s="338">
        <v>84917.65699999999</v>
      </c>
      <c r="E24" s="338">
        <v>344965.58699999994</v>
      </c>
      <c r="F24" s="338">
        <v>643167.4579999999</v>
      </c>
      <c r="G24" s="396">
        <v>213.89</v>
      </c>
      <c r="H24" s="396">
        <v>198.69</v>
      </c>
      <c r="I24" s="396">
        <v>170.34</v>
      </c>
      <c r="J24" s="397">
        <v>102.53</v>
      </c>
      <c r="K24" s="285"/>
    </row>
    <row r="25" spans="1:11" ht="14.25">
      <c r="A25" s="233" t="s">
        <v>239</v>
      </c>
      <c r="K25" s="285"/>
    </row>
    <row r="26" ht="12.75">
      <c r="K26" s="285"/>
    </row>
    <row r="27" ht="12.75">
      <c r="K27" s="285"/>
    </row>
    <row r="28" spans="2:11" ht="12.75">
      <c r="B28" s="234"/>
      <c r="K28" s="285"/>
    </row>
    <row r="29" ht="12.75">
      <c r="K29" s="285"/>
    </row>
  </sheetData>
  <mergeCells count="5">
    <mergeCell ref="A1:J1"/>
    <mergeCell ref="A3:J3"/>
    <mergeCell ref="B5:F6"/>
    <mergeCell ref="G5:J5"/>
    <mergeCell ref="G6:J6"/>
  </mergeCells>
  <hyperlinks>
    <hyperlink ref="A2" location="'Indice'!A1" display="Volver al Indice"/>
  </hyperlinks>
  <printOptions/>
  <pageMargins left="0.7874015748031497" right="0.7874015748031497" top="0.5905511811023623" bottom="0.984251968503937" header="0" footer="0"/>
  <pageSetup horizontalDpi="600" verticalDpi="600" orientation="portrait" paperSize="9" scale="57" r:id="rId1"/>
  <ignoredErrors>
    <ignoredError sqref="A18:A2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2"/>
  <dimension ref="A1:K37"/>
  <sheetViews>
    <sheetView showGridLines="0" zoomScale="75" zoomScaleNormal="75" workbookViewId="0" topLeftCell="A1">
      <selection activeCell="B21" sqref="B21"/>
    </sheetView>
  </sheetViews>
  <sheetFormatPr defaultColWidth="11.421875" defaultRowHeight="12.75"/>
  <cols>
    <col min="1" max="1" width="18.57421875" style="100" customWidth="1"/>
    <col min="2" max="2" width="15.00390625" style="100" customWidth="1"/>
    <col min="3" max="3" width="14.28125" style="100" customWidth="1"/>
    <col min="4" max="4" width="11.7109375" style="100" customWidth="1"/>
    <col min="5" max="6" width="15.140625" style="100" customWidth="1"/>
    <col min="7" max="7" width="11.7109375" style="100" customWidth="1"/>
    <col min="8" max="8" width="13.8515625" style="100" customWidth="1"/>
    <col min="9" max="9" width="11.7109375" style="100" customWidth="1"/>
    <col min="10" max="10" width="15.28125" style="100" customWidth="1"/>
    <col min="11" max="11" width="11.7109375" style="39" customWidth="1"/>
    <col min="12" max="16384" width="11.421875" style="100" customWidth="1"/>
  </cols>
  <sheetData>
    <row r="1" spans="1:11" s="342" customFormat="1" ht="18">
      <c r="A1" s="635" t="s">
        <v>0</v>
      </c>
      <c r="B1" s="635"/>
      <c r="C1" s="635"/>
      <c r="D1" s="635"/>
      <c r="E1" s="635"/>
      <c r="F1" s="635"/>
      <c r="G1" s="635"/>
      <c r="H1" s="635"/>
      <c r="I1" s="635"/>
      <c r="J1" s="635"/>
      <c r="K1" s="398"/>
    </row>
    <row r="2" ht="12.75">
      <c r="A2" s="770" t="s">
        <v>412</v>
      </c>
    </row>
    <row r="3" spans="1:11" s="93" customFormat="1" ht="15">
      <c r="A3" s="639" t="s">
        <v>353</v>
      </c>
      <c r="B3" s="639"/>
      <c r="C3" s="639"/>
      <c r="D3" s="639"/>
      <c r="E3" s="639"/>
      <c r="F3" s="639"/>
      <c r="G3" s="639"/>
      <c r="H3" s="639"/>
      <c r="I3" s="639"/>
      <c r="J3" s="639"/>
      <c r="K3" s="38"/>
    </row>
    <row r="4" spans="1:11" s="93" customFormat="1" ht="15">
      <c r="A4" s="639"/>
      <c r="B4" s="639"/>
      <c r="C4" s="639"/>
      <c r="D4" s="639"/>
      <c r="E4" s="639"/>
      <c r="F4" s="639"/>
      <c r="G4" s="639"/>
      <c r="H4" s="639"/>
      <c r="I4" s="639"/>
      <c r="J4" s="639"/>
      <c r="K4" s="38"/>
    </row>
    <row r="5" ht="13.5" thickBot="1"/>
    <row r="6" spans="1:10" ht="12.75">
      <c r="A6" s="198" t="s">
        <v>120</v>
      </c>
      <c r="B6" s="637" t="s">
        <v>121</v>
      </c>
      <c r="C6" s="638"/>
      <c r="D6" s="638"/>
      <c r="E6" s="638"/>
      <c r="F6" s="667"/>
      <c r="G6" s="637" t="s">
        <v>122</v>
      </c>
      <c r="H6" s="638"/>
      <c r="I6" s="638"/>
      <c r="J6" s="638"/>
    </row>
    <row r="7" spans="1:10" ht="13.5" thickBot="1">
      <c r="A7" s="42" t="s">
        <v>123</v>
      </c>
      <c r="B7" s="206" t="s">
        <v>25</v>
      </c>
      <c r="C7" s="206" t="s">
        <v>29</v>
      </c>
      <c r="D7" s="206" t="s">
        <v>30</v>
      </c>
      <c r="E7" s="206" t="s">
        <v>31</v>
      </c>
      <c r="F7" s="206" t="s">
        <v>10</v>
      </c>
      <c r="G7" s="206" t="s">
        <v>25</v>
      </c>
      <c r="H7" s="206" t="s">
        <v>29</v>
      </c>
      <c r="I7" s="206" t="s">
        <v>30</v>
      </c>
      <c r="J7" s="212" t="s">
        <v>31</v>
      </c>
    </row>
    <row r="8" spans="1:10" ht="12.75">
      <c r="A8" s="45" t="s">
        <v>124</v>
      </c>
      <c r="B8" s="82">
        <v>131831</v>
      </c>
      <c r="C8" s="82">
        <v>82767</v>
      </c>
      <c r="D8" s="82">
        <v>103284</v>
      </c>
      <c r="E8" s="82">
        <v>111438</v>
      </c>
      <c r="F8" s="82">
        <v>429320</v>
      </c>
      <c r="G8" s="245">
        <v>159.82162768999703</v>
      </c>
      <c r="H8" s="245">
        <v>159.82162768999703</v>
      </c>
      <c r="I8" s="245">
        <v>224.6330663187019</v>
      </c>
      <c r="J8" s="246">
        <v>269.64941326827</v>
      </c>
    </row>
    <row r="9" spans="1:10" ht="12.75">
      <c r="A9" s="39" t="s">
        <v>268</v>
      </c>
      <c r="B9" s="83">
        <v>9557</v>
      </c>
      <c r="C9" s="83">
        <v>20171</v>
      </c>
      <c r="D9" s="83">
        <v>11122</v>
      </c>
      <c r="E9" s="83">
        <v>43444</v>
      </c>
      <c r="F9" s="83">
        <v>84294</v>
      </c>
      <c r="G9" s="246">
        <v>153.98911792403476</v>
      </c>
      <c r="H9" s="246">
        <v>153.98911792403476</v>
      </c>
      <c r="I9" s="246">
        <v>210.0770412969114</v>
      </c>
      <c r="J9" s="246">
        <v>261.36818917460886</v>
      </c>
    </row>
    <row r="10" spans="1:10" ht="12.75">
      <c r="A10" s="39" t="s">
        <v>125</v>
      </c>
      <c r="B10" s="83">
        <v>3459</v>
      </c>
      <c r="C10" s="83">
        <v>10195</v>
      </c>
      <c r="D10" s="83">
        <v>23344</v>
      </c>
      <c r="E10" s="83">
        <v>7203</v>
      </c>
      <c r="F10" s="83">
        <v>44201</v>
      </c>
      <c r="G10" s="246">
        <v>127.33998265394622</v>
      </c>
      <c r="H10" s="246">
        <v>127.33998265394622</v>
      </c>
      <c r="I10" s="246">
        <v>229.56439431093676</v>
      </c>
      <c r="J10" s="246">
        <v>291.2083618917066</v>
      </c>
    </row>
    <row r="11" spans="1:10" ht="12.75">
      <c r="A11" s="39" t="s">
        <v>126</v>
      </c>
      <c r="B11" s="83">
        <v>1238</v>
      </c>
      <c r="C11" s="83">
        <v>39187</v>
      </c>
      <c r="D11" s="83">
        <v>19345</v>
      </c>
      <c r="E11" s="83">
        <v>28092</v>
      </c>
      <c r="F11" s="83">
        <v>87862</v>
      </c>
      <c r="G11" s="246">
        <v>139.60339256865913</v>
      </c>
      <c r="H11" s="246">
        <v>245.866996708092</v>
      </c>
      <c r="I11" s="246">
        <v>328.0894287929698</v>
      </c>
      <c r="J11" s="246">
        <v>302.84636195358104</v>
      </c>
    </row>
    <row r="12" spans="1:10" ht="12.75">
      <c r="A12" s="39" t="s">
        <v>265</v>
      </c>
      <c r="B12" s="50" t="s">
        <v>46</v>
      </c>
      <c r="C12" s="83">
        <v>11996</v>
      </c>
      <c r="D12" s="83">
        <v>6645</v>
      </c>
      <c r="E12" s="83">
        <v>17441</v>
      </c>
      <c r="F12" s="83">
        <v>36082</v>
      </c>
      <c r="G12" s="246" t="s">
        <v>46</v>
      </c>
      <c r="H12" s="246">
        <v>251.67705901967324</v>
      </c>
      <c r="I12" s="246">
        <v>333.77306245297217</v>
      </c>
      <c r="J12" s="246">
        <v>313.78315463562865</v>
      </c>
    </row>
    <row r="13" spans="1:10" ht="12.75">
      <c r="A13" s="39" t="s">
        <v>127</v>
      </c>
      <c r="B13" s="83">
        <v>5</v>
      </c>
      <c r="C13" s="83">
        <v>8124</v>
      </c>
      <c r="D13" s="83">
        <v>2251</v>
      </c>
      <c r="E13" s="83">
        <v>5958</v>
      </c>
      <c r="F13" s="83">
        <v>16338</v>
      </c>
      <c r="G13" s="246">
        <v>116.8</v>
      </c>
      <c r="H13" s="246">
        <v>274.1565731166913</v>
      </c>
      <c r="I13" s="246">
        <v>255.64282541092848</v>
      </c>
      <c r="J13" s="246">
        <v>307.5681436723733</v>
      </c>
    </row>
    <row r="14" spans="1:10" ht="12.75">
      <c r="A14" s="39" t="s">
        <v>128</v>
      </c>
      <c r="B14" s="83">
        <v>157</v>
      </c>
      <c r="C14" s="83">
        <v>57621</v>
      </c>
      <c r="D14" s="83">
        <v>3559</v>
      </c>
      <c r="E14" s="83">
        <v>93298</v>
      </c>
      <c r="F14" s="83">
        <v>154635</v>
      </c>
      <c r="G14" s="246">
        <v>160.47133757961782</v>
      </c>
      <c r="H14" s="246">
        <v>252.0006421270023</v>
      </c>
      <c r="I14" s="246">
        <v>331.4313009272268</v>
      </c>
      <c r="J14" s="246">
        <v>281.8447769512744</v>
      </c>
    </row>
    <row r="15" spans="1:10" ht="12.75">
      <c r="A15" s="39" t="s">
        <v>129</v>
      </c>
      <c r="B15" s="83">
        <v>15348</v>
      </c>
      <c r="C15" s="83">
        <v>169797</v>
      </c>
      <c r="D15" s="83">
        <v>15747</v>
      </c>
      <c r="E15" s="83">
        <v>321651</v>
      </c>
      <c r="F15" s="83">
        <v>522543</v>
      </c>
      <c r="G15" s="246">
        <v>158.31886890800106</v>
      </c>
      <c r="H15" s="246">
        <v>221.25838501269163</v>
      </c>
      <c r="I15" s="246">
        <v>293.69594208420654</v>
      </c>
      <c r="J15" s="246">
        <v>261.95031260589894</v>
      </c>
    </row>
    <row r="16" spans="1:10" ht="12.75">
      <c r="A16" s="39" t="s">
        <v>267</v>
      </c>
      <c r="B16" s="83">
        <v>470</v>
      </c>
      <c r="C16" s="83">
        <v>4993</v>
      </c>
      <c r="D16" s="83">
        <v>2334</v>
      </c>
      <c r="E16" s="83">
        <v>7325</v>
      </c>
      <c r="F16" s="83">
        <v>15122</v>
      </c>
      <c r="G16" s="246">
        <v>152.21914893617023</v>
      </c>
      <c r="H16" s="246">
        <v>213.16603244542358</v>
      </c>
      <c r="I16" s="246">
        <v>272.64738646101114</v>
      </c>
      <c r="J16" s="246">
        <v>249.3243686006826</v>
      </c>
    </row>
    <row r="17" spans="1:10" ht="12.75">
      <c r="A17" s="39" t="s">
        <v>130</v>
      </c>
      <c r="B17" s="83">
        <v>49873</v>
      </c>
      <c r="C17" s="83">
        <v>117433</v>
      </c>
      <c r="D17" s="83">
        <v>99595</v>
      </c>
      <c r="E17" s="83">
        <v>187957</v>
      </c>
      <c r="F17" s="83">
        <v>454858</v>
      </c>
      <c r="G17" s="246">
        <v>159.6417500451146</v>
      </c>
      <c r="H17" s="246">
        <v>229.8860626910664</v>
      </c>
      <c r="I17" s="246">
        <v>266.7106581655705</v>
      </c>
      <c r="J17" s="246">
        <v>283.69371717999326</v>
      </c>
    </row>
    <row r="18" spans="1:10" ht="12.75">
      <c r="A18" s="39" t="s">
        <v>269</v>
      </c>
      <c r="B18" s="267">
        <v>991</v>
      </c>
      <c r="C18" s="83">
        <v>90150</v>
      </c>
      <c r="D18" s="83">
        <v>6611</v>
      </c>
      <c r="E18" s="83">
        <v>98592</v>
      </c>
      <c r="F18" s="83">
        <v>196344</v>
      </c>
      <c r="G18" s="246">
        <v>132.70534813319878</v>
      </c>
      <c r="H18" s="246">
        <v>262.75880199667216</v>
      </c>
      <c r="I18" s="246">
        <v>290.5195885645137</v>
      </c>
      <c r="J18" s="246">
        <v>331.87774870172024</v>
      </c>
    </row>
    <row r="19" spans="1:10" ht="12.75">
      <c r="A19" s="39" t="s">
        <v>131</v>
      </c>
      <c r="B19" s="83">
        <v>1730</v>
      </c>
      <c r="C19" s="83">
        <v>39011</v>
      </c>
      <c r="D19" s="83">
        <v>25788</v>
      </c>
      <c r="E19" s="83">
        <v>151057</v>
      </c>
      <c r="F19" s="83">
        <v>217586</v>
      </c>
      <c r="G19" s="246">
        <v>151.87745664739884</v>
      </c>
      <c r="H19" s="246">
        <v>271.3793801748225</v>
      </c>
      <c r="I19" s="246">
        <v>298.26481309136034</v>
      </c>
      <c r="J19" s="246">
        <v>295.94039998146394</v>
      </c>
    </row>
    <row r="20" spans="1:10" ht="12.75">
      <c r="A20" s="39" t="s">
        <v>132</v>
      </c>
      <c r="B20" s="83">
        <v>9192</v>
      </c>
      <c r="C20" s="83">
        <v>15009</v>
      </c>
      <c r="D20" s="83">
        <v>2461</v>
      </c>
      <c r="E20" s="83">
        <v>25179</v>
      </c>
      <c r="F20" s="83">
        <v>51841</v>
      </c>
      <c r="G20" s="246">
        <v>162.0377502175805</v>
      </c>
      <c r="H20" s="246">
        <v>241.31687654074224</v>
      </c>
      <c r="I20" s="246">
        <v>269.63673303535154</v>
      </c>
      <c r="J20" s="246">
        <v>274.43305929544465</v>
      </c>
    </row>
    <row r="21" spans="1:10" ht="12.75">
      <c r="A21" s="39" t="s">
        <v>266</v>
      </c>
      <c r="B21" s="50" t="s">
        <v>46</v>
      </c>
      <c r="C21" s="83">
        <v>36197</v>
      </c>
      <c r="D21" s="268" t="s">
        <v>46</v>
      </c>
      <c r="E21" s="83">
        <v>36245</v>
      </c>
      <c r="F21" s="83">
        <v>72442</v>
      </c>
      <c r="G21" s="246" t="s">
        <v>46</v>
      </c>
      <c r="H21" s="246">
        <v>301.7497030140619</v>
      </c>
      <c r="I21" s="246" t="s">
        <v>46</v>
      </c>
      <c r="J21" s="246">
        <v>301.74738584632365</v>
      </c>
    </row>
    <row r="22" spans="1:10" ht="12.75">
      <c r="A22" s="39" t="s">
        <v>133</v>
      </c>
      <c r="B22" s="83">
        <v>627</v>
      </c>
      <c r="C22" s="83">
        <v>29455</v>
      </c>
      <c r="D22" s="83">
        <v>11028</v>
      </c>
      <c r="E22" s="83">
        <v>43885</v>
      </c>
      <c r="F22" s="83">
        <v>84995</v>
      </c>
      <c r="G22" s="246">
        <v>133.7145135566188</v>
      </c>
      <c r="H22" s="246">
        <v>247.94079103717533</v>
      </c>
      <c r="I22" s="246">
        <v>251.85092491838955</v>
      </c>
      <c r="J22" s="246">
        <v>318.7449470206221</v>
      </c>
    </row>
    <row r="23" spans="1:10" ht="12.75">
      <c r="A23" s="39" t="s">
        <v>134</v>
      </c>
      <c r="B23" s="83">
        <v>2758</v>
      </c>
      <c r="C23" s="83">
        <v>46637</v>
      </c>
      <c r="D23" s="83">
        <v>20353</v>
      </c>
      <c r="E23" s="83">
        <v>52892</v>
      </c>
      <c r="F23" s="83">
        <v>122640</v>
      </c>
      <c r="G23" s="246">
        <v>114.79224075416967</v>
      </c>
      <c r="H23" s="246">
        <v>263.32467783090675</v>
      </c>
      <c r="I23" s="246">
        <v>266.54955043482533</v>
      </c>
      <c r="J23" s="246">
        <v>265.19409362474477</v>
      </c>
    </row>
    <row r="24" spans="1:10" ht="12.75">
      <c r="A24" s="39" t="s">
        <v>135</v>
      </c>
      <c r="B24" s="83">
        <v>635</v>
      </c>
      <c r="C24" s="83">
        <v>2207</v>
      </c>
      <c r="D24" s="83">
        <v>2017</v>
      </c>
      <c r="E24" s="83">
        <v>3133</v>
      </c>
      <c r="F24" s="83">
        <v>7992</v>
      </c>
      <c r="G24" s="246">
        <v>164.8803149606299</v>
      </c>
      <c r="H24" s="246">
        <v>217.79791572270048</v>
      </c>
      <c r="I24" s="246">
        <v>310.8587010411502</v>
      </c>
      <c r="J24" s="246">
        <v>255.74848388126398</v>
      </c>
    </row>
    <row r="25" spans="1:10" ht="12.75">
      <c r="A25" s="39"/>
      <c r="B25" s="133"/>
      <c r="C25" s="133"/>
      <c r="D25" s="133"/>
      <c r="E25" s="133"/>
      <c r="F25" s="133"/>
      <c r="G25" s="245"/>
      <c r="H25" s="245"/>
      <c r="I25" s="245"/>
      <c r="J25" s="246"/>
    </row>
    <row r="26" spans="1:10" ht="12.75">
      <c r="A26" s="191" t="s">
        <v>110</v>
      </c>
      <c r="B26" s="134">
        <v>227871</v>
      </c>
      <c r="C26" s="134">
        <v>780950</v>
      </c>
      <c r="D26" s="134">
        <v>355484</v>
      </c>
      <c r="E26" s="134">
        <v>1234790</v>
      </c>
      <c r="F26" s="134">
        <v>2599095</v>
      </c>
      <c r="G26" s="247">
        <v>158.12575536158616</v>
      </c>
      <c r="H26" s="247">
        <v>242.12128305269223</v>
      </c>
      <c r="I26" s="247">
        <v>277.9444110002138</v>
      </c>
      <c r="J26" s="247">
        <v>280.6031422347119</v>
      </c>
    </row>
    <row r="27" spans="1:10" ht="12.75">
      <c r="A27" s="39" t="s">
        <v>136</v>
      </c>
      <c r="B27" s="235" t="s">
        <v>46</v>
      </c>
      <c r="C27" s="235" t="s">
        <v>46</v>
      </c>
      <c r="D27" s="235" t="s">
        <v>46</v>
      </c>
      <c r="E27" s="235" t="s">
        <v>46</v>
      </c>
      <c r="F27" s="235" t="s">
        <v>46</v>
      </c>
      <c r="G27" s="235" t="s">
        <v>46</v>
      </c>
      <c r="H27" s="235" t="s">
        <v>46</v>
      </c>
      <c r="I27" s="235" t="s">
        <v>46</v>
      </c>
      <c r="J27" s="236" t="s">
        <v>46</v>
      </c>
    </row>
    <row r="28" spans="1:10" ht="15">
      <c r="A28" s="39"/>
      <c r="B28" s="135"/>
      <c r="C28" s="135"/>
      <c r="D28" s="135"/>
      <c r="E28" s="135"/>
      <c r="F28" s="135"/>
      <c r="G28" s="248"/>
      <c r="H28" s="248"/>
      <c r="I28" s="248"/>
      <c r="J28" s="249"/>
    </row>
    <row r="29" spans="1:10" ht="13.5" thickBot="1">
      <c r="A29" s="56" t="s">
        <v>137</v>
      </c>
      <c r="B29" s="192">
        <v>227871</v>
      </c>
      <c r="C29" s="192">
        <v>780950</v>
      </c>
      <c r="D29" s="192">
        <v>355484</v>
      </c>
      <c r="E29" s="192">
        <v>1234790</v>
      </c>
      <c r="F29" s="192">
        <v>2599095</v>
      </c>
      <c r="G29" s="250">
        <v>158.12575536158616</v>
      </c>
      <c r="H29" s="250">
        <v>242.12128305269223</v>
      </c>
      <c r="I29" s="250">
        <v>277.9444110002138</v>
      </c>
      <c r="J29" s="250">
        <v>280.6031422347119</v>
      </c>
    </row>
    <row r="30" spans="1:10" ht="12.75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2.75">
      <c r="A31" s="39"/>
      <c r="B31" s="39"/>
      <c r="C31" s="39"/>
      <c r="D31" s="39"/>
      <c r="E31" s="39"/>
      <c r="F31" s="39"/>
      <c r="G31" s="39"/>
      <c r="H31" s="39"/>
      <c r="I31" s="39"/>
      <c r="J31" s="39"/>
    </row>
    <row r="32" spans="1:10" ht="12.75">
      <c r="A32" s="39"/>
      <c r="B32" s="39"/>
      <c r="C32" s="39"/>
      <c r="D32" s="39"/>
      <c r="E32" s="39"/>
      <c r="F32" s="39"/>
      <c r="G32" s="39"/>
      <c r="H32" s="39"/>
      <c r="I32" s="39"/>
      <c r="J32" s="39"/>
    </row>
    <row r="37" ht="12.75">
      <c r="F37" s="160"/>
    </row>
  </sheetData>
  <mergeCells count="5">
    <mergeCell ref="B6:F6"/>
    <mergeCell ref="G6:J6"/>
    <mergeCell ref="A1:J1"/>
    <mergeCell ref="A3:J3"/>
    <mergeCell ref="A4:J4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workbookViewId="0" topLeftCell="A1">
      <selection activeCell="F20" sqref="F20"/>
    </sheetView>
  </sheetViews>
  <sheetFormatPr defaultColWidth="11.421875" defaultRowHeight="12.75"/>
  <cols>
    <col min="1" max="1" width="18.57421875" style="100" customWidth="1"/>
    <col min="2" max="2" width="15.00390625" style="100" customWidth="1"/>
    <col min="3" max="3" width="14.28125" style="100" customWidth="1"/>
    <col min="4" max="4" width="11.7109375" style="100" customWidth="1"/>
    <col min="5" max="6" width="15.140625" style="100" customWidth="1"/>
    <col min="7" max="7" width="11.7109375" style="100" customWidth="1"/>
    <col min="8" max="8" width="13.8515625" style="100" customWidth="1"/>
    <col min="9" max="9" width="11.7109375" style="100" customWidth="1"/>
    <col min="10" max="10" width="15.28125" style="100" customWidth="1"/>
    <col min="11" max="11" width="11.7109375" style="39" customWidth="1"/>
    <col min="12" max="16384" width="11.421875" style="100" customWidth="1"/>
  </cols>
  <sheetData>
    <row r="1" spans="1:11" s="342" customFormat="1" ht="18">
      <c r="A1" s="635" t="s">
        <v>0</v>
      </c>
      <c r="B1" s="635"/>
      <c r="C1" s="635"/>
      <c r="D1" s="635"/>
      <c r="E1" s="635"/>
      <c r="F1" s="635"/>
      <c r="G1" s="635"/>
      <c r="H1" s="635"/>
      <c r="I1" s="635"/>
      <c r="J1" s="635"/>
      <c r="K1" s="398"/>
    </row>
    <row r="2" ht="12.75">
      <c r="A2" s="770" t="s">
        <v>412</v>
      </c>
    </row>
    <row r="3" spans="1:11" s="93" customFormat="1" ht="15">
      <c r="A3" s="639" t="s">
        <v>386</v>
      </c>
      <c r="B3" s="639"/>
      <c r="C3" s="639"/>
      <c r="D3" s="639"/>
      <c r="E3" s="639"/>
      <c r="F3" s="639"/>
      <c r="G3" s="639"/>
      <c r="H3" s="639"/>
      <c r="I3" s="639"/>
      <c r="J3" s="639"/>
      <c r="K3" s="38"/>
    </row>
    <row r="4" spans="1:11" s="93" customFormat="1" ht="15">
      <c r="A4" s="639"/>
      <c r="B4" s="639"/>
      <c r="C4" s="639"/>
      <c r="D4" s="639"/>
      <c r="E4" s="639"/>
      <c r="F4" s="639"/>
      <c r="G4" s="639"/>
      <c r="H4" s="639"/>
      <c r="I4" s="639"/>
      <c r="J4" s="639"/>
      <c r="K4" s="38"/>
    </row>
    <row r="5" ht="13.5" thickBot="1"/>
    <row r="6" spans="1:10" ht="12.75">
      <c r="A6" s="198" t="s">
        <v>120</v>
      </c>
      <c r="B6" s="637" t="s">
        <v>121</v>
      </c>
      <c r="C6" s="638"/>
      <c r="D6" s="638"/>
      <c r="E6" s="638"/>
      <c r="F6" s="667"/>
      <c r="G6" s="637" t="s">
        <v>122</v>
      </c>
      <c r="H6" s="638"/>
      <c r="I6" s="638"/>
      <c r="J6" s="638"/>
    </row>
    <row r="7" spans="1:10" ht="13.5" thickBot="1">
      <c r="A7" s="42" t="s">
        <v>123</v>
      </c>
      <c r="B7" s="206" t="s">
        <v>25</v>
      </c>
      <c r="C7" s="206" t="s">
        <v>29</v>
      </c>
      <c r="D7" s="206" t="s">
        <v>30</v>
      </c>
      <c r="E7" s="206" t="s">
        <v>31</v>
      </c>
      <c r="F7" s="206" t="s">
        <v>10</v>
      </c>
      <c r="G7" s="206" t="s">
        <v>25</v>
      </c>
      <c r="H7" s="206" t="s">
        <v>29</v>
      </c>
      <c r="I7" s="206" t="s">
        <v>30</v>
      </c>
      <c r="J7" s="212" t="s">
        <v>31</v>
      </c>
    </row>
    <row r="8" spans="1:10" ht="12.75">
      <c r="A8" s="45" t="s">
        <v>124</v>
      </c>
      <c r="B8" s="82">
        <v>119250</v>
      </c>
      <c r="C8" s="82">
        <v>88179</v>
      </c>
      <c r="D8" s="82">
        <v>87393</v>
      </c>
      <c r="E8" s="82">
        <v>112232</v>
      </c>
      <c r="F8" s="82">
        <v>407054</v>
      </c>
      <c r="G8" s="239">
        <v>161.57235220125787</v>
      </c>
      <c r="H8" s="239">
        <v>224.62496739586524</v>
      </c>
      <c r="I8" s="239">
        <v>279.9453045438422</v>
      </c>
      <c r="J8" s="238">
        <v>250.8178416138</v>
      </c>
    </row>
    <row r="9" spans="1:10" ht="12.75">
      <c r="A9" s="39" t="s">
        <v>268</v>
      </c>
      <c r="B9" s="83">
        <v>8037</v>
      </c>
      <c r="C9" s="82">
        <v>18138</v>
      </c>
      <c r="D9" s="82">
        <v>10206</v>
      </c>
      <c r="E9" s="82">
        <v>43149</v>
      </c>
      <c r="F9" s="82">
        <v>79530</v>
      </c>
      <c r="G9" s="239">
        <v>154.25083986562151</v>
      </c>
      <c r="H9" s="239">
        <v>214.3623332230676</v>
      </c>
      <c r="I9" s="239">
        <v>262.55682931608857</v>
      </c>
      <c r="J9" s="238">
        <v>270.05508818280845</v>
      </c>
    </row>
    <row r="10" spans="1:10" ht="12.75">
      <c r="A10" s="39" t="s">
        <v>125</v>
      </c>
      <c r="B10" s="83">
        <v>3028</v>
      </c>
      <c r="C10" s="82">
        <v>9107</v>
      </c>
      <c r="D10" s="82">
        <v>21620</v>
      </c>
      <c r="E10" s="82">
        <v>6266</v>
      </c>
      <c r="F10" s="82">
        <v>40021</v>
      </c>
      <c r="G10" s="239">
        <v>125.69055482166446</v>
      </c>
      <c r="H10" s="239">
        <v>233.97968595585814</v>
      </c>
      <c r="I10" s="239">
        <v>297.095420906568</v>
      </c>
      <c r="J10" s="238">
        <v>281.9810086179381</v>
      </c>
    </row>
    <row r="11" spans="1:10" ht="12.75">
      <c r="A11" s="39" t="s">
        <v>126</v>
      </c>
      <c r="B11" s="83">
        <v>1260</v>
      </c>
      <c r="C11" s="83">
        <v>36768</v>
      </c>
      <c r="D11" s="83">
        <v>14817</v>
      </c>
      <c r="E11" s="83">
        <v>20241</v>
      </c>
      <c r="F11" s="83">
        <v>73086</v>
      </c>
      <c r="G11" s="238">
        <v>127.8563492063492</v>
      </c>
      <c r="H11" s="238">
        <v>260.25511314186247</v>
      </c>
      <c r="I11" s="238">
        <v>333.2516703786191</v>
      </c>
      <c r="J11" s="238">
        <v>319.6032804703325</v>
      </c>
    </row>
    <row r="12" spans="1:10" ht="12.75">
      <c r="A12" s="39" t="s">
        <v>265</v>
      </c>
      <c r="B12" s="50" t="s">
        <v>46</v>
      </c>
      <c r="C12" s="83">
        <v>10843</v>
      </c>
      <c r="D12" s="83">
        <v>4801</v>
      </c>
      <c r="E12" s="83">
        <v>13852</v>
      </c>
      <c r="F12" s="83">
        <v>29496</v>
      </c>
      <c r="G12" s="238">
        <v>0</v>
      </c>
      <c r="H12" s="238">
        <v>251.68090011989304</v>
      </c>
      <c r="I12" s="238">
        <v>335.93751301812125</v>
      </c>
      <c r="J12" s="238">
        <v>317.79872942535377</v>
      </c>
    </row>
    <row r="13" spans="1:10" ht="12.75">
      <c r="A13" s="39" t="s">
        <v>127</v>
      </c>
      <c r="B13" s="83">
        <v>21</v>
      </c>
      <c r="C13" s="83">
        <v>10408</v>
      </c>
      <c r="D13" s="83">
        <v>896</v>
      </c>
      <c r="E13" s="83">
        <v>4360</v>
      </c>
      <c r="F13" s="83">
        <v>15685</v>
      </c>
      <c r="G13" s="238">
        <v>146.71428571428572</v>
      </c>
      <c r="H13" s="238">
        <v>269.8735588009224</v>
      </c>
      <c r="I13" s="238">
        <v>346.8002232142857</v>
      </c>
      <c r="J13" s="238">
        <v>311.3766055045872</v>
      </c>
    </row>
    <row r="14" spans="1:10" ht="12.75">
      <c r="A14" s="39" t="s">
        <v>128</v>
      </c>
      <c r="B14" s="83">
        <v>519</v>
      </c>
      <c r="C14" s="83">
        <v>42538</v>
      </c>
      <c r="D14" s="83">
        <v>1776</v>
      </c>
      <c r="E14" s="83">
        <v>89955</v>
      </c>
      <c r="F14" s="83">
        <v>134788</v>
      </c>
      <c r="G14" s="238">
        <v>169.66088631984584</v>
      </c>
      <c r="H14" s="238">
        <v>254.07593210776247</v>
      </c>
      <c r="I14" s="238">
        <v>319.54110360360363</v>
      </c>
      <c r="J14" s="238">
        <v>293.5006503251626</v>
      </c>
    </row>
    <row r="15" spans="1:10" ht="12.75">
      <c r="A15" s="39" t="s">
        <v>129</v>
      </c>
      <c r="B15" s="83">
        <v>14142</v>
      </c>
      <c r="C15" s="83">
        <v>158717</v>
      </c>
      <c r="D15" s="83">
        <v>10447</v>
      </c>
      <c r="E15" s="83">
        <v>333296</v>
      </c>
      <c r="F15" s="83">
        <v>516602</v>
      </c>
      <c r="G15" s="238">
        <v>158.3131098854476</v>
      </c>
      <c r="H15" s="238">
        <v>227.9894403246029</v>
      </c>
      <c r="I15" s="238">
        <v>302.5887814683641</v>
      </c>
      <c r="J15" s="238">
        <v>266.8020318275647</v>
      </c>
    </row>
    <row r="16" spans="1:10" ht="12.75">
      <c r="A16" s="39" t="s">
        <v>267</v>
      </c>
      <c r="B16" s="83">
        <v>269</v>
      </c>
      <c r="C16" s="83">
        <v>4469</v>
      </c>
      <c r="D16" s="83">
        <v>1955</v>
      </c>
      <c r="E16" s="83">
        <v>8096</v>
      </c>
      <c r="F16" s="83">
        <v>14789</v>
      </c>
      <c r="G16" s="238">
        <v>156.26394052044608</v>
      </c>
      <c r="H16" s="238">
        <v>214.80554933989706</v>
      </c>
      <c r="I16" s="238">
        <v>272.08644501278775</v>
      </c>
      <c r="J16" s="238">
        <v>257.08139822134393</v>
      </c>
    </row>
    <row r="17" spans="1:10" ht="12.75">
      <c r="A17" s="39" t="s">
        <v>130</v>
      </c>
      <c r="B17" s="83">
        <v>37254</v>
      </c>
      <c r="C17" s="83">
        <v>110822</v>
      </c>
      <c r="D17" s="83">
        <v>83462</v>
      </c>
      <c r="E17" s="83">
        <v>169408</v>
      </c>
      <c r="F17" s="83">
        <v>400946</v>
      </c>
      <c r="G17" s="238">
        <v>157.57526708541363</v>
      </c>
      <c r="H17" s="238">
        <v>233.37605349118405</v>
      </c>
      <c r="I17" s="238">
        <v>268.60933119263854</v>
      </c>
      <c r="J17" s="238">
        <v>292.4478300906687</v>
      </c>
    </row>
    <row r="18" spans="1:10" ht="12.75">
      <c r="A18" s="39" t="s">
        <v>269</v>
      </c>
      <c r="B18" s="83">
        <v>611</v>
      </c>
      <c r="C18" s="83">
        <v>77978</v>
      </c>
      <c r="D18" s="83">
        <v>5934</v>
      </c>
      <c r="E18" s="83">
        <v>93068</v>
      </c>
      <c r="F18" s="83">
        <v>177591</v>
      </c>
      <c r="G18" s="238">
        <v>133.80687397708672</v>
      </c>
      <c r="H18" s="238">
        <v>264.4303649747365</v>
      </c>
      <c r="I18" s="238">
        <v>278.6737445230873</v>
      </c>
      <c r="J18" s="238">
        <v>349.4750612455409</v>
      </c>
    </row>
    <row r="19" spans="1:10" ht="12.75">
      <c r="A19" s="39" t="s">
        <v>131</v>
      </c>
      <c r="B19" s="83">
        <v>1012</v>
      </c>
      <c r="C19" s="83">
        <v>33074</v>
      </c>
      <c r="D19" s="83">
        <v>21636</v>
      </c>
      <c r="E19" s="83">
        <v>132045</v>
      </c>
      <c r="F19" s="83">
        <v>187767</v>
      </c>
      <c r="G19" s="238">
        <v>146.1986166007905</v>
      </c>
      <c r="H19" s="238">
        <v>284.89532563342806</v>
      </c>
      <c r="I19" s="238">
        <v>305.9719911259013</v>
      </c>
      <c r="J19" s="238">
        <v>302.5923132265515</v>
      </c>
    </row>
    <row r="20" spans="1:10" ht="12.75">
      <c r="A20" s="39" t="s">
        <v>132</v>
      </c>
      <c r="B20" s="83">
        <v>7090</v>
      </c>
      <c r="C20" s="83">
        <v>32992</v>
      </c>
      <c r="D20" s="83">
        <v>3545</v>
      </c>
      <c r="E20" s="83">
        <v>38568</v>
      </c>
      <c r="F20" s="83">
        <v>82195</v>
      </c>
      <c r="G20" s="238">
        <v>160.61720733427362</v>
      </c>
      <c r="H20" s="238">
        <v>287.8913069835112</v>
      </c>
      <c r="I20" s="238">
        <v>285.7472496473907</v>
      </c>
      <c r="J20" s="238">
        <v>325.7961003941091</v>
      </c>
    </row>
    <row r="21" spans="1:10" ht="12.75">
      <c r="A21" s="39" t="s">
        <v>266</v>
      </c>
      <c r="B21" s="50" t="s">
        <v>46</v>
      </c>
      <c r="C21" s="83">
        <v>31489</v>
      </c>
      <c r="D21" s="50" t="s">
        <v>46</v>
      </c>
      <c r="E21" s="83">
        <v>31489</v>
      </c>
      <c r="F21" s="83">
        <v>62978</v>
      </c>
      <c r="G21" s="238">
        <v>0</v>
      </c>
      <c r="H21" s="238">
        <v>313.914382800343</v>
      </c>
      <c r="I21" s="238" t="s">
        <v>46</v>
      </c>
      <c r="J21" s="238">
        <v>313.914382800343</v>
      </c>
    </row>
    <row r="22" spans="1:10" ht="12.75">
      <c r="A22" s="39" t="s">
        <v>133</v>
      </c>
      <c r="B22" s="83">
        <v>1008</v>
      </c>
      <c r="C22" s="83">
        <v>25796</v>
      </c>
      <c r="D22" s="83">
        <v>11450</v>
      </c>
      <c r="E22" s="83">
        <v>48113</v>
      </c>
      <c r="F22" s="83">
        <v>86367</v>
      </c>
      <c r="G22" s="238">
        <v>133.43253968253967</v>
      </c>
      <c r="H22" s="238">
        <v>249.1688246239727</v>
      </c>
      <c r="I22" s="238">
        <v>244.74847161572052</v>
      </c>
      <c r="J22" s="238">
        <v>322.1724066260678</v>
      </c>
    </row>
    <row r="23" spans="1:10" ht="12.75">
      <c r="A23" s="39" t="s">
        <v>134</v>
      </c>
      <c r="B23" s="83">
        <v>3914</v>
      </c>
      <c r="C23" s="83">
        <v>41421</v>
      </c>
      <c r="D23" s="83">
        <v>20316</v>
      </c>
      <c r="E23" s="83">
        <v>45943</v>
      </c>
      <c r="F23" s="83">
        <v>111594</v>
      </c>
      <c r="G23" s="238">
        <v>149.0988758303526</v>
      </c>
      <c r="H23" s="238">
        <v>257.9401511310688</v>
      </c>
      <c r="I23" s="238">
        <v>257.60011813349087</v>
      </c>
      <c r="J23" s="238">
        <v>280.63654963759444</v>
      </c>
    </row>
    <row r="24" spans="1:10" ht="12.75">
      <c r="A24" s="39" t="s">
        <v>135</v>
      </c>
      <c r="B24" s="83">
        <v>407</v>
      </c>
      <c r="C24" s="83">
        <v>2368</v>
      </c>
      <c r="D24" s="83">
        <v>1541</v>
      </c>
      <c r="E24" s="83">
        <v>3178</v>
      </c>
      <c r="F24" s="83">
        <v>7494</v>
      </c>
      <c r="G24" s="238">
        <v>165.92874692874693</v>
      </c>
      <c r="H24" s="238">
        <v>233.0848817567568</v>
      </c>
      <c r="I24" s="238">
        <v>315.7177157689812</v>
      </c>
      <c r="J24" s="238">
        <v>280.7923222152297</v>
      </c>
    </row>
    <row r="25" spans="1:10" ht="12.75">
      <c r="A25" s="39"/>
      <c r="B25" s="133"/>
      <c r="C25" s="133"/>
      <c r="D25" s="133"/>
      <c r="E25" s="133"/>
      <c r="F25" s="133"/>
      <c r="G25" s="245"/>
      <c r="H25" s="245"/>
      <c r="I25" s="245"/>
      <c r="J25" s="246"/>
    </row>
    <row r="26" spans="1:10" ht="13.5" thickBot="1">
      <c r="A26" s="589" t="s">
        <v>110</v>
      </c>
      <c r="B26" s="192">
        <v>197822</v>
      </c>
      <c r="C26" s="192">
        <v>735107</v>
      </c>
      <c r="D26" s="192">
        <v>301795</v>
      </c>
      <c r="E26" s="192">
        <v>1193259</v>
      </c>
      <c r="F26" s="192">
        <v>2427983</v>
      </c>
      <c r="G26" s="250">
        <v>158.95775495142098</v>
      </c>
      <c r="H26" s="250">
        <v>247.36381642400357</v>
      </c>
      <c r="I26" s="250">
        <v>281.3752944879803</v>
      </c>
      <c r="J26" s="250">
        <v>289.095315434453</v>
      </c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2.75">
      <c r="A29" s="39"/>
      <c r="B29" s="39"/>
      <c r="C29" s="39"/>
      <c r="D29" s="39"/>
      <c r="E29" s="39"/>
      <c r="F29" s="39"/>
      <c r="G29" s="39"/>
      <c r="H29" s="39"/>
      <c r="I29" s="39"/>
      <c r="J29" s="39"/>
    </row>
  </sheetData>
  <mergeCells count="5">
    <mergeCell ref="A1:J1"/>
    <mergeCell ref="A3:J3"/>
    <mergeCell ref="A4:J4"/>
    <mergeCell ref="B6:F6"/>
    <mergeCell ref="G6:J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  <colBreaks count="1" manualBreakCount="1">
    <brk id="10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9">
    <pageSetUpPr fitToPage="1"/>
  </sheetPr>
  <dimension ref="A1:M37"/>
  <sheetViews>
    <sheetView showGridLines="0" zoomScale="75" zoomScaleNormal="75" workbookViewId="0" topLeftCell="A1">
      <selection activeCell="D36" sqref="D36"/>
    </sheetView>
  </sheetViews>
  <sheetFormatPr defaultColWidth="11.421875" defaultRowHeight="12.75"/>
  <cols>
    <col min="1" max="1" width="18.28125" style="100" customWidth="1"/>
    <col min="2" max="2" width="14.8515625" style="100" customWidth="1"/>
    <col min="3" max="3" width="16.421875" style="100" customWidth="1"/>
    <col min="4" max="4" width="11.7109375" style="100" customWidth="1"/>
    <col min="5" max="5" width="14.8515625" style="100" customWidth="1"/>
    <col min="6" max="6" width="16.421875" style="100" customWidth="1"/>
    <col min="7" max="8" width="11.7109375" style="100" customWidth="1"/>
    <col min="9" max="9" width="14.57421875" style="100" customWidth="1"/>
    <col min="10" max="10" width="15.00390625" style="100" customWidth="1"/>
    <col min="11" max="11" width="14.28125" style="39" customWidth="1"/>
    <col min="12" max="12" width="14.7109375" style="100" bestFit="1" customWidth="1"/>
    <col min="13" max="16384" width="11.421875" style="100" customWidth="1"/>
  </cols>
  <sheetData>
    <row r="1" spans="1:12" s="342" customFormat="1" ht="18">
      <c r="A1" s="635" t="s">
        <v>0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</row>
    <row r="2" spans="1:12" ht="12.75">
      <c r="A2" s="772" t="s">
        <v>412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</row>
    <row r="3" spans="1:12" ht="15">
      <c r="A3" s="639" t="s">
        <v>354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</row>
    <row r="4" spans="1:12" ht="13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L4" s="39"/>
    </row>
    <row r="5" spans="1:13" ht="12.75">
      <c r="A5" s="201" t="s">
        <v>120</v>
      </c>
      <c r="B5" s="637" t="s">
        <v>139</v>
      </c>
      <c r="C5" s="638"/>
      <c r="D5" s="638"/>
      <c r="E5" s="638"/>
      <c r="F5" s="667"/>
      <c r="G5" s="637" t="s">
        <v>140</v>
      </c>
      <c r="H5" s="638"/>
      <c r="I5" s="638"/>
      <c r="J5" s="638"/>
      <c r="K5" s="667"/>
      <c r="L5" s="669" t="s">
        <v>10</v>
      </c>
      <c r="M5" s="39"/>
    </row>
    <row r="6" spans="1:13" ht="13.5" thickBot="1">
      <c r="A6" s="60" t="s">
        <v>123</v>
      </c>
      <c r="B6" s="206" t="s">
        <v>25</v>
      </c>
      <c r="C6" s="206" t="s">
        <v>29</v>
      </c>
      <c r="D6" s="206" t="s">
        <v>30</v>
      </c>
      <c r="E6" s="206" t="s">
        <v>31</v>
      </c>
      <c r="F6" s="206" t="s">
        <v>10</v>
      </c>
      <c r="G6" s="206" t="s">
        <v>25</v>
      </c>
      <c r="H6" s="206" t="s">
        <v>29</v>
      </c>
      <c r="I6" s="206" t="s">
        <v>30</v>
      </c>
      <c r="J6" s="206" t="s">
        <v>31</v>
      </c>
      <c r="K6" s="206" t="s">
        <v>10</v>
      </c>
      <c r="L6" s="670"/>
      <c r="M6" s="39"/>
    </row>
    <row r="7" spans="1:13" ht="12.75">
      <c r="A7" s="45" t="s">
        <v>124</v>
      </c>
      <c r="B7" s="89">
        <v>19961.542</v>
      </c>
      <c r="C7" s="89">
        <v>17662.680999999997</v>
      </c>
      <c r="D7" s="89">
        <v>20151.819</v>
      </c>
      <c r="E7" s="160">
        <v>26025.481</v>
      </c>
      <c r="F7" s="89">
        <v>83801.523</v>
      </c>
      <c r="G7" s="89">
        <v>1107.903</v>
      </c>
      <c r="H7" s="89">
        <v>929.524</v>
      </c>
      <c r="I7" s="89">
        <v>7698.651</v>
      </c>
      <c r="J7" s="89">
        <v>1396.1240000000003</v>
      </c>
      <c r="K7" s="104">
        <v>11132.202</v>
      </c>
      <c r="L7" s="194">
        <v>94933.725</v>
      </c>
      <c r="M7" s="39"/>
    </row>
    <row r="8" spans="1:13" ht="12.75">
      <c r="A8" s="39" t="s">
        <v>268</v>
      </c>
      <c r="B8" s="86">
        <v>1471.114</v>
      </c>
      <c r="C8" s="86">
        <v>4057.932</v>
      </c>
      <c r="D8" s="86">
        <v>2408.744</v>
      </c>
      <c r="E8" s="160">
        <v>11341.969</v>
      </c>
      <c r="F8" s="86">
        <v>19279.759</v>
      </c>
      <c r="G8" s="51">
        <v>0.56</v>
      </c>
      <c r="H8" s="86">
        <v>179.532</v>
      </c>
      <c r="I8" s="86">
        <v>498.193</v>
      </c>
      <c r="J8" s="86">
        <v>134.096</v>
      </c>
      <c r="K8" s="104">
        <v>812.381</v>
      </c>
      <c r="L8" s="87">
        <v>20092.14</v>
      </c>
      <c r="M8" s="39"/>
    </row>
    <row r="9" spans="1:13" ht="12.75">
      <c r="A9" s="39" t="s">
        <v>125</v>
      </c>
      <c r="B9" s="86">
        <v>440.469</v>
      </c>
      <c r="C9" s="86">
        <v>2340.409</v>
      </c>
      <c r="D9" s="86">
        <v>6778.276</v>
      </c>
      <c r="E9" s="160">
        <v>1987.017</v>
      </c>
      <c r="F9" s="86">
        <v>11546.171</v>
      </c>
      <c r="G9" s="51" t="s">
        <v>46</v>
      </c>
      <c r="H9" s="51" t="s">
        <v>46</v>
      </c>
      <c r="I9" s="86">
        <v>19.692</v>
      </c>
      <c r="J9" s="86">
        <v>0.697</v>
      </c>
      <c r="K9" s="104">
        <v>20.389</v>
      </c>
      <c r="L9" s="87">
        <v>11566.56</v>
      </c>
      <c r="M9" s="39"/>
    </row>
    <row r="10" spans="1:13" ht="12.75">
      <c r="A10" s="39" t="s">
        <v>126</v>
      </c>
      <c r="B10" s="86">
        <v>172.829</v>
      </c>
      <c r="C10" s="86">
        <v>9634.79</v>
      </c>
      <c r="D10" s="86">
        <v>6346.89</v>
      </c>
      <c r="E10" s="160">
        <v>8507.56</v>
      </c>
      <c r="F10" s="86">
        <v>24662.069000000003</v>
      </c>
      <c r="G10" s="51" t="s">
        <v>46</v>
      </c>
      <c r="H10" s="51" t="s">
        <v>46</v>
      </c>
      <c r="I10" s="51" t="s">
        <v>46</v>
      </c>
      <c r="J10" s="51" t="s">
        <v>46</v>
      </c>
      <c r="K10" s="51" t="s">
        <v>46</v>
      </c>
      <c r="L10" s="87">
        <v>24662.069000000003</v>
      </c>
      <c r="M10" s="39"/>
    </row>
    <row r="11" spans="1:13" ht="12.75">
      <c r="A11" s="39" t="s">
        <v>265</v>
      </c>
      <c r="B11" s="51" t="s">
        <v>46</v>
      </c>
      <c r="C11" s="86">
        <v>3019.118</v>
      </c>
      <c r="D11" s="86">
        <v>2045.885</v>
      </c>
      <c r="E11" s="160">
        <v>5472.692</v>
      </c>
      <c r="F11" s="86">
        <v>10537.695</v>
      </c>
      <c r="G11" s="51" t="s">
        <v>46</v>
      </c>
      <c r="H11" s="51" t="s">
        <v>46</v>
      </c>
      <c r="I11" s="86">
        <v>172.037</v>
      </c>
      <c r="J11" s="51" t="s">
        <v>46</v>
      </c>
      <c r="K11" s="104">
        <v>172.037</v>
      </c>
      <c r="L11" s="87">
        <v>10709.732</v>
      </c>
      <c r="M11" s="39"/>
    </row>
    <row r="12" spans="1:13" ht="12.75">
      <c r="A12" s="39" t="s">
        <v>127</v>
      </c>
      <c r="B12" s="86">
        <v>0.584</v>
      </c>
      <c r="C12" s="86">
        <v>2227.248</v>
      </c>
      <c r="D12" s="86">
        <v>575.452</v>
      </c>
      <c r="E12" s="160">
        <v>1832.491</v>
      </c>
      <c r="F12" s="86">
        <v>4635.775</v>
      </c>
      <c r="G12" s="51" t="s">
        <v>46</v>
      </c>
      <c r="H12" s="51" t="s">
        <v>46</v>
      </c>
      <c r="I12" s="51" t="s">
        <v>46</v>
      </c>
      <c r="J12" s="51" t="s">
        <v>46</v>
      </c>
      <c r="K12" s="51" t="s">
        <v>46</v>
      </c>
      <c r="L12" s="87">
        <v>4635.775</v>
      </c>
      <c r="M12" s="39"/>
    </row>
    <row r="13" spans="1:13" ht="12.75">
      <c r="A13" s="39" t="s">
        <v>128</v>
      </c>
      <c r="B13" s="86">
        <v>25.194</v>
      </c>
      <c r="C13" s="86">
        <v>13647.14</v>
      </c>
      <c r="D13" s="86">
        <v>964.114</v>
      </c>
      <c r="E13" s="160">
        <v>24584.276</v>
      </c>
      <c r="F13" s="86">
        <v>39220.724</v>
      </c>
      <c r="G13" s="51" t="s">
        <v>46</v>
      </c>
      <c r="H13" s="86">
        <v>873.389</v>
      </c>
      <c r="I13" s="86">
        <v>215.45</v>
      </c>
      <c r="J13" s="86">
        <v>1711.278</v>
      </c>
      <c r="K13" s="104">
        <v>2800.117</v>
      </c>
      <c r="L13" s="87">
        <v>42020.841</v>
      </c>
      <c r="M13" s="39"/>
    </row>
    <row r="14" spans="1:13" ht="12.75">
      <c r="A14" s="39" t="s">
        <v>129</v>
      </c>
      <c r="B14" s="86">
        <v>2429.878</v>
      </c>
      <c r="C14" s="86">
        <v>36352.41</v>
      </c>
      <c r="D14" s="86">
        <v>2364.08</v>
      </c>
      <c r="E14" s="160">
        <v>79586.3</v>
      </c>
      <c r="F14" s="86">
        <v>120732.668</v>
      </c>
      <c r="G14" s="51" t="s">
        <v>46</v>
      </c>
      <c r="H14" s="86">
        <v>1216.6</v>
      </c>
      <c r="I14" s="86">
        <v>2260.75</v>
      </c>
      <c r="J14" s="86">
        <v>4670.28</v>
      </c>
      <c r="K14" s="104">
        <v>8147.63</v>
      </c>
      <c r="L14" s="87">
        <v>128880.298</v>
      </c>
      <c r="M14" s="39"/>
    </row>
    <row r="15" spans="1:13" ht="12.75">
      <c r="A15" s="39" t="s">
        <v>267</v>
      </c>
      <c r="B15" s="86">
        <v>71.543</v>
      </c>
      <c r="C15" s="86">
        <v>1064.338</v>
      </c>
      <c r="D15" s="86">
        <v>270.132</v>
      </c>
      <c r="E15" s="160">
        <v>1788.732</v>
      </c>
      <c r="F15" s="86">
        <v>3194.745</v>
      </c>
      <c r="G15" s="51" t="s">
        <v>46</v>
      </c>
      <c r="H15" s="51" t="s">
        <v>46</v>
      </c>
      <c r="I15" s="86">
        <v>366.227</v>
      </c>
      <c r="J15" s="86">
        <v>37.569</v>
      </c>
      <c r="K15" s="104">
        <v>403.796</v>
      </c>
      <c r="L15" s="87">
        <v>3598.5409999999997</v>
      </c>
      <c r="M15" s="39"/>
    </row>
    <row r="16" spans="1:13" ht="12.75">
      <c r="A16" s="39" t="s">
        <v>130</v>
      </c>
      <c r="B16" s="86">
        <v>7960.982999999999</v>
      </c>
      <c r="C16" s="86">
        <v>26972.98</v>
      </c>
      <c r="D16" s="86">
        <v>21782.588</v>
      </c>
      <c r="E16" s="160">
        <v>52822.768</v>
      </c>
      <c r="F16" s="86">
        <v>109539.31899999996</v>
      </c>
      <c r="G16" s="216">
        <v>0.83</v>
      </c>
      <c r="H16" s="86">
        <v>23.23</v>
      </c>
      <c r="I16" s="86">
        <v>4780.46</v>
      </c>
      <c r="J16" s="86">
        <v>499.452</v>
      </c>
      <c r="K16" s="51">
        <v>5303.972</v>
      </c>
      <c r="L16" s="87">
        <v>114843.29099999997</v>
      </c>
      <c r="M16" s="39"/>
    </row>
    <row r="17" spans="1:13" ht="12.75">
      <c r="A17" s="39" t="s">
        <v>269</v>
      </c>
      <c r="B17" s="86">
        <v>131.511</v>
      </c>
      <c r="C17" s="86">
        <v>23687.706</v>
      </c>
      <c r="D17" s="86">
        <v>1752.196</v>
      </c>
      <c r="E17" s="160">
        <v>32671.349</v>
      </c>
      <c r="F17" s="86">
        <v>58242.761999999995</v>
      </c>
      <c r="G17" s="51" t="s">
        <v>46</v>
      </c>
      <c r="H17" s="51" t="s">
        <v>46</v>
      </c>
      <c r="I17" s="86">
        <v>168.429</v>
      </c>
      <c r="J17" s="86">
        <v>49.142</v>
      </c>
      <c r="K17" s="104">
        <v>217.571</v>
      </c>
      <c r="L17" s="87">
        <v>58460.333</v>
      </c>
      <c r="M17" s="39"/>
    </row>
    <row r="18" spans="1:13" ht="12.75">
      <c r="A18" s="39" t="s">
        <v>131</v>
      </c>
      <c r="B18" s="86">
        <v>255.529</v>
      </c>
      <c r="C18" s="86">
        <v>10586.780999999999</v>
      </c>
      <c r="D18" s="86">
        <v>2883.8179999999998</v>
      </c>
      <c r="E18" s="160">
        <v>44197.789</v>
      </c>
      <c r="F18" s="86">
        <v>57923.917</v>
      </c>
      <c r="G18" s="51">
        <v>7.219</v>
      </c>
      <c r="H18" s="52" t="s">
        <v>46</v>
      </c>
      <c r="I18" s="86">
        <v>4807.835</v>
      </c>
      <c r="J18" s="86">
        <v>506.08</v>
      </c>
      <c r="K18" s="104">
        <v>5321.134</v>
      </c>
      <c r="L18" s="87">
        <v>63245.051</v>
      </c>
      <c r="M18" s="39"/>
    </row>
    <row r="19" spans="1:13" ht="12.75">
      <c r="A19" s="39" t="s">
        <v>132</v>
      </c>
      <c r="B19" s="86">
        <v>1482.548</v>
      </c>
      <c r="C19" s="86">
        <v>3575.784</v>
      </c>
      <c r="D19" s="86">
        <v>637.442</v>
      </c>
      <c r="E19" s="160">
        <v>6677.658</v>
      </c>
      <c r="F19" s="86">
        <v>12373.432</v>
      </c>
      <c r="G19" s="216">
        <v>6.903</v>
      </c>
      <c r="H19" s="86">
        <v>46.141000000000005</v>
      </c>
      <c r="I19" s="86">
        <v>26.134</v>
      </c>
      <c r="J19" s="86">
        <v>232.29199999999997</v>
      </c>
      <c r="K19" s="104">
        <v>311.47</v>
      </c>
      <c r="L19" s="87">
        <v>12684.902000000002</v>
      </c>
      <c r="M19" s="39"/>
    </row>
    <row r="20" spans="1:13" ht="12.75">
      <c r="A20" s="39" t="s">
        <v>266</v>
      </c>
      <c r="B20" s="51" t="s">
        <v>46</v>
      </c>
      <c r="C20" s="86">
        <v>10922.434</v>
      </c>
      <c r="D20" s="51" t="s">
        <v>46</v>
      </c>
      <c r="E20" s="160">
        <v>10936.834</v>
      </c>
      <c r="F20" s="86">
        <v>21859.268</v>
      </c>
      <c r="G20" s="51" t="s">
        <v>46</v>
      </c>
      <c r="H20" s="51" t="s">
        <v>46</v>
      </c>
      <c r="I20" s="51" t="s">
        <v>46</v>
      </c>
      <c r="J20" s="51" t="s">
        <v>46</v>
      </c>
      <c r="K20" s="51" t="s">
        <v>46</v>
      </c>
      <c r="L20" s="87">
        <v>21859.268</v>
      </c>
      <c r="M20" s="39"/>
    </row>
    <row r="21" spans="1:13" ht="12.75">
      <c r="A21" s="39" t="s">
        <v>133</v>
      </c>
      <c r="B21" s="86">
        <v>83.839</v>
      </c>
      <c r="C21" s="86">
        <v>7302.096</v>
      </c>
      <c r="D21" s="86">
        <v>2521.792</v>
      </c>
      <c r="E21" s="160">
        <v>13987.312</v>
      </c>
      <c r="F21" s="86">
        <v>23895.039</v>
      </c>
      <c r="G21" s="51" t="s">
        <v>46</v>
      </c>
      <c r="H21" s="51">
        <v>1</v>
      </c>
      <c r="I21" s="86">
        <v>255.62</v>
      </c>
      <c r="J21" s="86">
        <v>0.81</v>
      </c>
      <c r="K21" s="104">
        <v>257.43</v>
      </c>
      <c r="L21" s="87">
        <v>24152.469</v>
      </c>
      <c r="M21" s="39"/>
    </row>
    <row r="22" spans="1:13" ht="12.75">
      <c r="A22" s="39" t="s">
        <v>134</v>
      </c>
      <c r="B22" s="86">
        <v>316.59700000000004</v>
      </c>
      <c r="C22" s="86">
        <v>12227.988000000001</v>
      </c>
      <c r="D22" s="86">
        <v>5417.723</v>
      </c>
      <c r="E22" s="86">
        <v>13946.66</v>
      </c>
      <c r="F22" s="86">
        <v>31908.967999999993</v>
      </c>
      <c r="G22" s="51" t="s">
        <v>46</v>
      </c>
      <c r="H22" s="86">
        <v>52.685</v>
      </c>
      <c r="I22" s="86">
        <v>7.36</v>
      </c>
      <c r="J22" s="213">
        <v>79.986</v>
      </c>
      <c r="K22" s="104">
        <v>140.031</v>
      </c>
      <c r="L22" s="87">
        <v>32048.998999999996</v>
      </c>
      <c r="M22" s="39"/>
    </row>
    <row r="23" spans="1:13" ht="12.75">
      <c r="A23" s="39" t="s">
        <v>135</v>
      </c>
      <c r="B23" s="86">
        <v>104.699</v>
      </c>
      <c r="C23" s="86">
        <v>480.68</v>
      </c>
      <c r="D23" s="86">
        <v>627.002</v>
      </c>
      <c r="E23" s="160">
        <v>801.26</v>
      </c>
      <c r="F23" s="86">
        <v>2013.641</v>
      </c>
      <c r="G23" s="51" t="s">
        <v>46</v>
      </c>
      <c r="H23" s="51" t="s">
        <v>46</v>
      </c>
      <c r="I23" s="51" t="s">
        <v>46</v>
      </c>
      <c r="J23" s="51" t="s">
        <v>46</v>
      </c>
      <c r="K23" s="51" t="s">
        <v>46</v>
      </c>
      <c r="L23" s="87">
        <v>2013.641</v>
      </c>
      <c r="M23" s="39"/>
    </row>
    <row r="24" spans="1:13" ht="12.75">
      <c r="A24" s="39"/>
      <c r="B24" s="87"/>
      <c r="C24" s="87"/>
      <c r="D24" s="87"/>
      <c r="E24" s="87"/>
      <c r="F24" s="86"/>
      <c r="G24" s="214"/>
      <c r="H24" s="214"/>
      <c r="I24" s="214"/>
      <c r="J24" s="215"/>
      <c r="K24" s="214"/>
      <c r="L24" s="87"/>
      <c r="M24" s="39"/>
    </row>
    <row r="25" spans="1:13" ht="12.75">
      <c r="A25" s="191" t="s">
        <v>110</v>
      </c>
      <c r="B25" s="161">
        <v>34908.85900000001</v>
      </c>
      <c r="C25" s="161">
        <v>185762.515</v>
      </c>
      <c r="D25" s="161">
        <v>77527.95299999998</v>
      </c>
      <c r="E25" s="161">
        <v>337168.14799999987</v>
      </c>
      <c r="F25" s="161">
        <v>635367.475</v>
      </c>
      <c r="G25" s="161">
        <v>1123.415</v>
      </c>
      <c r="H25" s="161">
        <v>3322.101</v>
      </c>
      <c r="I25" s="161">
        <v>21276.837999999996</v>
      </c>
      <c r="J25" s="161">
        <v>9317.806</v>
      </c>
      <c r="K25" s="161">
        <v>35040.16</v>
      </c>
      <c r="L25" s="142">
        <v>670407.635</v>
      </c>
      <c r="M25" s="39"/>
    </row>
    <row r="26" spans="1:13" ht="12.75">
      <c r="A26" s="39" t="s">
        <v>136</v>
      </c>
      <c r="B26" s="51" t="s">
        <v>46</v>
      </c>
      <c r="C26" s="51" t="s">
        <v>46</v>
      </c>
      <c r="D26" s="51" t="s">
        <v>46</v>
      </c>
      <c r="E26" s="51" t="s">
        <v>46</v>
      </c>
      <c r="F26" s="51" t="s">
        <v>46</v>
      </c>
      <c r="G26" s="51" t="s">
        <v>46</v>
      </c>
      <c r="H26" s="51" t="s">
        <v>46</v>
      </c>
      <c r="I26" s="51" t="s">
        <v>46</v>
      </c>
      <c r="J26" s="51" t="s">
        <v>46</v>
      </c>
      <c r="K26" s="51" t="s">
        <v>46</v>
      </c>
      <c r="L26" s="269" t="s">
        <v>46</v>
      </c>
      <c r="M26" s="39"/>
    </row>
    <row r="27" spans="1:13" ht="12.75">
      <c r="A27" s="39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39"/>
    </row>
    <row r="28" spans="1:13" ht="13.5" thickBot="1">
      <c r="A28" s="56" t="s">
        <v>137</v>
      </c>
      <c r="B28" s="176">
        <v>34908.85900000001</v>
      </c>
      <c r="C28" s="176">
        <v>185762.515</v>
      </c>
      <c r="D28" s="176">
        <v>77527.95299999998</v>
      </c>
      <c r="E28" s="176">
        <v>337168.14799999987</v>
      </c>
      <c r="F28" s="176">
        <v>635367.475</v>
      </c>
      <c r="G28" s="176">
        <v>1123.415</v>
      </c>
      <c r="H28" s="176">
        <v>3322.101</v>
      </c>
      <c r="I28" s="176">
        <v>21276.837999999996</v>
      </c>
      <c r="J28" s="176">
        <v>9317.806</v>
      </c>
      <c r="K28" s="176">
        <v>35040.16</v>
      </c>
      <c r="L28" s="177">
        <v>670407.635</v>
      </c>
      <c r="M28" s="39"/>
    </row>
    <row r="29" spans="2:12" ht="12.75">
      <c r="B29" s="356"/>
      <c r="C29" s="356"/>
      <c r="D29" s="356"/>
      <c r="E29" s="356"/>
      <c r="F29" s="356"/>
      <c r="L29" s="39"/>
    </row>
    <row r="30" spans="3:7" ht="12.75">
      <c r="C30" s="160"/>
      <c r="D30" s="160"/>
      <c r="E30" s="160"/>
      <c r="F30" s="160"/>
      <c r="G30" s="356"/>
    </row>
    <row r="31" spans="4:11" ht="12.75">
      <c r="D31" s="39"/>
      <c r="K31" s="100"/>
    </row>
    <row r="32" spans="4:11" ht="12.75">
      <c r="D32" s="39"/>
      <c r="K32" s="100"/>
    </row>
    <row r="33" spans="4:11" ht="12.75">
      <c r="D33" s="39"/>
      <c r="K33" s="100"/>
    </row>
    <row r="34" spans="4:11" ht="12.75">
      <c r="D34" s="39"/>
      <c r="K34" s="100"/>
    </row>
    <row r="36" ht="12.75">
      <c r="D36" s="160"/>
    </row>
    <row r="37" ht="12.75">
      <c r="D37" s="160"/>
    </row>
  </sheetData>
  <mergeCells count="6">
    <mergeCell ref="A1:L1"/>
    <mergeCell ref="A2:L2"/>
    <mergeCell ref="L5:L6"/>
    <mergeCell ref="B5:F5"/>
    <mergeCell ref="G5:K5"/>
    <mergeCell ref="A3:L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0"/>
  <sheetViews>
    <sheetView zoomScale="75" zoomScaleNormal="75" workbookViewId="0" topLeftCell="A1">
      <selection activeCell="F19" sqref="F19"/>
    </sheetView>
  </sheetViews>
  <sheetFormatPr defaultColWidth="11.421875" defaultRowHeight="12.75"/>
  <cols>
    <col min="1" max="1" width="18.28125" style="100" customWidth="1"/>
    <col min="2" max="2" width="14.8515625" style="100" customWidth="1"/>
    <col min="3" max="3" width="16.421875" style="100" customWidth="1"/>
    <col min="4" max="4" width="11.7109375" style="100" customWidth="1"/>
    <col min="5" max="5" width="14.8515625" style="100" customWidth="1"/>
    <col min="6" max="6" width="16.421875" style="100" customWidth="1"/>
    <col min="7" max="8" width="11.7109375" style="100" customWidth="1"/>
    <col min="9" max="9" width="14.57421875" style="100" customWidth="1"/>
    <col min="10" max="10" width="15.00390625" style="100" customWidth="1"/>
    <col min="11" max="11" width="14.28125" style="39" customWidth="1"/>
    <col min="12" max="12" width="14.7109375" style="100" bestFit="1" customWidth="1"/>
    <col min="13" max="16384" width="11.421875" style="100" customWidth="1"/>
  </cols>
  <sheetData>
    <row r="1" spans="1:12" s="342" customFormat="1" ht="18">
      <c r="A1" s="635" t="s">
        <v>0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</row>
    <row r="2" spans="1:12" ht="12.75">
      <c r="A2" s="772" t="s">
        <v>412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</row>
    <row r="3" spans="1:12" ht="15">
      <c r="A3" s="639" t="s">
        <v>387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</row>
    <row r="4" spans="1:12" ht="13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L4" s="39"/>
    </row>
    <row r="5" spans="1:13" ht="12.75">
      <c r="A5" s="201" t="s">
        <v>120</v>
      </c>
      <c r="B5" s="637" t="s">
        <v>139</v>
      </c>
      <c r="C5" s="638"/>
      <c r="D5" s="638"/>
      <c r="E5" s="638"/>
      <c r="F5" s="667"/>
      <c r="G5" s="637" t="s">
        <v>140</v>
      </c>
      <c r="H5" s="638"/>
      <c r="I5" s="638"/>
      <c r="J5" s="638"/>
      <c r="K5" s="667"/>
      <c r="L5" s="669" t="s">
        <v>10</v>
      </c>
      <c r="M5" s="39"/>
    </row>
    <row r="6" spans="1:13" ht="13.5" thickBot="1">
      <c r="A6" s="60" t="s">
        <v>123</v>
      </c>
      <c r="B6" s="206" t="s">
        <v>25</v>
      </c>
      <c r="C6" s="206" t="s">
        <v>29</v>
      </c>
      <c r="D6" s="206" t="s">
        <v>30</v>
      </c>
      <c r="E6" s="206" t="s">
        <v>31</v>
      </c>
      <c r="F6" s="206" t="s">
        <v>10</v>
      </c>
      <c r="G6" s="206" t="s">
        <v>25</v>
      </c>
      <c r="H6" s="206" t="s">
        <v>29</v>
      </c>
      <c r="I6" s="206" t="s">
        <v>30</v>
      </c>
      <c r="J6" s="206" t="s">
        <v>31</v>
      </c>
      <c r="K6" s="206" t="s">
        <v>10</v>
      </c>
      <c r="L6" s="670"/>
      <c r="M6" s="39"/>
    </row>
    <row r="7" spans="1:13" ht="12.75">
      <c r="A7" s="45" t="s">
        <v>124</v>
      </c>
      <c r="B7" s="89">
        <v>18130.693</v>
      </c>
      <c r="C7" s="89">
        <v>18649.86</v>
      </c>
      <c r="D7" s="89">
        <v>20597.235</v>
      </c>
      <c r="E7" s="89">
        <v>26681.962</v>
      </c>
      <c r="F7" s="89">
        <v>84059.75</v>
      </c>
      <c r="G7" s="89">
        <v>1136.81</v>
      </c>
      <c r="H7" s="89">
        <v>1157.345</v>
      </c>
      <c r="I7" s="89">
        <v>3868.0249999999996</v>
      </c>
      <c r="J7" s="89">
        <v>1467.826</v>
      </c>
      <c r="K7" s="89">
        <v>7630.006</v>
      </c>
      <c r="L7" s="590">
        <v>91689.756</v>
      </c>
      <c r="M7" s="39"/>
    </row>
    <row r="8" spans="1:13" ht="12.75">
      <c r="A8" s="39" t="s">
        <v>268</v>
      </c>
      <c r="B8" s="86">
        <v>1223.593</v>
      </c>
      <c r="C8" s="86">
        <v>3693.951</v>
      </c>
      <c r="D8" s="86">
        <v>1563.929</v>
      </c>
      <c r="E8" s="86">
        <v>10843.887</v>
      </c>
      <c r="F8" s="86">
        <v>17325.36</v>
      </c>
      <c r="G8" s="86">
        <v>16.121</v>
      </c>
      <c r="H8" s="86">
        <v>194.153</v>
      </c>
      <c r="I8" s="86">
        <v>1115.726</v>
      </c>
      <c r="J8" s="86">
        <v>808.72</v>
      </c>
      <c r="K8" s="86">
        <v>2134.72</v>
      </c>
      <c r="L8" s="87">
        <v>19460.08</v>
      </c>
      <c r="M8" s="39"/>
    </row>
    <row r="9" spans="1:13" ht="12.75">
      <c r="A9" s="39" t="s">
        <v>125</v>
      </c>
      <c r="B9" s="86">
        <v>380.591</v>
      </c>
      <c r="C9" s="86">
        <v>2130.853</v>
      </c>
      <c r="D9" s="86">
        <v>6423.203</v>
      </c>
      <c r="E9" s="86">
        <v>1766.893</v>
      </c>
      <c r="F9" s="86">
        <v>10701.54</v>
      </c>
      <c r="G9" s="52" t="s">
        <v>46</v>
      </c>
      <c r="H9" s="52" t="s">
        <v>46</v>
      </c>
      <c r="I9" s="52" t="s">
        <v>46</v>
      </c>
      <c r="J9" s="52" t="s">
        <v>46</v>
      </c>
      <c r="K9" s="52" t="s">
        <v>46</v>
      </c>
      <c r="L9" s="87">
        <v>10701.54</v>
      </c>
      <c r="M9" s="39"/>
    </row>
    <row r="10" spans="1:13" ht="12.75">
      <c r="A10" s="39" t="s">
        <v>126</v>
      </c>
      <c r="B10" s="86">
        <v>161.099</v>
      </c>
      <c r="C10" s="86">
        <v>9569.06</v>
      </c>
      <c r="D10" s="86">
        <v>4937.79</v>
      </c>
      <c r="E10" s="86">
        <v>6469.09</v>
      </c>
      <c r="F10" s="86">
        <v>21137.039</v>
      </c>
      <c r="G10" s="52" t="s">
        <v>46</v>
      </c>
      <c r="H10" s="52" t="s">
        <v>46</v>
      </c>
      <c r="I10" s="52" t="s">
        <v>46</v>
      </c>
      <c r="J10" s="52" t="s">
        <v>46</v>
      </c>
      <c r="K10" s="52" t="s">
        <v>46</v>
      </c>
      <c r="L10" s="87">
        <v>21137.039</v>
      </c>
      <c r="M10" s="39"/>
    </row>
    <row r="11" spans="1:13" ht="12.75">
      <c r="A11" s="39" t="s">
        <v>265</v>
      </c>
      <c r="B11" s="52" t="s">
        <v>46</v>
      </c>
      <c r="C11" s="86">
        <v>2728.976</v>
      </c>
      <c r="D11" s="86">
        <v>1505.642</v>
      </c>
      <c r="E11" s="86">
        <v>4402.148</v>
      </c>
      <c r="F11" s="86">
        <v>8636.766</v>
      </c>
      <c r="G11" s="52" t="s">
        <v>46</v>
      </c>
      <c r="H11" s="52" t="s">
        <v>46</v>
      </c>
      <c r="I11" s="86">
        <v>107.194</v>
      </c>
      <c r="J11" s="52" t="s">
        <v>46</v>
      </c>
      <c r="K11" s="86">
        <v>107.194</v>
      </c>
      <c r="L11" s="87">
        <v>8743.96</v>
      </c>
      <c r="M11" s="39"/>
    </row>
    <row r="12" spans="1:13" ht="12.75">
      <c r="A12" s="39" t="s">
        <v>127</v>
      </c>
      <c r="B12" s="86">
        <v>3.081</v>
      </c>
      <c r="C12" s="86">
        <v>2808.844</v>
      </c>
      <c r="D12" s="86">
        <v>310.733</v>
      </c>
      <c r="E12" s="86">
        <v>1357.602</v>
      </c>
      <c r="F12" s="86">
        <v>4480.26</v>
      </c>
      <c r="G12" s="52" t="s">
        <v>46</v>
      </c>
      <c r="H12" s="52" t="s">
        <v>46</v>
      </c>
      <c r="I12" s="52" t="s">
        <v>46</v>
      </c>
      <c r="J12" s="52" t="s">
        <v>46</v>
      </c>
      <c r="K12" s="52" t="s">
        <v>46</v>
      </c>
      <c r="L12" s="87">
        <v>4480.26</v>
      </c>
      <c r="M12" s="39"/>
    </row>
    <row r="13" spans="1:13" ht="12.75">
      <c r="A13" s="39" t="s">
        <v>128</v>
      </c>
      <c r="B13" s="86">
        <v>88.054</v>
      </c>
      <c r="C13" s="86">
        <v>10264.35</v>
      </c>
      <c r="D13" s="86">
        <v>485.25899999999996</v>
      </c>
      <c r="E13" s="86">
        <v>24575.226000000002</v>
      </c>
      <c r="F13" s="86">
        <v>35412.888999999996</v>
      </c>
      <c r="G13" s="52" t="s">
        <v>46</v>
      </c>
      <c r="H13" s="86">
        <v>543.532</v>
      </c>
      <c r="I13" s="86">
        <v>82.246</v>
      </c>
      <c r="J13" s="86">
        <v>1826.625</v>
      </c>
      <c r="K13" s="86">
        <v>2452.4030000000002</v>
      </c>
      <c r="L13" s="87">
        <v>37865.292</v>
      </c>
      <c r="M13" s="39"/>
    </row>
    <row r="14" spans="1:13" ht="12.75">
      <c r="A14" s="39" t="s">
        <v>129</v>
      </c>
      <c r="B14" s="86">
        <v>2238.864</v>
      </c>
      <c r="C14" s="86">
        <v>34121.2</v>
      </c>
      <c r="D14" s="86">
        <v>1329.12</v>
      </c>
      <c r="E14" s="86">
        <v>83301.4</v>
      </c>
      <c r="F14" s="86">
        <v>120990.584</v>
      </c>
      <c r="G14" s="52" t="s">
        <v>46</v>
      </c>
      <c r="H14" s="86">
        <v>2064.6</v>
      </c>
      <c r="I14" s="86">
        <v>1832.025</v>
      </c>
      <c r="J14" s="86">
        <v>5622.65</v>
      </c>
      <c r="K14" s="86">
        <v>9519.275</v>
      </c>
      <c r="L14" s="87">
        <v>130509.859</v>
      </c>
      <c r="M14" s="39"/>
    </row>
    <row r="15" spans="1:13" ht="12.75">
      <c r="A15" s="39" t="s">
        <v>267</v>
      </c>
      <c r="B15" s="86">
        <v>42.035</v>
      </c>
      <c r="C15" s="86">
        <v>959.966</v>
      </c>
      <c r="D15" s="86">
        <v>175.806</v>
      </c>
      <c r="E15" s="86">
        <v>2043.069</v>
      </c>
      <c r="F15" s="86">
        <v>3220.876</v>
      </c>
      <c r="G15" s="52" t="s">
        <v>46</v>
      </c>
      <c r="H15" s="52" t="s">
        <v>46</v>
      </c>
      <c r="I15" s="86">
        <v>356.123</v>
      </c>
      <c r="J15" s="86">
        <v>38.262</v>
      </c>
      <c r="K15" s="86">
        <v>394.385</v>
      </c>
      <c r="L15" s="87">
        <v>3615.2610000000004</v>
      </c>
      <c r="M15" s="39"/>
    </row>
    <row r="16" spans="1:13" ht="12.75">
      <c r="A16" s="39" t="s">
        <v>130</v>
      </c>
      <c r="B16" s="86">
        <v>5869.66</v>
      </c>
      <c r="C16" s="86">
        <v>25863.201</v>
      </c>
      <c r="D16" s="86">
        <v>18295.59</v>
      </c>
      <c r="E16" s="86">
        <v>49062.576</v>
      </c>
      <c r="F16" s="86">
        <v>99091.02699999999</v>
      </c>
      <c r="G16" s="86">
        <v>0.649</v>
      </c>
      <c r="H16" s="52" t="s">
        <v>46</v>
      </c>
      <c r="I16" s="86">
        <v>4123.082</v>
      </c>
      <c r="J16" s="86">
        <v>480.42600000000004</v>
      </c>
      <c r="K16" s="86">
        <v>4604.157</v>
      </c>
      <c r="L16" s="87">
        <v>103695.184</v>
      </c>
      <c r="M16" s="39"/>
    </row>
    <row r="17" spans="1:13" ht="12.75">
      <c r="A17" s="39" t="s">
        <v>269</v>
      </c>
      <c r="B17" s="86">
        <v>81.756</v>
      </c>
      <c r="C17" s="86">
        <v>20619.751</v>
      </c>
      <c r="D17" s="86">
        <v>1433.987</v>
      </c>
      <c r="E17" s="86">
        <v>32464.205</v>
      </c>
      <c r="F17" s="86">
        <v>54599.69900000001</v>
      </c>
      <c r="G17" s="52" t="s">
        <v>46</v>
      </c>
      <c r="H17" s="52" t="s">
        <v>46</v>
      </c>
      <c r="I17" s="86">
        <v>219.663</v>
      </c>
      <c r="J17" s="86">
        <v>60.74</v>
      </c>
      <c r="K17" s="86">
        <v>280.403</v>
      </c>
      <c r="L17" s="87">
        <v>54880.102000000006</v>
      </c>
      <c r="M17" s="39"/>
    </row>
    <row r="18" spans="1:13" ht="12.75">
      <c r="A18" s="39" t="s">
        <v>131</v>
      </c>
      <c r="B18" s="86">
        <v>147.953</v>
      </c>
      <c r="C18" s="86">
        <v>9422.628</v>
      </c>
      <c r="D18" s="86">
        <v>2242.381</v>
      </c>
      <c r="E18" s="86">
        <v>39861.562000000005</v>
      </c>
      <c r="F18" s="86">
        <v>51674.524000000005</v>
      </c>
      <c r="G18" s="52" t="s">
        <v>46</v>
      </c>
      <c r="H18" s="52" t="s">
        <v>46</v>
      </c>
      <c r="I18" s="86">
        <v>4377.629</v>
      </c>
      <c r="J18" s="86">
        <v>94.24</v>
      </c>
      <c r="K18" s="86">
        <v>4471.869</v>
      </c>
      <c r="L18" s="87">
        <v>56146.393000000004</v>
      </c>
      <c r="M18" s="39"/>
    </row>
    <row r="19" spans="1:13" ht="12.75">
      <c r="A19" s="39" t="s">
        <v>132</v>
      </c>
      <c r="B19" s="86">
        <v>1138.7759999999998</v>
      </c>
      <c r="C19" s="86">
        <v>9319.897</v>
      </c>
      <c r="D19" s="86">
        <v>973.438</v>
      </c>
      <c r="E19" s="86">
        <v>9167.095000000001</v>
      </c>
      <c r="F19" s="86">
        <v>20599.206</v>
      </c>
      <c r="G19" s="52" t="s">
        <v>46</v>
      </c>
      <c r="H19" s="86">
        <v>178.213</v>
      </c>
      <c r="I19" s="86">
        <v>39.536</v>
      </c>
      <c r="J19" s="86">
        <v>3398.2090000000003</v>
      </c>
      <c r="K19" s="86">
        <v>3615.958</v>
      </c>
      <c r="L19" s="87">
        <v>24215.164</v>
      </c>
      <c r="M19" s="39"/>
    </row>
    <row r="20" spans="1:13" ht="12.75">
      <c r="A20" s="39" t="s">
        <v>266</v>
      </c>
      <c r="B20" s="52" t="s">
        <v>46</v>
      </c>
      <c r="C20" s="86">
        <v>9884.85</v>
      </c>
      <c r="D20" s="52" t="s">
        <v>46</v>
      </c>
      <c r="E20" s="86">
        <v>9884.85</v>
      </c>
      <c r="F20" s="86">
        <v>19769.7</v>
      </c>
      <c r="G20" s="52" t="s">
        <v>46</v>
      </c>
      <c r="H20" s="52" t="s">
        <v>46</v>
      </c>
      <c r="I20" s="52" t="s">
        <v>46</v>
      </c>
      <c r="J20" s="52" t="s">
        <v>46</v>
      </c>
      <c r="K20" s="52" t="s">
        <v>46</v>
      </c>
      <c r="L20" s="87">
        <v>19769.7</v>
      </c>
      <c r="M20" s="39"/>
    </row>
    <row r="21" spans="1:13" ht="12.75">
      <c r="A21" s="39" t="s">
        <v>133</v>
      </c>
      <c r="B21" s="86">
        <v>134.5</v>
      </c>
      <c r="C21" s="86">
        <v>6386.759</v>
      </c>
      <c r="D21" s="86">
        <v>2704.99</v>
      </c>
      <c r="E21" s="86">
        <v>15480.731</v>
      </c>
      <c r="F21" s="86">
        <v>24706.98</v>
      </c>
      <c r="G21" s="52" t="s">
        <v>46</v>
      </c>
      <c r="H21" s="86">
        <v>40.8</v>
      </c>
      <c r="I21" s="86">
        <v>97.38</v>
      </c>
      <c r="J21" s="86">
        <v>19.95</v>
      </c>
      <c r="K21" s="86">
        <v>158.13</v>
      </c>
      <c r="L21" s="87">
        <v>24865.11</v>
      </c>
      <c r="M21" s="39"/>
    </row>
    <row r="22" spans="1:13" ht="12.75">
      <c r="A22" s="39" t="s">
        <v>134</v>
      </c>
      <c r="B22" s="86">
        <v>583.5730000000001</v>
      </c>
      <c r="C22" s="86">
        <v>10662.542</v>
      </c>
      <c r="D22" s="86">
        <v>3001.461</v>
      </c>
      <c r="E22" s="86">
        <v>12831.519</v>
      </c>
      <c r="F22" s="86">
        <v>27079.095</v>
      </c>
      <c r="G22" s="52" t="s">
        <v>46</v>
      </c>
      <c r="H22" s="86">
        <v>21.597</v>
      </c>
      <c r="I22" s="86">
        <v>2231.9429999999998</v>
      </c>
      <c r="J22" s="86">
        <v>61.766</v>
      </c>
      <c r="K22" s="86">
        <v>2315.306</v>
      </c>
      <c r="L22" s="87">
        <v>29394.401</v>
      </c>
      <c r="M22" s="39"/>
    </row>
    <row r="23" spans="1:13" ht="12.75">
      <c r="A23" s="39" t="s">
        <v>135</v>
      </c>
      <c r="B23" s="86">
        <v>67.533</v>
      </c>
      <c r="C23" s="86">
        <v>551.945</v>
      </c>
      <c r="D23" s="86">
        <v>486.52099999999996</v>
      </c>
      <c r="E23" s="86">
        <v>892.358</v>
      </c>
      <c r="F23" s="86">
        <v>1998.357</v>
      </c>
      <c r="G23" s="52" t="s">
        <v>46</v>
      </c>
      <c r="H23" s="52" t="s">
        <v>46</v>
      </c>
      <c r="I23" s="52" t="s">
        <v>46</v>
      </c>
      <c r="J23" s="52" t="s">
        <v>46</v>
      </c>
      <c r="K23" s="52" t="s">
        <v>46</v>
      </c>
      <c r="L23" s="87">
        <v>1998.357</v>
      </c>
      <c r="M23" s="39"/>
    </row>
    <row r="24" spans="1:13" ht="12.75">
      <c r="A24" s="39"/>
      <c r="B24" s="87"/>
      <c r="C24" s="87"/>
      <c r="D24" s="87"/>
      <c r="E24" s="87"/>
      <c r="F24" s="86"/>
      <c r="G24" s="214"/>
      <c r="H24" s="214"/>
      <c r="I24" s="214"/>
      <c r="J24" s="215"/>
      <c r="K24" s="214"/>
      <c r="L24" s="87"/>
      <c r="M24" s="39"/>
    </row>
    <row r="25" spans="1:13" ht="12.75">
      <c r="A25" s="191" t="s">
        <v>110</v>
      </c>
      <c r="B25" s="161">
        <v>30291.761</v>
      </c>
      <c r="C25" s="161">
        <v>177638.63299999997</v>
      </c>
      <c r="D25" s="161">
        <v>66467.08499999999</v>
      </c>
      <c r="E25" s="161">
        <v>331086.17299999995</v>
      </c>
      <c r="F25" s="161">
        <v>605483.6519999999</v>
      </c>
      <c r="G25" s="161">
        <v>1153.58</v>
      </c>
      <c r="H25" s="161">
        <v>4200.24</v>
      </c>
      <c r="I25" s="161">
        <v>18450.572</v>
      </c>
      <c r="J25" s="161">
        <v>13879.414</v>
      </c>
      <c r="K25" s="161">
        <v>37683.80599999999</v>
      </c>
      <c r="L25" s="142">
        <v>643167.4579999999</v>
      </c>
      <c r="M25" s="39"/>
    </row>
    <row r="26" spans="3:13" ht="12.75">
      <c r="C26" s="160"/>
      <c r="D26" s="160"/>
      <c r="E26" s="160"/>
      <c r="F26" s="160"/>
      <c r="G26" s="356"/>
      <c r="M26" s="39"/>
    </row>
    <row r="27" spans="4:13" ht="12.75">
      <c r="D27" s="39"/>
      <c r="K27" s="100"/>
      <c r="M27" s="39"/>
    </row>
    <row r="28" spans="4:11" ht="12.75">
      <c r="D28" s="39"/>
      <c r="K28" s="100"/>
    </row>
    <row r="29" spans="4:11" ht="12.75">
      <c r="D29" s="39"/>
      <c r="K29" s="100"/>
    </row>
    <row r="30" spans="4:11" ht="12.75">
      <c r="D30" s="39"/>
      <c r="K30" s="100"/>
    </row>
  </sheetData>
  <mergeCells count="6">
    <mergeCell ref="A1:L1"/>
    <mergeCell ref="A2:L2"/>
    <mergeCell ref="A3:L3"/>
    <mergeCell ref="B5:F5"/>
    <mergeCell ref="G5:K5"/>
    <mergeCell ref="L5:L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49" r:id="rId1"/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96">
    <pageSetUpPr fitToPage="1"/>
  </sheetPr>
  <dimension ref="A1:K88"/>
  <sheetViews>
    <sheetView showGridLines="0" zoomScale="75" zoomScaleNormal="75" workbookViewId="0" topLeftCell="A1">
      <selection activeCell="B74" activeCellId="1" sqref="G74 B74"/>
    </sheetView>
  </sheetViews>
  <sheetFormatPr defaultColWidth="11.421875" defaultRowHeight="12.75"/>
  <cols>
    <col min="1" max="1" width="24.7109375" style="100" customWidth="1"/>
    <col min="2" max="4" width="14.28125" style="100" customWidth="1"/>
    <col min="5" max="5" width="13.57421875" style="100" customWidth="1"/>
    <col min="6" max="6" width="15.57421875" style="100" customWidth="1"/>
    <col min="7" max="7" width="13.57421875" style="100" customWidth="1"/>
    <col min="8" max="9" width="11.7109375" style="100" customWidth="1"/>
    <col min="10" max="10" width="13.421875" style="39" customWidth="1"/>
    <col min="11" max="11" width="11.421875" style="39" customWidth="1"/>
    <col min="12" max="16384" width="11.421875" style="100" customWidth="1"/>
  </cols>
  <sheetData>
    <row r="1" spans="1:11" s="342" customFormat="1" ht="18">
      <c r="A1" s="676" t="s">
        <v>0</v>
      </c>
      <c r="B1" s="676"/>
      <c r="C1" s="676"/>
      <c r="D1" s="676"/>
      <c r="E1" s="676"/>
      <c r="F1" s="676"/>
      <c r="G1" s="676"/>
      <c r="H1" s="676"/>
      <c r="I1" s="676"/>
      <c r="J1" s="676"/>
      <c r="K1" s="398"/>
    </row>
    <row r="2" ht="12.75">
      <c r="A2" s="770" t="s">
        <v>412</v>
      </c>
    </row>
    <row r="3" spans="1:11" s="93" customFormat="1" ht="15">
      <c r="A3" s="639" t="s">
        <v>355</v>
      </c>
      <c r="B3" s="639"/>
      <c r="C3" s="639"/>
      <c r="D3" s="639"/>
      <c r="E3" s="639"/>
      <c r="F3" s="639"/>
      <c r="G3" s="639"/>
      <c r="H3" s="639"/>
      <c r="I3" s="639"/>
      <c r="J3" s="639"/>
      <c r="K3" s="38"/>
    </row>
    <row r="4" spans="1:11" s="93" customFormat="1" ht="15.75" thickBot="1">
      <c r="A4" s="639"/>
      <c r="B4" s="639"/>
      <c r="C4" s="639"/>
      <c r="D4" s="639"/>
      <c r="E4" s="639"/>
      <c r="F4" s="639"/>
      <c r="G4" s="639"/>
      <c r="H4" s="639"/>
      <c r="I4" s="639"/>
      <c r="J4" s="639"/>
      <c r="K4" s="38"/>
    </row>
    <row r="5" spans="1:10" ht="12.75">
      <c r="A5" s="677" t="s">
        <v>285</v>
      </c>
      <c r="B5" s="669" t="s">
        <v>121</v>
      </c>
      <c r="C5" s="671"/>
      <c r="D5" s="671"/>
      <c r="E5" s="671"/>
      <c r="F5" s="672"/>
      <c r="G5" s="669" t="s">
        <v>122</v>
      </c>
      <c r="H5" s="671"/>
      <c r="I5" s="671"/>
      <c r="J5" s="671"/>
    </row>
    <row r="6" spans="1:10" ht="12.75">
      <c r="A6" s="678"/>
      <c r="B6" s="673"/>
      <c r="C6" s="674"/>
      <c r="D6" s="674"/>
      <c r="E6" s="674"/>
      <c r="F6" s="675"/>
      <c r="G6" s="673"/>
      <c r="H6" s="674"/>
      <c r="I6" s="674"/>
      <c r="J6" s="674"/>
    </row>
    <row r="7" spans="1:10" ht="13.5" thickBot="1">
      <c r="A7" s="679"/>
      <c r="B7" s="206" t="s">
        <v>25</v>
      </c>
      <c r="C7" s="206" t="s">
        <v>29</v>
      </c>
      <c r="D7" s="206" t="s">
        <v>30</v>
      </c>
      <c r="E7" s="206" t="s">
        <v>31</v>
      </c>
      <c r="F7" s="206" t="s">
        <v>10</v>
      </c>
      <c r="G7" s="206" t="s">
        <v>25</v>
      </c>
      <c r="H7" s="206" t="s">
        <v>29</v>
      </c>
      <c r="I7" s="206" t="s">
        <v>30</v>
      </c>
      <c r="J7" s="212" t="s">
        <v>31</v>
      </c>
    </row>
    <row r="8" spans="1:10" ht="12.75">
      <c r="A8" s="45" t="s">
        <v>143</v>
      </c>
      <c r="B8" s="83">
        <v>29802</v>
      </c>
      <c r="C8" s="83">
        <v>28769</v>
      </c>
      <c r="D8" s="83">
        <v>69555</v>
      </c>
      <c r="E8" s="83">
        <v>42912</v>
      </c>
      <c r="F8" s="83">
        <v>171038</v>
      </c>
      <c r="G8" s="83">
        <v>159.55167438426955</v>
      </c>
      <c r="H8" s="83">
        <v>227.77180298237687</v>
      </c>
      <c r="I8" s="83">
        <v>261.53741643303863</v>
      </c>
      <c r="J8" s="83">
        <v>237.73054157345265</v>
      </c>
    </row>
    <row r="9" spans="1:10" ht="12.75">
      <c r="A9" s="39" t="s">
        <v>144</v>
      </c>
      <c r="B9" s="83">
        <v>26712</v>
      </c>
      <c r="C9" s="83">
        <v>16670</v>
      </c>
      <c r="D9" s="83">
        <v>13672</v>
      </c>
      <c r="E9" s="83">
        <v>25297</v>
      </c>
      <c r="F9" s="83">
        <v>82351</v>
      </c>
      <c r="G9" s="83">
        <v>163.8402590595987</v>
      </c>
      <c r="H9" s="83">
        <v>229.15650869826035</v>
      </c>
      <c r="I9" s="83">
        <v>255.35188706846108</v>
      </c>
      <c r="J9" s="83">
        <v>264.5533067162114</v>
      </c>
    </row>
    <row r="10" spans="1:10" ht="12.75">
      <c r="A10" s="39" t="s">
        <v>145</v>
      </c>
      <c r="B10" s="83">
        <v>32381</v>
      </c>
      <c r="C10" s="83">
        <v>16704</v>
      </c>
      <c r="D10" s="83">
        <v>1956</v>
      </c>
      <c r="E10" s="83">
        <v>25593</v>
      </c>
      <c r="F10" s="83">
        <v>76634</v>
      </c>
      <c r="G10" s="83">
        <v>158.4319199530589</v>
      </c>
      <c r="H10" s="83">
        <v>215.066091954023</v>
      </c>
      <c r="I10" s="83">
        <v>294.13599182004083</v>
      </c>
      <c r="J10" s="83">
        <v>247.068338998945</v>
      </c>
    </row>
    <row r="11" spans="1:10" ht="12.75">
      <c r="A11" s="39" t="s">
        <v>146</v>
      </c>
      <c r="B11" s="83">
        <v>42936</v>
      </c>
      <c r="C11" s="83">
        <v>20624</v>
      </c>
      <c r="D11" s="83">
        <v>18101</v>
      </c>
      <c r="E11" s="83">
        <v>17636</v>
      </c>
      <c r="F11" s="83">
        <v>99297</v>
      </c>
      <c r="G11" s="83">
        <v>158.55694522079375</v>
      </c>
      <c r="H11" s="83">
        <v>224.34711986035686</v>
      </c>
      <c r="I11" s="83">
        <v>308.9737583558919</v>
      </c>
      <c r="J11" s="83">
        <v>238.40366296212292</v>
      </c>
    </row>
    <row r="12" spans="1:11" s="400" customFormat="1" ht="12.75">
      <c r="A12" s="67" t="s">
        <v>147</v>
      </c>
      <c r="B12" s="137">
        <v>131831</v>
      </c>
      <c r="C12" s="137">
        <v>82767</v>
      </c>
      <c r="D12" s="137">
        <v>103284</v>
      </c>
      <c r="E12" s="137">
        <v>111438</v>
      </c>
      <c r="F12" s="137">
        <v>429320</v>
      </c>
      <c r="G12" s="137">
        <v>159.82162768999703</v>
      </c>
      <c r="H12" s="137">
        <v>224.6330663187019</v>
      </c>
      <c r="I12" s="137">
        <v>269.64941326827</v>
      </c>
      <c r="J12" s="137">
        <v>246.0705055726054</v>
      </c>
      <c r="K12" s="67"/>
    </row>
    <row r="13" spans="1:10" ht="12.75">
      <c r="A13" s="39"/>
      <c r="B13" s="83"/>
      <c r="C13" s="83"/>
      <c r="D13" s="83"/>
      <c r="E13" s="83"/>
      <c r="F13" s="83"/>
      <c r="G13" s="83"/>
      <c r="H13" s="83"/>
      <c r="I13" s="83"/>
      <c r="J13" s="83"/>
    </row>
    <row r="14" spans="1:11" s="400" customFormat="1" ht="12.75">
      <c r="A14" s="67" t="s">
        <v>148</v>
      </c>
      <c r="B14" s="137">
        <v>9557</v>
      </c>
      <c r="C14" s="137">
        <v>20171</v>
      </c>
      <c r="D14" s="137">
        <v>11122</v>
      </c>
      <c r="E14" s="137">
        <v>43444</v>
      </c>
      <c r="F14" s="137">
        <v>84294</v>
      </c>
      <c r="G14" s="137">
        <v>153.98911792403476</v>
      </c>
      <c r="H14" s="137">
        <v>210.0770412969114</v>
      </c>
      <c r="I14" s="137">
        <v>261.36818917460886</v>
      </c>
      <c r="J14" s="137">
        <v>264.15765122916855</v>
      </c>
      <c r="K14" s="67"/>
    </row>
    <row r="15" spans="1:10" ht="12.75">
      <c r="A15" s="39"/>
      <c r="B15" s="137"/>
      <c r="C15" s="137"/>
      <c r="D15" s="137"/>
      <c r="E15" s="137"/>
      <c r="F15" s="137"/>
      <c r="G15" s="137"/>
      <c r="H15" s="137"/>
      <c r="I15" s="137"/>
      <c r="J15" s="137"/>
    </row>
    <row r="16" spans="1:11" s="400" customFormat="1" ht="12.75">
      <c r="A16" s="67" t="s">
        <v>149</v>
      </c>
      <c r="B16" s="137">
        <v>3459</v>
      </c>
      <c r="C16" s="137">
        <v>10195</v>
      </c>
      <c r="D16" s="137">
        <v>23344</v>
      </c>
      <c r="E16" s="137">
        <v>7203</v>
      </c>
      <c r="F16" s="137">
        <v>44201</v>
      </c>
      <c r="G16" s="137">
        <v>127.33998265394622</v>
      </c>
      <c r="H16" s="137">
        <v>229.56439431093676</v>
      </c>
      <c r="I16" s="137">
        <v>291.2083618917066</v>
      </c>
      <c r="J16" s="137">
        <v>275.95640705261695</v>
      </c>
      <c r="K16" s="67"/>
    </row>
    <row r="17" spans="1:10" ht="12.75">
      <c r="A17" s="39"/>
      <c r="B17" s="83"/>
      <c r="C17" s="83"/>
      <c r="D17" s="83"/>
      <c r="E17" s="83"/>
      <c r="F17" s="83"/>
      <c r="G17" s="83"/>
      <c r="H17" s="83"/>
      <c r="I17" s="83"/>
      <c r="J17" s="83"/>
    </row>
    <row r="18" spans="1:10" ht="12.75">
      <c r="A18" s="39" t="s">
        <v>150</v>
      </c>
      <c r="B18" s="83">
        <v>11</v>
      </c>
      <c r="C18" s="83">
        <v>256</v>
      </c>
      <c r="D18" s="83">
        <v>104</v>
      </c>
      <c r="E18" s="83">
        <v>126</v>
      </c>
      <c r="F18" s="83">
        <v>497</v>
      </c>
      <c r="G18" s="83">
        <v>151.54545454545453</v>
      </c>
      <c r="H18" s="83">
        <v>239.765625</v>
      </c>
      <c r="I18" s="83">
        <v>362.0192307692308</v>
      </c>
      <c r="J18" s="83">
        <v>268.968253968254</v>
      </c>
    </row>
    <row r="19" spans="1:10" ht="12.75">
      <c r="A19" s="39" t="s">
        <v>151</v>
      </c>
      <c r="B19" s="83">
        <v>382</v>
      </c>
      <c r="C19" s="83">
        <v>21657</v>
      </c>
      <c r="D19" s="83">
        <v>10111</v>
      </c>
      <c r="E19" s="83">
        <v>17905</v>
      </c>
      <c r="F19" s="83">
        <v>50055</v>
      </c>
      <c r="G19" s="83">
        <v>142.9895287958115</v>
      </c>
      <c r="H19" s="83">
        <v>244.99284296070556</v>
      </c>
      <c r="I19" s="83">
        <v>314.07971516170505</v>
      </c>
      <c r="J19" s="83">
        <v>302.38592571907293</v>
      </c>
    </row>
    <row r="20" spans="1:10" ht="12.75">
      <c r="A20" s="39" t="s">
        <v>152</v>
      </c>
      <c r="B20" s="83">
        <v>845</v>
      </c>
      <c r="C20" s="83">
        <v>17274</v>
      </c>
      <c r="D20" s="83">
        <v>9130</v>
      </c>
      <c r="E20" s="83">
        <v>10061</v>
      </c>
      <c r="F20" s="83">
        <v>37310</v>
      </c>
      <c r="G20" s="83">
        <v>137.9171597633136</v>
      </c>
      <c r="H20" s="83">
        <v>247.05337501447264</v>
      </c>
      <c r="I20" s="83">
        <v>343.21796276013146</v>
      </c>
      <c r="J20" s="83">
        <v>304.0900506907862</v>
      </c>
    </row>
    <row r="21" spans="1:10" ht="12.75">
      <c r="A21" s="67" t="s">
        <v>208</v>
      </c>
      <c r="B21" s="137">
        <v>1238</v>
      </c>
      <c r="C21" s="137">
        <v>39187</v>
      </c>
      <c r="D21" s="137">
        <v>19345</v>
      </c>
      <c r="E21" s="137">
        <v>28092</v>
      </c>
      <c r="F21" s="137">
        <v>87862</v>
      </c>
      <c r="G21" s="137">
        <v>139.60339256865913</v>
      </c>
      <c r="H21" s="137">
        <v>245.866996708092</v>
      </c>
      <c r="I21" s="137">
        <v>328.0894287929698</v>
      </c>
      <c r="J21" s="137">
        <v>302.84636195358104</v>
      </c>
    </row>
    <row r="22" spans="1:10" ht="12.75">
      <c r="A22" s="39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1" s="400" customFormat="1" ht="12.75">
      <c r="A23" s="67" t="s">
        <v>153</v>
      </c>
      <c r="B23" s="69" t="s">
        <v>46</v>
      </c>
      <c r="C23" s="137">
        <v>11996</v>
      </c>
      <c r="D23" s="137">
        <v>6645</v>
      </c>
      <c r="E23" s="137">
        <v>17441</v>
      </c>
      <c r="F23" s="137">
        <v>36082</v>
      </c>
      <c r="G23" s="69" t="s">
        <v>46</v>
      </c>
      <c r="H23" s="137">
        <v>251.67705901967324</v>
      </c>
      <c r="I23" s="137">
        <v>333.77306245297217</v>
      </c>
      <c r="J23" s="137">
        <v>313.78315463562865</v>
      </c>
      <c r="K23" s="67"/>
    </row>
    <row r="24" spans="1:10" ht="12.75">
      <c r="A24" s="39"/>
      <c r="B24" s="137"/>
      <c r="C24" s="137"/>
      <c r="D24" s="137"/>
      <c r="E24" s="137"/>
      <c r="F24" s="137"/>
      <c r="G24" s="137"/>
      <c r="H24" s="137"/>
      <c r="I24" s="137"/>
      <c r="J24" s="137"/>
    </row>
    <row r="25" spans="1:11" s="400" customFormat="1" ht="12.75">
      <c r="A25" s="67" t="s">
        <v>154</v>
      </c>
      <c r="B25" s="137">
        <v>5</v>
      </c>
      <c r="C25" s="137">
        <v>8124</v>
      </c>
      <c r="D25" s="137">
        <v>2251</v>
      </c>
      <c r="E25" s="137">
        <v>5958</v>
      </c>
      <c r="F25" s="137">
        <v>16338</v>
      </c>
      <c r="G25" s="137">
        <v>116.8</v>
      </c>
      <c r="H25" s="137">
        <v>274.1565731166913</v>
      </c>
      <c r="I25" s="137">
        <v>255.64282541092848</v>
      </c>
      <c r="J25" s="137">
        <v>307.5681436723733</v>
      </c>
      <c r="K25" s="67"/>
    </row>
    <row r="26" spans="1:10" ht="12.75">
      <c r="A26" s="39"/>
      <c r="B26" s="83"/>
      <c r="C26" s="83"/>
      <c r="D26" s="83"/>
      <c r="E26" s="83"/>
      <c r="F26" s="83"/>
      <c r="G26" s="83"/>
      <c r="H26" s="83"/>
      <c r="I26" s="83"/>
      <c r="J26" s="83"/>
    </row>
    <row r="27" spans="1:10" ht="12.75">
      <c r="A27" s="39" t="s">
        <v>155</v>
      </c>
      <c r="B27" s="83">
        <v>2</v>
      </c>
      <c r="C27" s="83">
        <v>37678</v>
      </c>
      <c r="D27" s="83">
        <v>972</v>
      </c>
      <c r="E27" s="83">
        <v>57449</v>
      </c>
      <c r="F27" s="83">
        <v>96101</v>
      </c>
      <c r="G27" s="83">
        <v>122</v>
      </c>
      <c r="H27" s="83">
        <v>246.44431763894045</v>
      </c>
      <c r="I27" s="83">
        <v>330.0473251028807</v>
      </c>
      <c r="J27" s="83">
        <v>279.3786140750927</v>
      </c>
    </row>
    <row r="28" spans="1:10" ht="12.75">
      <c r="A28" s="39" t="s">
        <v>156</v>
      </c>
      <c r="B28" s="83">
        <v>155</v>
      </c>
      <c r="C28" s="83">
        <v>8781</v>
      </c>
      <c r="D28" s="83">
        <v>2587</v>
      </c>
      <c r="E28" s="83">
        <v>12125</v>
      </c>
      <c r="F28" s="83">
        <v>23648</v>
      </c>
      <c r="G28" s="83">
        <v>160.96774193548384</v>
      </c>
      <c r="H28" s="83">
        <v>266.0403143149983</v>
      </c>
      <c r="I28" s="83">
        <v>331.95129493621954</v>
      </c>
      <c r="J28" s="83">
        <v>299.4899793814433</v>
      </c>
    </row>
    <row r="29" spans="1:10" ht="12.75">
      <c r="A29" s="39" t="s">
        <v>157</v>
      </c>
      <c r="B29" s="50" t="s">
        <v>46</v>
      </c>
      <c r="C29" s="83">
        <v>11162</v>
      </c>
      <c r="D29" s="50" t="s">
        <v>46</v>
      </c>
      <c r="E29" s="83">
        <v>23724</v>
      </c>
      <c r="F29" s="83">
        <v>34886</v>
      </c>
      <c r="G29" s="50" t="s">
        <v>46</v>
      </c>
      <c r="H29" s="83">
        <v>259.71152123275397</v>
      </c>
      <c r="I29" s="50" t="s">
        <v>46</v>
      </c>
      <c r="J29" s="83">
        <v>278.79851627044343</v>
      </c>
    </row>
    <row r="30" spans="1:11" s="400" customFormat="1" ht="12.75">
      <c r="A30" s="67" t="s">
        <v>209</v>
      </c>
      <c r="B30" s="137">
        <v>157</v>
      </c>
      <c r="C30" s="137">
        <v>57621</v>
      </c>
      <c r="D30" s="137">
        <v>3559</v>
      </c>
      <c r="E30" s="137">
        <v>93298</v>
      </c>
      <c r="F30" s="137">
        <v>154635</v>
      </c>
      <c r="G30" s="137">
        <v>160.47133757961782</v>
      </c>
      <c r="H30" s="137">
        <v>252.0006421270023</v>
      </c>
      <c r="I30" s="137">
        <v>331.4313009272268</v>
      </c>
      <c r="J30" s="137">
        <v>281.8447769512744</v>
      </c>
      <c r="K30" s="67"/>
    </row>
    <row r="31" spans="1:10" ht="12.75">
      <c r="A31" s="39"/>
      <c r="B31" s="83"/>
      <c r="C31" s="83"/>
      <c r="D31" s="83"/>
      <c r="E31" s="83"/>
      <c r="F31" s="83"/>
      <c r="G31" s="83"/>
      <c r="H31" s="83"/>
      <c r="I31" s="83"/>
      <c r="J31" s="83"/>
    </row>
    <row r="32" spans="1:10" ht="12.75">
      <c r="A32" s="39" t="s">
        <v>158</v>
      </c>
      <c r="B32" s="83">
        <v>5058</v>
      </c>
      <c r="C32" s="83">
        <v>136145</v>
      </c>
      <c r="D32" s="83">
        <v>10380</v>
      </c>
      <c r="E32" s="83">
        <v>192415</v>
      </c>
      <c r="F32" s="83">
        <v>343998</v>
      </c>
      <c r="G32" s="83">
        <v>159.33175168050613</v>
      </c>
      <c r="H32" s="83">
        <v>217.647361269235</v>
      </c>
      <c r="I32" s="83">
        <v>305.7996146435453</v>
      </c>
      <c r="J32" s="83">
        <v>268.4733518696567</v>
      </c>
    </row>
    <row r="33" spans="1:10" ht="12.75">
      <c r="A33" s="39" t="s">
        <v>159</v>
      </c>
      <c r="B33" s="83">
        <v>9573</v>
      </c>
      <c r="C33" s="83">
        <v>20985</v>
      </c>
      <c r="D33" s="50" t="s">
        <v>46</v>
      </c>
      <c r="E33" s="83">
        <v>60937</v>
      </c>
      <c r="F33" s="83">
        <v>91495</v>
      </c>
      <c r="G33" s="83">
        <v>158.1406037814687</v>
      </c>
      <c r="H33" s="83">
        <v>234.1582082439838</v>
      </c>
      <c r="I33" s="50" t="s">
        <v>46</v>
      </c>
      <c r="J33" s="83">
        <v>244.97924085530957</v>
      </c>
    </row>
    <row r="34" spans="1:10" ht="12.75">
      <c r="A34" s="39" t="s">
        <v>160</v>
      </c>
      <c r="B34" s="83">
        <v>217</v>
      </c>
      <c r="C34" s="83">
        <v>7630</v>
      </c>
      <c r="D34" s="83">
        <v>5125</v>
      </c>
      <c r="E34" s="83">
        <v>65557</v>
      </c>
      <c r="F34" s="83">
        <v>78529</v>
      </c>
      <c r="G34" s="83">
        <v>152.99539170506915</v>
      </c>
      <c r="H34" s="83">
        <v>240.96985583224114</v>
      </c>
      <c r="I34" s="83">
        <v>270.86829268292684</v>
      </c>
      <c r="J34" s="83">
        <v>258.472779413335</v>
      </c>
    </row>
    <row r="35" spans="1:10" ht="12.75">
      <c r="A35" s="39" t="s">
        <v>161</v>
      </c>
      <c r="B35" s="83">
        <v>500</v>
      </c>
      <c r="C35" s="83">
        <v>5037</v>
      </c>
      <c r="D35" s="83">
        <v>242</v>
      </c>
      <c r="E35" s="83">
        <v>2742</v>
      </c>
      <c r="F35" s="83">
        <v>8521</v>
      </c>
      <c r="G35" s="83">
        <v>153.796</v>
      </c>
      <c r="H35" s="83">
        <v>235.25908278737342</v>
      </c>
      <c r="I35" s="83">
        <v>257.97520661157023</v>
      </c>
      <c r="J35" s="83">
        <v>264.507658643326</v>
      </c>
    </row>
    <row r="36" spans="1:11" s="400" customFormat="1" ht="12.75">
      <c r="A36" s="67" t="s">
        <v>162</v>
      </c>
      <c r="B36" s="137">
        <v>15348</v>
      </c>
      <c r="C36" s="137">
        <v>169797</v>
      </c>
      <c r="D36" s="137">
        <v>15747</v>
      </c>
      <c r="E36" s="137">
        <v>321651</v>
      </c>
      <c r="F36" s="137">
        <v>522543</v>
      </c>
      <c r="G36" s="137">
        <v>158.31886890800106</v>
      </c>
      <c r="H36" s="137">
        <v>221.25838501269163</v>
      </c>
      <c r="I36" s="137">
        <v>293.69594208420654</v>
      </c>
      <c r="J36" s="137">
        <v>261.95031260589894</v>
      </c>
      <c r="K36" s="67"/>
    </row>
    <row r="37" spans="1:10" ht="12.75">
      <c r="A37" s="39"/>
      <c r="B37" s="137"/>
      <c r="C37" s="137"/>
      <c r="D37" s="137"/>
      <c r="E37" s="137"/>
      <c r="F37" s="137"/>
      <c r="G37" s="137"/>
      <c r="H37" s="137"/>
      <c r="I37" s="137"/>
      <c r="J37" s="137"/>
    </row>
    <row r="38" spans="1:11" s="400" customFormat="1" ht="12.75">
      <c r="A38" s="67" t="s">
        <v>163</v>
      </c>
      <c r="B38" s="137">
        <v>470</v>
      </c>
      <c r="C38" s="137">
        <v>4993</v>
      </c>
      <c r="D38" s="137">
        <v>2334</v>
      </c>
      <c r="E38" s="137">
        <v>7325</v>
      </c>
      <c r="F38" s="137">
        <v>15122</v>
      </c>
      <c r="G38" s="137">
        <v>152.21914893617023</v>
      </c>
      <c r="H38" s="137">
        <v>213.16603244542358</v>
      </c>
      <c r="I38" s="137">
        <v>272.64738646101114</v>
      </c>
      <c r="J38" s="137">
        <v>249.3243686006826</v>
      </c>
      <c r="K38" s="67"/>
    </row>
    <row r="39" spans="1:10" ht="12.75">
      <c r="A39" s="39"/>
      <c r="B39" s="83"/>
      <c r="C39" s="83"/>
      <c r="D39" s="83"/>
      <c r="E39" s="83"/>
      <c r="F39" s="83"/>
      <c r="G39" s="83"/>
      <c r="H39" s="83"/>
      <c r="I39" s="83"/>
      <c r="J39" s="83"/>
    </row>
    <row r="40" spans="1:10" ht="12.75">
      <c r="A40" s="39" t="s">
        <v>164</v>
      </c>
      <c r="B40" s="83">
        <v>6720</v>
      </c>
      <c r="C40" s="83">
        <v>19992</v>
      </c>
      <c r="D40" s="83">
        <v>3153</v>
      </c>
      <c r="E40" s="83">
        <v>21907</v>
      </c>
      <c r="F40" s="83">
        <v>51772</v>
      </c>
      <c r="G40" s="83">
        <v>159.56696428571428</v>
      </c>
      <c r="H40" s="83">
        <v>238.2175370148059</v>
      </c>
      <c r="I40" s="83">
        <v>361.9029495718363</v>
      </c>
      <c r="J40" s="83">
        <v>299.0765508741498</v>
      </c>
    </row>
    <row r="41" spans="1:10" ht="12.75">
      <c r="A41" s="39" t="s">
        <v>165</v>
      </c>
      <c r="B41" s="83">
        <v>1097</v>
      </c>
      <c r="C41" s="83">
        <v>11328</v>
      </c>
      <c r="D41" s="83">
        <v>6127</v>
      </c>
      <c r="E41" s="83">
        <v>9686</v>
      </c>
      <c r="F41" s="83">
        <v>28238</v>
      </c>
      <c r="G41" s="83">
        <v>156.07201458523247</v>
      </c>
      <c r="H41" s="83">
        <v>259.2408192090395</v>
      </c>
      <c r="I41" s="83">
        <v>324.0478211196344</v>
      </c>
      <c r="J41" s="83">
        <v>283.84369192649183</v>
      </c>
    </row>
    <row r="42" spans="1:10" ht="12.75">
      <c r="A42" s="39" t="s">
        <v>166</v>
      </c>
      <c r="B42" s="83">
        <v>8848</v>
      </c>
      <c r="C42" s="83">
        <v>9031</v>
      </c>
      <c r="D42" s="83">
        <v>5453</v>
      </c>
      <c r="E42" s="83">
        <v>15109</v>
      </c>
      <c r="F42" s="83">
        <v>38441</v>
      </c>
      <c r="G42" s="83">
        <v>159.57832278481013</v>
      </c>
      <c r="H42" s="83">
        <v>231.6040305613996</v>
      </c>
      <c r="I42" s="83">
        <v>332.72987346414817</v>
      </c>
      <c r="J42" s="83">
        <v>247.7337348600172</v>
      </c>
    </row>
    <row r="43" spans="1:10" ht="12.75">
      <c r="A43" s="39" t="s">
        <v>167</v>
      </c>
      <c r="B43" s="83">
        <v>5863</v>
      </c>
      <c r="C43" s="83">
        <v>7615</v>
      </c>
      <c r="D43" s="83">
        <v>8234</v>
      </c>
      <c r="E43" s="83">
        <v>9628</v>
      </c>
      <c r="F43" s="83">
        <v>31340</v>
      </c>
      <c r="G43" s="83">
        <v>158.26112911478765</v>
      </c>
      <c r="H43" s="83">
        <v>228.5391989494419</v>
      </c>
      <c r="I43" s="83">
        <v>238.0240466358999</v>
      </c>
      <c r="J43" s="83">
        <v>280.18072289156623</v>
      </c>
    </row>
    <row r="44" spans="1:10" ht="12.75">
      <c r="A44" s="39" t="s">
        <v>168</v>
      </c>
      <c r="B44" s="83">
        <v>23258</v>
      </c>
      <c r="C44" s="83">
        <v>14475</v>
      </c>
      <c r="D44" s="83">
        <v>44611</v>
      </c>
      <c r="E44" s="83">
        <v>48364</v>
      </c>
      <c r="F44" s="83">
        <v>130708</v>
      </c>
      <c r="G44" s="83">
        <v>162.97549230372343</v>
      </c>
      <c r="H44" s="83">
        <v>213.36269430051817</v>
      </c>
      <c r="I44" s="83">
        <v>255.40763488825624</v>
      </c>
      <c r="J44" s="83">
        <v>293.6474237035812</v>
      </c>
    </row>
    <row r="45" spans="1:10" ht="12.75">
      <c r="A45" s="39" t="s">
        <v>169</v>
      </c>
      <c r="B45" s="83">
        <v>495</v>
      </c>
      <c r="C45" s="83">
        <v>4944</v>
      </c>
      <c r="D45" s="83">
        <v>1261</v>
      </c>
      <c r="E45" s="83">
        <v>8776</v>
      </c>
      <c r="F45" s="83">
        <v>15476</v>
      </c>
      <c r="G45" s="83">
        <v>158.5757575757576</v>
      </c>
      <c r="H45" s="83">
        <v>209.98381877022658</v>
      </c>
      <c r="I45" s="83">
        <v>311.5146708961142</v>
      </c>
      <c r="J45" s="83">
        <v>308.3181403828624</v>
      </c>
    </row>
    <row r="46" spans="1:10" ht="12.75">
      <c r="A46" s="39" t="s">
        <v>170</v>
      </c>
      <c r="B46" s="83">
        <v>2</v>
      </c>
      <c r="C46" s="83">
        <v>1139</v>
      </c>
      <c r="D46" s="83">
        <v>6</v>
      </c>
      <c r="E46" s="83">
        <v>1410</v>
      </c>
      <c r="F46" s="83">
        <v>2557</v>
      </c>
      <c r="G46" s="83">
        <v>102.5</v>
      </c>
      <c r="H46" s="83">
        <v>212.51624231782264</v>
      </c>
      <c r="I46" s="83">
        <v>200</v>
      </c>
      <c r="J46" s="83">
        <v>229.75177304964538</v>
      </c>
    </row>
    <row r="47" spans="1:10" ht="12.75">
      <c r="A47" s="39" t="s">
        <v>171</v>
      </c>
      <c r="B47" s="83">
        <v>616</v>
      </c>
      <c r="C47" s="83">
        <v>36682</v>
      </c>
      <c r="D47" s="83">
        <v>21867</v>
      </c>
      <c r="E47" s="83">
        <v>52294</v>
      </c>
      <c r="F47" s="83">
        <v>111459</v>
      </c>
      <c r="G47" s="83">
        <v>137.1737012987013</v>
      </c>
      <c r="H47" s="83">
        <v>232.6851316722098</v>
      </c>
      <c r="I47" s="83">
        <v>273.15777198518316</v>
      </c>
      <c r="J47" s="83">
        <v>280.9712012850423</v>
      </c>
    </row>
    <row r="48" spans="1:10" ht="12.75">
      <c r="A48" s="39" t="s">
        <v>172</v>
      </c>
      <c r="B48" s="83">
        <v>2974</v>
      </c>
      <c r="C48" s="83">
        <v>12227</v>
      </c>
      <c r="D48" s="83">
        <v>8883</v>
      </c>
      <c r="E48" s="83">
        <v>20783</v>
      </c>
      <c r="F48" s="83">
        <v>44867</v>
      </c>
      <c r="G48" s="83">
        <v>142.83624747814392</v>
      </c>
      <c r="H48" s="83">
        <v>209.46642676044823</v>
      </c>
      <c r="I48" s="83">
        <v>214.0166610379376</v>
      </c>
      <c r="J48" s="83">
        <v>272.12765240821824</v>
      </c>
    </row>
    <row r="49" spans="1:11" s="400" customFormat="1" ht="12.75">
      <c r="A49" s="67" t="s">
        <v>210</v>
      </c>
      <c r="B49" s="137">
        <v>49873</v>
      </c>
      <c r="C49" s="137">
        <v>117433</v>
      </c>
      <c r="D49" s="137">
        <v>99595</v>
      </c>
      <c r="E49" s="137">
        <v>187957</v>
      </c>
      <c r="F49" s="137">
        <v>454858</v>
      </c>
      <c r="G49" s="137">
        <v>159.6417500451146</v>
      </c>
      <c r="H49" s="137">
        <v>229.8860626910664</v>
      </c>
      <c r="I49" s="137">
        <v>266.7106581655705</v>
      </c>
      <c r="J49" s="137">
        <v>283.69371717999326</v>
      </c>
      <c r="K49" s="67"/>
    </row>
    <row r="50" spans="1:10" ht="12.75">
      <c r="A50" s="39"/>
      <c r="B50" s="137"/>
      <c r="C50" s="137"/>
      <c r="D50" s="137"/>
      <c r="E50" s="137"/>
      <c r="F50" s="137"/>
      <c r="G50" s="137"/>
      <c r="H50" s="137"/>
      <c r="I50" s="137"/>
      <c r="J50" s="137"/>
    </row>
    <row r="51" spans="1:11" s="400" customFormat="1" ht="12.75">
      <c r="A51" s="67" t="s">
        <v>173</v>
      </c>
      <c r="B51" s="137">
        <v>991</v>
      </c>
      <c r="C51" s="137">
        <v>90150</v>
      </c>
      <c r="D51" s="137">
        <v>6611</v>
      </c>
      <c r="E51" s="137">
        <v>98592</v>
      </c>
      <c r="F51" s="137">
        <v>196344</v>
      </c>
      <c r="G51" s="137">
        <v>132.70534813319878</v>
      </c>
      <c r="H51" s="137">
        <v>262.75880199667216</v>
      </c>
      <c r="I51" s="137">
        <v>290.5195885645137</v>
      </c>
      <c r="J51" s="137">
        <v>331.87774870172024</v>
      </c>
      <c r="K51" s="67"/>
    </row>
    <row r="52" spans="1:10" ht="12.75">
      <c r="A52" s="39"/>
      <c r="B52" s="83"/>
      <c r="C52" s="83"/>
      <c r="D52" s="83"/>
      <c r="E52" s="83"/>
      <c r="F52" s="83"/>
      <c r="G52" s="83"/>
      <c r="H52" s="83"/>
      <c r="I52" s="83"/>
      <c r="J52" s="83"/>
    </row>
    <row r="53" spans="1:10" ht="12.75">
      <c r="A53" s="39" t="s">
        <v>174</v>
      </c>
      <c r="B53" s="50" t="s">
        <v>46</v>
      </c>
      <c r="C53" s="83">
        <v>398</v>
      </c>
      <c r="D53" s="83">
        <v>3060</v>
      </c>
      <c r="E53" s="83">
        <v>1548</v>
      </c>
      <c r="F53" s="83">
        <v>5006</v>
      </c>
      <c r="G53" s="50" t="s">
        <v>46</v>
      </c>
      <c r="H53" s="83">
        <v>201.6859296482412</v>
      </c>
      <c r="I53" s="83">
        <v>276.31013071895427</v>
      </c>
      <c r="J53" s="83">
        <v>326.92506459948316</v>
      </c>
    </row>
    <row r="54" spans="1:10" ht="12.75">
      <c r="A54" s="39" t="s">
        <v>175</v>
      </c>
      <c r="B54" s="83">
        <v>707</v>
      </c>
      <c r="C54" s="83">
        <v>29749</v>
      </c>
      <c r="D54" s="83">
        <v>3079</v>
      </c>
      <c r="E54" s="83">
        <v>29775</v>
      </c>
      <c r="F54" s="83">
        <v>63310</v>
      </c>
      <c r="G54" s="83">
        <v>157.8783592644979</v>
      </c>
      <c r="H54" s="83">
        <v>293.8747520925073</v>
      </c>
      <c r="I54" s="83">
        <v>269.6232543033452</v>
      </c>
      <c r="J54" s="83">
        <v>293.87452560873214</v>
      </c>
    </row>
    <row r="55" spans="1:10" ht="12.75">
      <c r="A55" s="39" t="s">
        <v>176</v>
      </c>
      <c r="B55" s="83">
        <v>114</v>
      </c>
      <c r="C55" s="83">
        <v>509</v>
      </c>
      <c r="D55" s="50" t="s">
        <v>46</v>
      </c>
      <c r="E55" s="83">
        <v>20064</v>
      </c>
      <c r="F55" s="83">
        <v>20687</v>
      </c>
      <c r="G55" s="83">
        <v>142.93859649122808</v>
      </c>
      <c r="H55" s="83">
        <v>203.80550098231825</v>
      </c>
      <c r="I55" s="50" t="s">
        <v>46</v>
      </c>
      <c r="J55" s="83">
        <v>283.34544457735245</v>
      </c>
    </row>
    <row r="56" spans="1:10" ht="12.75">
      <c r="A56" s="39" t="s">
        <v>177</v>
      </c>
      <c r="B56" s="50" t="s">
        <v>46</v>
      </c>
      <c r="C56" s="83">
        <v>323</v>
      </c>
      <c r="D56" s="50" t="s">
        <v>46</v>
      </c>
      <c r="E56" s="83">
        <v>2383</v>
      </c>
      <c r="F56" s="83">
        <v>2706</v>
      </c>
      <c r="G56" s="50" t="s">
        <v>46</v>
      </c>
      <c r="H56" s="83">
        <v>199.16099071207427</v>
      </c>
      <c r="I56" s="50" t="s">
        <v>46</v>
      </c>
      <c r="J56" s="83">
        <v>284.80360889634915</v>
      </c>
    </row>
    <row r="57" spans="1:10" ht="12.75">
      <c r="A57" s="39" t="s">
        <v>178</v>
      </c>
      <c r="B57" s="83">
        <v>909</v>
      </c>
      <c r="C57" s="83">
        <v>8032</v>
      </c>
      <c r="D57" s="83">
        <v>19649</v>
      </c>
      <c r="E57" s="83">
        <v>97287</v>
      </c>
      <c r="F57" s="83">
        <v>125877</v>
      </c>
      <c r="G57" s="83">
        <v>148.33113311331132</v>
      </c>
      <c r="H57" s="83">
        <v>198.7006972111554</v>
      </c>
      <c r="I57" s="83">
        <v>306.1720189322612</v>
      </c>
      <c r="J57" s="83">
        <v>298.94996248214045</v>
      </c>
    </row>
    <row r="58" spans="1:11" s="400" customFormat="1" ht="12.75">
      <c r="A58" s="67" t="s">
        <v>179</v>
      </c>
      <c r="B58" s="137">
        <v>1730</v>
      </c>
      <c r="C58" s="137">
        <v>39011</v>
      </c>
      <c r="D58" s="137">
        <v>25788</v>
      </c>
      <c r="E58" s="137">
        <v>151057</v>
      </c>
      <c r="F58" s="137">
        <v>217586</v>
      </c>
      <c r="G58" s="137">
        <v>151.87745664739884</v>
      </c>
      <c r="H58" s="137">
        <v>271.3793801748225</v>
      </c>
      <c r="I58" s="137">
        <v>298.26481309136034</v>
      </c>
      <c r="J58" s="137">
        <v>295.94039998146394</v>
      </c>
      <c r="K58" s="67"/>
    </row>
    <row r="59" spans="1:10" ht="12.75">
      <c r="A59" s="39"/>
      <c r="B59" s="83"/>
      <c r="C59" s="83"/>
      <c r="D59" s="83"/>
      <c r="E59" s="83"/>
      <c r="F59" s="83"/>
      <c r="G59" s="83"/>
      <c r="H59" s="83"/>
      <c r="I59" s="83"/>
      <c r="J59" s="83"/>
    </row>
    <row r="60" spans="1:10" ht="12.75">
      <c r="A60" s="39" t="s">
        <v>180</v>
      </c>
      <c r="B60" s="83">
        <v>341</v>
      </c>
      <c r="C60" s="83">
        <v>5514</v>
      </c>
      <c r="D60" s="50">
        <v>6</v>
      </c>
      <c r="E60" s="83">
        <v>4847</v>
      </c>
      <c r="F60" s="83">
        <v>10708</v>
      </c>
      <c r="G60" s="83">
        <v>156.6217008797654</v>
      </c>
      <c r="H60" s="83">
        <v>231.98077620602103</v>
      </c>
      <c r="I60" s="50">
        <v>331.83333333333337</v>
      </c>
      <c r="J60" s="83">
        <v>287.68145244481127</v>
      </c>
    </row>
    <row r="61" spans="1:10" ht="12.75">
      <c r="A61" s="39" t="s">
        <v>181</v>
      </c>
      <c r="B61" s="83">
        <v>777</v>
      </c>
      <c r="C61" s="83">
        <v>979</v>
      </c>
      <c r="D61" s="83">
        <v>181</v>
      </c>
      <c r="E61" s="83">
        <v>2460</v>
      </c>
      <c r="F61" s="83">
        <v>4397</v>
      </c>
      <c r="G61" s="83">
        <v>160.95238095238096</v>
      </c>
      <c r="H61" s="83">
        <v>222.35342185903983</v>
      </c>
      <c r="I61" s="50">
        <v>245.87845303867402</v>
      </c>
      <c r="J61" s="83">
        <v>278.80325203252033</v>
      </c>
    </row>
    <row r="62" spans="1:10" ht="12.75">
      <c r="A62" s="39" t="s">
        <v>182</v>
      </c>
      <c r="B62" s="83">
        <v>8074</v>
      </c>
      <c r="C62" s="83">
        <v>8516</v>
      </c>
      <c r="D62" s="83">
        <v>2274</v>
      </c>
      <c r="E62" s="83">
        <v>17872</v>
      </c>
      <c r="F62" s="83">
        <v>36736</v>
      </c>
      <c r="G62" s="83">
        <v>162.3709437701263</v>
      </c>
      <c r="H62" s="83">
        <v>249.5419210897135</v>
      </c>
      <c r="I62" s="83">
        <v>271.3636763412489</v>
      </c>
      <c r="J62" s="83">
        <v>270.2384735899732</v>
      </c>
    </row>
    <row r="63" spans="1:11" s="400" customFormat="1" ht="12.75">
      <c r="A63" s="67" t="s">
        <v>183</v>
      </c>
      <c r="B63" s="137">
        <v>9192</v>
      </c>
      <c r="C63" s="137">
        <v>15009</v>
      </c>
      <c r="D63" s="137">
        <v>2461</v>
      </c>
      <c r="E63" s="137">
        <v>25179</v>
      </c>
      <c r="F63" s="137">
        <v>51841</v>
      </c>
      <c r="G63" s="137">
        <v>162.0377502175805</v>
      </c>
      <c r="H63" s="137">
        <v>241.31687654074224</v>
      </c>
      <c r="I63" s="137">
        <v>269.63673303535154</v>
      </c>
      <c r="J63" s="137">
        <v>274.43305929544465</v>
      </c>
      <c r="K63" s="67"/>
    </row>
    <row r="64" spans="1:10" ht="12.75">
      <c r="A64" s="39"/>
      <c r="B64" s="137"/>
      <c r="C64" s="137"/>
      <c r="D64" s="137"/>
      <c r="E64" s="137"/>
      <c r="F64" s="137"/>
      <c r="G64" s="137"/>
      <c r="H64" s="137"/>
      <c r="I64" s="137"/>
      <c r="J64" s="137"/>
    </row>
    <row r="65" spans="1:11" s="400" customFormat="1" ht="12.75">
      <c r="A65" s="67" t="s">
        <v>184</v>
      </c>
      <c r="B65" s="69" t="s">
        <v>46</v>
      </c>
      <c r="C65" s="137">
        <v>36197</v>
      </c>
      <c r="D65" s="69" t="s">
        <v>46</v>
      </c>
      <c r="E65" s="137">
        <v>36245</v>
      </c>
      <c r="F65" s="137">
        <v>72442</v>
      </c>
      <c r="G65" s="69" t="s">
        <v>46</v>
      </c>
      <c r="H65" s="137">
        <v>301.7497030140619</v>
      </c>
      <c r="I65" s="69" t="s">
        <v>46</v>
      </c>
      <c r="J65" s="137">
        <v>301.74738584632365</v>
      </c>
      <c r="K65" s="67"/>
    </row>
    <row r="66" spans="1:10" ht="12.75">
      <c r="A66" s="39"/>
      <c r="B66" s="83"/>
      <c r="C66" s="83"/>
      <c r="D66" s="83"/>
      <c r="E66" s="83"/>
      <c r="F66" s="83"/>
      <c r="G66" s="83"/>
      <c r="H66" s="83"/>
      <c r="I66" s="83"/>
      <c r="J66" s="83"/>
    </row>
    <row r="67" spans="1:10" ht="12.75">
      <c r="A67" s="39" t="s">
        <v>185</v>
      </c>
      <c r="B67" s="83">
        <v>113</v>
      </c>
      <c r="C67" s="83">
        <v>3605</v>
      </c>
      <c r="D67" s="83">
        <v>3368</v>
      </c>
      <c r="E67" s="83">
        <v>8196</v>
      </c>
      <c r="F67" s="83">
        <v>15282</v>
      </c>
      <c r="G67" s="83">
        <v>115.71681415929204</v>
      </c>
      <c r="H67" s="83">
        <v>227.21997226074896</v>
      </c>
      <c r="I67" s="83">
        <v>242.09441805225654</v>
      </c>
      <c r="J67" s="83">
        <v>279.06417764763296</v>
      </c>
    </row>
    <row r="68" spans="1:10" ht="12.75">
      <c r="A68" s="39" t="s">
        <v>186</v>
      </c>
      <c r="B68" s="83">
        <v>514</v>
      </c>
      <c r="C68" s="83">
        <v>25850</v>
      </c>
      <c r="D68" s="83">
        <v>7660</v>
      </c>
      <c r="E68" s="83">
        <v>35689</v>
      </c>
      <c r="F68" s="83">
        <v>69713</v>
      </c>
      <c r="G68" s="83">
        <v>137.67120622568095</v>
      </c>
      <c r="H68" s="83">
        <v>250.8304835589942</v>
      </c>
      <c r="I68" s="83">
        <v>256.1407310704961</v>
      </c>
      <c r="J68" s="83">
        <v>327.8576592227297</v>
      </c>
    </row>
    <row r="69" spans="1:11" s="400" customFormat="1" ht="12.75">
      <c r="A69" s="67" t="s">
        <v>187</v>
      </c>
      <c r="B69" s="137">
        <v>627</v>
      </c>
      <c r="C69" s="137">
        <v>29455</v>
      </c>
      <c r="D69" s="137">
        <v>11028</v>
      </c>
      <c r="E69" s="137">
        <v>43885</v>
      </c>
      <c r="F69" s="137">
        <v>84995</v>
      </c>
      <c r="G69" s="137">
        <v>133.7145135566188</v>
      </c>
      <c r="H69" s="137">
        <v>247.94079103717533</v>
      </c>
      <c r="I69" s="137">
        <v>251.85092491838955</v>
      </c>
      <c r="J69" s="137">
        <v>318.7449470206221</v>
      </c>
      <c r="K69" s="67"/>
    </row>
    <row r="70" spans="1:10" ht="12.75">
      <c r="A70" s="39"/>
      <c r="B70" s="83"/>
      <c r="C70" s="83"/>
      <c r="D70" s="83"/>
      <c r="E70" s="83"/>
      <c r="F70" s="83"/>
      <c r="G70" s="83"/>
      <c r="H70" s="83"/>
      <c r="I70" s="83"/>
      <c r="J70" s="83"/>
    </row>
    <row r="71" spans="1:10" ht="12.75">
      <c r="A71" s="39" t="s">
        <v>188</v>
      </c>
      <c r="B71" s="83">
        <v>129</v>
      </c>
      <c r="C71" s="83">
        <v>1098</v>
      </c>
      <c r="D71" s="83">
        <v>238</v>
      </c>
      <c r="E71" s="83">
        <v>5309</v>
      </c>
      <c r="F71" s="83">
        <v>6774</v>
      </c>
      <c r="G71" s="83">
        <v>139.52713178294573</v>
      </c>
      <c r="H71" s="83">
        <v>241.72859744990893</v>
      </c>
      <c r="I71" s="83">
        <v>333.7226890756302</v>
      </c>
      <c r="J71" s="83">
        <v>294.05142211339233</v>
      </c>
    </row>
    <row r="72" spans="1:10" ht="12.75">
      <c r="A72" s="39" t="s">
        <v>189</v>
      </c>
      <c r="B72" s="50" t="s">
        <v>46</v>
      </c>
      <c r="C72" s="83">
        <v>8742</v>
      </c>
      <c r="D72" s="83">
        <v>320</v>
      </c>
      <c r="E72" s="83">
        <v>9054</v>
      </c>
      <c r="F72" s="83">
        <v>18116</v>
      </c>
      <c r="G72" s="50" t="s">
        <v>46</v>
      </c>
      <c r="H72" s="83">
        <v>253.5987188286433</v>
      </c>
      <c r="I72" s="83">
        <v>285.03125</v>
      </c>
      <c r="J72" s="83">
        <v>318.1168544289817</v>
      </c>
    </row>
    <row r="73" spans="1:10" ht="12.75">
      <c r="A73" s="39" t="s">
        <v>190</v>
      </c>
      <c r="B73" s="50">
        <v>27</v>
      </c>
      <c r="C73" s="83">
        <v>16446</v>
      </c>
      <c r="D73" s="83">
        <v>126</v>
      </c>
      <c r="E73" s="83">
        <v>401</v>
      </c>
      <c r="F73" s="83">
        <v>17000</v>
      </c>
      <c r="G73" s="50">
        <v>134.85185185185185</v>
      </c>
      <c r="H73" s="83">
        <v>252.64799951355954</v>
      </c>
      <c r="I73" s="83">
        <v>314.42857142857144</v>
      </c>
      <c r="J73" s="83">
        <v>275.9226932668329</v>
      </c>
    </row>
    <row r="74" spans="1:10" ht="12.75">
      <c r="A74" s="39" t="s">
        <v>191</v>
      </c>
      <c r="B74" s="50" t="s">
        <v>46</v>
      </c>
      <c r="C74" s="83">
        <v>1153</v>
      </c>
      <c r="D74" s="83">
        <v>146</v>
      </c>
      <c r="E74" s="83">
        <v>1776</v>
      </c>
      <c r="F74" s="83">
        <v>3075</v>
      </c>
      <c r="G74" s="50" t="s">
        <v>46</v>
      </c>
      <c r="H74" s="83">
        <v>251.01908065915006</v>
      </c>
      <c r="I74" s="83">
        <v>347.6027397260274</v>
      </c>
      <c r="J74" s="83">
        <v>268.1052927927928</v>
      </c>
    </row>
    <row r="75" spans="1:10" ht="12.75">
      <c r="A75" s="39" t="s">
        <v>192</v>
      </c>
      <c r="B75" s="50" t="s">
        <v>46</v>
      </c>
      <c r="C75" s="83">
        <v>36</v>
      </c>
      <c r="D75" s="50" t="s">
        <v>46</v>
      </c>
      <c r="E75" s="83">
        <v>60</v>
      </c>
      <c r="F75" s="83">
        <v>96</v>
      </c>
      <c r="G75" s="50" t="s">
        <v>46</v>
      </c>
      <c r="H75" s="83">
        <v>210</v>
      </c>
      <c r="I75" s="50" t="s">
        <v>46</v>
      </c>
      <c r="J75" s="83">
        <v>249.08333333333334</v>
      </c>
    </row>
    <row r="76" spans="1:10" ht="12.75">
      <c r="A76" s="39" t="s">
        <v>193</v>
      </c>
      <c r="B76" s="83">
        <v>133</v>
      </c>
      <c r="C76" s="83">
        <v>410</v>
      </c>
      <c r="D76" s="83">
        <v>70</v>
      </c>
      <c r="E76" s="83">
        <v>1595</v>
      </c>
      <c r="F76" s="83">
        <v>2208</v>
      </c>
      <c r="G76" s="83">
        <v>169.2481203007519</v>
      </c>
      <c r="H76" s="83">
        <v>227.89024390243904</v>
      </c>
      <c r="I76" s="83">
        <v>220</v>
      </c>
      <c r="J76" s="83">
        <v>287.40438871473356</v>
      </c>
    </row>
    <row r="77" spans="1:10" ht="12.75">
      <c r="A77" s="39" t="s">
        <v>194</v>
      </c>
      <c r="B77" s="50">
        <v>250</v>
      </c>
      <c r="C77" s="83">
        <v>12251</v>
      </c>
      <c r="D77" s="83">
        <v>748</v>
      </c>
      <c r="E77" s="83">
        <v>836</v>
      </c>
      <c r="F77" s="83">
        <v>14085</v>
      </c>
      <c r="G77" s="83">
        <v>117.04</v>
      </c>
      <c r="H77" s="83">
        <v>287.30405681168884</v>
      </c>
      <c r="I77" s="83">
        <v>319.34224598930484</v>
      </c>
      <c r="J77" s="83">
        <v>316.4126794258373</v>
      </c>
    </row>
    <row r="78" spans="1:10" ht="12.75">
      <c r="A78" s="39" t="s">
        <v>195</v>
      </c>
      <c r="B78" s="83">
        <v>2219</v>
      </c>
      <c r="C78" s="83">
        <v>6501</v>
      </c>
      <c r="D78" s="83">
        <v>18705</v>
      </c>
      <c r="E78" s="83">
        <v>33861</v>
      </c>
      <c r="F78" s="83">
        <v>61286</v>
      </c>
      <c r="G78" s="83">
        <v>109.59305993690853</v>
      </c>
      <c r="H78" s="83">
        <v>266.5842178126442</v>
      </c>
      <c r="I78" s="83">
        <v>262.48655439721995</v>
      </c>
      <c r="J78" s="83">
        <v>243.9567939517439</v>
      </c>
    </row>
    <row r="79" spans="1:11" s="400" customFormat="1" ht="12.75">
      <c r="A79" s="67" t="s">
        <v>211</v>
      </c>
      <c r="B79" s="137">
        <v>2758</v>
      </c>
      <c r="C79" s="137">
        <v>46637</v>
      </c>
      <c r="D79" s="137">
        <v>20353</v>
      </c>
      <c r="E79" s="137">
        <v>52892</v>
      </c>
      <c r="F79" s="137">
        <v>122640</v>
      </c>
      <c r="G79" s="137">
        <v>114.79224075416967</v>
      </c>
      <c r="H79" s="137">
        <v>263.32467783090675</v>
      </c>
      <c r="I79" s="137">
        <v>266.54955043482533</v>
      </c>
      <c r="J79" s="137">
        <v>265.19409362474477</v>
      </c>
      <c r="K79" s="67"/>
    </row>
    <row r="80" spans="1:10" ht="12.75">
      <c r="A80" s="39"/>
      <c r="B80" s="83"/>
      <c r="C80" s="83"/>
      <c r="D80" s="83"/>
      <c r="E80" s="83"/>
      <c r="F80" s="83"/>
      <c r="G80" s="83"/>
      <c r="H80" s="83"/>
      <c r="I80" s="83"/>
      <c r="J80" s="83"/>
    </row>
    <row r="81" spans="1:10" ht="12.75">
      <c r="A81" s="39" t="s">
        <v>196</v>
      </c>
      <c r="B81" s="83">
        <v>478</v>
      </c>
      <c r="C81" s="83">
        <v>642</v>
      </c>
      <c r="D81" s="83">
        <v>897</v>
      </c>
      <c r="E81" s="83">
        <v>1336</v>
      </c>
      <c r="F81" s="83">
        <v>3353</v>
      </c>
      <c r="G81" s="83">
        <v>167.9937238493724</v>
      </c>
      <c r="H81" s="83">
        <v>252.00467289719626</v>
      </c>
      <c r="I81" s="83">
        <v>322.19732441471575</v>
      </c>
      <c r="J81" s="83">
        <v>252.01796407185628</v>
      </c>
    </row>
    <row r="82" spans="1:10" ht="12.75">
      <c r="A82" s="39" t="s">
        <v>197</v>
      </c>
      <c r="B82" s="83">
        <v>157</v>
      </c>
      <c r="C82" s="83">
        <v>1565</v>
      </c>
      <c r="D82" s="83">
        <v>1120</v>
      </c>
      <c r="E82" s="83">
        <v>1797</v>
      </c>
      <c r="F82" s="83">
        <v>4639</v>
      </c>
      <c r="G82" s="83">
        <v>155.40127388535032</v>
      </c>
      <c r="H82" s="83">
        <v>203.7654952076677</v>
      </c>
      <c r="I82" s="83">
        <v>301.77767857142857</v>
      </c>
      <c r="J82" s="83">
        <v>258.5219810795771</v>
      </c>
    </row>
    <row r="83" spans="1:10" ht="12.75">
      <c r="A83" s="67" t="s">
        <v>198</v>
      </c>
      <c r="B83" s="137">
        <v>635</v>
      </c>
      <c r="C83" s="137">
        <v>2207</v>
      </c>
      <c r="D83" s="137">
        <v>2017</v>
      </c>
      <c r="E83" s="137">
        <v>3133</v>
      </c>
      <c r="F83" s="137">
        <v>7992</v>
      </c>
      <c r="G83" s="137">
        <v>164.8803149606299</v>
      </c>
      <c r="H83" s="137">
        <v>217.79791572270048</v>
      </c>
      <c r="I83" s="137">
        <v>310.8587010411502</v>
      </c>
      <c r="J83" s="137">
        <v>255.74848388126398</v>
      </c>
    </row>
    <row r="84" spans="1:10" ht="12.75">
      <c r="A84" s="39"/>
      <c r="B84" s="137"/>
      <c r="C84" s="137"/>
      <c r="D84" s="137"/>
      <c r="E84" s="137"/>
      <c r="F84" s="137"/>
      <c r="G84" s="137"/>
      <c r="H84" s="137"/>
      <c r="I84" s="137"/>
      <c r="J84" s="137"/>
    </row>
    <row r="85" spans="1:10" ht="12.75">
      <c r="A85" s="218" t="s">
        <v>199</v>
      </c>
      <c r="B85" s="141">
        <v>227871</v>
      </c>
      <c r="C85" s="141">
        <v>780950</v>
      </c>
      <c r="D85" s="141">
        <v>355484</v>
      </c>
      <c r="E85" s="141">
        <v>1234790</v>
      </c>
      <c r="F85" s="141">
        <v>2599095</v>
      </c>
      <c r="G85" s="141">
        <v>158.12575536158616</v>
      </c>
      <c r="H85" s="141">
        <v>242.12128305269223</v>
      </c>
      <c r="I85" s="141">
        <v>277.9444110002138</v>
      </c>
      <c r="J85" s="141">
        <v>280.6031422347119</v>
      </c>
    </row>
    <row r="86" spans="1:10" ht="12.75">
      <c r="A86" s="71" t="s">
        <v>136</v>
      </c>
      <c r="B86" s="50" t="s">
        <v>46</v>
      </c>
      <c r="C86" s="50" t="s">
        <v>46</v>
      </c>
      <c r="D86" s="50" t="s">
        <v>46</v>
      </c>
      <c r="E86" s="50" t="s">
        <v>46</v>
      </c>
      <c r="F86" s="50" t="s">
        <v>46</v>
      </c>
      <c r="G86" s="50" t="s">
        <v>46</v>
      </c>
      <c r="H86" s="50" t="s">
        <v>46</v>
      </c>
      <c r="I86" s="50" t="s">
        <v>46</v>
      </c>
      <c r="J86" s="50" t="s">
        <v>46</v>
      </c>
    </row>
    <row r="87" spans="1:10" ht="12.75">
      <c r="A87" s="72"/>
      <c r="B87" s="83"/>
      <c r="C87" s="83"/>
      <c r="D87" s="83"/>
      <c r="E87" s="83"/>
      <c r="F87" s="83"/>
      <c r="G87" s="83"/>
      <c r="H87" s="83"/>
      <c r="I87" s="83"/>
      <c r="J87" s="83"/>
    </row>
    <row r="88" spans="1:10" ht="13.5" thickBot="1">
      <c r="A88" s="74" t="s">
        <v>137</v>
      </c>
      <c r="B88" s="193">
        <v>227871</v>
      </c>
      <c r="C88" s="193">
        <v>780950</v>
      </c>
      <c r="D88" s="193">
        <v>355484</v>
      </c>
      <c r="E88" s="193">
        <v>1234790</v>
      </c>
      <c r="F88" s="193">
        <v>2599095</v>
      </c>
      <c r="G88" s="193">
        <v>158.12575536158616</v>
      </c>
      <c r="H88" s="193">
        <v>242.12128305269223</v>
      </c>
      <c r="I88" s="193">
        <v>277.9444110002138</v>
      </c>
      <c r="J88" s="193">
        <v>280.6031422347119</v>
      </c>
    </row>
  </sheetData>
  <mergeCells count="6">
    <mergeCell ref="B5:F6"/>
    <mergeCell ref="G5:J6"/>
    <mergeCell ref="A1:J1"/>
    <mergeCell ref="A3:J3"/>
    <mergeCell ref="A4:J4"/>
    <mergeCell ref="A5:A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zoomScale="75" zoomScaleNormal="75" workbookViewId="0" topLeftCell="A1">
      <selection activeCell="D40" sqref="D40"/>
    </sheetView>
  </sheetViews>
  <sheetFormatPr defaultColWidth="11.421875" defaultRowHeight="12.75"/>
  <cols>
    <col min="1" max="1" width="24.7109375" style="100" customWidth="1"/>
    <col min="2" max="4" width="14.28125" style="100" customWidth="1"/>
    <col min="5" max="5" width="13.57421875" style="100" customWidth="1"/>
    <col min="6" max="6" width="15.57421875" style="100" customWidth="1"/>
    <col min="7" max="7" width="13.57421875" style="100" customWidth="1"/>
    <col min="8" max="9" width="11.7109375" style="100" customWidth="1"/>
    <col min="10" max="10" width="13.421875" style="39" customWidth="1"/>
    <col min="11" max="11" width="11.421875" style="39" customWidth="1"/>
    <col min="12" max="16384" width="11.421875" style="100" customWidth="1"/>
  </cols>
  <sheetData>
    <row r="1" spans="1:11" s="342" customFormat="1" ht="18">
      <c r="A1" s="676" t="s">
        <v>0</v>
      </c>
      <c r="B1" s="676"/>
      <c r="C1" s="676"/>
      <c r="D1" s="676"/>
      <c r="E1" s="676"/>
      <c r="F1" s="676"/>
      <c r="G1" s="676"/>
      <c r="H1" s="676"/>
      <c r="I1" s="676"/>
      <c r="J1" s="676"/>
      <c r="K1" s="398"/>
    </row>
    <row r="2" ht="12.75">
      <c r="A2" s="770" t="s">
        <v>412</v>
      </c>
    </row>
    <row r="3" spans="1:11" s="93" customFormat="1" ht="15">
      <c r="A3" s="639" t="s">
        <v>388</v>
      </c>
      <c r="B3" s="639"/>
      <c r="C3" s="639"/>
      <c r="D3" s="639"/>
      <c r="E3" s="639"/>
      <c r="F3" s="639"/>
      <c r="G3" s="639"/>
      <c r="H3" s="639"/>
      <c r="I3" s="639"/>
      <c r="J3" s="639"/>
      <c r="K3" s="38"/>
    </row>
    <row r="4" spans="1:11" s="93" customFormat="1" ht="15.75" thickBot="1">
      <c r="A4" s="639"/>
      <c r="B4" s="639"/>
      <c r="C4" s="639"/>
      <c r="D4" s="639"/>
      <c r="E4" s="639"/>
      <c r="F4" s="639"/>
      <c r="G4" s="639"/>
      <c r="H4" s="639"/>
      <c r="I4" s="639"/>
      <c r="J4" s="639"/>
      <c r="K4" s="38"/>
    </row>
    <row r="5" spans="1:10" ht="12.75">
      <c r="A5" s="677" t="s">
        <v>285</v>
      </c>
      <c r="B5" s="669" t="s">
        <v>121</v>
      </c>
      <c r="C5" s="671"/>
      <c r="D5" s="671"/>
      <c r="E5" s="671"/>
      <c r="F5" s="672"/>
      <c r="G5" s="669" t="s">
        <v>122</v>
      </c>
      <c r="H5" s="671"/>
      <c r="I5" s="671"/>
      <c r="J5" s="671"/>
    </row>
    <row r="6" spans="1:10" ht="12.75">
      <c r="A6" s="678"/>
      <c r="B6" s="673"/>
      <c r="C6" s="674"/>
      <c r="D6" s="674"/>
      <c r="E6" s="674"/>
      <c r="F6" s="675"/>
      <c r="G6" s="673"/>
      <c r="H6" s="674"/>
      <c r="I6" s="674"/>
      <c r="J6" s="674"/>
    </row>
    <row r="7" spans="1:10" ht="13.5" thickBot="1">
      <c r="A7" s="679"/>
      <c r="B7" s="206" t="s">
        <v>25</v>
      </c>
      <c r="C7" s="206" t="s">
        <v>29</v>
      </c>
      <c r="D7" s="206" t="s">
        <v>30</v>
      </c>
      <c r="E7" s="206" t="s">
        <v>31</v>
      </c>
      <c r="F7" s="206" t="s">
        <v>10</v>
      </c>
      <c r="G7" s="206" t="s">
        <v>25</v>
      </c>
      <c r="H7" s="206" t="s">
        <v>29</v>
      </c>
      <c r="I7" s="206" t="s">
        <v>30</v>
      </c>
      <c r="J7" s="212" t="s">
        <v>31</v>
      </c>
    </row>
    <row r="8" spans="1:10" ht="12.75">
      <c r="A8" s="45" t="s">
        <v>143</v>
      </c>
      <c r="B8" s="83">
        <v>25348</v>
      </c>
      <c r="C8" s="83">
        <v>32525</v>
      </c>
      <c r="D8" s="83">
        <v>50180</v>
      </c>
      <c r="E8" s="83">
        <v>37681</v>
      </c>
      <c r="F8" s="83">
        <v>145734</v>
      </c>
      <c r="G8" s="87">
        <v>161.65981537004896</v>
      </c>
      <c r="H8" s="87">
        <v>227.4275787855496</v>
      </c>
      <c r="I8" s="87">
        <v>276.4738142686329</v>
      </c>
      <c r="J8" s="87">
        <v>236.1923250444521</v>
      </c>
    </row>
    <row r="9" spans="1:10" ht="12.75">
      <c r="A9" s="39" t="s">
        <v>144</v>
      </c>
      <c r="B9" s="83">
        <v>25985</v>
      </c>
      <c r="C9" s="83">
        <v>16668</v>
      </c>
      <c r="D9" s="83">
        <v>11527</v>
      </c>
      <c r="E9" s="83">
        <v>27584</v>
      </c>
      <c r="F9" s="83">
        <v>81764</v>
      </c>
      <c r="G9" s="87">
        <v>164.5054839330383</v>
      </c>
      <c r="H9" s="87">
        <v>233.16048716102713</v>
      </c>
      <c r="I9" s="87">
        <v>264.13325236401494</v>
      </c>
      <c r="J9" s="87">
        <v>275.86996084686774</v>
      </c>
    </row>
    <row r="10" spans="1:10" ht="12.75">
      <c r="A10" s="39" t="s">
        <v>145</v>
      </c>
      <c r="B10" s="83">
        <v>26114</v>
      </c>
      <c r="C10" s="83">
        <v>17964</v>
      </c>
      <c r="D10" s="83">
        <v>10003</v>
      </c>
      <c r="E10" s="83">
        <v>28000</v>
      </c>
      <c r="F10" s="83">
        <v>82081</v>
      </c>
      <c r="G10" s="87">
        <v>160.12070153940414</v>
      </c>
      <c r="H10" s="87">
        <v>209.65146960587845</v>
      </c>
      <c r="I10" s="87">
        <v>249.93411976407077</v>
      </c>
      <c r="J10" s="87">
        <v>253.64485714285712</v>
      </c>
    </row>
    <row r="11" spans="1:10" ht="12.75">
      <c r="A11" s="39" t="s">
        <v>146</v>
      </c>
      <c r="B11" s="83">
        <v>41803</v>
      </c>
      <c r="C11" s="83">
        <v>21022</v>
      </c>
      <c r="D11" s="83">
        <v>15683</v>
      </c>
      <c r="E11" s="83">
        <v>18967</v>
      </c>
      <c r="F11" s="83">
        <v>97475</v>
      </c>
      <c r="G11" s="87">
        <v>160.60289931344641</v>
      </c>
      <c r="H11" s="87">
        <v>226.3164779754543</v>
      </c>
      <c r="I11" s="87">
        <v>321.8165529554294</v>
      </c>
      <c r="J11" s="87">
        <v>239.26672641957086</v>
      </c>
    </row>
    <row r="12" spans="1:11" s="400" customFormat="1" ht="12.75">
      <c r="A12" s="67" t="s">
        <v>147</v>
      </c>
      <c r="B12" s="137">
        <v>119250</v>
      </c>
      <c r="C12" s="137">
        <v>88179</v>
      </c>
      <c r="D12" s="137">
        <v>87393</v>
      </c>
      <c r="E12" s="137">
        <v>112232</v>
      </c>
      <c r="F12" s="137">
        <v>407054</v>
      </c>
      <c r="G12" s="138">
        <v>161.57235220125787</v>
      </c>
      <c r="H12" s="138">
        <v>224.62496739586524</v>
      </c>
      <c r="I12" s="138">
        <v>279.9453045438422</v>
      </c>
      <c r="J12" s="138">
        <v>250.8178416138</v>
      </c>
      <c r="K12" s="67"/>
    </row>
    <row r="13" spans="1:10" ht="12.75">
      <c r="A13" s="39"/>
      <c r="B13" s="83"/>
      <c r="C13" s="83"/>
      <c r="D13" s="83"/>
      <c r="E13" s="83"/>
      <c r="F13" s="83"/>
      <c r="G13" s="83"/>
      <c r="H13" s="83"/>
      <c r="I13" s="83"/>
      <c r="J13" s="83"/>
    </row>
    <row r="14" spans="1:11" s="400" customFormat="1" ht="12.75">
      <c r="A14" s="67" t="s">
        <v>148</v>
      </c>
      <c r="B14" s="137">
        <v>8037</v>
      </c>
      <c r="C14" s="137">
        <v>18138</v>
      </c>
      <c r="D14" s="137">
        <v>10206</v>
      </c>
      <c r="E14" s="137">
        <v>43149</v>
      </c>
      <c r="F14" s="137">
        <v>79530</v>
      </c>
      <c r="G14" s="138">
        <v>154.25083986562151</v>
      </c>
      <c r="H14" s="138">
        <v>214.3623332230676</v>
      </c>
      <c r="I14" s="138">
        <v>262.55682931608857</v>
      </c>
      <c r="J14" s="138">
        <v>270.05508818280845</v>
      </c>
      <c r="K14" s="67"/>
    </row>
    <row r="15" spans="1:10" ht="12.75">
      <c r="A15" s="39"/>
      <c r="B15" s="83"/>
      <c r="C15" s="83"/>
      <c r="D15" s="83"/>
      <c r="E15" s="83"/>
      <c r="F15" s="83"/>
      <c r="G15" s="83"/>
      <c r="H15" s="83"/>
      <c r="I15" s="83"/>
      <c r="J15" s="83"/>
    </row>
    <row r="16" spans="1:11" s="400" customFormat="1" ht="12.75">
      <c r="A16" s="67" t="s">
        <v>149</v>
      </c>
      <c r="B16" s="137">
        <v>3028</v>
      </c>
      <c r="C16" s="137">
        <v>9107</v>
      </c>
      <c r="D16" s="137">
        <v>21620</v>
      </c>
      <c r="E16" s="137">
        <v>6266</v>
      </c>
      <c r="F16" s="137">
        <v>40021</v>
      </c>
      <c r="G16" s="138">
        <v>125.69055482166446</v>
      </c>
      <c r="H16" s="138">
        <v>233.97968595585814</v>
      </c>
      <c r="I16" s="138">
        <v>297.095420906568</v>
      </c>
      <c r="J16" s="138">
        <v>281.9810086179381</v>
      </c>
      <c r="K16" s="67"/>
    </row>
    <row r="17" spans="1:10" ht="12.75">
      <c r="A17" s="39"/>
      <c r="B17" s="83"/>
      <c r="C17" s="83"/>
      <c r="D17" s="83"/>
      <c r="E17" s="83"/>
      <c r="F17" s="83"/>
      <c r="G17" s="83"/>
      <c r="H17" s="83"/>
      <c r="I17" s="83"/>
      <c r="J17" s="83"/>
    </row>
    <row r="18" spans="1:10" ht="12.75">
      <c r="A18" s="39" t="s">
        <v>150</v>
      </c>
      <c r="B18" s="83">
        <v>8</v>
      </c>
      <c r="C18" s="83">
        <v>347</v>
      </c>
      <c r="D18" s="83">
        <v>88</v>
      </c>
      <c r="E18" s="83">
        <v>100</v>
      </c>
      <c r="F18" s="83">
        <v>543</v>
      </c>
      <c r="G18" s="87">
        <v>136.625</v>
      </c>
      <c r="H18" s="87">
        <v>220.5187319884726</v>
      </c>
      <c r="I18" s="87">
        <v>380.79545454545456</v>
      </c>
      <c r="J18" s="87">
        <v>261.4</v>
      </c>
    </row>
    <row r="19" spans="1:10" ht="12.75">
      <c r="A19" s="39" t="s">
        <v>151</v>
      </c>
      <c r="B19" s="83">
        <v>529</v>
      </c>
      <c r="C19" s="83">
        <v>21844</v>
      </c>
      <c r="D19" s="83">
        <v>7433</v>
      </c>
      <c r="E19" s="83">
        <v>12045</v>
      </c>
      <c r="F19" s="83">
        <v>41851</v>
      </c>
      <c r="G19" s="87">
        <v>129.06616257088845</v>
      </c>
      <c r="H19" s="87">
        <v>261.66956601355065</v>
      </c>
      <c r="I19" s="87">
        <v>314.1853894793489</v>
      </c>
      <c r="J19" s="87">
        <v>321.0062266500623</v>
      </c>
    </row>
    <row r="20" spans="1:10" ht="12.75">
      <c r="A20" s="39" t="s">
        <v>152</v>
      </c>
      <c r="B20" s="83">
        <v>723</v>
      </c>
      <c r="C20" s="83">
        <v>14577</v>
      </c>
      <c r="D20" s="83">
        <v>7296</v>
      </c>
      <c r="E20" s="83">
        <v>8096</v>
      </c>
      <c r="F20" s="83">
        <v>30692</v>
      </c>
      <c r="G20" s="87">
        <v>126.87413554633473</v>
      </c>
      <c r="H20" s="87">
        <v>259.0814296494477</v>
      </c>
      <c r="I20" s="87">
        <v>352.10252192982455</v>
      </c>
      <c r="J20" s="87">
        <v>318.2349308300395</v>
      </c>
    </row>
    <row r="21" spans="1:10" ht="12.75">
      <c r="A21" s="67" t="s">
        <v>208</v>
      </c>
      <c r="B21" s="137">
        <v>1260</v>
      </c>
      <c r="C21" s="137">
        <v>36768</v>
      </c>
      <c r="D21" s="137">
        <v>14817</v>
      </c>
      <c r="E21" s="137">
        <v>20241</v>
      </c>
      <c r="F21" s="137">
        <v>73086</v>
      </c>
      <c r="G21" s="138">
        <v>127.8563492063492</v>
      </c>
      <c r="H21" s="138">
        <v>260.25511314186247</v>
      </c>
      <c r="I21" s="138">
        <v>333.2516703786191</v>
      </c>
      <c r="J21" s="138">
        <v>319.6032804703325</v>
      </c>
    </row>
    <row r="22" spans="1:10" ht="12.75">
      <c r="A22" s="39"/>
      <c r="B22" s="83"/>
      <c r="C22" s="83"/>
      <c r="D22" s="83"/>
      <c r="E22" s="83"/>
      <c r="F22" s="83"/>
      <c r="G22" s="83"/>
      <c r="H22" s="83"/>
      <c r="I22" s="83"/>
      <c r="J22" s="83"/>
    </row>
    <row r="23" spans="1:11" s="400" customFormat="1" ht="12.75">
      <c r="A23" s="67" t="s">
        <v>153</v>
      </c>
      <c r="B23" s="69" t="s">
        <v>46</v>
      </c>
      <c r="C23" s="137">
        <v>10843</v>
      </c>
      <c r="D23" s="137">
        <v>4801</v>
      </c>
      <c r="E23" s="137">
        <v>13852</v>
      </c>
      <c r="F23" s="137">
        <v>29496</v>
      </c>
      <c r="G23" s="138" t="s">
        <v>46</v>
      </c>
      <c r="H23" s="138">
        <v>251.68090011989304</v>
      </c>
      <c r="I23" s="138">
        <v>335.93751301812125</v>
      </c>
      <c r="J23" s="138">
        <v>317.79872942535377</v>
      </c>
      <c r="K23" s="67"/>
    </row>
    <row r="24" spans="1:10" ht="12.75">
      <c r="A24" s="39"/>
      <c r="B24" s="83"/>
      <c r="C24" s="83"/>
      <c r="D24" s="83"/>
      <c r="E24" s="83"/>
      <c r="F24" s="83"/>
      <c r="G24" s="83"/>
      <c r="H24" s="83"/>
      <c r="I24" s="83"/>
      <c r="J24" s="83"/>
    </row>
    <row r="25" spans="1:11" s="400" customFormat="1" ht="12.75">
      <c r="A25" s="67" t="s">
        <v>154</v>
      </c>
      <c r="B25" s="137">
        <v>21</v>
      </c>
      <c r="C25" s="137">
        <v>10408</v>
      </c>
      <c r="D25" s="137">
        <v>896</v>
      </c>
      <c r="E25" s="137">
        <v>4360</v>
      </c>
      <c r="F25" s="137">
        <v>15685</v>
      </c>
      <c r="G25" s="138">
        <v>146.71428571428572</v>
      </c>
      <c r="H25" s="138">
        <v>269.8735588009224</v>
      </c>
      <c r="I25" s="138">
        <v>346.8002232142857</v>
      </c>
      <c r="J25" s="138">
        <v>311.3766055045872</v>
      </c>
      <c r="K25" s="67"/>
    </row>
    <row r="26" spans="1:10" ht="12.75">
      <c r="A26" s="39"/>
      <c r="B26" s="83"/>
      <c r="C26" s="83"/>
      <c r="D26" s="83"/>
      <c r="E26" s="83"/>
      <c r="F26" s="83"/>
      <c r="G26" s="83"/>
      <c r="H26" s="83"/>
      <c r="I26" s="83"/>
      <c r="J26" s="83"/>
    </row>
    <row r="27" spans="1:10" ht="12.75">
      <c r="A27" s="39" t="s">
        <v>155</v>
      </c>
      <c r="B27" s="83">
        <v>5</v>
      </c>
      <c r="C27" s="83">
        <v>30129</v>
      </c>
      <c r="D27" s="83">
        <v>1708</v>
      </c>
      <c r="E27" s="83">
        <v>63044</v>
      </c>
      <c r="F27" s="83">
        <v>94886</v>
      </c>
      <c r="G27" s="87">
        <v>148</v>
      </c>
      <c r="H27" s="87">
        <v>249.9050084636065</v>
      </c>
      <c r="I27" s="87">
        <v>319.6106557377049</v>
      </c>
      <c r="J27" s="87">
        <v>297.6272920499968</v>
      </c>
    </row>
    <row r="28" spans="1:10" ht="12.75">
      <c r="A28" s="39" t="s">
        <v>156</v>
      </c>
      <c r="B28" s="83">
        <v>32</v>
      </c>
      <c r="C28" s="83">
        <v>3441</v>
      </c>
      <c r="D28" s="83">
        <v>1</v>
      </c>
      <c r="E28" s="83">
        <v>5100</v>
      </c>
      <c r="F28" s="83">
        <v>8574</v>
      </c>
      <c r="G28" s="87">
        <v>167.9375</v>
      </c>
      <c r="H28" s="87">
        <v>275.7715780296425</v>
      </c>
      <c r="I28" s="87">
        <v>270</v>
      </c>
      <c r="J28" s="87">
        <v>294.19039215686274</v>
      </c>
    </row>
    <row r="29" spans="1:10" ht="12.75">
      <c r="A29" s="39" t="s">
        <v>157</v>
      </c>
      <c r="B29" s="83">
        <v>482</v>
      </c>
      <c r="C29" s="83">
        <v>8968</v>
      </c>
      <c r="D29" s="83">
        <v>67</v>
      </c>
      <c r="E29" s="83">
        <v>21811</v>
      </c>
      <c r="F29" s="83">
        <v>31328</v>
      </c>
      <c r="G29" s="87">
        <v>170</v>
      </c>
      <c r="H29" s="87">
        <v>259.7640499553969</v>
      </c>
      <c r="I29" s="87">
        <v>318.5074626865672</v>
      </c>
      <c r="J29" s="87">
        <v>281.4114437669066</v>
      </c>
    </row>
    <row r="30" spans="1:11" s="400" customFormat="1" ht="12.75">
      <c r="A30" s="67" t="s">
        <v>209</v>
      </c>
      <c r="B30" s="137">
        <v>519</v>
      </c>
      <c r="C30" s="137">
        <v>42538</v>
      </c>
      <c r="D30" s="137">
        <v>1776</v>
      </c>
      <c r="E30" s="137">
        <v>89955</v>
      </c>
      <c r="F30" s="137">
        <v>134788</v>
      </c>
      <c r="G30" s="138">
        <v>169.66088631984584</v>
      </c>
      <c r="H30" s="138">
        <v>254.07593210776247</v>
      </c>
      <c r="I30" s="138">
        <v>319.54110360360363</v>
      </c>
      <c r="J30" s="138">
        <v>293.5006503251626</v>
      </c>
      <c r="K30" s="67"/>
    </row>
    <row r="31" spans="1:10" ht="12.75">
      <c r="A31" s="39"/>
      <c r="B31" s="83"/>
      <c r="C31" s="83"/>
      <c r="D31" s="83"/>
      <c r="E31" s="83"/>
      <c r="F31" s="83"/>
      <c r="G31" s="83"/>
      <c r="H31" s="83"/>
      <c r="I31" s="83"/>
      <c r="J31" s="83"/>
    </row>
    <row r="32" spans="1:10" ht="12.75">
      <c r="A32" s="39" t="s">
        <v>158</v>
      </c>
      <c r="B32" s="83">
        <v>4073</v>
      </c>
      <c r="C32" s="83">
        <v>125840</v>
      </c>
      <c r="D32" s="83">
        <v>8422</v>
      </c>
      <c r="E32" s="83">
        <v>211855</v>
      </c>
      <c r="F32" s="83">
        <v>350190</v>
      </c>
      <c r="G32" s="87">
        <v>159.7102872575497</v>
      </c>
      <c r="H32" s="87">
        <v>224.29831532104257</v>
      </c>
      <c r="I32" s="87">
        <v>307.51602944668724</v>
      </c>
      <c r="J32" s="87">
        <v>273.7797078190272</v>
      </c>
    </row>
    <row r="33" spans="1:10" ht="12.75">
      <c r="A33" s="39" t="s">
        <v>159</v>
      </c>
      <c r="B33" s="83">
        <v>9531</v>
      </c>
      <c r="C33" s="83">
        <v>21034</v>
      </c>
      <c r="D33" s="50" t="s">
        <v>46</v>
      </c>
      <c r="E33" s="83">
        <v>58270</v>
      </c>
      <c r="F33" s="83">
        <v>88835</v>
      </c>
      <c r="G33" s="87">
        <v>158.0841464694156</v>
      </c>
      <c r="H33" s="87">
        <v>236.1605020443092</v>
      </c>
      <c r="I33" s="53" t="s">
        <v>46</v>
      </c>
      <c r="J33" s="87">
        <v>248.19975973914538</v>
      </c>
    </row>
    <row r="34" spans="1:10" ht="12.75">
      <c r="A34" s="39" t="s">
        <v>160</v>
      </c>
      <c r="B34" s="83">
        <v>276</v>
      </c>
      <c r="C34" s="83">
        <v>8099</v>
      </c>
      <c r="D34" s="83">
        <v>1896</v>
      </c>
      <c r="E34" s="83">
        <v>61436</v>
      </c>
      <c r="F34" s="83">
        <v>71707</v>
      </c>
      <c r="G34" s="87">
        <v>155.43478260869566</v>
      </c>
      <c r="H34" s="87">
        <v>260.60007408322014</v>
      </c>
      <c r="I34" s="87">
        <v>284.28270042194094</v>
      </c>
      <c r="J34" s="87">
        <v>260.4873364151312</v>
      </c>
    </row>
    <row r="35" spans="1:10" ht="12.75">
      <c r="A35" s="39" t="s">
        <v>161</v>
      </c>
      <c r="B35" s="83">
        <v>262</v>
      </c>
      <c r="C35" s="83">
        <v>3744</v>
      </c>
      <c r="D35" s="83">
        <v>129</v>
      </c>
      <c r="E35" s="83">
        <v>1735</v>
      </c>
      <c r="F35" s="83">
        <v>5870</v>
      </c>
      <c r="G35" s="87">
        <v>147.95419847328245</v>
      </c>
      <c r="H35" s="87">
        <v>235.60363247863248</v>
      </c>
      <c r="I35" s="87">
        <v>249.96124031007756</v>
      </c>
      <c r="J35" s="87">
        <v>263.1412103746398</v>
      </c>
    </row>
    <row r="36" spans="1:11" s="400" customFormat="1" ht="12.75">
      <c r="A36" s="67" t="s">
        <v>162</v>
      </c>
      <c r="B36" s="137">
        <v>14142</v>
      </c>
      <c r="C36" s="137">
        <v>158717</v>
      </c>
      <c r="D36" s="137">
        <v>10447</v>
      </c>
      <c r="E36" s="137">
        <v>333296</v>
      </c>
      <c r="F36" s="137">
        <v>516602</v>
      </c>
      <c r="G36" s="138">
        <v>158.3131098854476</v>
      </c>
      <c r="H36" s="138">
        <v>227.9894403246029</v>
      </c>
      <c r="I36" s="138">
        <v>302.5887814683641</v>
      </c>
      <c r="J36" s="138">
        <v>266.8020318275647</v>
      </c>
      <c r="K36" s="67"/>
    </row>
    <row r="37" spans="1:10" ht="12.75">
      <c r="A37" s="39"/>
      <c r="B37" s="83"/>
      <c r="C37" s="83"/>
      <c r="D37" s="83"/>
      <c r="E37" s="83"/>
      <c r="F37" s="83"/>
      <c r="G37" s="83"/>
      <c r="H37" s="83"/>
      <c r="I37" s="83"/>
      <c r="J37" s="83"/>
    </row>
    <row r="38" spans="1:11" s="400" customFormat="1" ht="12.75">
      <c r="A38" s="67" t="s">
        <v>163</v>
      </c>
      <c r="B38" s="137">
        <v>269</v>
      </c>
      <c r="C38" s="137">
        <v>4469</v>
      </c>
      <c r="D38" s="137">
        <v>1955</v>
      </c>
      <c r="E38" s="137">
        <v>8096</v>
      </c>
      <c r="F38" s="137">
        <v>14789</v>
      </c>
      <c r="G38" s="138">
        <v>156.26394052044608</v>
      </c>
      <c r="H38" s="138">
        <v>214.80554933989706</v>
      </c>
      <c r="I38" s="138">
        <v>272.08644501278775</v>
      </c>
      <c r="J38" s="138">
        <v>257.08139822134393</v>
      </c>
      <c r="K38" s="67"/>
    </row>
    <row r="39" spans="1:10" ht="12.75">
      <c r="A39" s="39"/>
      <c r="B39" s="83"/>
      <c r="C39" s="83"/>
      <c r="D39" s="83"/>
      <c r="E39" s="83"/>
      <c r="F39" s="83"/>
      <c r="G39" s="83"/>
      <c r="H39" s="83"/>
      <c r="I39" s="83"/>
      <c r="J39" s="83"/>
    </row>
    <row r="40" spans="1:10" ht="12.75">
      <c r="A40" s="39" t="s">
        <v>164</v>
      </c>
      <c r="B40" s="83">
        <v>3672</v>
      </c>
      <c r="C40" s="83">
        <v>19981</v>
      </c>
      <c r="D40" s="83">
        <v>1682</v>
      </c>
      <c r="E40" s="83">
        <v>19112</v>
      </c>
      <c r="F40" s="83">
        <v>44447</v>
      </c>
      <c r="G40" s="87">
        <v>158.5226034858388</v>
      </c>
      <c r="H40" s="87">
        <v>238.5618837896001</v>
      </c>
      <c r="I40" s="87">
        <v>360.7609988109393</v>
      </c>
      <c r="J40" s="87">
        <v>302.32838007534536</v>
      </c>
    </row>
    <row r="41" spans="1:10" ht="12.75">
      <c r="A41" s="39" t="s">
        <v>165</v>
      </c>
      <c r="B41" s="83">
        <v>738</v>
      </c>
      <c r="C41" s="83">
        <v>11344</v>
      </c>
      <c r="D41" s="83">
        <v>5601</v>
      </c>
      <c r="E41" s="83">
        <v>8059</v>
      </c>
      <c r="F41" s="83">
        <v>25742</v>
      </c>
      <c r="G41" s="87">
        <v>154.20325203252034</v>
      </c>
      <c r="H41" s="87">
        <v>275.5518335684062</v>
      </c>
      <c r="I41" s="87">
        <v>327.54347437957506</v>
      </c>
      <c r="J41" s="87">
        <v>300.84787194441</v>
      </c>
    </row>
    <row r="42" spans="1:10" ht="12.75">
      <c r="A42" s="39" t="s">
        <v>166</v>
      </c>
      <c r="B42" s="83">
        <v>3458</v>
      </c>
      <c r="C42" s="83">
        <v>12283</v>
      </c>
      <c r="D42" s="83">
        <v>4375</v>
      </c>
      <c r="E42" s="83">
        <v>15942</v>
      </c>
      <c r="F42" s="83">
        <v>36058</v>
      </c>
      <c r="G42" s="87">
        <v>154.28889531521108</v>
      </c>
      <c r="H42" s="87">
        <v>225.57665065537734</v>
      </c>
      <c r="I42" s="87">
        <v>342.2601142857143</v>
      </c>
      <c r="J42" s="87">
        <v>244.96506084556515</v>
      </c>
    </row>
    <row r="43" spans="1:10" ht="12.75">
      <c r="A43" s="39" t="s">
        <v>167</v>
      </c>
      <c r="B43" s="83">
        <v>10620</v>
      </c>
      <c r="C43" s="83">
        <v>6012</v>
      </c>
      <c r="D43" s="83">
        <v>4125</v>
      </c>
      <c r="E43" s="83">
        <v>5045</v>
      </c>
      <c r="F43" s="83">
        <v>25802</v>
      </c>
      <c r="G43" s="87">
        <v>155.12928436911488</v>
      </c>
      <c r="H43" s="87">
        <v>218.34580838323353</v>
      </c>
      <c r="I43" s="87">
        <v>238.33745454545453</v>
      </c>
      <c r="J43" s="87">
        <v>277.4753221010902</v>
      </c>
    </row>
    <row r="44" spans="1:10" ht="12.75">
      <c r="A44" s="39" t="s">
        <v>168</v>
      </c>
      <c r="B44" s="83">
        <v>15703</v>
      </c>
      <c r="C44" s="83">
        <v>11257</v>
      </c>
      <c r="D44" s="83">
        <v>39611</v>
      </c>
      <c r="E44" s="83">
        <v>45917</v>
      </c>
      <c r="F44" s="83">
        <v>112488</v>
      </c>
      <c r="G44" s="87">
        <v>163.6413424186461</v>
      </c>
      <c r="H44" s="87">
        <v>213.40072843564005</v>
      </c>
      <c r="I44" s="87">
        <v>256.79770770745495</v>
      </c>
      <c r="J44" s="87">
        <v>306.4507480889431</v>
      </c>
    </row>
    <row r="45" spans="1:10" ht="12.75">
      <c r="A45" s="39" t="s">
        <v>169</v>
      </c>
      <c r="B45" s="83">
        <v>400</v>
      </c>
      <c r="C45" s="83">
        <v>4577</v>
      </c>
      <c r="D45" s="83">
        <v>1010</v>
      </c>
      <c r="E45" s="83">
        <v>7599</v>
      </c>
      <c r="F45" s="83">
        <v>13586</v>
      </c>
      <c r="G45" s="87">
        <v>159.85</v>
      </c>
      <c r="H45" s="87">
        <v>210</v>
      </c>
      <c r="I45" s="87">
        <v>313.26732673267327</v>
      </c>
      <c r="J45" s="87">
        <v>307.91946308724835</v>
      </c>
    </row>
    <row r="46" spans="1:10" ht="12.75">
      <c r="A46" s="39" t="s">
        <v>170</v>
      </c>
      <c r="B46" s="50" t="s">
        <v>46</v>
      </c>
      <c r="C46" s="83">
        <v>1282</v>
      </c>
      <c r="D46" s="50" t="s">
        <v>46</v>
      </c>
      <c r="E46" s="83">
        <v>1143</v>
      </c>
      <c r="F46" s="83">
        <v>2425</v>
      </c>
      <c r="G46" s="53" t="s">
        <v>46</v>
      </c>
      <c r="H46" s="87">
        <v>224.15366614664586</v>
      </c>
      <c r="I46" s="53" t="s">
        <v>46</v>
      </c>
      <c r="J46" s="87">
        <v>242.23359580052497</v>
      </c>
    </row>
    <row r="47" spans="1:10" ht="12.75">
      <c r="A47" s="39" t="s">
        <v>171</v>
      </c>
      <c r="B47" s="83">
        <v>482</v>
      </c>
      <c r="C47" s="83">
        <v>31683</v>
      </c>
      <c r="D47" s="83">
        <v>19892</v>
      </c>
      <c r="E47" s="83">
        <v>49356</v>
      </c>
      <c r="F47" s="83">
        <v>101413</v>
      </c>
      <c r="G47" s="87">
        <v>137.11618257261412</v>
      </c>
      <c r="H47" s="87">
        <v>236.37221853991096</v>
      </c>
      <c r="I47" s="87">
        <v>263.5901367383873</v>
      </c>
      <c r="J47" s="87">
        <v>293.77159818461786</v>
      </c>
    </row>
    <row r="48" spans="1:10" ht="12.75">
      <c r="A48" s="39" t="s">
        <v>172</v>
      </c>
      <c r="B48" s="83">
        <v>2181</v>
      </c>
      <c r="C48" s="83">
        <v>12403</v>
      </c>
      <c r="D48" s="83">
        <v>7166</v>
      </c>
      <c r="E48" s="83">
        <v>17235</v>
      </c>
      <c r="F48" s="83">
        <v>38985</v>
      </c>
      <c r="G48" s="87">
        <v>134.67125171939477</v>
      </c>
      <c r="H48" s="87">
        <v>221.51213416109005</v>
      </c>
      <c r="I48" s="87">
        <v>246.30505163271002</v>
      </c>
      <c r="J48" s="87">
        <v>281.27821293878736</v>
      </c>
    </row>
    <row r="49" spans="1:11" s="400" customFormat="1" ht="12.75">
      <c r="A49" s="67" t="s">
        <v>210</v>
      </c>
      <c r="B49" s="137">
        <v>37254</v>
      </c>
      <c r="C49" s="137">
        <v>110822</v>
      </c>
      <c r="D49" s="137">
        <v>83462</v>
      </c>
      <c r="E49" s="137">
        <v>169408</v>
      </c>
      <c r="F49" s="137">
        <v>400946</v>
      </c>
      <c r="G49" s="138">
        <v>157.57526708541363</v>
      </c>
      <c r="H49" s="138">
        <v>233.37605349118405</v>
      </c>
      <c r="I49" s="138">
        <v>268.60933119263854</v>
      </c>
      <c r="J49" s="138">
        <v>292.4478300906687</v>
      </c>
      <c r="K49" s="67"/>
    </row>
    <row r="50" spans="1:10" ht="12.75">
      <c r="A50" s="39"/>
      <c r="B50" s="83"/>
      <c r="C50" s="83"/>
      <c r="D50" s="83"/>
      <c r="E50" s="83"/>
      <c r="F50" s="83"/>
      <c r="G50" s="83"/>
      <c r="H50" s="83"/>
      <c r="I50" s="83"/>
      <c r="J50" s="83"/>
    </row>
    <row r="51" spans="1:11" s="400" customFormat="1" ht="12.75">
      <c r="A51" s="67" t="s">
        <v>173</v>
      </c>
      <c r="B51" s="137">
        <v>611</v>
      </c>
      <c r="C51" s="137">
        <v>77978</v>
      </c>
      <c r="D51" s="137">
        <v>5934</v>
      </c>
      <c r="E51" s="137">
        <v>93068</v>
      </c>
      <c r="F51" s="137">
        <v>177591</v>
      </c>
      <c r="G51" s="138">
        <v>133.80687397708672</v>
      </c>
      <c r="H51" s="138">
        <v>264.4303649747365</v>
      </c>
      <c r="I51" s="138">
        <v>278.6737445230873</v>
      </c>
      <c r="J51" s="138">
        <v>349.4750612455409</v>
      </c>
      <c r="K51" s="67"/>
    </row>
    <row r="52" spans="1:10" ht="12.75">
      <c r="A52" s="39"/>
      <c r="B52" s="83"/>
      <c r="C52" s="83"/>
      <c r="D52" s="83"/>
      <c r="E52" s="83"/>
      <c r="F52" s="83"/>
      <c r="G52" s="83"/>
      <c r="H52" s="83"/>
      <c r="I52" s="83"/>
      <c r="J52" s="83"/>
    </row>
    <row r="53" spans="1:10" ht="12.75">
      <c r="A53" s="39" t="s">
        <v>174</v>
      </c>
      <c r="B53" s="50" t="s">
        <v>46</v>
      </c>
      <c r="C53" s="83">
        <v>87</v>
      </c>
      <c r="D53" s="83">
        <v>585</v>
      </c>
      <c r="E53" s="83">
        <v>272</v>
      </c>
      <c r="F53" s="83">
        <v>944</v>
      </c>
      <c r="G53" s="53" t="s">
        <v>46</v>
      </c>
      <c r="H53" s="87">
        <v>203.2413793103448</v>
      </c>
      <c r="I53" s="87">
        <v>273.62393162393164</v>
      </c>
      <c r="J53" s="87">
        <v>346.4705882352941</v>
      </c>
    </row>
    <row r="54" spans="1:10" ht="12.75">
      <c r="A54" s="39" t="s">
        <v>175</v>
      </c>
      <c r="B54" s="83">
        <v>4</v>
      </c>
      <c r="C54" s="83">
        <v>26787</v>
      </c>
      <c r="D54" s="83">
        <v>2358</v>
      </c>
      <c r="E54" s="83">
        <v>26808</v>
      </c>
      <c r="F54" s="83">
        <v>55957</v>
      </c>
      <c r="G54" s="87">
        <v>114</v>
      </c>
      <c r="H54" s="87">
        <v>305.49098443274727</v>
      </c>
      <c r="I54" s="87">
        <v>293.0458015267175</v>
      </c>
      <c r="J54" s="87">
        <v>305.504177857356</v>
      </c>
    </row>
    <row r="55" spans="1:10" ht="12.75">
      <c r="A55" s="39" t="s">
        <v>176</v>
      </c>
      <c r="B55" s="50" t="s">
        <v>46</v>
      </c>
      <c r="C55" s="83">
        <v>523</v>
      </c>
      <c r="D55" s="50" t="s">
        <v>46</v>
      </c>
      <c r="E55" s="83">
        <v>13898</v>
      </c>
      <c r="F55" s="83">
        <v>14421</v>
      </c>
      <c r="G55" s="53" t="s">
        <v>46</v>
      </c>
      <c r="H55" s="87">
        <v>203.32313575525814</v>
      </c>
      <c r="I55" s="53" t="s">
        <v>46</v>
      </c>
      <c r="J55" s="87">
        <v>277.7880270542524</v>
      </c>
    </row>
    <row r="56" spans="1:10" ht="12.75">
      <c r="A56" s="39" t="s">
        <v>177</v>
      </c>
      <c r="B56" s="83">
        <v>54</v>
      </c>
      <c r="C56" s="83">
        <v>178</v>
      </c>
      <c r="D56" s="50" t="s">
        <v>46</v>
      </c>
      <c r="E56" s="83">
        <v>1381</v>
      </c>
      <c r="F56" s="83">
        <v>1613</v>
      </c>
      <c r="G56" s="87">
        <v>151.96296296296296</v>
      </c>
      <c r="H56" s="87">
        <v>189.57303370786516</v>
      </c>
      <c r="I56" s="53" t="s">
        <v>46</v>
      </c>
      <c r="J56" s="87">
        <v>286.53656770456195</v>
      </c>
    </row>
    <row r="57" spans="1:10" ht="12.75">
      <c r="A57" s="39" t="s">
        <v>178</v>
      </c>
      <c r="B57" s="83">
        <v>954</v>
      </c>
      <c r="C57" s="83">
        <v>5499</v>
      </c>
      <c r="D57" s="83">
        <v>18693</v>
      </c>
      <c r="E57" s="83">
        <v>89686</v>
      </c>
      <c r="F57" s="83">
        <v>114832</v>
      </c>
      <c r="G57" s="87">
        <v>146.00733752620545</v>
      </c>
      <c r="H57" s="87">
        <v>196.7043098745226</v>
      </c>
      <c r="I57" s="87">
        <v>308.6148825763655</v>
      </c>
      <c r="J57" s="87">
        <v>305.67982739781013</v>
      </c>
    </row>
    <row r="58" spans="1:11" s="400" customFormat="1" ht="12.75">
      <c r="A58" s="67" t="s">
        <v>179</v>
      </c>
      <c r="B58" s="137">
        <v>1012</v>
      </c>
      <c r="C58" s="137">
        <v>33074</v>
      </c>
      <c r="D58" s="137">
        <v>21636</v>
      </c>
      <c r="E58" s="137">
        <v>132045</v>
      </c>
      <c r="F58" s="137">
        <v>187767</v>
      </c>
      <c r="G58" s="138">
        <v>146.1986166007905</v>
      </c>
      <c r="H58" s="138">
        <v>284.89532563342806</v>
      </c>
      <c r="I58" s="138">
        <v>305.9719911259013</v>
      </c>
      <c r="J58" s="138">
        <v>302.5923132265515</v>
      </c>
      <c r="K58" s="67"/>
    </row>
    <row r="59" spans="1:10" ht="12.75">
      <c r="A59" s="39"/>
      <c r="B59" s="83"/>
      <c r="C59" s="83"/>
      <c r="D59" s="83"/>
      <c r="E59" s="83"/>
      <c r="F59" s="83"/>
      <c r="G59" s="83"/>
      <c r="H59" s="83"/>
      <c r="I59" s="83"/>
      <c r="J59" s="83"/>
    </row>
    <row r="60" spans="1:10" ht="12.75">
      <c r="A60" s="39" t="s">
        <v>180</v>
      </c>
      <c r="B60" s="83">
        <v>263</v>
      </c>
      <c r="C60" s="83">
        <v>4377</v>
      </c>
      <c r="D60" s="50" t="s">
        <v>46</v>
      </c>
      <c r="E60" s="83">
        <v>4921</v>
      </c>
      <c r="F60" s="83">
        <v>9561</v>
      </c>
      <c r="G60" s="87">
        <v>138.93916349809885</v>
      </c>
      <c r="H60" s="87">
        <v>234.17294950879597</v>
      </c>
      <c r="I60" s="53" t="s">
        <v>46</v>
      </c>
      <c r="J60" s="87">
        <v>295.6961999593578</v>
      </c>
    </row>
    <row r="61" spans="1:10" ht="12.75">
      <c r="A61" s="39" t="s">
        <v>181</v>
      </c>
      <c r="B61" s="83">
        <v>551</v>
      </c>
      <c r="C61" s="83">
        <v>807</v>
      </c>
      <c r="D61" s="83">
        <v>142</v>
      </c>
      <c r="E61" s="83">
        <v>2715</v>
      </c>
      <c r="F61" s="83">
        <v>4215</v>
      </c>
      <c r="G61" s="87">
        <v>160.19419237749545</v>
      </c>
      <c r="H61" s="87">
        <v>248.1660470879802</v>
      </c>
      <c r="I61" s="87">
        <v>264.556338028169</v>
      </c>
      <c r="J61" s="87">
        <v>294.86556169429093</v>
      </c>
    </row>
    <row r="62" spans="1:10" ht="12.75">
      <c r="A62" s="39" t="s">
        <v>182</v>
      </c>
      <c r="B62" s="83">
        <v>6276</v>
      </c>
      <c r="C62" s="83">
        <v>27808</v>
      </c>
      <c r="D62" s="83">
        <v>3403</v>
      </c>
      <c r="E62" s="83">
        <v>30932</v>
      </c>
      <c r="F62" s="83">
        <v>68419</v>
      </c>
      <c r="G62" s="87">
        <v>161.5627788400255</v>
      </c>
      <c r="H62" s="87">
        <v>297.49946058688147</v>
      </c>
      <c r="I62" s="87">
        <v>286.631501616221</v>
      </c>
      <c r="J62" s="87">
        <v>333.2995926548558</v>
      </c>
    </row>
    <row r="63" spans="1:11" s="400" customFormat="1" ht="12.75">
      <c r="A63" s="67" t="s">
        <v>183</v>
      </c>
      <c r="B63" s="137">
        <v>7090</v>
      </c>
      <c r="C63" s="137">
        <v>32992</v>
      </c>
      <c r="D63" s="137">
        <v>3545</v>
      </c>
      <c r="E63" s="137">
        <v>38568</v>
      </c>
      <c r="F63" s="137">
        <v>82195</v>
      </c>
      <c r="G63" s="138">
        <v>160.61720733427362</v>
      </c>
      <c r="H63" s="138">
        <v>287.8913069835112</v>
      </c>
      <c r="I63" s="138">
        <v>285.7472496473907</v>
      </c>
      <c r="J63" s="138">
        <v>325.7961003941091</v>
      </c>
      <c r="K63" s="67"/>
    </row>
    <row r="64" spans="1:10" ht="12.75">
      <c r="A64" s="39"/>
      <c r="B64" s="83"/>
      <c r="C64" s="83"/>
      <c r="D64" s="83"/>
      <c r="E64" s="83"/>
      <c r="F64" s="83"/>
      <c r="G64" s="83"/>
      <c r="H64" s="83"/>
      <c r="I64" s="83"/>
      <c r="J64" s="83"/>
    </row>
    <row r="65" spans="1:11" s="400" customFormat="1" ht="12.75">
      <c r="A65" s="67" t="s">
        <v>184</v>
      </c>
      <c r="B65" s="69" t="s">
        <v>46</v>
      </c>
      <c r="C65" s="137">
        <v>31489</v>
      </c>
      <c r="D65" s="69" t="s">
        <v>46</v>
      </c>
      <c r="E65" s="137">
        <v>31489</v>
      </c>
      <c r="F65" s="137">
        <v>62978</v>
      </c>
      <c r="G65" s="70" t="s">
        <v>46</v>
      </c>
      <c r="H65" s="138">
        <v>313.914382800343</v>
      </c>
      <c r="I65" s="70" t="s">
        <v>46</v>
      </c>
      <c r="J65" s="138">
        <v>313.914382800343</v>
      </c>
      <c r="K65" s="67"/>
    </row>
    <row r="66" spans="1:10" ht="12.75">
      <c r="A66" s="39"/>
      <c r="B66" s="83"/>
      <c r="C66" s="83"/>
      <c r="D66" s="83"/>
      <c r="E66" s="83"/>
      <c r="F66" s="83"/>
      <c r="G66" s="83"/>
      <c r="H66" s="83"/>
      <c r="I66" s="83"/>
      <c r="J66" s="83"/>
    </row>
    <row r="67" spans="1:10" ht="12.75">
      <c r="A67" s="39" t="s">
        <v>185</v>
      </c>
      <c r="B67" s="83">
        <v>283</v>
      </c>
      <c r="C67" s="83">
        <v>3242</v>
      </c>
      <c r="D67" s="83">
        <v>3207</v>
      </c>
      <c r="E67" s="83">
        <v>7694</v>
      </c>
      <c r="F67" s="83">
        <v>14426</v>
      </c>
      <c r="G67" s="87">
        <v>131.40282685512366</v>
      </c>
      <c r="H67" s="87">
        <v>236.33066008636644</v>
      </c>
      <c r="I67" s="87">
        <v>241.72840661053942</v>
      </c>
      <c r="J67" s="87">
        <v>297.1230829217572</v>
      </c>
    </row>
    <row r="68" spans="1:10" ht="12.75">
      <c r="A68" s="39" t="s">
        <v>186</v>
      </c>
      <c r="B68" s="83">
        <v>725</v>
      </c>
      <c r="C68" s="83">
        <v>22554</v>
      </c>
      <c r="D68" s="83">
        <v>8243</v>
      </c>
      <c r="E68" s="83">
        <v>40419</v>
      </c>
      <c r="F68" s="83">
        <v>71941</v>
      </c>
      <c r="G68" s="87">
        <v>134.2248275862069</v>
      </c>
      <c r="H68" s="87">
        <v>251.0142325086459</v>
      </c>
      <c r="I68" s="87">
        <v>245.92345020016984</v>
      </c>
      <c r="J68" s="87">
        <v>326.9406962072293</v>
      </c>
    </row>
    <row r="69" spans="1:11" s="400" customFormat="1" ht="12.75">
      <c r="A69" s="67" t="s">
        <v>187</v>
      </c>
      <c r="B69" s="137">
        <v>1008</v>
      </c>
      <c r="C69" s="137">
        <v>25796</v>
      </c>
      <c r="D69" s="137">
        <v>11450</v>
      </c>
      <c r="E69" s="137">
        <v>48113</v>
      </c>
      <c r="F69" s="137">
        <v>86367</v>
      </c>
      <c r="G69" s="138">
        <v>133.43253968253967</v>
      </c>
      <c r="H69" s="138">
        <v>249.1688246239727</v>
      </c>
      <c r="I69" s="138">
        <v>244.74847161572052</v>
      </c>
      <c r="J69" s="138">
        <v>322.1724066260678</v>
      </c>
      <c r="K69" s="67"/>
    </row>
    <row r="70" spans="1:10" ht="12.75">
      <c r="A70" s="39"/>
      <c r="B70" s="83"/>
      <c r="C70" s="83"/>
      <c r="D70" s="83"/>
      <c r="E70" s="83"/>
      <c r="F70" s="83"/>
      <c r="G70" s="83"/>
      <c r="H70" s="83"/>
      <c r="I70" s="83"/>
      <c r="J70" s="83"/>
    </row>
    <row r="71" spans="1:10" ht="12.75">
      <c r="A71" s="39" t="s">
        <v>188</v>
      </c>
      <c r="B71" s="83">
        <v>75</v>
      </c>
      <c r="C71" s="83">
        <v>788</v>
      </c>
      <c r="D71" s="83">
        <v>204</v>
      </c>
      <c r="E71" s="83">
        <v>4842</v>
      </c>
      <c r="F71" s="83">
        <v>5909</v>
      </c>
      <c r="G71" s="87">
        <v>137.8</v>
      </c>
      <c r="H71" s="87">
        <v>249.93274111675126</v>
      </c>
      <c r="I71" s="87">
        <v>329.8823529411765</v>
      </c>
      <c r="J71" s="87">
        <v>321.6937216026435</v>
      </c>
    </row>
    <row r="72" spans="1:10" ht="12.75">
      <c r="A72" s="39" t="s">
        <v>189</v>
      </c>
      <c r="B72" s="50" t="s">
        <v>46</v>
      </c>
      <c r="C72" s="83">
        <v>9011</v>
      </c>
      <c r="D72" s="83">
        <v>358</v>
      </c>
      <c r="E72" s="83">
        <v>9980</v>
      </c>
      <c r="F72" s="83">
        <v>19349</v>
      </c>
      <c r="G72" s="53" t="s">
        <v>46</v>
      </c>
      <c r="H72" s="87">
        <v>251.60692486960383</v>
      </c>
      <c r="I72" s="87">
        <v>262.3743016759777</v>
      </c>
      <c r="J72" s="87">
        <v>322.6623246492986</v>
      </c>
    </row>
    <row r="73" spans="1:10" ht="12.75">
      <c r="A73" s="39" t="s">
        <v>190</v>
      </c>
      <c r="B73" s="83">
        <v>17</v>
      </c>
      <c r="C73" s="83">
        <v>18729</v>
      </c>
      <c r="D73" s="83">
        <v>208</v>
      </c>
      <c r="E73" s="83">
        <v>758</v>
      </c>
      <c r="F73" s="83">
        <v>19712</v>
      </c>
      <c r="G73" s="87">
        <v>145.88235294117646</v>
      </c>
      <c r="H73" s="87">
        <v>249.69101393560786</v>
      </c>
      <c r="I73" s="87">
        <v>246.85096153846155</v>
      </c>
      <c r="J73" s="87">
        <v>245.50791556728234</v>
      </c>
    </row>
    <row r="74" spans="1:10" ht="12.75">
      <c r="A74" s="39" t="s">
        <v>191</v>
      </c>
      <c r="B74" s="83">
        <v>7</v>
      </c>
      <c r="C74" s="83">
        <v>536</v>
      </c>
      <c r="D74" s="83">
        <v>94</v>
      </c>
      <c r="E74" s="83">
        <v>1321</v>
      </c>
      <c r="F74" s="83">
        <v>1958</v>
      </c>
      <c r="G74" s="87">
        <v>167.1428571428571</v>
      </c>
      <c r="H74" s="87">
        <v>279.09888059701495</v>
      </c>
      <c r="I74" s="87">
        <v>323</v>
      </c>
      <c r="J74" s="87">
        <v>288.18016654049967</v>
      </c>
    </row>
    <row r="75" spans="1:10" ht="12.75">
      <c r="A75" s="39" t="s">
        <v>192</v>
      </c>
      <c r="B75" s="50" t="s">
        <v>46</v>
      </c>
      <c r="C75" s="83">
        <v>38</v>
      </c>
      <c r="D75" s="50" t="s">
        <v>46</v>
      </c>
      <c r="E75" s="83">
        <v>63</v>
      </c>
      <c r="F75" s="83">
        <v>101</v>
      </c>
      <c r="G75" s="53" t="s">
        <v>46</v>
      </c>
      <c r="H75" s="87">
        <v>210</v>
      </c>
      <c r="I75" s="53" t="s">
        <v>46</v>
      </c>
      <c r="J75" s="87">
        <v>217.3968253968254</v>
      </c>
    </row>
    <row r="76" spans="1:10" ht="12.75">
      <c r="A76" s="39" t="s">
        <v>193</v>
      </c>
      <c r="B76" s="83">
        <v>157</v>
      </c>
      <c r="C76" s="83">
        <v>229</v>
      </c>
      <c r="D76" s="83">
        <v>40</v>
      </c>
      <c r="E76" s="83">
        <v>1178</v>
      </c>
      <c r="F76" s="83">
        <v>1604</v>
      </c>
      <c r="G76" s="87">
        <v>170</v>
      </c>
      <c r="H76" s="87">
        <v>236.61572052401746</v>
      </c>
      <c r="I76" s="87">
        <v>218</v>
      </c>
      <c r="J76" s="87">
        <v>290.9991511035654</v>
      </c>
    </row>
    <row r="77" spans="1:10" ht="12.75">
      <c r="A77" s="39" t="s">
        <v>194</v>
      </c>
      <c r="B77" s="83">
        <v>32</v>
      </c>
      <c r="C77" s="83">
        <v>8184</v>
      </c>
      <c r="D77" s="83">
        <v>450</v>
      </c>
      <c r="E77" s="83">
        <v>1060</v>
      </c>
      <c r="F77" s="83">
        <v>9726</v>
      </c>
      <c r="G77" s="87">
        <v>136.4375</v>
      </c>
      <c r="H77" s="87">
        <v>288.46419843597266</v>
      </c>
      <c r="I77" s="87">
        <v>287.32666666666665</v>
      </c>
      <c r="J77" s="87">
        <v>309.522641509434</v>
      </c>
    </row>
    <row r="78" spans="1:10" ht="12.75">
      <c r="A78" s="39" t="s">
        <v>195</v>
      </c>
      <c r="B78" s="83">
        <v>3626</v>
      </c>
      <c r="C78" s="83">
        <v>3906</v>
      </c>
      <c r="D78" s="83">
        <v>18962</v>
      </c>
      <c r="E78" s="83">
        <v>26741</v>
      </c>
      <c r="F78" s="83">
        <v>53235</v>
      </c>
      <c r="G78" s="87">
        <v>148.5195808052951</v>
      </c>
      <c r="H78" s="87">
        <v>248.57808499743982</v>
      </c>
      <c r="I78" s="87">
        <v>255.90412403754874</v>
      </c>
      <c r="J78" s="87">
        <v>256.6884559290976</v>
      </c>
    </row>
    <row r="79" spans="1:11" s="400" customFormat="1" ht="12.75">
      <c r="A79" s="67" t="s">
        <v>211</v>
      </c>
      <c r="B79" s="137">
        <v>3914</v>
      </c>
      <c r="C79" s="137">
        <v>41421</v>
      </c>
      <c r="D79" s="137">
        <v>20316</v>
      </c>
      <c r="E79" s="137">
        <v>45943</v>
      </c>
      <c r="F79" s="137">
        <v>111594</v>
      </c>
      <c r="G79" s="138">
        <v>149.0988758303526</v>
      </c>
      <c r="H79" s="138">
        <v>257.9401511310688</v>
      </c>
      <c r="I79" s="138">
        <v>257.60011813349087</v>
      </c>
      <c r="J79" s="138">
        <v>280.63654963759444</v>
      </c>
      <c r="K79" s="67"/>
    </row>
    <row r="80" spans="1:10" ht="12.75">
      <c r="A80" s="39"/>
      <c r="B80" s="83"/>
      <c r="C80" s="83"/>
      <c r="D80" s="83"/>
      <c r="E80" s="83"/>
      <c r="F80" s="83"/>
      <c r="G80" s="83"/>
      <c r="H80" s="83"/>
      <c r="I80" s="83"/>
      <c r="J80" s="83"/>
    </row>
    <row r="81" spans="1:10" ht="12.75">
      <c r="A81" s="39" t="s">
        <v>196</v>
      </c>
      <c r="B81" s="83">
        <v>334</v>
      </c>
      <c r="C81" s="83">
        <v>627</v>
      </c>
      <c r="D81" s="83">
        <v>669</v>
      </c>
      <c r="E81" s="83">
        <v>1344</v>
      </c>
      <c r="F81" s="83">
        <v>2974</v>
      </c>
      <c r="G81" s="87">
        <v>169.62874251497007</v>
      </c>
      <c r="H81" s="87">
        <v>252.4641148325359</v>
      </c>
      <c r="I81" s="87">
        <v>335.04185351270553</v>
      </c>
      <c r="J81" s="87">
        <v>283.13467261904765</v>
      </c>
    </row>
    <row r="82" spans="1:10" ht="12.75">
      <c r="A82" s="39" t="s">
        <v>197</v>
      </c>
      <c r="B82" s="83">
        <v>73</v>
      </c>
      <c r="C82" s="83">
        <v>1741</v>
      </c>
      <c r="D82" s="83">
        <v>872</v>
      </c>
      <c r="E82" s="83">
        <v>1834</v>
      </c>
      <c r="F82" s="83">
        <v>4520</v>
      </c>
      <c r="G82" s="87">
        <v>149</v>
      </c>
      <c r="H82" s="87">
        <v>226.10568638713383</v>
      </c>
      <c r="I82" s="87">
        <v>300.89220183486236</v>
      </c>
      <c r="J82" s="87">
        <v>279.07579062159215</v>
      </c>
    </row>
    <row r="83" spans="1:10" ht="12.75">
      <c r="A83" s="67" t="s">
        <v>198</v>
      </c>
      <c r="B83" s="137">
        <v>407</v>
      </c>
      <c r="C83" s="137">
        <v>2368</v>
      </c>
      <c r="D83" s="137">
        <v>1541</v>
      </c>
      <c r="E83" s="137">
        <v>3178</v>
      </c>
      <c r="F83" s="137">
        <v>7494</v>
      </c>
      <c r="G83" s="138">
        <v>165.92874692874693</v>
      </c>
      <c r="H83" s="138">
        <v>233.0848817567568</v>
      </c>
      <c r="I83" s="138">
        <v>315.7177157689812</v>
      </c>
      <c r="J83" s="138">
        <v>280.7923222152297</v>
      </c>
    </row>
    <row r="84" spans="1:10" ht="12.75">
      <c r="A84" s="39"/>
      <c r="B84" s="83"/>
      <c r="C84" s="83"/>
      <c r="D84" s="83"/>
      <c r="E84" s="83"/>
      <c r="F84" s="83"/>
      <c r="G84" s="83"/>
      <c r="H84" s="83"/>
      <c r="I84" s="83"/>
      <c r="J84" s="83"/>
    </row>
    <row r="85" spans="1:10" ht="13.5" thickBot="1">
      <c r="A85" s="56" t="s">
        <v>199</v>
      </c>
      <c r="B85" s="193">
        <v>197822</v>
      </c>
      <c r="C85" s="193">
        <v>735107</v>
      </c>
      <c r="D85" s="193">
        <v>301795</v>
      </c>
      <c r="E85" s="193">
        <v>1193259</v>
      </c>
      <c r="F85" s="193">
        <v>2427983</v>
      </c>
      <c r="G85" s="177">
        <v>158.95775495142098</v>
      </c>
      <c r="H85" s="177">
        <v>247.36381642400357</v>
      </c>
      <c r="I85" s="177">
        <v>281.3752944879803</v>
      </c>
      <c r="J85" s="177">
        <v>289.095315434453</v>
      </c>
    </row>
  </sheetData>
  <mergeCells count="6">
    <mergeCell ref="A1:J1"/>
    <mergeCell ref="A3:J3"/>
    <mergeCell ref="A4:J4"/>
    <mergeCell ref="A5:A7"/>
    <mergeCell ref="B5:F6"/>
    <mergeCell ref="G5:J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57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 transitionEvaluation="1"/>
  <dimension ref="A1:S78"/>
  <sheetViews>
    <sheetView showGridLines="0" zoomScale="75" zoomScaleNormal="75" zoomScaleSheetLayoutView="75" workbookViewId="0" topLeftCell="A1">
      <selection activeCell="A24" sqref="A24"/>
    </sheetView>
  </sheetViews>
  <sheetFormatPr defaultColWidth="12.57421875" defaultRowHeight="12.75"/>
  <cols>
    <col min="1" max="1" width="16.140625" style="314" customWidth="1"/>
    <col min="2" max="2" width="16.421875" style="326" customWidth="1"/>
    <col min="3" max="9" width="12.7109375" style="314" customWidth="1"/>
    <col min="10" max="19" width="19.140625" style="313" customWidth="1"/>
    <col min="20" max="16384" width="19.140625" style="314" customWidth="1"/>
  </cols>
  <sheetData>
    <row r="1" spans="1:19" s="312" customFormat="1" ht="18">
      <c r="A1" s="633" t="s">
        <v>0</v>
      </c>
      <c r="B1" s="633"/>
      <c r="C1" s="633"/>
      <c r="D1" s="633"/>
      <c r="E1" s="633"/>
      <c r="F1" s="633"/>
      <c r="G1" s="633"/>
      <c r="H1" s="633"/>
      <c r="J1" s="313"/>
      <c r="K1" s="313"/>
      <c r="L1" s="313"/>
      <c r="M1" s="313"/>
      <c r="N1" s="313"/>
      <c r="O1" s="313"/>
      <c r="P1" s="313"/>
      <c r="Q1" s="313"/>
      <c r="R1" s="313"/>
      <c r="S1" s="313"/>
    </row>
    <row r="2" spans="1:2" ht="12.75">
      <c r="A2" s="769" t="s">
        <v>412</v>
      </c>
      <c r="B2" s="315"/>
    </row>
    <row r="3" spans="1:19" s="316" customFormat="1" ht="15">
      <c r="A3" s="634" t="s">
        <v>282</v>
      </c>
      <c r="B3" s="634"/>
      <c r="C3" s="634"/>
      <c r="D3" s="634"/>
      <c r="E3" s="634"/>
      <c r="F3" s="634"/>
      <c r="G3" s="634"/>
      <c r="H3" s="634"/>
      <c r="J3" s="313"/>
      <c r="K3" s="313"/>
      <c r="L3" s="313"/>
      <c r="M3" s="313"/>
      <c r="N3" s="313"/>
      <c r="O3" s="313"/>
      <c r="P3" s="313"/>
      <c r="Q3" s="313"/>
      <c r="R3" s="313"/>
      <c r="S3" s="313"/>
    </row>
    <row r="4" spans="2:19" s="316" customFormat="1" ht="15" thickBot="1">
      <c r="B4" s="317"/>
      <c r="J4" s="313"/>
      <c r="K4" s="313"/>
      <c r="L4" s="313"/>
      <c r="M4" s="313"/>
      <c r="N4" s="313"/>
      <c r="O4" s="313"/>
      <c r="P4" s="313"/>
      <c r="Q4" s="313"/>
      <c r="R4" s="313"/>
      <c r="S4" s="313"/>
    </row>
    <row r="5" spans="1:8" ht="12.75">
      <c r="A5" s="318" t="s">
        <v>1</v>
      </c>
      <c r="B5" s="632" t="s">
        <v>214</v>
      </c>
      <c r="C5" s="632"/>
      <c r="D5" s="632"/>
      <c r="E5" s="632"/>
      <c r="F5" s="632"/>
      <c r="G5" s="632"/>
      <c r="H5" s="632"/>
    </row>
    <row r="6" spans="1:8" ht="15" thickBot="1">
      <c r="A6" s="319"/>
      <c r="B6" s="320" t="s">
        <v>2</v>
      </c>
      <c r="C6" s="321" t="s">
        <v>3</v>
      </c>
      <c r="D6" s="321" t="s">
        <v>4</v>
      </c>
      <c r="E6" s="321" t="s">
        <v>5</v>
      </c>
      <c r="F6" s="321" t="s">
        <v>6</v>
      </c>
      <c r="G6" s="321" t="s">
        <v>7</v>
      </c>
      <c r="H6" s="322" t="s">
        <v>341</v>
      </c>
    </row>
    <row r="7" spans="1:9" ht="15.75" customHeight="1">
      <c r="A7" s="323" t="s">
        <v>240</v>
      </c>
      <c r="B7" s="324">
        <v>2141</v>
      </c>
      <c r="C7" s="325">
        <v>19178</v>
      </c>
      <c r="D7" s="325">
        <v>2004</v>
      </c>
      <c r="E7" s="325">
        <v>24945</v>
      </c>
      <c r="F7" s="325">
        <v>33</v>
      </c>
      <c r="G7" s="325">
        <v>565971</v>
      </c>
      <c r="H7" s="326">
        <v>65160</v>
      </c>
      <c r="I7" s="315"/>
    </row>
    <row r="8" spans="1:8" ht="12.75">
      <c r="A8" s="327">
        <v>1992</v>
      </c>
      <c r="B8" s="324">
        <v>2235</v>
      </c>
      <c r="C8" s="325">
        <v>19660</v>
      </c>
      <c r="D8" s="325">
        <v>2015</v>
      </c>
      <c r="E8" s="325">
        <v>25287</v>
      </c>
      <c r="F8" s="325">
        <v>34</v>
      </c>
      <c r="G8" s="325">
        <v>556083</v>
      </c>
      <c r="H8" s="326">
        <v>78313</v>
      </c>
    </row>
    <row r="9" spans="1:8" ht="12.75">
      <c r="A9" s="327">
        <v>1993</v>
      </c>
      <c r="B9" s="324">
        <v>2091</v>
      </c>
      <c r="C9" s="325">
        <v>19283</v>
      </c>
      <c r="D9" s="325">
        <v>1963</v>
      </c>
      <c r="E9" s="325">
        <v>27117</v>
      </c>
      <c r="F9" s="325">
        <v>31</v>
      </c>
      <c r="G9" s="325">
        <v>535413</v>
      </c>
      <c r="H9" s="326">
        <v>81478</v>
      </c>
    </row>
    <row r="10" spans="1:8" ht="12.75">
      <c r="A10" s="327">
        <v>1994</v>
      </c>
      <c r="B10" s="324">
        <v>1974</v>
      </c>
      <c r="C10" s="325">
        <v>19135</v>
      </c>
      <c r="D10" s="325">
        <v>1759</v>
      </c>
      <c r="E10" s="325">
        <v>29041</v>
      </c>
      <c r="F10" s="325">
        <v>41</v>
      </c>
      <c r="G10" s="325">
        <v>600197</v>
      </c>
      <c r="H10" s="326">
        <v>87548</v>
      </c>
    </row>
    <row r="11" spans="1:8" ht="12.75">
      <c r="A11" s="327">
        <v>1995</v>
      </c>
      <c r="B11" s="324">
        <v>2074</v>
      </c>
      <c r="C11" s="325">
        <v>19145</v>
      </c>
      <c r="D11" s="328">
        <v>1663</v>
      </c>
      <c r="E11" s="328">
        <v>29612</v>
      </c>
      <c r="F11" s="328">
        <v>36</v>
      </c>
      <c r="G11" s="328">
        <v>626834</v>
      </c>
      <c r="H11" s="326">
        <v>97424</v>
      </c>
    </row>
    <row r="12" spans="1:8" ht="12.75">
      <c r="A12" s="327">
        <v>1996</v>
      </c>
      <c r="B12" s="324">
        <v>2269</v>
      </c>
      <c r="C12" s="325">
        <v>18752</v>
      </c>
      <c r="D12" s="325">
        <v>1606.235</v>
      </c>
      <c r="E12" s="325">
        <v>30666</v>
      </c>
      <c r="F12" s="325">
        <v>37</v>
      </c>
      <c r="G12" s="325">
        <v>647827</v>
      </c>
      <c r="H12" s="326">
        <v>104723</v>
      </c>
    </row>
    <row r="13" spans="1:8" ht="12.75">
      <c r="A13" s="327">
        <v>1997</v>
      </c>
      <c r="B13" s="324">
        <v>2333</v>
      </c>
      <c r="C13" s="325">
        <v>19900</v>
      </c>
      <c r="D13" s="325">
        <v>1810</v>
      </c>
      <c r="E13" s="325">
        <v>29783</v>
      </c>
      <c r="F13" s="325">
        <v>43</v>
      </c>
      <c r="G13" s="325">
        <v>669656</v>
      </c>
      <c r="H13" s="326">
        <v>97538</v>
      </c>
    </row>
    <row r="14" spans="1:8" ht="12.75">
      <c r="A14" s="327">
        <v>1998</v>
      </c>
      <c r="B14" s="324">
        <v>2530.121</v>
      </c>
      <c r="C14" s="325">
        <v>20255.51</v>
      </c>
      <c r="D14" s="325">
        <v>1921</v>
      </c>
      <c r="E14" s="325">
        <v>34397.066</v>
      </c>
      <c r="F14" s="325">
        <v>34.6</v>
      </c>
      <c r="G14" s="325">
        <v>679435</v>
      </c>
      <c r="H14" s="326">
        <v>104847</v>
      </c>
    </row>
    <row r="15" spans="1:8" ht="12.75">
      <c r="A15" s="327">
        <v>1999</v>
      </c>
      <c r="B15" s="324">
        <v>2555</v>
      </c>
      <c r="C15" s="325">
        <v>19461</v>
      </c>
      <c r="D15" s="325">
        <v>1949</v>
      </c>
      <c r="E15" s="325">
        <v>35670</v>
      </c>
      <c r="F15" s="325">
        <v>31</v>
      </c>
      <c r="G15" s="325">
        <v>677185</v>
      </c>
      <c r="H15" s="326">
        <v>84641</v>
      </c>
    </row>
    <row r="16" spans="1:8" ht="12.75">
      <c r="A16" s="327">
        <v>2000</v>
      </c>
      <c r="B16" s="324">
        <v>2543</v>
      </c>
      <c r="C16" s="325">
        <v>20502</v>
      </c>
      <c r="D16" s="325">
        <v>1951</v>
      </c>
      <c r="E16" s="325">
        <v>35501</v>
      </c>
      <c r="F16" s="325">
        <v>34</v>
      </c>
      <c r="G16" s="325">
        <v>668645</v>
      </c>
      <c r="H16" s="326">
        <v>86618</v>
      </c>
    </row>
    <row r="17" spans="1:8" ht="12.75">
      <c r="A17" s="329" t="s">
        <v>207</v>
      </c>
      <c r="B17" s="324">
        <v>2550.17721735832</v>
      </c>
      <c r="C17" s="325">
        <v>20881.1203336311</v>
      </c>
      <c r="D17" s="325">
        <v>1758.94424792655</v>
      </c>
      <c r="E17" s="325">
        <v>36330.8453769538</v>
      </c>
      <c r="F17" s="325">
        <v>46.655</v>
      </c>
      <c r="G17" s="325">
        <v>723570.2230000001</v>
      </c>
      <c r="H17" s="326">
        <v>93654.17832348502</v>
      </c>
    </row>
    <row r="18" spans="1:8" ht="12.75">
      <c r="A18" s="586">
        <v>2002</v>
      </c>
      <c r="B18" s="324">
        <v>2692</v>
      </c>
      <c r="C18" s="325">
        <v>20951</v>
      </c>
      <c r="D18" s="325">
        <v>1829</v>
      </c>
      <c r="E18" s="325">
        <v>37024</v>
      </c>
      <c r="F18" s="325">
        <v>30</v>
      </c>
      <c r="G18" s="325">
        <v>700022</v>
      </c>
      <c r="H18" s="326">
        <v>68468.63544668589</v>
      </c>
    </row>
    <row r="19" spans="1:8" ht="12" customHeight="1">
      <c r="A19" s="586">
        <v>2003</v>
      </c>
      <c r="B19" s="324">
        <v>2763</v>
      </c>
      <c r="C19" s="325">
        <v>20782</v>
      </c>
      <c r="D19" s="325">
        <v>1685</v>
      </c>
      <c r="E19" s="325">
        <v>38180</v>
      </c>
      <c r="F19" s="325">
        <v>25.093</v>
      </c>
      <c r="G19" s="325">
        <v>701587</v>
      </c>
      <c r="H19" s="326">
        <v>64060.3083573487</v>
      </c>
    </row>
    <row r="20" spans="1:8" ht="12.75">
      <c r="A20" s="585">
        <v>2004</v>
      </c>
      <c r="B20" s="324">
        <v>2732.045806095498</v>
      </c>
      <c r="C20" s="325">
        <v>20214.11664432952</v>
      </c>
      <c r="D20" s="325">
        <v>1603.7429059953404</v>
      </c>
      <c r="E20" s="325">
        <v>37834.64184658054</v>
      </c>
      <c r="F20" s="325">
        <v>25.481121125594196</v>
      </c>
      <c r="G20" s="325">
        <v>692397.9120420035</v>
      </c>
      <c r="H20" s="326">
        <v>62317.05619596542</v>
      </c>
    </row>
    <row r="21" spans="1:8" ht="12.75">
      <c r="A21" s="586">
        <v>2005</v>
      </c>
      <c r="B21" s="324">
        <v>2757.558</v>
      </c>
      <c r="C21" s="325">
        <v>19390.7764319149</v>
      </c>
      <c r="D21" s="325">
        <v>1580.54897</v>
      </c>
      <c r="E21" s="325">
        <v>38705.23818</v>
      </c>
      <c r="F21" s="325">
        <v>27.61</v>
      </c>
      <c r="G21" s="325">
        <v>690854.5243250118</v>
      </c>
      <c r="H21" s="326">
        <v>61048.84878018573</v>
      </c>
    </row>
    <row r="22" spans="1:8" ht="12.75">
      <c r="A22" s="586">
        <v>2006</v>
      </c>
      <c r="B22" s="324">
        <v>2599.095</v>
      </c>
      <c r="C22" s="325">
        <v>18623.365142398998</v>
      </c>
      <c r="D22" s="325">
        <v>1517.50711256</v>
      </c>
      <c r="E22" s="325">
        <v>39276.9717927104</v>
      </c>
      <c r="F22" s="325">
        <v>27.756</v>
      </c>
      <c r="G22" s="325">
        <v>669010.411536607</v>
      </c>
      <c r="H22" s="326">
        <v>61617.92021492566</v>
      </c>
    </row>
    <row r="23" spans="1:8" ht="13.5" thickBot="1">
      <c r="A23" s="587">
        <v>2007</v>
      </c>
      <c r="B23" s="319">
        <v>2427.983</v>
      </c>
      <c r="C23" s="330">
        <v>17062.431</v>
      </c>
      <c r="D23" s="330">
        <v>1357.752</v>
      </c>
      <c r="E23" s="330">
        <v>41488.545</v>
      </c>
      <c r="F23" s="330">
        <v>26.171</v>
      </c>
      <c r="G23" s="330">
        <v>712306.7459999999</v>
      </c>
      <c r="H23" s="331">
        <v>61847.888</v>
      </c>
    </row>
    <row r="24" spans="1:2" ht="13.5" customHeight="1">
      <c r="A24" s="581"/>
      <c r="B24" s="315"/>
    </row>
    <row r="25" spans="1:11" ht="12.75">
      <c r="A25" s="315"/>
      <c r="B25" s="315"/>
      <c r="J25" s="332"/>
      <c r="K25" s="332"/>
    </row>
    <row r="26" spans="1:11" ht="12.75">
      <c r="A26" s="333"/>
      <c r="B26" s="333"/>
      <c r="C26" s="334"/>
      <c r="D26" s="334"/>
      <c r="E26" s="334"/>
      <c r="F26" s="334"/>
      <c r="G26" s="334"/>
      <c r="H26" s="334"/>
      <c r="I26" s="334"/>
      <c r="J26" s="332"/>
      <c r="K26" s="332"/>
    </row>
    <row r="27" spans="1:11" ht="12.75">
      <c r="A27" s="335" t="s">
        <v>1</v>
      </c>
      <c r="B27" s="630" t="s">
        <v>9</v>
      </c>
      <c r="C27" s="631"/>
      <c r="D27" s="631"/>
      <c r="E27" s="631"/>
      <c r="F27" s="631"/>
      <c r="G27" s="631"/>
      <c r="H27" s="631"/>
      <c r="I27" s="631"/>
      <c r="J27" s="332"/>
      <c r="K27" s="332"/>
    </row>
    <row r="28" spans="1:11" ht="15" thickBot="1">
      <c r="A28" s="319"/>
      <c r="B28" s="320" t="s">
        <v>2</v>
      </c>
      <c r="C28" s="321" t="s">
        <v>3</v>
      </c>
      <c r="D28" s="321" t="s">
        <v>4</v>
      </c>
      <c r="E28" s="321" t="s">
        <v>5</v>
      </c>
      <c r="F28" s="321" t="s">
        <v>6</v>
      </c>
      <c r="G28" s="321" t="s">
        <v>7</v>
      </c>
      <c r="H28" s="322" t="s">
        <v>340</v>
      </c>
      <c r="I28" s="322" t="s">
        <v>10</v>
      </c>
      <c r="J28" s="332"/>
      <c r="K28" s="332" t="s">
        <v>264</v>
      </c>
    </row>
    <row r="29" spans="1:11" ht="14.25">
      <c r="A29" s="323" t="s">
        <v>339</v>
      </c>
      <c r="B29" s="336">
        <v>506785</v>
      </c>
      <c r="C29" s="336">
        <v>211531</v>
      </c>
      <c r="D29" s="336">
        <v>15364</v>
      </c>
      <c r="E29" s="336">
        <v>1885556</v>
      </c>
      <c r="F29" s="336">
        <v>5411</v>
      </c>
      <c r="G29" s="336">
        <v>881708</v>
      </c>
      <c r="H29" s="336">
        <v>77995</v>
      </c>
      <c r="I29" s="337">
        <v>3584350</v>
      </c>
      <c r="J29" s="332"/>
      <c r="K29" s="332"/>
    </row>
    <row r="30" spans="1:11" ht="12.75">
      <c r="A30" s="327">
        <v>1992</v>
      </c>
      <c r="B30" s="336">
        <v>537792</v>
      </c>
      <c r="C30" s="336">
        <v>216179</v>
      </c>
      <c r="D30" s="336">
        <v>16073</v>
      </c>
      <c r="E30" s="336">
        <v>1912921</v>
      </c>
      <c r="F30" s="336">
        <v>5851</v>
      </c>
      <c r="G30" s="336">
        <v>867703</v>
      </c>
      <c r="H30" s="336">
        <v>89602</v>
      </c>
      <c r="I30" s="337">
        <v>3646121</v>
      </c>
      <c r="J30" s="332"/>
      <c r="K30" s="332"/>
    </row>
    <row r="31" spans="1:11" ht="12.75">
      <c r="A31" s="327">
        <v>1993</v>
      </c>
      <c r="B31" s="336">
        <v>503913</v>
      </c>
      <c r="C31" s="336">
        <v>212331</v>
      </c>
      <c r="D31" s="336">
        <v>15742</v>
      </c>
      <c r="E31" s="336">
        <v>2069403</v>
      </c>
      <c r="F31" s="336">
        <v>5453</v>
      </c>
      <c r="G31" s="336">
        <v>834258</v>
      </c>
      <c r="H31" s="336">
        <v>97808</v>
      </c>
      <c r="I31" s="337">
        <v>3738908</v>
      </c>
      <c r="J31" s="332"/>
      <c r="K31" s="332"/>
    </row>
    <row r="32" spans="1:11" ht="12.75">
      <c r="A32" s="327">
        <v>1994</v>
      </c>
      <c r="B32" s="336">
        <v>485894</v>
      </c>
      <c r="C32" s="336">
        <v>209457</v>
      </c>
      <c r="D32" s="336">
        <v>14182</v>
      </c>
      <c r="E32" s="336">
        <v>2193373</v>
      </c>
      <c r="F32" s="336">
        <v>7198</v>
      </c>
      <c r="G32" s="336">
        <v>975872</v>
      </c>
      <c r="H32" s="336">
        <v>103991</v>
      </c>
      <c r="I32" s="337">
        <v>3989967</v>
      </c>
      <c r="J32" s="332"/>
      <c r="K32" s="332"/>
    </row>
    <row r="33" spans="1:11" ht="12.75">
      <c r="A33" s="327">
        <v>1995</v>
      </c>
      <c r="B33" s="336">
        <v>522348</v>
      </c>
      <c r="C33" s="336">
        <v>214155</v>
      </c>
      <c r="D33" s="336">
        <v>13798</v>
      </c>
      <c r="E33" s="336">
        <v>2258652</v>
      </c>
      <c r="F33" s="336">
        <v>6604</v>
      </c>
      <c r="G33" s="336">
        <v>1014401</v>
      </c>
      <c r="H33" s="336">
        <v>118274</v>
      </c>
      <c r="I33" s="337">
        <v>4148232</v>
      </c>
      <c r="J33" s="332"/>
      <c r="K33" s="332"/>
    </row>
    <row r="34" spans="1:11" ht="12.75">
      <c r="A34" s="327">
        <v>1996</v>
      </c>
      <c r="B34" s="336">
        <v>568383</v>
      </c>
      <c r="C34" s="336">
        <v>208037</v>
      </c>
      <c r="D34" s="336">
        <v>13117</v>
      </c>
      <c r="E34" s="336">
        <v>2356149</v>
      </c>
      <c r="F34" s="336">
        <v>6772</v>
      </c>
      <c r="G34" s="336">
        <v>955880</v>
      </c>
      <c r="H34" s="336">
        <v>126365</v>
      </c>
      <c r="I34" s="337">
        <v>4234703</v>
      </c>
      <c r="J34" s="332"/>
      <c r="K34" s="332"/>
    </row>
    <row r="35" spans="1:11" ht="12.75">
      <c r="A35" s="327">
        <v>1997</v>
      </c>
      <c r="B35" s="336">
        <v>592252</v>
      </c>
      <c r="C35" s="336">
        <v>229151</v>
      </c>
      <c r="D35" s="336">
        <v>15913</v>
      </c>
      <c r="E35" s="336">
        <v>2401135.8</v>
      </c>
      <c r="F35" s="336">
        <v>8339</v>
      </c>
      <c r="G35" s="336">
        <v>997574.9</v>
      </c>
      <c r="H35" s="336">
        <v>122181</v>
      </c>
      <c r="I35" s="337">
        <v>4366546.7</v>
      </c>
      <c r="J35" s="332"/>
      <c r="K35" s="332"/>
    </row>
    <row r="36" spans="1:11" ht="12.75">
      <c r="A36" s="327">
        <v>1998</v>
      </c>
      <c r="B36" s="336">
        <v>650727.3</v>
      </c>
      <c r="C36" s="336">
        <v>233313.4</v>
      </c>
      <c r="D36" s="336">
        <v>16417</v>
      </c>
      <c r="E36" s="336">
        <v>2744361.7</v>
      </c>
      <c r="F36" s="336">
        <v>6695.9</v>
      </c>
      <c r="G36" s="336">
        <v>1058945</v>
      </c>
      <c r="H36" s="336">
        <v>128864</v>
      </c>
      <c r="I36" s="337">
        <v>4839324.3</v>
      </c>
      <c r="J36" s="332"/>
      <c r="K36" s="332"/>
    </row>
    <row r="37" spans="1:11" ht="12.75">
      <c r="A37" s="327">
        <v>1999</v>
      </c>
      <c r="B37" s="336">
        <v>661068</v>
      </c>
      <c r="C37" s="336">
        <v>221327</v>
      </c>
      <c r="D37" s="336">
        <v>16891</v>
      </c>
      <c r="E37" s="336">
        <v>2892254</v>
      </c>
      <c r="F37" s="336">
        <v>6142</v>
      </c>
      <c r="G37" s="336">
        <v>1199742</v>
      </c>
      <c r="H37" s="336">
        <v>100988</v>
      </c>
      <c r="I37" s="337">
        <v>5098412</v>
      </c>
      <c r="J37" s="332"/>
      <c r="K37" s="332"/>
    </row>
    <row r="38" spans="1:11" ht="12.75">
      <c r="A38" s="327">
        <v>2000</v>
      </c>
      <c r="B38" s="336">
        <v>651093</v>
      </c>
      <c r="C38" s="336">
        <v>232333</v>
      </c>
      <c r="D38" s="336">
        <v>16488</v>
      </c>
      <c r="E38" s="336">
        <v>2912390</v>
      </c>
      <c r="F38" s="336">
        <v>6525</v>
      </c>
      <c r="G38" s="336">
        <v>1124814</v>
      </c>
      <c r="H38" s="336">
        <v>103596.2</v>
      </c>
      <c r="I38" s="337">
        <v>5047239.2</v>
      </c>
      <c r="J38" s="332"/>
      <c r="K38" s="332"/>
    </row>
    <row r="39" spans="1:11" ht="12.75">
      <c r="A39" s="329" t="s">
        <v>207</v>
      </c>
      <c r="B39" s="336">
        <v>650841</v>
      </c>
      <c r="C39" s="336">
        <v>235807.35848215356</v>
      </c>
      <c r="D39" s="336">
        <v>15368.924210682568</v>
      </c>
      <c r="E39" s="336">
        <v>2989145.6280956403</v>
      </c>
      <c r="F39" s="336">
        <v>8639.01</v>
      </c>
      <c r="G39" s="336">
        <v>1307265.048</v>
      </c>
      <c r="H39" s="336">
        <v>113130.80934532566</v>
      </c>
      <c r="I39" s="337">
        <v>5320197.778133802</v>
      </c>
      <c r="J39" s="332"/>
      <c r="K39" s="332"/>
    </row>
    <row r="40" spans="1:11" ht="12.75">
      <c r="A40" s="329" t="s">
        <v>223</v>
      </c>
      <c r="B40" s="336">
        <v>678838</v>
      </c>
      <c r="C40" s="336">
        <v>236983</v>
      </c>
      <c r="D40" s="336">
        <v>15072</v>
      </c>
      <c r="E40" s="336">
        <v>3070116</v>
      </c>
      <c r="F40" s="336">
        <v>5747</v>
      </c>
      <c r="G40" s="336">
        <v>1335011</v>
      </c>
      <c r="H40" s="336">
        <v>80004.61442651298</v>
      </c>
      <c r="I40" s="337">
        <v>5421771.614426513</v>
      </c>
      <c r="J40" s="332"/>
      <c r="K40" s="332"/>
    </row>
    <row r="41" spans="1:11" ht="12" customHeight="1">
      <c r="A41" s="586">
        <v>2003</v>
      </c>
      <c r="B41" s="336">
        <v>706369</v>
      </c>
      <c r="C41" s="336">
        <v>236155</v>
      </c>
      <c r="D41" s="336">
        <v>13887.860479398561</v>
      </c>
      <c r="E41" s="336">
        <v>3189508</v>
      </c>
      <c r="F41" s="336">
        <v>4928.263669689345</v>
      </c>
      <c r="G41" s="336">
        <v>1333336.8068642393</v>
      </c>
      <c r="H41" s="336">
        <v>75306.70391210375</v>
      </c>
      <c r="I41" s="337">
        <v>5559491.634925431</v>
      </c>
      <c r="J41" s="332"/>
      <c r="K41" s="332"/>
    </row>
    <row r="42" spans="1:11" ht="12.75">
      <c r="A42" s="586">
        <v>2004</v>
      </c>
      <c r="B42" s="336">
        <v>713886.3259881013</v>
      </c>
      <c r="C42" s="336">
        <v>231462.98663645153</v>
      </c>
      <c r="D42" s="336">
        <v>13373.415937657308</v>
      </c>
      <c r="E42" s="336">
        <v>3076120.187589973</v>
      </c>
      <c r="F42" s="336">
        <v>5000.852911764706</v>
      </c>
      <c r="G42" s="336">
        <v>1268318.7744234458</v>
      </c>
      <c r="H42" s="336">
        <v>72158.36665850144</v>
      </c>
      <c r="I42" s="337">
        <v>5380320.910145896</v>
      </c>
      <c r="J42" s="332"/>
      <c r="K42" s="332"/>
    </row>
    <row r="43" spans="1:11" ht="12.75">
      <c r="A43" s="586">
        <v>2005</v>
      </c>
      <c r="B43" s="336">
        <v>715330.835</v>
      </c>
      <c r="C43" s="336">
        <v>224125.82129164285</v>
      </c>
      <c r="D43" s="336">
        <v>13621.487879999999</v>
      </c>
      <c r="E43" s="336">
        <v>3168039.4492200003</v>
      </c>
      <c r="F43" s="336">
        <v>5069.762</v>
      </c>
      <c r="G43" s="336">
        <v>1287422.3769729333</v>
      </c>
      <c r="H43" s="336">
        <v>70523.94954388042</v>
      </c>
      <c r="I43" s="337">
        <v>5484133.681908457</v>
      </c>
      <c r="J43" s="332"/>
      <c r="K43" s="332"/>
    </row>
    <row r="44" spans="1:11" ht="12.75">
      <c r="A44" s="586">
        <v>2006</v>
      </c>
      <c r="B44" s="336">
        <v>670407.635</v>
      </c>
      <c r="C44" s="336">
        <v>214179.004325</v>
      </c>
      <c r="D44" s="336">
        <v>11689.5509216</v>
      </c>
      <c r="E44" s="336">
        <v>3235241.40572967</v>
      </c>
      <c r="F44" s="336">
        <v>5275.215999999999</v>
      </c>
      <c r="G44" s="336">
        <v>1260852.7616678474</v>
      </c>
      <c r="H44" s="336">
        <v>72282.94225999998</v>
      </c>
      <c r="I44" s="337">
        <v>5469928.515904117</v>
      </c>
      <c r="J44" s="332"/>
      <c r="K44" s="332"/>
    </row>
    <row r="45" spans="1:11" ht="13.5" thickBot="1">
      <c r="A45" s="587">
        <v>2007</v>
      </c>
      <c r="B45" s="338">
        <v>643167.4579999989</v>
      </c>
      <c r="C45" s="338">
        <v>196188.888035</v>
      </c>
      <c r="D45" s="338">
        <v>10445.91795</v>
      </c>
      <c r="E45" s="338">
        <v>3439441.7690000003</v>
      </c>
      <c r="F45" s="338">
        <v>5168.2194795</v>
      </c>
      <c r="G45" s="338">
        <v>1328091.4559830693</v>
      </c>
      <c r="H45" s="338">
        <v>74666.4068374054</v>
      </c>
      <c r="I45" s="339">
        <v>5697170.115284974</v>
      </c>
      <c r="J45" s="332"/>
      <c r="K45" s="332"/>
    </row>
    <row r="46" spans="1:11" ht="14.25">
      <c r="A46" s="315" t="s">
        <v>342</v>
      </c>
      <c r="B46" s="340"/>
      <c r="C46" s="341"/>
      <c r="D46" s="341"/>
      <c r="E46" s="341"/>
      <c r="F46" s="341"/>
      <c r="G46" s="341"/>
      <c r="H46" s="341"/>
      <c r="I46" s="341"/>
      <c r="J46" s="332"/>
      <c r="K46" s="332"/>
    </row>
    <row r="47" spans="1:11" ht="13.5" customHeight="1">
      <c r="A47" s="315" t="s">
        <v>343</v>
      </c>
      <c r="B47" s="315"/>
      <c r="J47" s="332"/>
      <c r="K47" s="332"/>
    </row>
    <row r="48" spans="1:11" ht="12" customHeight="1">
      <c r="A48" s="581"/>
      <c r="B48" s="340"/>
      <c r="C48" s="315"/>
      <c r="D48" s="340"/>
      <c r="J48" s="332"/>
      <c r="K48" s="332"/>
    </row>
    <row r="49" spans="1:11" ht="12.75">
      <c r="A49" s="315"/>
      <c r="B49" s="315"/>
      <c r="J49" s="332"/>
      <c r="K49" s="332"/>
    </row>
    <row r="50" spans="1:11" ht="12.75">
      <c r="A50" s="333"/>
      <c r="B50" s="333"/>
      <c r="C50" s="334"/>
      <c r="D50" s="334"/>
      <c r="E50" s="334"/>
      <c r="F50" s="334"/>
      <c r="G50" s="334"/>
      <c r="J50" s="332"/>
      <c r="K50" s="332"/>
    </row>
    <row r="51" spans="1:11" ht="12.75">
      <c r="A51" s="315"/>
      <c r="B51" s="315"/>
      <c r="J51" s="332"/>
      <c r="K51" s="332"/>
    </row>
    <row r="52" spans="1:11" ht="12.75">
      <c r="A52" s="315"/>
      <c r="B52" s="315"/>
      <c r="J52" s="332"/>
      <c r="K52" s="332"/>
    </row>
    <row r="53" spans="1:2" ht="12.75">
      <c r="A53" s="315"/>
      <c r="B53" s="315"/>
    </row>
    <row r="54" spans="1:2" ht="12.75">
      <c r="A54" s="315"/>
      <c r="B54" s="315"/>
    </row>
    <row r="55" spans="1:2" ht="12.75">
      <c r="A55" s="315"/>
      <c r="B55" s="315"/>
    </row>
    <row r="56" spans="1:2" ht="12.75">
      <c r="A56" s="315"/>
      <c r="B56" s="315"/>
    </row>
    <row r="57" spans="1:2" ht="12.75">
      <c r="A57" s="315"/>
      <c r="B57" s="315"/>
    </row>
    <row r="58" spans="1:2" ht="12.75">
      <c r="A58" s="315"/>
      <c r="B58" s="315"/>
    </row>
    <row r="59" spans="1:2" ht="12.75">
      <c r="A59" s="315"/>
      <c r="B59" s="315"/>
    </row>
    <row r="60" spans="1:2" ht="12.75">
      <c r="A60" s="315"/>
      <c r="B60" s="315"/>
    </row>
    <row r="61" spans="1:2" ht="12.75">
      <c r="A61" s="315"/>
      <c r="B61" s="315"/>
    </row>
    <row r="62" spans="1:2" ht="12.75">
      <c r="A62" s="315"/>
      <c r="B62" s="315"/>
    </row>
    <row r="63" spans="1:2" ht="12.75">
      <c r="A63" s="315"/>
      <c r="B63" s="315"/>
    </row>
    <row r="64" spans="1:2" ht="12.75">
      <c r="A64" s="315"/>
      <c r="B64" s="315"/>
    </row>
    <row r="65" spans="1:2" ht="12.75">
      <c r="A65" s="315"/>
      <c r="B65" s="315"/>
    </row>
    <row r="66" spans="1:2" ht="12.75">
      <c r="A66" s="315"/>
      <c r="B66" s="315"/>
    </row>
    <row r="67" spans="1:2" ht="12.75">
      <c r="A67" s="315"/>
      <c r="B67" s="315"/>
    </row>
    <row r="68" spans="1:2" ht="12.75">
      <c r="A68" s="315"/>
      <c r="B68" s="315"/>
    </row>
    <row r="69" spans="1:2" ht="12.75">
      <c r="A69" s="315"/>
      <c r="B69" s="315"/>
    </row>
    <row r="70" spans="1:2" ht="12.75">
      <c r="A70" s="315"/>
      <c r="B70" s="315"/>
    </row>
    <row r="71" spans="1:2" ht="12.75">
      <c r="A71" s="315"/>
      <c r="B71" s="315"/>
    </row>
    <row r="72" spans="1:2" ht="12.75">
      <c r="A72" s="315"/>
      <c r="B72" s="315"/>
    </row>
    <row r="73" spans="1:2" ht="12.75">
      <c r="A73" s="315"/>
      <c r="B73" s="315"/>
    </row>
    <row r="74" spans="1:2" ht="12.75">
      <c r="A74" s="315"/>
      <c r="B74" s="315"/>
    </row>
    <row r="75" spans="1:2" ht="12.75">
      <c r="A75" s="315"/>
      <c r="B75" s="315"/>
    </row>
    <row r="76" spans="1:2" ht="12.75">
      <c r="A76" s="315"/>
      <c r="B76" s="315"/>
    </row>
    <row r="77" spans="1:2" ht="12.75">
      <c r="A77" s="315"/>
      <c r="B77" s="315"/>
    </row>
    <row r="78" spans="1:2" ht="12.75">
      <c r="A78" s="315"/>
      <c r="B78" s="315"/>
    </row>
  </sheetData>
  <mergeCells count="4">
    <mergeCell ref="B27:I27"/>
    <mergeCell ref="B5:H5"/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6" r:id="rId1"/>
  <headerFooter alignWithMargins="0">
    <oddFooter>&amp;C&amp;A</oddFooter>
  </headerFooter>
  <ignoredErrors>
    <ignoredError sqref="A39:A40 A17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08">
    <pageSetUpPr fitToPage="1"/>
  </sheetPr>
  <dimension ref="A1:M88"/>
  <sheetViews>
    <sheetView showGridLines="0" zoomScale="75" zoomScaleNormal="75" workbookViewId="0" topLeftCell="A1">
      <selection activeCell="H19" sqref="H19"/>
    </sheetView>
  </sheetViews>
  <sheetFormatPr defaultColWidth="11.421875" defaultRowHeight="12.75"/>
  <cols>
    <col min="1" max="1" width="24.7109375" style="100" customWidth="1"/>
    <col min="2" max="2" width="13.8515625" style="100" customWidth="1"/>
    <col min="3" max="4" width="14.57421875" style="100" customWidth="1"/>
    <col min="5" max="5" width="14.28125" style="100" customWidth="1"/>
    <col min="6" max="6" width="15.57421875" style="100" customWidth="1"/>
    <col min="7" max="8" width="11.7109375" style="100" customWidth="1"/>
    <col min="9" max="10" width="14.28125" style="100" customWidth="1"/>
    <col min="11" max="11" width="15.00390625" style="100" customWidth="1"/>
    <col min="12" max="12" width="19.8515625" style="39" customWidth="1"/>
    <col min="13" max="16384" width="11.421875" style="100" customWidth="1"/>
  </cols>
  <sheetData>
    <row r="1" spans="1:12" s="342" customFormat="1" ht="18">
      <c r="A1" s="635" t="s">
        <v>0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</row>
    <row r="2" spans="1:12" ht="12.75">
      <c r="A2" s="773" t="s">
        <v>412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2"/>
    </row>
    <row r="3" spans="1:12" s="93" customFormat="1" ht="15">
      <c r="A3" s="636" t="s">
        <v>356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</row>
    <row r="4" ht="13.5" thickBot="1"/>
    <row r="5" spans="1:13" ht="12.75">
      <c r="A5" s="202" t="s">
        <v>141</v>
      </c>
      <c r="B5" s="669" t="s">
        <v>139</v>
      </c>
      <c r="C5" s="671"/>
      <c r="D5" s="671"/>
      <c r="E5" s="671"/>
      <c r="F5" s="672"/>
      <c r="G5" s="669" t="s">
        <v>140</v>
      </c>
      <c r="H5" s="671"/>
      <c r="I5" s="671"/>
      <c r="J5" s="671"/>
      <c r="K5" s="672"/>
      <c r="L5" s="669" t="s">
        <v>10</v>
      </c>
      <c r="M5" s="39"/>
    </row>
    <row r="6" spans="1:13" ht="12.75">
      <c r="A6" s="66" t="s">
        <v>142</v>
      </c>
      <c r="B6" s="673"/>
      <c r="C6" s="674"/>
      <c r="D6" s="674"/>
      <c r="E6" s="674"/>
      <c r="F6" s="675"/>
      <c r="G6" s="673"/>
      <c r="H6" s="674"/>
      <c r="I6" s="674"/>
      <c r="J6" s="674"/>
      <c r="K6" s="675"/>
      <c r="L6" s="680"/>
      <c r="M6" s="39"/>
    </row>
    <row r="7" spans="1:13" ht="13.5" thickBot="1">
      <c r="A7" s="42"/>
      <c r="B7" s="206" t="s">
        <v>25</v>
      </c>
      <c r="C7" s="206" t="s">
        <v>29</v>
      </c>
      <c r="D7" s="206" t="s">
        <v>30</v>
      </c>
      <c r="E7" s="206" t="s">
        <v>31</v>
      </c>
      <c r="F7" s="206" t="s">
        <v>10</v>
      </c>
      <c r="G7" s="206" t="s">
        <v>25</v>
      </c>
      <c r="H7" s="206" t="s">
        <v>29</v>
      </c>
      <c r="I7" s="206" t="s">
        <v>30</v>
      </c>
      <c r="J7" s="206" t="s">
        <v>31</v>
      </c>
      <c r="K7" s="212" t="s">
        <v>10</v>
      </c>
      <c r="L7" s="670"/>
      <c r="M7" s="39"/>
    </row>
    <row r="8" spans="1:13" ht="12.75">
      <c r="A8" s="45" t="s">
        <v>143</v>
      </c>
      <c r="B8" s="143">
        <v>4669.082</v>
      </c>
      <c r="C8" s="143">
        <v>6476.473</v>
      </c>
      <c r="D8" s="143">
        <v>12704.363</v>
      </c>
      <c r="E8" s="143">
        <v>10104.708</v>
      </c>
      <c r="F8" s="86">
        <v>33954.626</v>
      </c>
      <c r="G8" s="88">
        <v>85.877</v>
      </c>
      <c r="H8" s="86">
        <v>76.294</v>
      </c>
      <c r="I8" s="86">
        <v>5486.872</v>
      </c>
      <c r="J8" s="87">
        <v>96.785</v>
      </c>
      <c r="K8" s="86">
        <v>5745.828</v>
      </c>
      <c r="L8" s="194">
        <v>39700.454</v>
      </c>
      <c r="M8" s="39"/>
    </row>
    <row r="9" spans="1:13" ht="12.75">
      <c r="A9" s="39" t="s">
        <v>144</v>
      </c>
      <c r="B9" s="143">
        <v>3830.967</v>
      </c>
      <c r="C9" s="143">
        <v>3222.808</v>
      </c>
      <c r="D9" s="143">
        <v>1693.245</v>
      </c>
      <c r="E9" s="143">
        <v>5542.236</v>
      </c>
      <c r="F9" s="86">
        <v>14289.256000000001</v>
      </c>
      <c r="G9" s="88">
        <v>545.534</v>
      </c>
      <c r="H9" s="86">
        <v>597.231</v>
      </c>
      <c r="I9" s="86">
        <v>1797.926</v>
      </c>
      <c r="J9" s="87">
        <v>1150.169</v>
      </c>
      <c r="K9" s="86">
        <v>4090.86</v>
      </c>
      <c r="L9" s="87">
        <v>18380.116</v>
      </c>
      <c r="M9" s="39"/>
    </row>
    <row r="10" spans="1:13" ht="12.75">
      <c r="A10" s="39" t="s">
        <v>145</v>
      </c>
      <c r="B10" s="143">
        <v>5130.184</v>
      </c>
      <c r="C10" s="143">
        <v>3592.464</v>
      </c>
      <c r="D10" s="143">
        <v>247.591</v>
      </c>
      <c r="E10" s="143">
        <v>6319.32</v>
      </c>
      <c r="F10" s="86">
        <v>15289.559000000001</v>
      </c>
      <c r="G10" s="216" t="s">
        <v>46</v>
      </c>
      <c r="H10" s="216" t="s">
        <v>46</v>
      </c>
      <c r="I10" s="86">
        <v>327.739</v>
      </c>
      <c r="J10" s="87">
        <v>3.9</v>
      </c>
      <c r="K10" s="86">
        <v>331.63899999999995</v>
      </c>
      <c r="L10" s="87">
        <v>15621.198</v>
      </c>
      <c r="M10" s="39"/>
    </row>
    <row r="11" spans="1:13" ht="12.75">
      <c r="A11" s="39" t="s">
        <v>146</v>
      </c>
      <c r="B11" s="143">
        <v>6331.309</v>
      </c>
      <c r="C11" s="143">
        <v>4370.936</v>
      </c>
      <c r="D11" s="143">
        <v>5506.62</v>
      </c>
      <c r="E11" s="143">
        <v>4059.217</v>
      </c>
      <c r="F11" s="86">
        <v>20268.082</v>
      </c>
      <c r="G11" s="88">
        <v>476.492</v>
      </c>
      <c r="H11" s="86">
        <v>255.999</v>
      </c>
      <c r="I11" s="86">
        <v>86.114</v>
      </c>
      <c r="J11" s="87">
        <v>145.27</v>
      </c>
      <c r="K11" s="86">
        <v>963.875</v>
      </c>
      <c r="L11" s="87">
        <v>21231.957</v>
      </c>
      <c r="M11" s="39"/>
    </row>
    <row r="12" spans="1:13" s="400" customFormat="1" ht="12.75">
      <c r="A12" s="67" t="s">
        <v>147</v>
      </c>
      <c r="B12" s="144">
        <v>19961.542</v>
      </c>
      <c r="C12" s="144">
        <v>17662.680999999997</v>
      </c>
      <c r="D12" s="144">
        <v>20151.819</v>
      </c>
      <c r="E12" s="144">
        <v>26025.481</v>
      </c>
      <c r="F12" s="148">
        <v>83801.523</v>
      </c>
      <c r="G12" s="145">
        <v>1107.903</v>
      </c>
      <c r="H12" s="146">
        <v>929.524</v>
      </c>
      <c r="I12" s="146">
        <v>7698.651</v>
      </c>
      <c r="J12" s="147">
        <v>1396.1240000000003</v>
      </c>
      <c r="K12" s="148">
        <v>11132.202</v>
      </c>
      <c r="L12" s="138">
        <v>94933.725</v>
      </c>
      <c r="M12" s="67"/>
    </row>
    <row r="13" spans="1:13" ht="12.75">
      <c r="A13" s="39"/>
      <c r="B13" s="149"/>
      <c r="C13" s="149"/>
      <c r="D13" s="143"/>
      <c r="E13" s="150"/>
      <c r="F13" s="87"/>
      <c r="G13" s="151"/>
      <c r="H13" s="143"/>
      <c r="I13" s="143"/>
      <c r="J13" s="149"/>
      <c r="K13" s="148"/>
      <c r="L13" s="138"/>
      <c r="M13" s="39"/>
    </row>
    <row r="14" spans="1:13" s="400" customFormat="1" ht="12.75">
      <c r="A14" s="67" t="s">
        <v>148</v>
      </c>
      <c r="B14" s="148">
        <v>1471.114</v>
      </c>
      <c r="C14" s="148">
        <v>4057.932</v>
      </c>
      <c r="D14" s="152">
        <v>2408.744</v>
      </c>
      <c r="E14" s="153">
        <v>11341.969</v>
      </c>
      <c r="F14" s="138">
        <v>19279.759</v>
      </c>
      <c r="G14" s="138">
        <v>0.56</v>
      </c>
      <c r="H14" s="138">
        <v>179.532</v>
      </c>
      <c r="I14" s="148">
        <v>498.193</v>
      </c>
      <c r="J14" s="138">
        <v>134.096</v>
      </c>
      <c r="K14" s="148">
        <v>812.381</v>
      </c>
      <c r="L14" s="138">
        <v>20092.14</v>
      </c>
      <c r="M14" s="67"/>
    </row>
    <row r="15" spans="1:13" ht="12.75">
      <c r="A15" s="39"/>
      <c r="B15" s="148"/>
      <c r="C15" s="148"/>
      <c r="D15" s="148"/>
      <c r="E15" s="153"/>
      <c r="F15" s="87"/>
      <c r="G15" s="148"/>
      <c r="H15" s="216"/>
      <c r="I15" s="148"/>
      <c r="J15" s="138"/>
      <c r="K15" s="148"/>
      <c r="L15" s="138"/>
      <c r="M15" s="39"/>
    </row>
    <row r="16" spans="1:13" s="400" customFormat="1" ht="12.75">
      <c r="A16" s="67" t="s">
        <v>149</v>
      </c>
      <c r="B16" s="148">
        <v>440.469</v>
      </c>
      <c r="C16" s="148">
        <v>2340.409</v>
      </c>
      <c r="D16" s="148">
        <v>6778.276</v>
      </c>
      <c r="E16" s="153">
        <v>1987.017</v>
      </c>
      <c r="F16" s="138">
        <v>11546.171</v>
      </c>
      <c r="G16" s="265" t="s">
        <v>46</v>
      </c>
      <c r="H16" s="265" t="s">
        <v>46</v>
      </c>
      <c r="I16" s="148">
        <v>19.692</v>
      </c>
      <c r="J16" s="138">
        <v>0.697</v>
      </c>
      <c r="K16" s="148">
        <v>20.389</v>
      </c>
      <c r="L16" s="138">
        <v>11566.56</v>
      </c>
      <c r="M16" s="67"/>
    </row>
    <row r="17" spans="1:13" ht="12.75">
      <c r="A17" s="39"/>
      <c r="B17" s="143"/>
      <c r="C17" s="150"/>
      <c r="D17" s="143"/>
      <c r="E17" s="150"/>
      <c r="F17" s="87"/>
      <c r="G17" s="154"/>
      <c r="H17" s="216"/>
      <c r="I17" s="149"/>
      <c r="J17" s="149"/>
      <c r="K17" s="148"/>
      <c r="L17" s="138"/>
      <c r="M17" s="39"/>
    </row>
    <row r="18" spans="1:13" ht="12.75">
      <c r="A18" s="39" t="s">
        <v>150</v>
      </c>
      <c r="B18" s="143">
        <v>1.667</v>
      </c>
      <c r="C18" s="155">
        <v>61.38</v>
      </c>
      <c r="D18" s="143">
        <v>37.65</v>
      </c>
      <c r="E18" s="150">
        <v>33.89</v>
      </c>
      <c r="F18" s="87">
        <v>134.587</v>
      </c>
      <c r="G18" s="265" t="s">
        <v>46</v>
      </c>
      <c r="H18" s="265" t="s">
        <v>46</v>
      </c>
      <c r="I18" s="265" t="s">
        <v>46</v>
      </c>
      <c r="J18" s="265" t="s">
        <v>46</v>
      </c>
      <c r="K18" s="265" t="s">
        <v>46</v>
      </c>
      <c r="L18" s="87">
        <v>134.587</v>
      </c>
      <c r="M18" s="39"/>
    </row>
    <row r="19" spans="1:13" ht="12.75">
      <c r="A19" s="39" t="s">
        <v>151</v>
      </c>
      <c r="B19" s="143">
        <v>54.622</v>
      </c>
      <c r="C19" s="155">
        <v>5305.81</v>
      </c>
      <c r="D19" s="143">
        <v>3175.66</v>
      </c>
      <c r="E19" s="150">
        <v>5414.22</v>
      </c>
      <c r="F19" s="87">
        <v>13950.312000000002</v>
      </c>
      <c r="G19" s="265" t="s">
        <v>46</v>
      </c>
      <c r="H19" s="265" t="s">
        <v>46</v>
      </c>
      <c r="I19" s="265" t="s">
        <v>46</v>
      </c>
      <c r="J19" s="265" t="s">
        <v>46</v>
      </c>
      <c r="K19" s="265" t="s">
        <v>46</v>
      </c>
      <c r="L19" s="87">
        <v>13950.312000000002</v>
      </c>
      <c r="M19" s="39"/>
    </row>
    <row r="20" spans="1:13" ht="12.75">
      <c r="A20" s="39" t="s">
        <v>152</v>
      </c>
      <c r="B20" s="143">
        <v>116.54</v>
      </c>
      <c r="C20" s="155">
        <v>4267.6</v>
      </c>
      <c r="D20" s="143">
        <v>3133.58</v>
      </c>
      <c r="E20" s="150">
        <v>3059.45</v>
      </c>
      <c r="F20" s="87">
        <v>10577.17</v>
      </c>
      <c r="G20" s="265" t="s">
        <v>46</v>
      </c>
      <c r="H20" s="265" t="s">
        <v>46</v>
      </c>
      <c r="I20" s="265" t="s">
        <v>46</v>
      </c>
      <c r="J20" s="265" t="s">
        <v>46</v>
      </c>
      <c r="K20" s="265" t="s">
        <v>46</v>
      </c>
      <c r="L20" s="87">
        <v>10577.17</v>
      </c>
      <c r="M20" s="39"/>
    </row>
    <row r="21" spans="1:13" s="400" customFormat="1" ht="12.75">
      <c r="A21" s="67" t="s">
        <v>208</v>
      </c>
      <c r="B21" s="156">
        <v>172.829</v>
      </c>
      <c r="C21" s="157">
        <v>9634.79</v>
      </c>
      <c r="D21" s="156">
        <v>6346.89</v>
      </c>
      <c r="E21" s="158">
        <v>8507.56</v>
      </c>
      <c r="F21" s="144">
        <v>24662.069000000003</v>
      </c>
      <c r="G21" s="265" t="s">
        <v>46</v>
      </c>
      <c r="H21" s="265" t="s">
        <v>46</v>
      </c>
      <c r="I21" s="265" t="s">
        <v>46</v>
      </c>
      <c r="J21" s="265" t="s">
        <v>46</v>
      </c>
      <c r="K21" s="265" t="s">
        <v>46</v>
      </c>
      <c r="L21" s="138">
        <v>24662.069000000003</v>
      </c>
      <c r="M21" s="67"/>
    </row>
    <row r="22" spans="1:13" ht="12.75">
      <c r="A22" s="39"/>
      <c r="B22" s="149"/>
      <c r="C22" s="149"/>
      <c r="D22" s="149"/>
      <c r="E22" s="149"/>
      <c r="F22" s="87"/>
      <c r="G22" s="154"/>
      <c r="H22" s="149"/>
      <c r="I22" s="143"/>
      <c r="J22" s="149"/>
      <c r="K22" s="148"/>
      <c r="L22" s="138"/>
      <c r="M22" s="39"/>
    </row>
    <row r="23" spans="1:13" s="400" customFormat="1" ht="12.75">
      <c r="A23" s="67" t="s">
        <v>153</v>
      </c>
      <c r="B23" s="216" t="s">
        <v>46</v>
      </c>
      <c r="C23" s="148">
        <v>3019.118</v>
      </c>
      <c r="D23" s="148">
        <v>2045.885</v>
      </c>
      <c r="E23" s="153">
        <v>5472.692</v>
      </c>
      <c r="F23" s="138">
        <v>10537.695</v>
      </c>
      <c r="G23" s="265" t="s">
        <v>46</v>
      </c>
      <c r="H23" s="265" t="s">
        <v>46</v>
      </c>
      <c r="I23" s="148">
        <v>172.037</v>
      </c>
      <c r="J23" s="265" t="s">
        <v>46</v>
      </c>
      <c r="K23" s="148">
        <v>172.037</v>
      </c>
      <c r="L23" s="138">
        <v>10709.732</v>
      </c>
      <c r="M23" s="67"/>
    </row>
    <row r="24" spans="1:13" ht="12.75">
      <c r="A24" s="39"/>
      <c r="B24" s="148"/>
      <c r="C24" s="148"/>
      <c r="D24" s="148"/>
      <c r="E24" s="153"/>
      <c r="F24" s="138"/>
      <c r="G24" s="154"/>
      <c r="H24" s="216"/>
      <c r="I24" s="86"/>
      <c r="J24" s="149"/>
      <c r="K24" s="148"/>
      <c r="L24" s="138"/>
      <c r="M24" s="39"/>
    </row>
    <row r="25" spans="1:13" s="400" customFormat="1" ht="12.75">
      <c r="A25" s="67" t="s">
        <v>154</v>
      </c>
      <c r="B25" s="148">
        <v>0.584</v>
      </c>
      <c r="C25" s="148">
        <v>2227.248</v>
      </c>
      <c r="D25" s="148">
        <v>575.452</v>
      </c>
      <c r="E25" s="153">
        <v>1832.491</v>
      </c>
      <c r="F25" s="138">
        <v>4635.775</v>
      </c>
      <c r="G25" s="265" t="s">
        <v>46</v>
      </c>
      <c r="H25" s="265" t="s">
        <v>46</v>
      </c>
      <c r="I25" s="265" t="s">
        <v>46</v>
      </c>
      <c r="J25" s="265" t="s">
        <v>46</v>
      </c>
      <c r="K25" s="265" t="s">
        <v>46</v>
      </c>
      <c r="L25" s="138">
        <v>4635.775</v>
      </c>
      <c r="M25" s="67"/>
    </row>
    <row r="26" spans="1:13" ht="12.75">
      <c r="A26" s="39"/>
      <c r="B26" s="149"/>
      <c r="C26" s="149"/>
      <c r="D26" s="149"/>
      <c r="E26" s="149"/>
      <c r="F26" s="87"/>
      <c r="G26" s="154"/>
      <c r="H26" s="149"/>
      <c r="I26" s="149"/>
      <c r="J26" s="149"/>
      <c r="K26" s="148"/>
      <c r="L26" s="138"/>
      <c r="M26" s="39"/>
    </row>
    <row r="27" spans="1:13" ht="12.75">
      <c r="A27" s="39" t="s">
        <v>155</v>
      </c>
      <c r="B27" s="143">
        <v>0.244</v>
      </c>
      <c r="C27" s="155">
        <v>8412.14</v>
      </c>
      <c r="D27" s="143">
        <v>105.356</v>
      </c>
      <c r="E27" s="150">
        <v>14338.744</v>
      </c>
      <c r="F27" s="87">
        <v>22856.484</v>
      </c>
      <c r="G27" s="265" t="s">
        <v>46</v>
      </c>
      <c r="H27" s="87">
        <v>873.389</v>
      </c>
      <c r="I27" s="86">
        <v>215.45</v>
      </c>
      <c r="J27" s="87">
        <v>1711.278</v>
      </c>
      <c r="K27" s="86">
        <v>2800.117</v>
      </c>
      <c r="L27" s="87">
        <v>25656.601000000002</v>
      </c>
      <c r="M27" s="39"/>
    </row>
    <row r="28" spans="1:13" ht="12.75">
      <c r="A28" s="39" t="s">
        <v>156</v>
      </c>
      <c r="B28" s="143">
        <v>24.95</v>
      </c>
      <c r="C28" s="155">
        <v>2336.1</v>
      </c>
      <c r="D28" s="143">
        <v>858.758</v>
      </c>
      <c r="E28" s="150">
        <v>3631.316</v>
      </c>
      <c r="F28" s="87">
        <v>6851.124</v>
      </c>
      <c r="G28" s="265" t="s">
        <v>46</v>
      </c>
      <c r="H28" s="265" t="s">
        <v>46</v>
      </c>
      <c r="I28" s="216" t="s">
        <v>46</v>
      </c>
      <c r="J28" s="216" t="s">
        <v>46</v>
      </c>
      <c r="K28" s="216" t="s">
        <v>46</v>
      </c>
      <c r="L28" s="87">
        <v>6851.124</v>
      </c>
      <c r="M28" s="39"/>
    </row>
    <row r="29" spans="1:13" ht="12.75">
      <c r="A29" s="39" t="s">
        <v>157</v>
      </c>
      <c r="B29" s="216" t="s">
        <v>46</v>
      </c>
      <c r="C29" s="155">
        <v>2898.9</v>
      </c>
      <c r="D29" s="143" t="s">
        <v>46</v>
      </c>
      <c r="E29" s="150">
        <v>6614.216</v>
      </c>
      <c r="F29" s="87">
        <v>9513.116</v>
      </c>
      <c r="G29" s="216" t="s">
        <v>46</v>
      </c>
      <c r="H29" s="265" t="s">
        <v>46</v>
      </c>
      <c r="I29" s="265" t="s">
        <v>46</v>
      </c>
      <c r="J29" s="265" t="s">
        <v>46</v>
      </c>
      <c r="K29" s="216" t="s">
        <v>46</v>
      </c>
      <c r="L29" s="87">
        <v>9513.116</v>
      </c>
      <c r="M29" s="39"/>
    </row>
    <row r="30" spans="1:13" s="400" customFormat="1" ht="12.75">
      <c r="A30" s="67" t="s">
        <v>209</v>
      </c>
      <c r="B30" s="144">
        <v>25.194</v>
      </c>
      <c r="C30" s="144">
        <v>13647.14</v>
      </c>
      <c r="D30" s="144">
        <v>964.114</v>
      </c>
      <c r="E30" s="144">
        <v>24584.276</v>
      </c>
      <c r="F30" s="138">
        <v>39220.724</v>
      </c>
      <c r="G30" s="216" t="s">
        <v>46</v>
      </c>
      <c r="H30" s="159">
        <v>873.389</v>
      </c>
      <c r="I30" s="159">
        <v>215.45</v>
      </c>
      <c r="J30" s="159">
        <v>1711.278</v>
      </c>
      <c r="K30" s="148">
        <v>2800.117</v>
      </c>
      <c r="L30" s="138">
        <v>42020.841</v>
      </c>
      <c r="M30" s="67"/>
    </row>
    <row r="31" spans="1:13" ht="12.75">
      <c r="A31" s="39"/>
      <c r="B31" s="149"/>
      <c r="C31" s="143"/>
      <c r="D31" s="150"/>
      <c r="E31" s="149"/>
      <c r="F31" s="87"/>
      <c r="G31" s="154"/>
      <c r="H31" s="149"/>
      <c r="I31" s="149"/>
      <c r="J31" s="149"/>
      <c r="K31" s="148"/>
      <c r="L31" s="138"/>
      <c r="M31" s="39"/>
    </row>
    <row r="32" spans="1:13" ht="12.75">
      <c r="A32" s="39" t="s">
        <v>158</v>
      </c>
      <c r="B32" s="143">
        <v>805.9</v>
      </c>
      <c r="C32" s="143">
        <v>28415</v>
      </c>
      <c r="D32" s="143">
        <v>1909.2</v>
      </c>
      <c r="E32" s="150">
        <v>47923.6</v>
      </c>
      <c r="F32" s="87">
        <v>79053.7</v>
      </c>
      <c r="G32" s="265" t="s">
        <v>46</v>
      </c>
      <c r="H32" s="86">
        <v>1216.6</v>
      </c>
      <c r="I32" s="86">
        <v>1265</v>
      </c>
      <c r="J32" s="87">
        <v>3734.7</v>
      </c>
      <c r="K32" s="86">
        <v>6216.3</v>
      </c>
      <c r="L32" s="87">
        <v>85270</v>
      </c>
      <c r="M32" s="39"/>
    </row>
    <row r="33" spans="1:13" ht="12.75">
      <c r="A33" s="39" t="s">
        <v>159</v>
      </c>
      <c r="B33" s="143">
        <v>1513.88</v>
      </c>
      <c r="C33" s="143">
        <v>4913.81</v>
      </c>
      <c r="D33" s="143" t="s">
        <v>46</v>
      </c>
      <c r="E33" s="150">
        <v>14928.3</v>
      </c>
      <c r="F33" s="87">
        <v>21355.99</v>
      </c>
      <c r="G33" s="265" t="s">
        <v>46</v>
      </c>
      <c r="H33" s="265" t="s">
        <v>46</v>
      </c>
      <c r="I33" s="265" t="s">
        <v>46</v>
      </c>
      <c r="J33" s="87" t="s">
        <v>46</v>
      </c>
      <c r="K33" s="86" t="s">
        <v>46</v>
      </c>
      <c r="L33" s="87">
        <v>21355.99</v>
      </c>
      <c r="M33" s="39"/>
    </row>
    <row r="34" spans="1:13" ht="12.75">
      <c r="A34" s="39" t="s">
        <v>160</v>
      </c>
      <c r="B34" s="143">
        <v>33.2</v>
      </c>
      <c r="C34" s="143">
        <v>1838.6</v>
      </c>
      <c r="D34" s="143">
        <v>454.1</v>
      </c>
      <c r="E34" s="150">
        <v>16734.4</v>
      </c>
      <c r="F34" s="87">
        <v>19060.3</v>
      </c>
      <c r="G34" s="216" t="s">
        <v>46</v>
      </c>
      <c r="H34" s="52" t="s">
        <v>46</v>
      </c>
      <c r="I34" s="86">
        <v>934.1</v>
      </c>
      <c r="J34" s="87">
        <v>210.3</v>
      </c>
      <c r="K34" s="86">
        <v>1144.4</v>
      </c>
      <c r="L34" s="87">
        <v>20204.7</v>
      </c>
      <c r="M34" s="39"/>
    </row>
    <row r="35" spans="1:13" ht="12.75">
      <c r="A35" s="39" t="s">
        <v>161</v>
      </c>
      <c r="B35" s="143">
        <v>76.898</v>
      </c>
      <c r="C35" s="143">
        <v>1185</v>
      </c>
      <c r="D35" s="143">
        <v>0.78</v>
      </c>
      <c r="E35" s="150" t="s">
        <v>46</v>
      </c>
      <c r="F35" s="87">
        <v>1262.6779999999999</v>
      </c>
      <c r="G35" s="216" t="s">
        <v>46</v>
      </c>
      <c r="H35" s="216" t="s">
        <v>46</v>
      </c>
      <c r="I35" s="86">
        <v>61.65</v>
      </c>
      <c r="J35" s="86">
        <v>725.28</v>
      </c>
      <c r="K35" s="86">
        <v>786.93</v>
      </c>
      <c r="L35" s="87">
        <v>2049.6079999999997</v>
      </c>
      <c r="M35" s="39"/>
    </row>
    <row r="36" spans="1:13" s="400" customFormat="1" ht="12.75">
      <c r="A36" s="67" t="s">
        <v>162</v>
      </c>
      <c r="B36" s="144">
        <v>2429.878</v>
      </c>
      <c r="C36" s="144">
        <v>36352.41</v>
      </c>
      <c r="D36" s="156">
        <v>2364.08</v>
      </c>
      <c r="E36" s="158">
        <v>79586.3</v>
      </c>
      <c r="F36" s="138">
        <v>120732.668</v>
      </c>
      <c r="G36" s="216" t="s">
        <v>46</v>
      </c>
      <c r="H36" s="159">
        <v>1216.6</v>
      </c>
      <c r="I36" s="159">
        <v>2260.75</v>
      </c>
      <c r="J36" s="159">
        <v>4670.28</v>
      </c>
      <c r="K36" s="94">
        <v>8147.63</v>
      </c>
      <c r="L36" s="138">
        <v>128880.298</v>
      </c>
      <c r="M36" s="67"/>
    </row>
    <row r="37" spans="1:13" ht="12.75">
      <c r="A37" s="39"/>
      <c r="B37" s="143"/>
      <c r="C37" s="155"/>
      <c r="D37" s="155"/>
      <c r="E37" s="150"/>
      <c r="F37" s="87"/>
      <c r="G37" s="154"/>
      <c r="H37" s="149"/>
      <c r="I37" s="149"/>
      <c r="J37" s="149"/>
      <c r="K37" s="148"/>
      <c r="L37" s="138"/>
      <c r="M37" s="39"/>
    </row>
    <row r="38" spans="1:13" s="400" customFormat="1" ht="12.75">
      <c r="A38" s="67" t="s">
        <v>163</v>
      </c>
      <c r="B38" s="148">
        <v>71.543</v>
      </c>
      <c r="C38" s="403">
        <v>1064.338</v>
      </c>
      <c r="D38" s="403">
        <v>270.132</v>
      </c>
      <c r="E38" s="153">
        <v>1788.732</v>
      </c>
      <c r="F38" s="138">
        <v>3194.745</v>
      </c>
      <c r="G38" s="265" t="s">
        <v>46</v>
      </c>
      <c r="H38" s="265" t="s">
        <v>46</v>
      </c>
      <c r="I38" s="138">
        <v>366.227</v>
      </c>
      <c r="J38" s="138">
        <v>37.569</v>
      </c>
      <c r="K38" s="148">
        <v>403.796</v>
      </c>
      <c r="L38" s="138">
        <v>3598.5409999999997</v>
      </c>
      <c r="M38" s="67"/>
    </row>
    <row r="39" spans="1:13" ht="12.75">
      <c r="A39" s="39"/>
      <c r="B39" s="143"/>
      <c r="C39" s="155"/>
      <c r="D39" s="155"/>
      <c r="E39" s="150"/>
      <c r="F39" s="87"/>
      <c r="G39" s="154"/>
      <c r="H39" s="149"/>
      <c r="I39" s="149"/>
      <c r="J39" s="149"/>
      <c r="K39" s="148"/>
      <c r="L39" s="138"/>
      <c r="M39" s="39"/>
    </row>
    <row r="40" spans="1:13" ht="12.75">
      <c r="A40" s="39" t="s">
        <v>164</v>
      </c>
      <c r="B40" s="143">
        <v>1072.29</v>
      </c>
      <c r="C40" s="155">
        <v>4762.445</v>
      </c>
      <c r="D40" s="155">
        <v>1141.08</v>
      </c>
      <c r="E40" s="155">
        <v>6551.87</v>
      </c>
      <c r="F40" s="87">
        <v>13527.685</v>
      </c>
      <c r="G40" s="216" t="s">
        <v>46</v>
      </c>
      <c r="H40" s="265" t="s">
        <v>46</v>
      </c>
      <c r="I40" s="265" t="s">
        <v>46</v>
      </c>
      <c r="J40" s="265" t="s">
        <v>46</v>
      </c>
      <c r="K40" s="216" t="s">
        <v>46</v>
      </c>
      <c r="L40" s="87">
        <v>13527.685</v>
      </c>
      <c r="M40" s="39"/>
    </row>
    <row r="41" spans="1:13" ht="12.75">
      <c r="A41" s="39" t="s">
        <v>165</v>
      </c>
      <c r="B41" s="143">
        <v>171.211</v>
      </c>
      <c r="C41" s="155">
        <v>2936.68</v>
      </c>
      <c r="D41" s="155">
        <v>1121.211</v>
      </c>
      <c r="E41" s="155">
        <v>2659.441</v>
      </c>
      <c r="F41" s="87">
        <v>6888.543</v>
      </c>
      <c r="G41" s="265" t="s">
        <v>46</v>
      </c>
      <c r="H41" s="265" t="s">
        <v>46</v>
      </c>
      <c r="I41" s="87">
        <v>864.23</v>
      </c>
      <c r="J41" s="87">
        <v>89.869</v>
      </c>
      <c r="K41" s="86">
        <v>954.099</v>
      </c>
      <c r="L41" s="87">
        <v>7842.642</v>
      </c>
      <c r="M41" s="39"/>
    </row>
    <row r="42" spans="1:13" ht="12.75">
      <c r="A42" s="39" t="s">
        <v>166</v>
      </c>
      <c r="B42" s="143">
        <v>1411.949</v>
      </c>
      <c r="C42" s="155">
        <v>2090.656</v>
      </c>
      <c r="D42" s="155">
        <v>509.526</v>
      </c>
      <c r="E42" s="155">
        <v>3716.156</v>
      </c>
      <c r="F42" s="87">
        <v>7728.287</v>
      </c>
      <c r="G42" s="265" t="s">
        <v>46</v>
      </c>
      <c r="H42" s="216">
        <v>0.96</v>
      </c>
      <c r="I42" s="87">
        <v>1304.85</v>
      </c>
      <c r="J42" s="87">
        <v>26.853</v>
      </c>
      <c r="K42" s="86">
        <v>1332.663</v>
      </c>
      <c r="L42" s="87">
        <v>9060.95</v>
      </c>
      <c r="M42" s="39"/>
    </row>
    <row r="43" spans="1:13" ht="12.75">
      <c r="A43" s="39" t="s">
        <v>167</v>
      </c>
      <c r="B43" s="143">
        <v>927.885</v>
      </c>
      <c r="C43" s="155">
        <v>1718.056</v>
      </c>
      <c r="D43" s="155">
        <v>1619.33</v>
      </c>
      <c r="E43" s="155">
        <v>2665.39</v>
      </c>
      <c r="F43" s="87">
        <v>6930.661</v>
      </c>
      <c r="G43" s="265" t="s">
        <v>46</v>
      </c>
      <c r="H43" s="87">
        <v>22.27</v>
      </c>
      <c r="I43" s="87">
        <v>340.56</v>
      </c>
      <c r="J43" s="87">
        <v>32.19</v>
      </c>
      <c r="K43" s="86">
        <v>395.02</v>
      </c>
      <c r="L43" s="87">
        <v>7325.6810000000005</v>
      </c>
      <c r="M43" s="39"/>
    </row>
    <row r="44" spans="1:13" ht="12.75">
      <c r="A44" s="39" t="s">
        <v>168</v>
      </c>
      <c r="B44" s="143">
        <v>3790.484</v>
      </c>
      <c r="C44" s="155">
        <v>3088.425</v>
      </c>
      <c r="D44" s="155">
        <v>11393.99</v>
      </c>
      <c r="E44" s="155">
        <v>14201.964</v>
      </c>
      <c r="F44" s="87">
        <v>32474.862999999998</v>
      </c>
      <c r="G44" s="265" t="s">
        <v>46</v>
      </c>
      <c r="H44" s="265" t="s">
        <v>46</v>
      </c>
      <c r="I44" s="265" t="s">
        <v>46</v>
      </c>
      <c r="J44" s="265" t="s">
        <v>46</v>
      </c>
      <c r="K44" s="216" t="s">
        <v>46</v>
      </c>
      <c r="L44" s="87">
        <v>32474.862999999998</v>
      </c>
      <c r="M44" s="39"/>
    </row>
    <row r="45" spans="1:13" ht="12.75">
      <c r="A45" s="39" t="s">
        <v>169</v>
      </c>
      <c r="B45" s="143">
        <v>78.495</v>
      </c>
      <c r="C45" s="155">
        <v>1038.16</v>
      </c>
      <c r="D45" s="155">
        <v>392.82</v>
      </c>
      <c r="E45" s="155">
        <v>2705.8</v>
      </c>
      <c r="F45" s="87">
        <v>4215.275000000001</v>
      </c>
      <c r="G45" s="265" t="s">
        <v>46</v>
      </c>
      <c r="H45" s="265" t="s">
        <v>46</v>
      </c>
      <c r="I45" s="265" t="s">
        <v>46</v>
      </c>
      <c r="J45" s="265" t="s">
        <v>46</v>
      </c>
      <c r="K45" s="265" t="s">
        <v>46</v>
      </c>
      <c r="L45" s="87">
        <v>4215.275000000001</v>
      </c>
      <c r="M45" s="39"/>
    </row>
    <row r="46" spans="1:13" ht="12.75">
      <c r="A46" s="39" t="s">
        <v>170</v>
      </c>
      <c r="B46" s="143">
        <v>0.205</v>
      </c>
      <c r="C46" s="143">
        <v>242.056</v>
      </c>
      <c r="D46" s="143">
        <v>1.2</v>
      </c>
      <c r="E46" s="143">
        <v>323.95</v>
      </c>
      <c r="F46" s="87">
        <v>567.4110000000001</v>
      </c>
      <c r="G46" s="265" t="s">
        <v>46</v>
      </c>
      <c r="H46" s="265" t="s">
        <v>46</v>
      </c>
      <c r="I46" s="265" t="s">
        <v>46</v>
      </c>
      <c r="J46" s="265" t="s">
        <v>46</v>
      </c>
      <c r="K46" s="265" t="s">
        <v>46</v>
      </c>
      <c r="L46" s="87">
        <v>567.4110000000001</v>
      </c>
      <c r="M46" s="39"/>
    </row>
    <row r="47" spans="1:13" ht="12.75">
      <c r="A47" s="39" t="s">
        <v>171</v>
      </c>
      <c r="B47" s="143">
        <v>83.669</v>
      </c>
      <c r="C47" s="143">
        <v>8535.356</v>
      </c>
      <c r="D47" s="143">
        <v>3702.321</v>
      </c>
      <c r="E47" s="143">
        <v>14342.568</v>
      </c>
      <c r="F47" s="87">
        <v>26663.913999999997</v>
      </c>
      <c r="G47" s="216">
        <v>0.83</v>
      </c>
      <c r="H47" s="265" t="s">
        <v>46</v>
      </c>
      <c r="I47" s="87">
        <v>2270.82</v>
      </c>
      <c r="J47" s="87">
        <v>350.54</v>
      </c>
      <c r="K47" s="86">
        <v>2622.19</v>
      </c>
      <c r="L47" s="87">
        <v>29286.103999999996</v>
      </c>
      <c r="M47" s="39"/>
    </row>
    <row r="48" spans="1:13" ht="12.75">
      <c r="A48" s="39" t="s">
        <v>172</v>
      </c>
      <c r="B48" s="143">
        <v>424.795</v>
      </c>
      <c r="C48" s="143">
        <v>2561.146</v>
      </c>
      <c r="D48" s="143">
        <v>1901.11</v>
      </c>
      <c r="E48" s="143">
        <v>5655.629</v>
      </c>
      <c r="F48" s="87">
        <v>10542.68</v>
      </c>
      <c r="G48" s="265" t="s">
        <v>46</v>
      </c>
      <c r="H48" s="265" t="s">
        <v>46</v>
      </c>
      <c r="I48" s="265" t="s">
        <v>46</v>
      </c>
      <c r="J48" s="265" t="s">
        <v>46</v>
      </c>
      <c r="K48" s="265" t="s">
        <v>46</v>
      </c>
      <c r="L48" s="87">
        <v>10542.68</v>
      </c>
      <c r="M48" s="39"/>
    </row>
    <row r="49" spans="1:13" s="400" customFormat="1" ht="12.75">
      <c r="A49" s="67" t="s">
        <v>210</v>
      </c>
      <c r="B49" s="144">
        <v>7960.982999999999</v>
      </c>
      <c r="C49" s="156">
        <v>26972.98</v>
      </c>
      <c r="D49" s="156">
        <v>21782.588</v>
      </c>
      <c r="E49" s="156">
        <v>52822.768</v>
      </c>
      <c r="F49" s="144">
        <v>109539.31899999996</v>
      </c>
      <c r="G49" s="216">
        <v>0.83</v>
      </c>
      <c r="H49" s="159">
        <v>23.23</v>
      </c>
      <c r="I49" s="159">
        <v>4780.46</v>
      </c>
      <c r="J49" s="159">
        <v>499.452</v>
      </c>
      <c r="K49" s="94">
        <v>5303.972</v>
      </c>
      <c r="L49" s="70">
        <v>114843.29099999997</v>
      </c>
      <c r="M49" s="67"/>
    </row>
    <row r="50" spans="1:13" ht="12.75">
      <c r="A50" s="39"/>
      <c r="B50" s="149"/>
      <c r="C50" s="143"/>
      <c r="D50" s="143"/>
      <c r="E50" s="143"/>
      <c r="F50" s="87"/>
      <c r="G50" s="154"/>
      <c r="H50" s="149"/>
      <c r="I50" s="138"/>
      <c r="J50" s="138"/>
      <c r="K50" s="138"/>
      <c r="L50" s="138"/>
      <c r="M50" s="39"/>
    </row>
    <row r="51" spans="1:13" s="400" customFormat="1" ht="12.75">
      <c r="A51" s="67" t="s">
        <v>173</v>
      </c>
      <c r="B51" s="148">
        <v>131.511</v>
      </c>
      <c r="C51" s="148">
        <v>23687.706</v>
      </c>
      <c r="D51" s="148">
        <v>1752.196</v>
      </c>
      <c r="E51" s="148">
        <v>32671.349</v>
      </c>
      <c r="F51" s="138">
        <v>58242.761999999995</v>
      </c>
      <c r="G51" s="265" t="s">
        <v>46</v>
      </c>
      <c r="H51" s="216" t="s">
        <v>46</v>
      </c>
      <c r="I51" s="138">
        <v>168.429</v>
      </c>
      <c r="J51" s="138">
        <v>49.142</v>
      </c>
      <c r="K51" s="138">
        <v>217.571</v>
      </c>
      <c r="L51" s="138">
        <v>58460.333</v>
      </c>
      <c r="M51" s="67"/>
    </row>
    <row r="52" spans="1:13" ht="12.75">
      <c r="A52" s="39"/>
      <c r="B52" s="143"/>
      <c r="C52" s="143"/>
      <c r="D52" s="143"/>
      <c r="E52" s="143"/>
      <c r="F52" s="87"/>
      <c r="G52" s="154"/>
      <c r="H52" s="149"/>
      <c r="I52" s="149"/>
      <c r="J52" s="149"/>
      <c r="K52" s="148"/>
      <c r="L52" s="138"/>
      <c r="M52" s="39"/>
    </row>
    <row r="53" spans="1:13" ht="12.75">
      <c r="A53" s="39" t="s">
        <v>174</v>
      </c>
      <c r="B53" s="216" t="s">
        <v>46</v>
      </c>
      <c r="C53" s="143">
        <v>80.271</v>
      </c>
      <c r="D53" s="143">
        <v>549.655</v>
      </c>
      <c r="E53" s="216" t="s">
        <v>46</v>
      </c>
      <c r="F53" s="87">
        <v>629.9259999999999</v>
      </c>
      <c r="G53" s="265" t="s">
        <v>46</v>
      </c>
      <c r="H53" s="216" t="s">
        <v>46</v>
      </c>
      <c r="I53" s="87">
        <v>295.854</v>
      </c>
      <c r="J53" s="87">
        <v>506.08</v>
      </c>
      <c r="K53" s="86">
        <v>801.934</v>
      </c>
      <c r="L53" s="87">
        <v>1431.86</v>
      </c>
      <c r="M53" s="39"/>
    </row>
    <row r="54" spans="1:13" ht="12.75">
      <c r="A54" s="39" t="s">
        <v>175</v>
      </c>
      <c r="B54" s="143">
        <v>111.62</v>
      </c>
      <c r="C54" s="143">
        <v>8742.48</v>
      </c>
      <c r="D54" s="143">
        <v>830.17</v>
      </c>
      <c r="E54" s="143">
        <v>8750.114</v>
      </c>
      <c r="F54" s="87">
        <v>18434.384</v>
      </c>
      <c r="G54" s="265" t="s">
        <v>46</v>
      </c>
      <c r="H54" s="265" t="s">
        <v>46</v>
      </c>
      <c r="I54" s="265" t="s">
        <v>46</v>
      </c>
      <c r="J54" s="265" t="s">
        <v>46</v>
      </c>
      <c r="K54" s="265" t="s">
        <v>46</v>
      </c>
      <c r="L54" s="87">
        <v>18434.384</v>
      </c>
      <c r="M54" s="39"/>
    </row>
    <row r="55" spans="1:13" ht="12.75">
      <c r="A55" s="39" t="s">
        <v>176</v>
      </c>
      <c r="B55" s="143">
        <v>16.295</v>
      </c>
      <c r="C55" s="143">
        <v>103.737</v>
      </c>
      <c r="D55" s="216" t="s">
        <v>46</v>
      </c>
      <c r="E55" s="150">
        <v>5685.043</v>
      </c>
      <c r="F55" s="87">
        <v>5805.075</v>
      </c>
      <c r="G55" s="265" t="s">
        <v>46</v>
      </c>
      <c r="H55" s="265" t="s">
        <v>46</v>
      </c>
      <c r="I55" s="265" t="s">
        <v>46</v>
      </c>
      <c r="J55" s="265" t="s">
        <v>46</v>
      </c>
      <c r="K55" s="265" t="s">
        <v>46</v>
      </c>
      <c r="L55" s="87">
        <v>5805.075</v>
      </c>
      <c r="M55" s="39"/>
    </row>
    <row r="56" spans="1:13" ht="12.75">
      <c r="A56" s="39" t="s">
        <v>177</v>
      </c>
      <c r="B56" s="216" t="s">
        <v>46</v>
      </c>
      <c r="C56" s="143">
        <v>64.329</v>
      </c>
      <c r="D56" s="216" t="s">
        <v>46</v>
      </c>
      <c r="E56" s="150">
        <v>678.687</v>
      </c>
      <c r="F56" s="87">
        <v>743.016</v>
      </c>
      <c r="G56" s="265" t="s">
        <v>46</v>
      </c>
      <c r="H56" s="265" t="s">
        <v>46</v>
      </c>
      <c r="I56" s="265" t="s">
        <v>46</v>
      </c>
      <c r="J56" s="265" t="s">
        <v>46</v>
      </c>
      <c r="K56" s="265" t="s">
        <v>46</v>
      </c>
      <c r="L56" s="87">
        <v>743.016</v>
      </c>
      <c r="M56" s="39"/>
    </row>
    <row r="57" spans="1:13" ht="12.75">
      <c r="A57" s="39" t="s">
        <v>178</v>
      </c>
      <c r="B57" s="143">
        <v>127.614</v>
      </c>
      <c r="C57" s="143">
        <v>1595.964</v>
      </c>
      <c r="D57" s="143">
        <v>1503.993</v>
      </c>
      <c r="E57" s="150">
        <v>29083.945</v>
      </c>
      <c r="F57" s="87">
        <v>32311.516</v>
      </c>
      <c r="G57" s="265">
        <v>7.219</v>
      </c>
      <c r="H57" s="265" t="s">
        <v>46</v>
      </c>
      <c r="I57" s="87">
        <v>4511.981</v>
      </c>
      <c r="J57" s="265" t="s">
        <v>46</v>
      </c>
      <c r="K57" s="86">
        <v>4519.2</v>
      </c>
      <c r="L57" s="87">
        <v>36830.716</v>
      </c>
      <c r="M57" s="39"/>
    </row>
    <row r="58" spans="1:13" s="400" customFormat="1" ht="12.75">
      <c r="A58" s="67" t="s">
        <v>179</v>
      </c>
      <c r="B58" s="144">
        <v>255.529</v>
      </c>
      <c r="C58" s="144">
        <v>10586.780999999999</v>
      </c>
      <c r="D58" s="144">
        <v>2883.8179999999998</v>
      </c>
      <c r="E58" s="144">
        <v>44197.789</v>
      </c>
      <c r="F58" s="138">
        <v>57923.917</v>
      </c>
      <c r="G58" s="138">
        <v>7.219</v>
      </c>
      <c r="H58" s="147" t="s">
        <v>46</v>
      </c>
      <c r="I58" s="159">
        <v>4807.835</v>
      </c>
      <c r="J58" s="159">
        <v>506.08</v>
      </c>
      <c r="K58" s="148">
        <v>5321.134</v>
      </c>
      <c r="L58" s="138">
        <v>63245.051</v>
      </c>
      <c r="M58" s="67"/>
    </row>
    <row r="59" spans="1:13" ht="12.75">
      <c r="A59" s="39"/>
      <c r="B59" s="149"/>
      <c r="C59" s="149"/>
      <c r="D59" s="149"/>
      <c r="E59" s="149"/>
      <c r="F59" s="87"/>
      <c r="G59" s="154"/>
      <c r="H59" s="149"/>
      <c r="I59" s="149"/>
      <c r="J59" s="149"/>
      <c r="K59" s="148"/>
      <c r="L59" s="138"/>
      <c r="M59" s="39"/>
    </row>
    <row r="60" spans="1:13" ht="12.75">
      <c r="A60" s="39" t="s">
        <v>180</v>
      </c>
      <c r="B60" s="86">
        <v>53.408</v>
      </c>
      <c r="C60" s="86">
        <v>1279.142</v>
      </c>
      <c r="D60" s="216">
        <v>1</v>
      </c>
      <c r="E60" s="160">
        <v>1394.392</v>
      </c>
      <c r="F60" s="87">
        <v>2727.942</v>
      </c>
      <c r="G60" s="265" t="s">
        <v>46</v>
      </c>
      <c r="H60" s="265" t="s">
        <v>46</v>
      </c>
      <c r="I60" s="265">
        <v>0.991</v>
      </c>
      <c r="J60" s="265" t="s">
        <v>46</v>
      </c>
      <c r="K60" s="265">
        <v>0.991</v>
      </c>
      <c r="L60" s="87">
        <v>2728.933</v>
      </c>
      <c r="M60" s="39"/>
    </row>
    <row r="61" spans="1:13" ht="12.75">
      <c r="A61" s="39" t="s">
        <v>181</v>
      </c>
      <c r="B61" s="86">
        <v>118.157</v>
      </c>
      <c r="C61" s="86">
        <v>214.524</v>
      </c>
      <c r="D61" s="86">
        <v>44.504</v>
      </c>
      <c r="E61" s="160">
        <v>677.246</v>
      </c>
      <c r="F61" s="87">
        <v>1054.431</v>
      </c>
      <c r="G61" s="265">
        <v>6.903</v>
      </c>
      <c r="H61" s="87">
        <v>3.16</v>
      </c>
      <c r="I61" s="87" t="s">
        <v>46</v>
      </c>
      <c r="J61" s="87">
        <v>8.61</v>
      </c>
      <c r="K61" s="86">
        <v>18.673</v>
      </c>
      <c r="L61" s="87">
        <v>1073.104</v>
      </c>
      <c r="M61" s="39"/>
    </row>
    <row r="62" spans="1:13" ht="12.75">
      <c r="A62" s="39" t="s">
        <v>182</v>
      </c>
      <c r="B62" s="86">
        <v>1310.983</v>
      </c>
      <c r="C62" s="86">
        <v>2082.118</v>
      </c>
      <c r="D62" s="86">
        <v>591.938</v>
      </c>
      <c r="E62" s="160">
        <v>4606.02</v>
      </c>
      <c r="F62" s="87">
        <v>8591.059000000001</v>
      </c>
      <c r="G62" s="216" t="s">
        <v>46</v>
      </c>
      <c r="H62" s="87">
        <v>42.981</v>
      </c>
      <c r="I62" s="87">
        <v>25.143</v>
      </c>
      <c r="J62" s="87">
        <v>223.682</v>
      </c>
      <c r="K62" s="86">
        <v>291.806</v>
      </c>
      <c r="L62" s="87">
        <v>8882.865000000002</v>
      </c>
      <c r="M62" s="39"/>
    </row>
    <row r="63" spans="1:13" s="400" customFormat="1" ht="12.75">
      <c r="A63" s="67" t="s">
        <v>183</v>
      </c>
      <c r="B63" s="148">
        <v>1482.548</v>
      </c>
      <c r="C63" s="148">
        <v>3575.784</v>
      </c>
      <c r="D63" s="148">
        <v>637.442</v>
      </c>
      <c r="E63" s="153">
        <v>6677.658</v>
      </c>
      <c r="F63" s="138">
        <v>12373.432</v>
      </c>
      <c r="G63" s="138">
        <v>6.903</v>
      </c>
      <c r="H63" s="147">
        <v>46.141000000000005</v>
      </c>
      <c r="I63" s="147">
        <v>26.134</v>
      </c>
      <c r="J63" s="147">
        <v>232.29199999999997</v>
      </c>
      <c r="K63" s="148">
        <v>311.47</v>
      </c>
      <c r="L63" s="138">
        <v>12684.902000000002</v>
      </c>
      <c r="M63" s="67"/>
    </row>
    <row r="64" spans="1:13" ht="12.75">
      <c r="A64" s="39"/>
      <c r="B64" s="86"/>
      <c r="C64" s="86"/>
      <c r="D64" s="86"/>
      <c r="E64" s="160"/>
      <c r="F64" s="87"/>
      <c r="G64" s="154"/>
      <c r="H64" s="149"/>
      <c r="I64" s="149"/>
      <c r="J64" s="149"/>
      <c r="K64" s="148"/>
      <c r="L64" s="138"/>
      <c r="M64" s="39"/>
    </row>
    <row r="65" spans="1:13" s="400" customFormat="1" ht="12.75">
      <c r="A65" s="67" t="s">
        <v>184</v>
      </c>
      <c r="B65" s="216" t="s">
        <v>46</v>
      </c>
      <c r="C65" s="148">
        <v>10922.434</v>
      </c>
      <c r="D65" s="216" t="s">
        <v>46</v>
      </c>
      <c r="E65" s="153">
        <v>10936.834</v>
      </c>
      <c r="F65" s="138">
        <v>21859.268</v>
      </c>
      <c r="G65" s="265" t="s">
        <v>46</v>
      </c>
      <c r="H65" s="265" t="s">
        <v>46</v>
      </c>
      <c r="I65" s="265" t="s">
        <v>46</v>
      </c>
      <c r="J65" s="265" t="s">
        <v>46</v>
      </c>
      <c r="K65" s="265" t="s">
        <v>46</v>
      </c>
      <c r="L65" s="138">
        <v>21859.268</v>
      </c>
      <c r="M65" s="67"/>
    </row>
    <row r="66" spans="1:13" ht="12.75">
      <c r="A66" s="39"/>
      <c r="B66" s="86"/>
      <c r="C66" s="86"/>
      <c r="D66" s="86"/>
      <c r="E66" s="160"/>
      <c r="F66" s="87"/>
      <c r="G66" s="265" t="s">
        <v>46</v>
      </c>
      <c r="H66" s="265" t="s">
        <v>46</v>
      </c>
      <c r="I66" s="87"/>
      <c r="J66" s="87"/>
      <c r="K66" s="148"/>
      <c r="L66" s="138"/>
      <c r="M66" s="39"/>
    </row>
    <row r="67" spans="1:13" ht="12.75">
      <c r="A67" s="39" t="s">
        <v>185</v>
      </c>
      <c r="B67" s="86">
        <v>13.076</v>
      </c>
      <c r="C67" s="86">
        <v>818.128</v>
      </c>
      <c r="D67" s="86">
        <v>815.374</v>
      </c>
      <c r="E67" s="160">
        <v>2286.4</v>
      </c>
      <c r="F67" s="87">
        <v>3932.978</v>
      </c>
      <c r="G67" s="265" t="s">
        <v>46</v>
      </c>
      <c r="H67" s="265">
        <v>1</v>
      </c>
      <c r="I67" s="265" t="s">
        <v>46</v>
      </c>
      <c r="J67" s="265">
        <v>0.81</v>
      </c>
      <c r="K67" s="265">
        <v>1.81</v>
      </c>
      <c r="L67" s="87">
        <v>3934.788</v>
      </c>
      <c r="M67" s="39"/>
    </row>
    <row r="68" spans="1:13" ht="12.75">
      <c r="A68" s="39" t="s">
        <v>186</v>
      </c>
      <c r="B68" s="86">
        <v>70.763</v>
      </c>
      <c r="C68" s="86">
        <v>6483.968</v>
      </c>
      <c r="D68" s="86">
        <v>1706.418</v>
      </c>
      <c r="E68" s="160">
        <v>11700.912</v>
      </c>
      <c r="F68" s="87">
        <v>19962.061</v>
      </c>
      <c r="G68" s="216" t="s">
        <v>46</v>
      </c>
      <c r="H68" s="265" t="s">
        <v>46</v>
      </c>
      <c r="I68" s="87">
        <v>255.62</v>
      </c>
      <c r="J68" s="87" t="s">
        <v>46</v>
      </c>
      <c r="K68" s="86">
        <v>255.62</v>
      </c>
      <c r="L68" s="87">
        <v>20217.681</v>
      </c>
      <c r="M68" s="39"/>
    </row>
    <row r="69" spans="1:13" s="400" customFormat="1" ht="12.75">
      <c r="A69" s="67" t="s">
        <v>187</v>
      </c>
      <c r="B69" s="144">
        <v>83.839</v>
      </c>
      <c r="C69" s="144">
        <v>7302.096</v>
      </c>
      <c r="D69" s="144">
        <v>2521.792</v>
      </c>
      <c r="E69" s="144">
        <v>13987.312</v>
      </c>
      <c r="F69" s="138">
        <v>23895.039</v>
      </c>
      <c r="G69" s="231" t="s">
        <v>46</v>
      </c>
      <c r="H69" s="231">
        <v>1</v>
      </c>
      <c r="I69" s="159">
        <v>255.62</v>
      </c>
      <c r="J69" s="159">
        <v>0.81</v>
      </c>
      <c r="K69" s="94">
        <v>257.43</v>
      </c>
      <c r="L69" s="138">
        <v>24152.469</v>
      </c>
      <c r="M69" s="67"/>
    </row>
    <row r="70" spans="1:13" ht="12.75">
      <c r="A70" s="39"/>
      <c r="B70" s="149"/>
      <c r="C70" s="149"/>
      <c r="D70" s="149"/>
      <c r="E70" s="149"/>
      <c r="F70" s="87"/>
      <c r="G70" s="154"/>
      <c r="H70" s="149"/>
      <c r="I70" s="149"/>
      <c r="J70" s="149"/>
      <c r="K70" s="148"/>
      <c r="L70" s="138"/>
      <c r="M70" s="39"/>
    </row>
    <row r="71" spans="1:13" ht="12.75">
      <c r="A71" s="39" t="s">
        <v>188</v>
      </c>
      <c r="B71" s="86">
        <v>17.999</v>
      </c>
      <c r="C71" s="88">
        <v>265.418</v>
      </c>
      <c r="D71" s="86">
        <v>79.426</v>
      </c>
      <c r="E71" s="160">
        <v>1561.119</v>
      </c>
      <c r="F71" s="87">
        <v>1923.962</v>
      </c>
      <c r="G71" s="265" t="s">
        <v>46</v>
      </c>
      <c r="H71" s="265" t="s">
        <v>46</v>
      </c>
      <c r="I71" s="265" t="s">
        <v>46</v>
      </c>
      <c r="J71" s="265" t="s">
        <v>46</v>
      </c>
      <c r="K71" s="265" t="s">
        <v>46</v>
      </c>
      <c r="L71" s="87">
        <v>1923.962</v>
      </c>
      <c r="M71" s="39"/>
    </row>
    <row r="72" spans="1:13" ht="12.75">
      <c r="A72" s="39" t="s">
        <v>189</v>
      </c>
      <c r="B72" s="216" t="s">
        <v>46</v>
      </c>
      <c r="C72" s="88">
        <v>2216.96</v>
      </c>
      <c r="D72" s="86">
        <v>91.21</v>
      </c>
      <c r="E72" s="160">
        <v>2880.23</v>
      </c>
      <c r="F72" s="87">
        <v>5188.4</v>
      </c>
      <c r="G72" s="265" t="s">
        <v>46</v>
      </c>
      <c r="H72" s="265" t="s">
        <v>46</v>
      </c>
      <c r="I72" s="265" t="s">
        <v>46</v>
      </c>
      <c r="J72" s="265" t="s">
        <v>46</v>
      </c>
      <c r="K72" s="265" t="s">
        <v>46</v>
      </c>
      <c r="L72" s="87">
        <v>5188.4</v>
      </c>
      <c r="M72" s="39"/>
    </row>
    <row r="73" spans="1:13" ht="12.75">
      <c r="A73" s="39" t="s">
        <v>190</v>
      </c>
      <c r="B73" s="86">
        <v>3.641</v>
      </c>
      <c r="C73" s="88">
        <v>4155.049</v>
      </c>
      <c r="D73" s="86">
        <v>39.618</v>
      </c>
      <c r="E73" s="160">
        <v>110.645</v>
      </c>
      <c r="F73" s="87">
        <v>4308.953</v>
      </c>
      <c r="G73" s="265" t="s">
        <v>46</v>
      </c>
      <c r="H73" s="216" t="s">
        <v>46</v>
      </c>
      <c r="I73" s="265" t="s">
        <v>46</v>
      </c>
      <c r="J73" s="265" t="s">
        <v>46</v>
      </c>
      <c r="K73" s="216" t="s">
        <v>46</v>
      </c>
      <c r="L73" s="87">
        <v>4308.953</v>
      </c>
      <c r="M73" s="39"/>
    </row>
    <row r="74" spans="1:13" ht="12.75">
      <c r="A74" s="39" t="s">
        <v>191</v>
      </c>
      <c r="B74" s="216" t="s">
        <v>46</v>
      </c>
      <c r="C74" s="100">
        <v>236.74</v>
      </c>
      <c r="D74" s="86">
        <v>43.39</v>
      </c>
      <c r="E74" s="160">
        <v>396.169</v>
      </c>
      <c r="F74" s="87">
        <v>676.299</v>
      </c>
      <c r="G74" s="265" t="s">
        <v>46</v>
      </c>
      <c r="H74" s="87">
        <v>52.685</v>
      </c>
      <c r="I74" s="87">
        <v>7.36</v>
      </c>
      <c r="J74" s="87">
        <v>79.986</v>
      </c>
      <c r="K74" s="86">
        <v>140.031</v>
      </c>
      <c r="L74" s="87">
        <v>816.33</v>
      </c>
      <c r="M74" s="39"/>
    </row>
    <row r="75" spans="1:13" ht="12.75">
      <c r="A75" s="39" t="s">
        <v>192</v>
      </c>
      <c r="B75" s="216" t="s">
        <v>46</v>
      </c>
      <c r="C75" s="140">
        <v>7.56</v>
      </c>
      <c r="D75" s="216" t="s">
        <v>46</v>
      </c>
      <c r="E75" s="216">
        <v>14.945</v>
      </c>
      <c r="F75" s="87">
        <v>22.505</v>
      </c>
      <c r="G75" s="265" t="s">
        <v>46</v>
      </c>
      <c r="H75" s="265" t="s">
        <v>46</v>
      </c>
      <c r="I75" s="265" t="s">
        <v>46</v>
      </c>
      <c r="J75" s="265" t="s">
        <v>46</v>
      </c>
      <c r="K75" s="265" t="s">
        <v>46</v>
      </c>
      <c r="L75" s="87">
        <v>22.505</v>
      </c>
      <c r="M75" s="39"/>
    </row>
    <row r="76" spans="1:13" ht="12.75">
      <c r="A76" s="39" t="s">
        <v>193</v>
      </c>
      <c r="B76" s="86">
        <v>22.51</v>
      </c>
      <c r="C76" s="88">
        <v>93.435</v>
      </c>
      <c r="D76" s="86">
        <v>15.4</v>
      </c>
      <c r="E76" s="160">
        <v>458.41</v>
      </c>
      <c r="F76" s="87">
        <v>589.755</v>
      </c>
      <c r="G76" s="265" t="s">
        <v>46</v>
      </c>
      <c r="H76" s="265" t="s">
        <v>46</v>
      </c>
      <c r="I76" s="265" t="s">
        <v>46</v>
      </c>
      <c r="J76" s="265" t="s">
        <v>46</v>
      </c>
      <c r="K76" s="265" t="s">
        <v>46</v>
      </c>
      <c r="L76" s="87">
        <v>589.755</v>
      </c>
      <c r="M76" s="39"/>
    </row>
    <row r="77" spans="1:13" ht="12.75">
      <c r="A77" s="39" t="s">
        <v>194</v>
      </c>
      <c r="B77" s="86">
        <v>29.26</v>
      </c>
      <c r="C77" s="88">
        <v>3519.762</v>
      </c>
      <c r="D77" s="86">
        <v>238.868</v>
      </c>
      <c r="E77" s="160">
        <v>264.521</v>
      </c>
      <c r="F77" s="87">
        <v>4052.4110000000005</v>
      </c>
      <c r="G77" s="265" t="s">
        <v>46</v>
      </c>
      <c r="H77" s="265" t="s">
        <v>46</v>
      </c>
      <c r="I77" s="265" t="s">
        <v>46</v>
      </c>
      <c r="J77" s="265" t="s">
        <v>46</v>
      </c>
      <c r="K77" s="265" t="s">
        <v>46</v>
      </c>
      <c r="L77" s="87">
        <v>4052.4110000000005</v>
      </c>
      <c r="M77" s="39"/>
    </row>
    <row r="78" spans="1:13" ht="12.75">
      <c r="A78" s="39" t="s">
        <v>195</v>
      </c>
      <c r="B78" s="86">
        <v>243.187</v>
      </c>
      <c r="C78" s="88">
        <v>1733.064</v>
      </c>
      <c r="D78" s="86">
        <v>4909.811</v>
      </c>
      <c r="E78" s="160">
        <v>8260.621</v>
      </c>
      <c r="F78" s="87">
        <v>15146.682999999999</v>
      </c>
      <c r="G78" s="265" t="s">
        <v>46</v>
      </c>
      <c r="H78" s="265" t="s">
        <v>46</v>
      </c>
      <c r="I78" s="216" t="s">
        <v>46</v>
      </c>
      <c r="J78" s="52" t="s">
        <v>46</v>
      </c>
      <c r="K78" s="52" t="s">
        <v>46</v>
      </c>
      <c r="L78" s="87">
        <v>15146.682999999999</v>
      </c>
      <c r="M78" s="39"/>
    </row>
    <row r="79" spans="1:13" s="400" customFormat="1" ht="12.75">
      <c r="A79" s="67" t="s">
        <v>211</v>
      </c>
      <c r="B79" s="156">
        <v>316.59700000000004</v>
      </c>
      <c r="C79" s="157">
        <v>12227.988000000001</v>
      </c>
      <c r="D79" s="157">
        <v>5417.723</v>
      </c>
      <c r="E79" s="158">
        <v>13946.66</v>
      </c>
      <c r="F79" s="138">
        <v>31908.967999999993</v>
      </c>
      <c r="G79" s="147" t="s">
        <v>46</v>
      </c>
      <c r="H79" s="147">
        <v>52.685</v>
      </c>
      <c r="I79" s="147">
        <v>7.36</v>
      </c>
      <c r="J79" s="147">
        <v>79.986</v>
      </c>
      <c r="K79" s="148">
        <v>140.031</v>
      </c>
      <c r="L79" s="138">
        <v>32048.998999999996</v>
      </c>
      <c r="M79" s="67"/>
    </row>
    <row r="80" spans="1:13" ht="12.75">
      <c r="A80" s="39"/>
      <c r="B80" s="149"/>
      <c r="C80" s="149"/>
      <c r="D80" s="143"/>
      <c r="E80" s="150"/>
      <c r="F80" s="87"/>
      <c r="G80" s="154"/>
      <c r="H80" s="149"/>
      <c r="I80" s="149"/>
      <c r="J80" s="149"/>
      <c r="K80" s="148"/>
      <c r="L80" s="138"/>
      <c r="M80" s="39"/>
    </row>
    <row r="81" spans="1:13" ht="12.75">
      <c r="A81" s="39" t="s">
        <v>196</v>
      </c>
      <c r="B81" s="86">
        <v>80.301</v>
      </c>
      <c r="C81" s="86">
        <v>161.787</v>
      </c>
      <c r="D81" s="86">
        <v>289.011</v>
      </c>
      <c r="E81" s="160">
        <v>336.696</v>
      </c>
      <c r="F81" s="87">
        <v>867.795</v>
      </c>
      <c r="G81" s="265" t="s">
        <v>46</v>
      </c>
      <c r="H81" s="265" t="s">
        <v>46</v>
      </c>
      <c r="I81" s="265" t="s">
        <v>46</v>
      </c>
      <c r="J81" s="265" t="s">
        <v>46</v>
      </c>
      <c r="K81" s="265" t="s">
        <v>46</v>
      </c>
      <c r="L81" s="87">
        <v>867.795</v>
      </c>
      <c r="M81" s="39"/>
    </row>
    <row r="82" spans="1:13" ht="12.75">
      <c r="A82" s="39" t="s">
        <v>197</v>
      </c>
      <c r="B82" s="86">
        <v>24.398</v>
      </c>
      <c r="C82" s="86">
        <v>318.893</v>
      </c>
      <c r="D82" s="86">
        <v>337.991</v>
      </c>
      <c r="E82" s="160">
        <v>464.564</v>
      </c>
      <c r="F82" s="87">
        <v>1145.846</v>
      </c>
      <c r="G82" s="265" t="s">
        <v>46</v>
      </c>
      <c r="H82" s="265" t="s">
        <v>46</v>
      </c>
      <c r="I82" s="265" t="s">
        <v>46</v>
      </c>
      <c r="J82" s="265" t="s">
        <v>46</v>
      </c>
      <c r="K82" s="265" t="s">
        <v>46</v>
      </c>
      <c r="L82" s="87">
        <v>1145.846</v>
      </c>
      <c r="M82" s="39"/>
    </row>
    <row r="83" spans="1:13" s="400" customFormat="1" ht="12.75">
      <c r="A83" s="67" t="s">
        <v>198</v>
      </c>
      <c r="B83" s="144">
        <v>104.699</v>
      </c>
      <c r="C83" s="144">
        <v>480.68</v>
      </c>
      <c r="D83" s="144">
        <v>627.002</v>
      </c>
      <c r="E83" s="144">
        <v>801.26</v>
      </c>
      <c r="F83" s="138">
        <v>2013.641</v>
      </c>
      <c r="G83" s="265" t="s">
        <v>46</v>
      </c>
      <c r="H83" s="265" t="s">
        <v>46</v>
      </c>
      <c r="I83" s="265" t="s">
        <v>46</v>
      </c>
      <c r="J83" s="265" t="s">
        <v>46</v>
      </c>
      <c r="K83" s="265" t="s">
        <v>46</v>
      </c>
      <c r="L83" s="138">
        <v>2013.641</v>
      </c>
      <c r="M83" s="67"/>
    </row>
    <row r="84" spans="1:13" ht="12.75">
      <c r="A84" s="39"/>
      <c r="B84" s="87"/>
      <c r="C84" s="87"/>
      <c r="D84" s="87"/>
      <c r="E84" s="87"/>
      <c r="F84" s="87"/>
      <c r="G84" s="87"/>
      <c r="H84" s="87"/>
      <c r="I84" s="87"/>
      <c r="J84" s="140"/>
      <c r="K84" s="148"/>
      <c r="L84" s="87"/>
      <c r="M84" s="39"/>
    </row>
    <row r="85" spans="1:13" ht="12.75">
      <c r="A85" s="218" t="s">
        <v>199</v>
      </c>
      <c r="B85" s="142">
        <v>34908.85900000001</v>
      </c>
      <c r="C85" s="142">
        <v>185762.515</v>
      </c>
      <c r="D85" s="142">
        <v>77527.95299999998</v>
      </c>
      <c r="E85" s="142">
        <v>337168.14799999987</v>
      </c>
      <c r="F85" s="142">
        <v>635367.475</v>
      </c>
      <c r="G85" s="142">
        <v>1123.415</v>
      </c>
      <c r="H85" s="142">
        <v>3322.101</v>
      </c>
      <c r="I85" s="142">
        <v>21276.837999999996</v>
      </c>
      <c r="J85" s="142">
        <v>9317.806</v>
      </c>
      <c r="K85" s="161">
        <v>35040.16</v>
      </c>
      <c r="L85" s="142">
        <v>670407.635</v>
      </c>
      <c r="M85" s="39"/>
    </row>
    <row r="86" spans="1:13" ht="12.75">
      <c r="A86" s="71" t="s">
        <v>136</v>
      </c>
      <c r="B86" s="265" t="s">
        <v>46</v>
      </c>
      <c r="C86" s="265" t="s">
        <v>46</v>
      </c>
      <c r="D86" s="265" t="s">
        <v>46</v>
      </c>
      <c r="E86" s="265" t="s">
        <v>46</v>
      </c>
      <c r="F86" s="265" t="s">
        <v>46</v>
      </c>
      <c r="G86" s="265" t="s">
        <v>46</v>
      </c>
      <c r="H86" s="265" t="s">
        <v>46</v>
      </c>
      <c r="I86" s="265" t="s">
        <v>46</v>
      </c>
      <c r="J86" s="265" t="s">
        <v>46</v>
      </c>
      <c r="K86" s="265" t="s">
        <v>46</v>
      </c>
      <c r="L86" s="266" t="s">
        <v>46</v>
      </c>
      <c r="M86" s="39"/>
    </row>
    <row r="87" spans="1:13" ht="12.75">
      <c r="A87" s="72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39"/>
    </row>
    <row r="88" spans="1:13" ht="13.5" thickBot="1">
      <c r="A88" s="74" t="s">
        <v>137</v>
      </c>
      <c r="B88" s="177">
        <v>34908.85900000001</v>
      </c>
      <c r="C88" s="177">
        <v>185762.515</v>
      </c>
      <c r="D88" s="177">
        <v>77527.95299999998</v>
      </c>
      <c r="E88" s="177">
        <v>337168.14799999987</v>
      </c>
      <c r="F88" s="177">
        <v>635367.475</v>
      </c>
      <c r="G88" s="177">
        <v>1123.415</v>
      </c>
      <c r="H88" s="177">
        <v>3322.101</v>
      </c>
      <c r="I88" s="177">
        <v>21276.837999999996</v>
      </c>
      <c r="J88" s="177">
        <v>9317.806</v>
      </c>
      <c r="K88" s="177">
        <v>35040.16</v>
      </c>
      <c r="L88" s="177">
        <v>670407.635</v>
      </c>
      <c r="M88" s="39"/>
    </row>
  </sheetData>
  <mergeCells count="5">
    <mergeCell ref="A1:L1"/>
    <mergeCell ref="A3:L3"/>
    <mergeCell ref="B5:F6"/>
    <mergeCell ref="L5:L7"/>
    <mergeCell ref="G5:K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85"/>
  <sheetViews>
    <sheetView zoomScale="70" zoomScaleNormal="70" workbookViewId="0" topLeftCell="A1">
      <selection activeCell="C12" sqref="C12"/>
    </sheetView>
  </sheetViews>
  <sheetFormatPr defaultColWidth="11.421875" defaultRowHeight="12.75"/>
  <cols>
    <col min="1" max="1" width="24.7109375" style="100" customWidth="1"/>
    <col min="2" max="2" width="13.8515625" style="100" customWidth="1"/>
    <col min="3" max="4" width="14.57421875" style="100" customWidth="1"/>
    <col min="5" max="5" width="14.28125" style="100" customWidth="1"/>
    <col min="6" max="6" width="15.57421875" style="100" customWidth="1"/>
    <col min="7" max="8" width="11.7109375" style="100" customWidth="1"/>
    <col min="9" max="10" width="14.28125" style="100" customWidth="1"/>
    <col min="11" max="11" width="15.00390625" style="100" customWidth="1"/>
    <col min="12" max="12" width="19.8515625" style="39" customWidth="1"/>
    <col min="13" max="16384" width="11.421875" style="100" customWidth="1"/>
  </cols>
  <sheetData>
    <row r="1" spans="1:12" s="342" customFormat="1" ht="18">
      <c r="A1" s="635" t="s">
        <v>0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</row>
    <row r="2" spans="1:12" ht="12.75">
      <c r="A2" s="773" t="s">
        <v>412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2"/>
    </row>
    <row r="3" spans="1:12" s="93" customFormat="1" ht="15">
      <c r="A3" s="636" t="s">
        <v>389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</row>
    <row r="4" ht="13.5" thickBot="1"/>
    <row r="5" spans="1:13" ht="12.75">
      <c r="A5" s="202" t="s">
        <v>141</v>
      </c>
      <c r="B5" s="669" t="s">
        <v>139</v>
      </c>
      <c r="C5" s="671"/>
      <c r="D5" s="671"/>
      <c r="E5" s="671"/>
      <c r="F5" s="672"/>
      <c r="G5" s="669" t="s">
        <v>140</v>
      </c>
      <c r="H5" s="671"/>
      <c r="I5" s="671"/>
      <c r="J5" s="671"/>
      <c r="K5" s="672"/>
      <c r="L5" s="669" t="s">
        <v>10</v>
      </c>
      <c r="M5" s="39"/>
    </row>
    <row r="6" spans="1:13" ht="12.75">
      <c r="A6" s="66" t="s">
        <v>142</v>
      </c>
      <c r="B6" s="673"/>
      <c r="C6" s="674"/>
      <c r="D6" s="674"/>
      <c r="E6" s="674"/>
      <c r="F6" s="675"/>
      <c r="G6" s="673"/>
      <c r="H6" s="674"/>
      <c r="I6" s="674"/>
      <c r="J6" s="674"/>
      <c r="K6" s="675"/>
      <c r="L6" s="680"/>
      <c r="M6" s="39"/>
    </row>
    <row r="7" spans="1:13" ht="13.5" thickBot="1">
      <c r="A7" s="208"/>
      <c r="B7" s="206" t="s">
        <v>25</v>
      </c>
      <c r="C7" s="206" t="s">
        <v>29</v>
      </c>
      <c r="D7" s="206" t="s">
        <v>30</v>
      </c>
      <c r="E7" s="206" t="s">
        <v>31</v>
      </c>
      <c r="F7" s="206" t="s">
        <v>10</v>
      </c>
      <c r="G7" s="206" t="s">
        <v>25</v>
      </c>
      <c r="H7" s="206" t="s">
        <v>29</v>
      </c>
      <c r="I7" s="206" t="s">
        <v>30</v>
      </c>
      <c r="J7" s="206" t="s">
        <v>31</v>
      </c>
      <c r="K7" s="212" t="s">
        <v>10</v>
      </c>
      <c r="L7" s="670"/>
      <c r="M7" s="39"/>
    </row>
    <row r="8" spans="1:13" ht="12.75">
      <c r="A8" s="39" t="s">
        <v>143</v>
      </c>
      <c r="B8" s="143">
        <v>4066.367</v>
      </c>
      <c r="C8" s="143">
        <v>7299.261</v>
      </c>
      <c r="D8" s="143">
        <v>11707.606</v>
      </c>
      <c r="E8" s="143">
        <v>8896.741</v>
      </c>
      <c r="F8" s="143">
        <v>31969.975</v>
      </c>
      <c r="G8" s="143">
        <v>31.386</v>
      </c>
      <c r="H8" s="143">
        <v>97.821</v>
      </c>
      <c r="I8" s="143">
        <v>2165.85</v>
      </c>
      <c r="J8" s="143">
        <v>3.222</v>
      </c>
      <c r="K8" s="143">
        <v>2298.279</v>
      </c>
      <c r="L8" s="149">
        <v>34268.254</v>
      </c>
      <c r="M8" s="39"/>
    </row>
    <row r="9" spans="1:13" ht="12.75">
      <c r="A9" s="39" t="s">
        <v>144</v>
      </c>
      <c r="B9" s="143">
        <v>3619.489</v>
      </c>
      <c r="C9" s="143">
        <v>3103.215</v>
      </c>
      <c r="D9" s="143">
        <v>1451.341</v>
      </c>
      <c r="E9" s="143">
        <v>6261.881</v>
      </c>
      <c r="F9" s="143">
        <v>14435.926</v>
      </c>
      <c r="G9" s="143">
        <v>655.186</v>
      </c>
      <c r="H9" s="143">
        <v>783.104</v>
      </c>
      <c r="I9" s="143">
        <v>1593.323</v>
      </c>
      <c r="J9" s="143">
        <v>1347.716</v>
      </c>
      <c r="K9" s="143">
        <v>4379.329</v>
      </c>
      <c r="L9" s="149">
        <v>18815.254999999997</v>
      </c>
      <c r="M9" s="39"/>
    </row>
    <row r="10" spans="1:13" ht="12.75">
      <c r="A10" s="39" t="s">
        <v>145</v>
      </c>
      <c r="B10" s="143">
        <v>4180.344</v>
      </c>
      <c r="C10" s="143">
        <v>3765.319</v>
      </c>
      <c r="D10" s="143">
        <v>2500.091</v>
      </c>
      <c r="E10" s="143">
        <v>7099.74</v>
      </c>
      <c r="F10" s="143">
        <v>17545.494</v>
      </c>
      <c r="G10" s="143">
        <v>1.048</v>
      </c>
      <c r="H10" s="143">
        <v>0.86</v>
      </c>
      <c r="I10" s="143" t="s">
        <v>46</v>
      </c>
      <c r="J10" s="143">
        <v>2.316</v>
      </c>
      <c r="K10" s="143">
        <v>4.224</v>
      </c>
      <c r="L10" s="149">
        <v>17549.717999999997</v>
      </c>
      <c r="M10" s="39"/>
    </row>
    <row r="11" spans="1:13" ht="12.75">
      <c r="A11" s="39" t="s">
        <v>146</v>
      </c>
      <c r="B11" s="143">
        <v>6264.493</v>
      </c>
      <c r="C11" s="143">
        <v>4482.065</v>
      </c>
      <c r="D11" s="143">
        <v>4938.197</v>
      </c>
      <c r="E11" s="143">
        <v>4423.6</v>
      </c>
      <c r="F11" s="143">
        <v>20108.355000000003</v>
      </c>
      <c r="G11" s="143">
        <v>449.19</v>
      </c>
      <c r="H11" s="143">
        <v>275.56</v>
      </c>
      <c r="I11" s="143">
        <v>108.852</v>
      </c>
      <c r="J11" s="143">
        <v>114.572</v>
      </c>
      <c r="K11" s="143">
        <v>948.174</v>
      </c>
      <c r="L11" s="149">
        <v>21056.529000000002</v>
      </c>
      <c r="M11" s="39"/>
    </row>
    <row r="12" spans="1:13" s="400" customFormat="1" ht="12.75">
      <c r="A12" s="67" t="s">
        <v>147</v>
      </c>
      <c r="B12" s="156">
        <v>18130.693</v>
      </c>
      <c r="C12" s="156">
        <v>18649.86</v>
      </c>
      <c r="D12" s="156">
        <v>20597.235</v>
      </c>
      <c r="E12" s="156">
        <v>26681.962</v>
      </c>
      <c r="F12" s="156">
        <v>84059.75</v>
      </c>
      <c r="G12" s="156">
        <v>1136.81</v>
      </c>
      <c r="H12" s="156">
        <v>1157.345</v>
      </c>
      <c r="I12" s="156">
        <v>3868.0249999999996</v>
      </c>
      <c r="J12" s="156">
        <v>1467.826</v>
      </c>
      <c r="K12" s="156">
        <v>7630.006</v>
      </c>
      <c r="L12" s="144">
        <v>91689.756</v>
      </c>
      <c r="M12" s="67"/>
    </row>
    <row r="13" spans="1:13" ht="12.75">
      <c r="A13" s="39"/>
      <c r="B13" s="148"/>
      <c r="C13" s="148"/>
      <c r="D13" s="148"/>
      <c r="E13" s="153"/>
      <c r="F13" s="87"/>
      <c r="G13" s="148"/>
      <c r="H13" s="216"/>
      <c r="I13" s="148"/>
      <c r="J13" s="138"/>
      <c r="K13" s="148"/>
      <c r="L13" s="138"/>
      <c r="M13" s="39"/>
    </row>
    <row r="14" spans="1:13" s="400" customFormat="1" ht="12.75">
      <c r="A14" s="67" t="s">
        <v>148</v>
      </c>
      <c r="B14" s="156">
        <v>1223.593</v>
      </c>
      <c r="C14" s="156">
        <v>3693.951</v>
      </c>
      <c r="D14" s="156">
        <v>1563.929</v>
      </c>
      <c r="E14" s="156">
        <v>10843.887</v>
      </c>
      <c r="F14" s="156">
        <v>17325.36</v>
      </c>
      <c r="G14" s="156">
        <v>16.121</v>
      </c>
      <c r="H14" s="156">
        <v>194.153</v>
      </c>
      <c r="I14" s="156">
        <v>1115.726</v>
      </c>
      <c r="J14" s="156">
        <v>808.72</v>
      </c>
      <c r="K14" s="156">
        <v>2134.72</v>
      </c>
      <c r="L14" s="144">
        <v>19460.08</v>
      </c>
      <c r="M14" s="67"/>
    </row>
    <row r="15" spans="1:13" ht="12.75">
      <c r="A15" s="39"/>
      <c r="B15" s="148"/>
      <c r="C15" s="148"/>
      <c r="D15" s="148"/>
      <c r="E15" s="153"/>
      <c r="F15" s="87"/>
      <c r="G15" s="148"/>
      <c r="H15" s="216"/>
      <c r="I15" s="148"/>
      <c r="J15" s="138"/>
      <c r="K15" s="148"/>
      <c r="L15" s="138"/>
      <c r="M15" s="39"/>
    </row>
    <row r="16" spans="1:13" s="400" customFormat="1" ht="12.75">
      <c r="A16" s="67" t="s">
        <v>149</v>
      </c>
      <c r="B16" s="156">
        <v>380.591</v>
      </c>
      <c r="C16" s="156">
        <v>2130.853</v>
      </c>
      <c r="D16" s="156">
        <v>6423.203</v>
      </c>
      <c r="E16" s="156">
        <v>1766.893</v>
      </c>
      <c r="F16" s="156">
        <v>10701.54</v>
      </c>
      <c r="G16" s="146" t="s">
        <v>46</v>
      </c>
      <c r="H16" s="146" t="s">
        <v>46</v>
      </c>
      <c r="I16" s="146" t="s">
        <v>46</v>
      </c>
      <c r="J16" s="146" t="s">
        <v>46</v>
      </c>
      <c r="K16" s="146" t="s">
        <v>46</v>
      </c>
      <c r="L16" s="144">
        <v>10701.54</v>
      </c>
      <c r="M16" s="67"/>
    </row>
    <row r="17" spans="1:13" ht="12.75">
      <c r="A17" s="39"/>
      <c r="B17" s="148"/>
      <c r="C17" s="148"/>
      <c r="D17" s="148"/>
      <c r="E17" s="153"/>
      <c r="F17" s="87"/>
      <c r="G17" s="94"/>
      <c r="H17" s="216"/>
      <c r="I17" s="94"/>
      <c r="J17" s="70"/>
      <c r="K17" s="94"/>
      <c r="L17" s="138"/>
      <c r="M17" s="39"/>
    </row>
    <row r="18" spans="1:13" ht="12.75">
      <c r="A18" s="39" t="s">
        <v>150</v>
      </c>
      <c r="B18" s="143">
        <v>1.093</v>
      </c>
      <c r="C18" s="143">
        <v>76.52</v>
      </c>
      <c r="D18" s="143">
        <v>33.51</v>
      </c>
      <c r="E18" s="143">
        <v>26.14</v>
      </c>
      <c r="F18" s="143">
        <v>137.26299999999998</v>
      </c>
      <c r="G18" s="151" t="s">
        <v>46</v>
      </c>
      <c r="H18" s="151" t="s">
        <v>46</v>
      </c>
      <c r="I18" s="151" t="s">
        <v>46</v>
      </c>
      <c r="J18" s="151" t="s">
        <v>46</v>
      </c>
      <c r="K18" s="151" t="s">
        <v>46</v>
      </c>
      <c r="L18" s="149">
        <v>137.26299999999998</v>
      </c>
      <c r="M18" s="39"/>
    </row>
    <row r="19" spans="1:13" ht="12.75">
      <c r="A19" s="39" t="s">
        <v>151</v>
      </c>
      <c r="B19" s="143">
        <v>68.276</v>
      </c>
      <c r="C19" s="143">
        <v>5715.91</v>
      </c>
      <c r="D19" s="143">
        <v>2335.34</v>
      </c>
      <c r="E19" s="143">
        <v>3866.52</v>
      </c>
      <c r="F19" s="143">
        <v>11986.046</v>
      </c>
      <c r="G19" s="151" t="s">
        <v>46</v>
      </c>
      <c r="H19" s="151" t="s">
        <v>46</v>
      </c>
      <c r="I19" s="151" t="s">
        <v>46</v>
      </c>
      <c r="J19" s="151" t="s">
        <v>46</v>
      </c>
      <c r="K19" s="151" t="s">
        <v>46</v>
      </c>
      <c r="L19" s="149">
        <v>11986.046</v>
      </c>
      <c r="M19" s="39"/>
    </row>
    <row r="20" spans="1:13" ht="12.75">
      <c r="A20" s="39" t="s">
        <v>152</v>
      </c>
      <c r="B20" s="143">
        <v>91.73</v>
      </c>
      <c r="C20" s="143">
        <v>3776.63</v>
      </c>
      <c r="D20" s="143">
        <v>2568.94</v>
      </c>
      <c r="E20" s="143">
        <v>2576.43</v>
      </c>
      <c r="F20" s="143">
        <v>9013.73</v>
      </c>
      <c r="G20" s="151" t="s">
        <v>46</v>
      </c>
      <c r="H20" s="151" t="s">
        <v>46</v>
      </c>
      <c r="I20" s="151" t="s">
        <v>46</v>
      </c>
      <c r="J20" s="151" t="s">
        <v>46</v>
      </c>
      <c r="K20" s="151" t="s">
        <v>46</v>
      </c>
      <c r="L20" s="149">
        <v>9013.73</v>
      </c>
      <c r="M20" s="39"/>
    </row>
    <row r="21" spans="1:13" s="400" customFormat="1" ht="12.75">
      <c r="A21" s="67" t="s">
        <v>208</v>
      </c>
      <c r="B21" s="156">
        <v>161.099</v>
      </c>
      <c r="C21" s="156">
        <v>9569.06</v>
      </c>
      <c r="D21" s="156">
        <v>4937.79</v>
      </c>
      <c r="E21" s="156">
        <v>6469.09</v>
      </c>
      <c r="F21" s="156">
        <v>21137.039</v>
      </c>
      <c r="G21" s="146" t="s">
        <v>46</v>
      </c>
      <c r="H21" s="146" t="s">
        <v>46</v>
      </c>
      <c r="I21" s="146" t="s">
        <v>46</v>
      </c>
      <c r="J21" s="146" t="s">
        <v>46</v>
      </c>
      <c r="K21" s="146" t="s">
        <v>46</v>
      </c>
      <c r="L21" s="144">
        <v>21137.039</v>
      </c>
      <c r="M21" s="67"/>
    </row>
    <row r="22" spans="1:13" ht="12.75">
      <c r="A22" s="39"/>
      <c r="B22" s="148"/>
      <c r="C22" s="148"/>
      <c r="D22" s="148"/>
      <c r="E22" s="153"/>
      <c r="F22" s="87"/>
      <c r="G22" s="94"/>
      <c r="H22" s="216"/>
      <c r="I22" s="148"/>
      <c r="J22" s="70"/>
      <c r="K22" s="148"/>
      <c r="L22" s="138"/>
      <c r="M22" s="39"/>
    </row>
    <row r="23" spans="1:13" s="400" customFormat="1" ht="12.75">
      <c r="A23" s="67" t="s">
        <v>153</v>
      </c>
      <c r="B23" s="146" t="s">
        <v>46</v>
      </c>
      <c r="C23" s="156">
        <v>2728.976</v>
      </c>
      <c r="D23" s="156">
        <v>1505.642</v>
      </c>
      <c r="E23" s="156">
        <v>4402.148</v>
      </c>
      <c r="F23" s="156">
        <v>8636.766</v>
      </c>
      <c r="G23" s="146" t="s">
        <v>46</v>
      </c>
      <c r="H23" s="146" t="s">
        <v>46</v>
      </c>
      <c r="I23" s="156">
        <v>107.194</v>
      </c>
      <c r="J23" s="146" t="s">
        <v>46</v>
      </c>
      <c r="K23" s="156">
        <v>107.194</v>
      </c>
      <c r="L23" s="144">
        <v>8743.96</v>
      </c>
      <c r="M23" s="67"/>
    </row>
    <row r="24" spans="1:13" ht="12.75">
      <c r="A24" s="39"/>
      <c r="B24" s="148"/>
      <c r="C24" s="148"/>
      <c r="D24" s="148"/>
      <c r="E24" s="153"/>
      <c r="F24" s="87"/>
      <c r="G24" s="94"/>
      <c r="H24" s="216"/>
      <c r="I24" s="148"/>
      <c r="J24" s="70"/>
      <c r="K24" s="148"/>
      <c r="L24" s="138"/>
      <c r="M24" s="39"/>
    </row>
    <row r="25" spans="1:13" s="400" customFormat="1" ht="12.75">
      <c r="A25" s="67" t="s">
        <v>154</v>
      </c>
      <c r="B25" s="156">
        <v>3.081</v>
      </c>
      <c r="C25" s="156">
        <v>2808.844</v>
      </c>
      <c r="D25" s="156">
        <v>310.733</v>
      </c>
      <c r="E25" s="156">
        <v>1357.602</v>
      </c>
      <c r="F25" s="156">
        <v>4480.26</v>
      </c>
      <c r="G25" s="146" t="s">
        <v>46</v>
      </c>
      <c r="H25" s="146" t="s">
        <v>46</v>
      </c>
      <c r="I25" s="146" t="s">
        <v>46</v>
      </c>
      <c r="J25" s="146" t="s">
        <v>46</v>
      </c>
      <c r="K25" s="146" t="s">
        <v>46</v>
      </c>
      <c r="L25" s="144">
        <v>4480.26</v>
      </c>
      <c r="M25" s="67"/>
    </row>
    <row r="26" spans="1:13" ht="12.75">
      <c r="A26" s="39"/>
      <c r="B26" s="148"/>
      <c r="C26" s="148"/>
      <c r="D26" s="148"/>
      <c r="E26" s="153"/>
      <c r="F26" s="87"/>
      <c r="G26" s="94"/>
      <c r="H26" s="216"/>
      <c r="I26" s="148"/>
      <c r="J26" s="138"/>
      <c r="K26" s="148"/>
      <c r="L26" s="138"/>
      <c r="M26" s="39"/>
    </row>
    <row r="27" spans="1:13" ht="12.75">
      <c r="A27" s="39" t="s">
        <v>155</v>
      </c>
      <c r="B27" s="143">
        <v>0.74</v>
      </c>
      <c r="C27" s="143">
        <v>6985.856</v>
      </c>
      <c r="D27" s="143">
        <v>463.649</v>
      </c>
      <c r="E27" s="143">
        <v>16936.99</v>
      </c>
      <c r="F27" s="143">
        <v>24387.235</v>
      </c>
      <c r="G27" s="151" t="s">
        <v>46</v>
      </c>
      <c r="H27" s="143">
        <v>543.532</v>
      </c>
      <c r="I27" s="143">
        <v>82.246</v>
      </c>
      <c r="J27" s="143">
        <v>1826.625</v>
      </c>
      <c r="K27" s="143">
        <v>2452.4030000000002</v>
      </c>
      <c r="L27" s="149">
        <v>26839.638</v>
      </c>
      <c r="M27" s="39"/>
    </row>
    <row r="28" spans="1:13" ht="12.75">
      <c r="A28" s="39" t="s">
        <v>156</v>
      </c>
      <c r="B28" s="143">
        <v>5.374</v>
      </c>
      <c r="C28" s="143">
        <v>948.93</v>
      </c>
      <c r="D28" s="143">
        <v>0.27</v>
      </c>
      <c r="E28" s="143">
        <v>1500.371</v>
      </c>
      <c r="F28" s="143">
        <v>2454.945</v>
      </c>
      <c r="G28" s="151" t="s">
        <v>46</v>
      </c>
      <c r="H28" s="151" t="s">
        <v>46</v>
      </c>
      <c r="I28" s="151" t="s">
        <v>46</v>
      </c>
      <c r="J28" s="151" t="s">
        <v>46</v>
      </c>
      <c r="K28" s="151" t="s">
        <v>46</v>
      </c>
      <c r="L28" s="149">
        <v>2454.945</v>
      </c>
      <c r="M28" s="39"/>
    </row>
    <row r="29" spans="1:13" ht="12.75">
      <c r="A29" s="39" t="s">
        <v>157</v>
      </c>
      <c r="B29" s="143">
        <v>81.94</v>
      </c>
      <c r="C29" s="143">
        <v>2329.564</v>
      </c>
      <c r="D29" s="143">
        <v>21.34</v>
      </c>
      <c r="E29" s="143">
        <v>6137.865</v>
      </c>
      <c r="F29" s="143">
        <v>8570.708999999999</v>
      </c>
      <c r="G29" s="151" t="s">
        <v>46</v>
      </c>
      <c r="H29" s="151" t="s">
        <v>46</v>
      </c>
      <c r="I29" s="151" t="s">
        <v>46</v>
      </c>
      <c r="J29" s="151" t="s">
        <v>46</v>
      </c>
      <c r="K29" s="151" t="s">
        <v>46</v>
      </c>
      <c r="L29" s="149">
        <v>8570.708999999999</v>
      </c>
      <c r="M29" s="39"/>
    </row>
    <row r="30" spans="1:13" s="400" customFormat="1" ht="12.75">
      <c r="A30" s="67" t="s">
        <v>209</v>
      </c>
      <c r="B30" s="156">
        <v>88.054</v>
      </c>
      <c r="C30" s="156">
        <v>10264.35</v>
      </c>
      <c r="D30" s="156">
        <v>485.25899999999996</v>
      </c>
      <c r="E30" s="156">
        <v>24575.226000000002</v>
      </c>
      <c r="F30" s="156">
        <v>35412.888999999996</v>
      </c>
      <c r="G30" s="146" t="s">
        <v>46</v>
      </c>
      <c r="H30" s="156">
        <v>543.532</v>
      </c>
      <c r="I30" s="156">
        <v>82.246</v>
      </c>
      <c r="J30" s="156">
        <v>1826.625</v>
      </c>
      <c r="K30" s="156">
        <v>2452.4030000000002</v>
      </c>
      <c r="L30" s="144">
        <v>37865.292</v>
      </c>
      <c r="M30" s="67"/>
    </row>
    <row r="31" spans="1:13" ht="12.75">
      <c r="A31" s="39"/>
      <c r="B31" s="148"/>
      <c r="C31" s="148"/>
      <c r="D31" s="148"/>
      <c r="E31" s="153"/>
      <c r="F31" s="87"/>
      <c r="G31" s="94"/>
      <c r="H31" s="216"/>
      <c r="I31" s="148"/>
      <c r="J31" s="138"/>
      <c r="K31" s="148"/>
      <c r="L31" s="138"/>
      <c r="M31" s="39"/>
    </row>
    <row r="32" spans="1:13" ht="12.75">
      <c r="A32" s="39" t="s">
        <v>158</v>
      </c>
      <c r="B32" s="143">
        <v>650.5</v>
      </c>
      <c r="C32" s="143">
        <v>26161.1</v>
      </c>
      <c r="D32" s="143">
        <v>1113</v>
      </c>
      <c r="E32" s="143">
        <v>53057.6</v>
      </c>
      <c r="F32" s="143">
        <v>80982.2</v>
      </c>
      <c r="G32" s="151" t="s">
        <v>46</v>
      </c>
      <c r="H32" s="143">
        <v>2064.6</v>
      </c>
      <c r="I32" s="143">
        <v>1476.9</v>
      </c>
      <c r="J32" s="143">
        <v>4944</v>
      </c>
      <c r="K32" s="143">
        <v>8485.5</v>
      </c>
      <c r="L32" s="149">
        <v>89467.7</v>
      </c>
      <c r="M32" s="39"/>
    </row>
    <row r="33" spans="1:13" ht="12.75">
      <c r="A33" s="39" t="s">
        <v>159</v>
      </c>
      <c r="B33" s="143">
        <v>1506.7</v>
      </c>
      <c r="C33" s="143">
        <v>4967.4</v>
      </c>
      <c r="D33" s="151" t="s">
        <v>46</v>
      </c>
      <c r="E33" s="143">
        <v>14462.6</v>
      </c>
      <c r="F33" s="143">
        <v>20936.7</v>
      </c>
      <c r="G33" s="151" t="s">
        <v>46</v>
      </c>
      <c r="H33" s="151" t="s">
        <v>46</v>
      </c>
      <c r="I33" s="151" t="s">
        <v>46</v>
      </c>
      <c r="J33" s="151" t="s">
        <v>46</v>
      </c>
      <c r="K33" s="143" t="s">
        <v>46</v>
      </c>
      <c r="L33" s="149">
        <v>20936.7</v>
      </c>
      <c r="M33" s="39"/>
    </row>
    <row r="34" spans="1:13" ht="12.75">
      <c r="A34" s="39" t="s">
        <v>160</v>
      </c>
      <c r="B34" s="143">
        <v>42.9</v>
      </c>
      <c r="C34" s="143">
        <v>2110.6</v>
      </c>
      <c r="D34" s="143">
        <v>215.6</v>
      </c>
      <c r="E34" s="143">
        <v>15781.2</v>
      </c>
      <c r="F34" s="143">
        <v>18150.3</v>
      </c>
      <c r="G34" s="151" t="s">
        <v>46</v>
      </c>
      <c r="H34" s="151" t="s">
        <v>46</v>
      </c>
      <c r="I34" s="143">
        <v>323.4</v>
      </c>
      <c r="J34" s="143">
        <v>222.1</v>
      </c>
      <c r="K34" s="143">
        <v>545.5</v>
      </c>
      <c r="L34" s="149">
        <v>18695.8</v>
      </c>
      <c r="M34" s="39"/>
    </row>
    <row r="35" spans="1:13" ht="12.75">
      <c r="A35" s="39" t="s">
        <v>161</v>
      </c>
      <c r="B35" s="143">
        <v>38.764</v>
      </c>
      <c r="C35" s="143">
        <v>882.1</v>
      </c>
      <c r="D35" s="143">
        <v>0.52</v>
      </c>
      <c r="E35" s="151" t="s">
        <v>46</v>
      </c>
      <c r="F35" s="143">
        <v>921.384</v>
      </c>
      <c r="G35" s="151" t="s">
        <v>46</v>
      </c>
      <c r="H35" s="151" t="s">
        <v>46</v>
      </c>
      <c r="I35" s="143">
        <v>31.725</v>
      </c>
      <c r="J35" s="143">
        <v>456.55</v>
      </c>
      <c r="K35" s="143">
        <v>488.275</v>
      </c>
      <c r="L35" s="149">
        <v>1409.659</v>
      </c>
      <c r="M35" s="39"/>
    </row>
    <row r="36" spans="1:13" s="400" customFormat="1" ht="12.75">
      <c r="A36" s="67" t="s">
        <v>162</v>
      </c>
      <c r="B36" s="156">
        <v>2238.864</v>
      </c>
      <c r="C36" s="156">
        <v>34121.2</v>
      </c>
      <c r="D36" s="156">
        <v>1329.12</v>
      </c>
      <c r="E36" s="156">
        <v>83301.4</v>
      </c>
      <c r="F36" s="156">
        <v>120990.584</v>
      </c>
      <c r="G36" s="146" t="s">
        <v>46</v>
      </c>
      <c r="H36" s="156">
        <v>2064.6</v>
      </c>
      <c r="I36" s="156">
        <v>1832.025</v>
      </c>
      <c r="J36" s="156">
        <v>5622.65</v>
      </c>
      <c r="K36" s="156">
        <v>9519.275</v>
      </c>
      <c r="L36" s="144">
        <v>130509.859</v>
      </c>
      <c r="M36" s="67"/>
    </row>
    <row r="37" spans="1:13" ht="12.75">
      <c r="A37" s="39"/>
      <c r="B37" s="148"/>
      <c r="C37" s="148"/>
      <c r="D37" s="148"/>
      <c r="E37" s="153"/>
      <c r="F37" s="87"/>
      <c r="G37" s="94"/>
      <c r="H37" s="216"/>
      <c r="I37" s="148"/>
      <c r="J37" s="138"/>
      <c r="K37" s="148"/>
      <c r="L37" s="138"/>
      <c r="M37" s="39"/>
    </row>
    <row r="38" spans="1:13" s="400" customFormat="1" ht="12.75">
      <c r="A38" s="67" t="s">
        <v>163</v>
      </c>
      <c r="B38" s="156">
        <v>42.035</v>
      </c>
      <c r="C38" s="156">
        <v>959.966</v>
      </c>
      <c r="D38" s="156">
        <v>175.806</v>
      </c>
      <c r="E38" s="156">
        <v>2043.069</v>
      </c>
      <c r="F38" s="156">
        <v>3220.876</v>
      </c>
      <c r="G38" s="146" t="s">
        <v>46</v>
      </c>
      <c r="H38" s="146" t="s">
        <v>46</v>
      </c>
      <c r="I38" s="156">
        <v>356.123</v>
      </c>
      <c r="J38" s="156">
        <v>38.262</v>
      </c>
      <c r="K38" s="156">
        <v>394.385</v>
      </c>
      <c r="L38" s="144">
        <v>3615.2610000000004</v>
      </c>
      <c r="M38" s="67"/>
    </row>
    <row r="39" spans="1:13" ht="12.75">
      <c r="A39" s="39"/>
      <c r="B39" s="148"/>
      <c r="C39" s="148"/>
      <c r="D39" s="148"/>
      <c r="E39" s="153"/>
      <c r="F39" s="87"/>
      <c r="G39" s="94"/>
      <c r="H39" s="216"/>
      <c r="I39" s="148"/>
      <c r="J39" s="138"/>
      <c r="K39" s="148"/>
      <c r="L39" s="138"/>
      <c r="M39" s="39"/>
    </row>
    <row r="40" spans="1:13" ht="12.75">
      <c r="A40" s="39" t="s">
        <v>164</v>
      </c>
      <c r="B40" s="143">
        <v>582.095</v>
      </c>
      <c r="C40" s="143">
        <v>4766.705</v>
      </c>
      <c r="D40" s="143">
        <v>606.8</v>
      </c>
      <c r="E40" s="143">
        <v>5778.1</v>
      </c>
      <c r="F40" s="143">
        <v>11733.7</v>
      </c>
      <c r="G40" s="151" t="s">
        <v>46</v>
      </c>
      <c r="H40" s="151" t="s">
        <v>46</v>
      </c>
      <c r="I40" s="151" t="s">
        <v>46</v>
      </c>
      <c r="J40" s="151" t="s">
        <v>46</v>
      </c>
      <c r="K40" s="151" t="s">
        <v>46</v>
      </c>
      <c r="L40" s="149">
        <v>11733.7</v>
      </c>
      <c r="M40" s="39"/>
    </row>
    <row r="41" spans="1:13" ht="12.75">
      <c r="A41" s="39" t="s">
        <v>165</v>
      </c>
      <c r="B41" s="143">
        <v>113.802</v>
      </c>
      <c r="C41" s="143">
        <v>3125.86</v>
      </c>
      <c r="D41" s="143">
        <v>1019.54</v>
      </c>
      <c r="E41" s="143">
        <v>2338.49</v>
      </c>
      <c r="F41" s="143">
        <v>6597.692</v>
      </c>
      <c r="G41" s="151" t="s">
        <v>46</v>
      </c>
      <c r="H41" s="151" t="s">
        <v>46</v>
      </c>
      <c r="I41" s="143">
        <v>815.031</v>
      </c>
      <c r="J41" s="143">
        <v>86.043</v>
      </c>
      <c r="K41" s="143">
        <v>901.074</v>
      </c>
      <c r="L41" s="149">
        <v>7498.766</v>
      </c>
      <c r="M41" s="39"/>
    </row>
    <row r="42" spans="1:13" ht="12.75">
      <c r="A42" s="39" t="s">
        <v>166</v>
      </c>
      <c r="B42" s="143">
        <v>533.531</v>
      </c>
      <c r="C42" s="143">
        <v>2770.758</v>
      </c>
      <c r="D42" s="143">
        <v>489.207</v>
      </c>
      <c r="E42" s="143">
        <v>3893.928</v>
      </c>
      <c r="F42" s="143">
        <v>7687.423999999999</v>
      </c>
      <c r="G42" s="151" t="s">
        <v>46</v>
      </c>
      <c r="H42" s="151" t="s">
        <v>46</v>
      </c>
      <c r="I42" s="143">
        <v>1008.181</v>
      </c>
      <c r="J42" s="143">
        <v>11.305</v>
      </c>
      <c r="K42" s="143">
        <v>1019.486</v>
      </c>
      <c r="L42" s="149">
        <v>8706.91</v>
      </c>
      <c r="M42" s="39"/>
    </row>
    <row r="43" spans="1:13" ht="12.75">
      <c r="A43" s="39" t="s">
        <v>167</v>
      </c>
      <c r="B43" s="143">
        <v>1647.473</v>
      </c>
      <c r="C43" s="143">
        <v>1312.695</v>
      </c>
      <c r="D43" s="143">
        <v>983.142</v>
      </c>
      <c r="E43" s="143">
        <v>1399.863</v>
      </c>
      <c r="F43" s="143">
        <v>5343.173</v>
      </c>
      <c r="G43" s="151" t="s">
        <v>46</v>
      </c>
      <c r="H43" s="151" t="s">
        <v>46</v>
      </c>
      <c r="I43" s="151" t="s">
        <v>46</v>
      </c>
      <c r="J43" s="151" t="s">
        <v>46</v>
      </c>
      <c r="K43" s="151" t="s">
        <v>46</v>
      </c>
      <c r="L43" s="149">
        <v>5343.173</v>
      </c>
      <c r="M43" s="39"/>
    </row>
    <row r="44" spans="1:13" ht="12.75">
      <c r="A44" s="39" t="s">
        <v>168</v>
      </c>
      <c r="B44" s="143">
        <v>2569.66</v>
      </c>
      <c r="C44" s="143">
        <v>2402.252</v>
      </c>
      <c r="D44" s="143">
        <v>10172.014</v>
      </c>
      <c r="E44" s="143">
        <v>14071.299</v>
      </c>
      <c r="F44" s="143">
        <v>29215.225</v>
      </c>
      <c r="G44" s="151" t="s">
        <v>46</v>
      </c>
      <c r="H44" s="151" t="s">
        <v>46</v>
      </c>
      <c r="I44" s="151" t="s">
        <v>46</v>
      </c>
      <c r="J44" s="151" t="s">
        <v>46</v>
      </c>
      <c r="K44" s="151" t="s">
        <v>46</v>
      </c>
      <c r="L44" s="149">
        <v>29215.225</v>
      </c>
      <c r="M44" s="39"/>
    </row>
    <row r="45" spans="1:13" ht="12.75">
      <c r="A45" s="39" t="s">
        <v>169</v>
      </c>
      <c r="B45" s="143">
        <v>63.94</v>
      </c>
      <c r="C45" s="143">
        <v>961.17</v>
      </c>
      <c r="D45" s="143">
        <v>316.4</v>
      </c>
      <c r="E45" s="143">
        <v>2339.88</v>
      </c>
      <c r="F45" s="143">
        <v>3681.39</v>
      </c>
      <c r="G45" s="151" t="s">
        <v>46</v>
      </c>
      <c r="H45" s="151" t="s">
        <v>46</v>
      </c>
      <c r="I45" s="151" t="s">
        <v>46</v>
      </c>
      <c r="J45" s="151" t="s">
        <v>46</v>
      </c>
      <c r="K45" s="151" t="s">
        <v>46</v>
      </c>
      <c r="L45" s="149">
        <v>3681.39</v>
      </c>
      <c r="M45" s="39"/>
    </row>
    <row r="46" spans="1:13" ht="12.75">
      <c r="A46" s="39" t="s">
        <v>170</v>
      </c>
      <c r="B46" s="151" t="s">
        <v>46</v>
      </c>
      <c r="C46" s="143">
        <v>287.365</v>
      </c>
      <c r="D46" s="151" t="s">
        <v>46</v>
      </c>
      <c r="E46" s="143">
        <v>274.528</v>
      </c>
      <c r="F46" s="143">
        <v>561.893</v>
      </c>
      <c r="G46" s="151" t="s">
        <v>46</v>
      </c>
      <c r="H46" s="151" t="s">
        <v>46</v>
      </c>
      <c r="I46" s="151" t="s">
        <v>46</v>
      </c>
      <c r="J46" s="143">
        <v>2.345</v>
      </c>
      <c r="K46" s="143">
        <v>2.345</v>
      </c>
      <c r="L46" s="149">
        <v>564.238</v>
      </c>
      <c r="M46" s="39"/>
    </row>
    <row r="47" spans="1:13" ht="12.75">
      <c r="A47" s="39" t="s">
        <v>171</v>
      </c>
      <c r="B47" s="143">
        <v>65.441</v>
      </c>
      <c r="C47" s="143">
        <v>7488.981</v>
      </c>
      <c r="D47" s="143">
        <v>2943.465</v>
      </c>
      <c r="E47" s="143">
        <v>14118.658</v>
      </c>
      <c r="F47" s="143">
        <v>24616.545</v>
      </c>
      <c r="G47" s="143">
        <v>0.649</v>
      </c>
      <c r="H47" s="151" t="s">
        <v>46</v>
      </c>
      <c r="I47" s="143">
        <v>2299.87</v>
      </c>
      <c r="J47" s="143">
        <v>380.733</v>
      </c>
      <c r="K47" s="143">
        <v>2681.252</v>
      </c>
      <c r="L47" s="149">
        <v>27297.797</v>
      </c>
      <c r="M47" s="39"/>
    </row>
    <row r="48" spans="1:13" ht="12.75">
      <c r="A48" s="39" t="s">
        <v>172</v>
      </c>
      <c r="B48" s="143">
        <v>293.718</v>
      </c>
      <c r="C48" s="143">
        <v>2747.415</v>
      </c>
      <c r="D48" s="143">
        <v>1765.022</v>
      </c>
      <c r="E48" s="143">
        <v>4847.83</v>
      </c>
      <c r="F48" s="143">
        <v>9653.985</v>
      </c>
      <c r="G48" s="151" t="s">
        <v>46</v>
      </c>
      <c r="H48" s="151" t="s">
        <v>46</v>
      </c>
      <c r="I48" s="151" t="s">
        <v>46</v>
      </c>
      <c r="J48" s="151" t="s">
        <v>46</v>
      </c>
      <c r="K48" s="151" t="s">
        <v>46</v>
      </c>
      <c r="L48" s="149">
        <v>9653.985</v>
      </c>
      <c r="M48" s="39"/>
    </row>
    <row r="49" spans="1:13" s="400" customFormat="1" ht="12.75">
      <c r="A49" s="67" t="s">
        <v>210</v>
      </c>
      <c r="B49" s="156">
        <v>5869.66</v>
      </c>
      <c r="C49" s="156">
        <v>25863.201</v>
      </c>
      <c r="D49" s="156">
        <v>18295.59</v>
      </c>
      <c r="E49" s="156">
        <v>49062.576</v>
      </c>
      <c r="F49" s="156">
        <v>99091.02699999999</v>
      </c>
      <c r="G49" s="156">
        <v>0.649</v>
      </c>
      <c r="H49" s="146" t="s">
        <v>46</v>
      </c>
      <c r="I49" s="156">
        <v>4123.082</v>
      </c>
      <c r="J49" s="156">
        <v>480.42600000000004</v>
      </c>
      <c r="K49" s="156">
        <v>4604.157</v>
      </c>
      <c r="L49" s="144">
        <v>103695.184</v>
      </c>
      <c r="M49" s="67"/>
    </row>
    <row r="50" spans="1:13" ht="12.75">
      <c r="A50" s="39"/>
      <c r="B50" s="148"/>
      <c r="C50" s="148"/>
      <c r="D50" s="148"/>
      <c r="E50" s="153"/>
      <c r="F50" s="87"/>
      <c r="G50" s="148"/>
      <c r="H50" s="216"/>
      <c r="I50" s="148"/>
      <c r="J50" s="138"/>
      <c r="K50" s="148"/>
      <c r="L50" s="138"/>
      <c r="M50" s="39"/>
    </row>
    <row r="51" spans="1:13" s="400" customFormat="1" ht="12.75">
      <c r="A51" s="67" t="s">
        <v>173</v>
      </c>
      <c r="B51" s="156">
        <v>81.756</v>
      </c>
      <c r="C51" s="156">
        <v>20619.751</v>
      </c>
      <c r="D51" s="156">
        <v>1433.987</v>
      </c>
      <c r="E51" s="156">
        <v>32464.205</v>
      </c>
      <c r="F51" s="156">
        <v>54599.69900000001</v>
      </c>
      <c r="G51" s="146" t="s">
        <v>46</v>
      </c>
      <c r="H51" s="146" t="s">
        <v>46</v>
      </c>
      <c r="I51" s="156">
        <v>219.663</v>
      </c>
      <c r="J51" s="156">
        <v>60.74</v>
      </c>
      <c r="K51" s="156">
        <v>280.403</v>
      </c>
      <c r="L51" s="144">
        <v>54880.102000000006</v>
      </c>
      <c r="M51" s="67"/>
    </row>
    <row r="52" spans="1:13" ht="12.75">
      <c r="A52" s="39"/>
      <c r="B52" s="148"/>
      <c r="C52" s="148"/>
      <c r="D52" s="148"/>
      <c r="E52" s="153"/>
      <c r="F52" s="87"/>
      <c r="G52" s="94"/>
      <c r="H52" s="216"/>
      <c r="I52" s="148"/>
      <c r="J52" s="138"/>
      <c r="K52" s="148"/>
      <c r="L52" s="138"/>
      <c r="M52" s="39"/>
    </row>
    <row r="53" spans="1:13" ht="12.75">
      <c r="A53" s="39" t="s">
        <v>174</v>
      </c>
      <c r="B53" s="151" t="s">
        <v>46</v>
      </c>
      <c r="C53" s="143">
        <v>17.682</v>
      </c>
      <c r="D53" s="143">
        <v>104.038</v>
      </c>
      <c r="E53" s="151" t="s">
        <v>46</v>
      </c>
      <c r="F53" s="143">
        <v>121.72</v>
      </c>
      <c r="G53" s="151" t="s">
        <v>46</v>
      </c>
      <c r="H53" s="151" t="s">
        <v>46</v>
      </c>
      <c r="I53" s="143">
        <v>56.032</v>
      </c>
      <c r="J53" s="143">
        <v>94.24</v>
      </c>
      <c r="K53" s="143">
        <v>150.272</v>
      </c>
      <c r="L53" s="149">
        <v>271.99199999999996</v>
      </c>
      <c r="M53" s="39"/>
    </row>
    <row r="54" spans="1:13" ht="12.75">
      <c r="A54" s="39" t="s">
        <v>175</v>
      </c>
      <c r="B54" s="143">
        <v>0.456</v>
      </c>
      <c r="C54" s="143">
        <v>8183.187</v>
      </c>
      <c r="D54" s="143">
        <v>691.002</v>
      </c>
      <c r="E54" s="143">
        <v>8189.956</v>
      </c>
      <c r="F54" s="143">
        <v>17064.601000000002</v>
      </c>
      <c r="G54" s="151" t="s">
        <v>46</v>
      </c>
      <c r="H54" s="151" t="s">
        <v>46</v>
      </c>
      <c r="I54" s="151" t="s">
        <v>46</v>
      </c>
      <c r="J54" s="151" t="s">
        <v>46</v>
      </c>
      <c r="K54" s="151" t="s">
        <v>46</v>
      </c>
      <c r="L54" s="149">
        <v>17064.601000000002</v>
      </c>
      <c r="M54" s="39"/>
    </row>
    <row r="55" spans="1:13" ht="12.75">
      <c r="A55" s="39" t="s">
        <v>176</v>
      </c>
      <c r="B55" s="151" t="s">
        <v>46</v>
      </c>
      <c r="C55" s="143">
        <v>106.338</v>
      </c>
      <c r="D55" s="151" t="s">
        <v>46</v>
      </c>
      <c r="E55" s="143">
        <v>3860.698</v>
      </c>
      <c r="F55" s="143">
        <v>3967.036</v>
      </c>
      <c r="G55" s="151" t="s">
        <v>46</v>
      </c>
      <c r="H55" s="151" t="s">
        <v>46</v>
      </c>
      <c r="I55" s="151" t="s">
        <v>46</v>
      </c>
      <c r="J55" s="151" t="s">
        <v>46</v>
      </c>
      <c r="K55" s="151" t="s">
        <v>46</v>
      </c>
      <c r="L55" s="149">
        <v>3967.036</v>
      </c>
      <c r="M55" s="39"/>
    </row>
    <row r="56" spans="1:13" ht="12.75">
      <c r="A56" s="39" t="s">
        <v>177</v>
      </c>
      <c r="B56" s="143">
        <v>8.206</v>
      </c>
      <c r="C56" s="143">
        <v>33.744</v>
      </c>
      <c r="D56" s="151" t="s">
        <v>46</v>
      </c>
      <c r="E56" s="143">
        <v>395.707</v>
      </c>
      <c r="F56" s="143">
        <v>437.657</v>
      </c>
      <c r="G56" s="151" t="s">
        <v>46</v>
      </c>
      <c r="H56" s="151" t="s">
        <v>46</v>
      </c>
      <c r="I56" s="151" t="s">
        <v>46</v>
      </c>
      <c r="J56" s="151" t="s">
        <v>46</v>
      </c>
      <c r="K56" s="151" t="s">
        <v>46</v>
      </c>
      <c r="L56" s="149">
        <v>437.657</v>
      </c>
      <c r="M56" s="39"/>
    </row>
    <row r="57" spans="1:13" ht="12.75">
      <c r="A57" s="39" t="s">
        <v>178</v>
      </c>
      <c r="B57" s="143">
        <v>139.291</v>
      </c>
      <c r="C57" s="143">
        <v>1081.677</v>
      </c>
      <c r="D57" s="143">
        <v>1447.341</v>
      </c>
      <c r="E57" s="143">
        <v>27415.201</v>
      </c>
      <c r="F57" s="143">
        <v>30083.51</v>
      </c>
      <c r="G57" s="151" t="s">
        <v>46</v>
      </c>
      <c r="H57" s="151" t="s">
        <v>46</v>
      </c>
      <c r="I57" s="143">
        <v>4321.597</v>
      </c>
      <c r="J57" s="151" t="s">
        <v>46</v>
      </c>
      <c r="K57" s="143">
        <v>4321.597</v>
      </c>
      <c r="L57" s="149">
        <v>34405.107</v>
      </c>
      <c r="M57" s="39"/>
    </row>
    <row r="58" spans="1:13" s="400" customFormat="1" ht="12.75">
      <c r="A58" s="67" t="s">
        <v>179</v>
      </c>
      <c r="B58" s="156">
        <v>147.953</v>
      </c>
      <c r="C58" s="156">
        <v>9422.628</v>
      </c>
      <c r="D58" s="156">
        <v>2242.381</v>
      </c>
      <c r="E58" s="156">
        <v>39861.562000000005</v>
      </c>
      <c r="F58" s="156">
        <v>51674.524000000005</v>
      </c>
      <c r="G58" s="146" t="s">
        <v>46</v>
      </c>
      <c r="H58" s="146" t="s">
        <v>46</v>
      </c>
      <c r="I58" s="156">
        <v>4377.629</v>
      </c>
      <c r="J58" s="156">
        <v>94.24</v>
      </c>
      <c r="K58" s="156">
        <v>4471.869</v>
      </c>
      <c r="L58" s="144">
        <v>56146.393000000004</v>
      </c>
      <c r="M58" s="67"/>
    </row>
    <row r="59" spans="1:13" ht="12.75">
      <c r="A59" s="39"/>
      <c r="B59" s="148"/>
      <c r="C59" s="148"/>
      <c r="D59" s="148"/>
      <c r="E59" s="153"/>
      <c r="F59" s="87"/>
      <c r="G59" s="94"/>
      <c r="H59" s="216"/>
      <c r="I59" s="148"/>
      <c r="J59" s="138"/>
      <c r="K59" s="148"/>
      <c r="L59" s="138"/>
      <c r="M59" s="39"/>
    </row>
    <row r="60" spans="1:13" ht="12.75">
      <c r="A60" s="39" t="s">
        <v>180</v>
      </c>
      <c r="B60" s="143">
        <v>36.541</v>
      </c>
      <c r="C60" s="143">
        <v>1018.135</v>
      </c>
      <c r="D60" s="151" t="s">
        <v>46</v>
      </c>
      <c r="E60" s="143">
        <v>1444.761</v>
      </c>
      <c r="F60" s="143">
        <v>2499.437</v>
      </c>
      <c r="G60" s="151" t="s">
        <v>46</v>
      </c>
      <c r="H60" s="143">
        <v>6.84</v>
      </c>
      <c r="I60" s="151" t="s">
        <v>46</v>
      </c>
      <c r="J60" s="143">
        <v>10.36</v>
      </c>
      <c r="K60" s="143">
        <v>17.2</v>
      </c>
      <c r="L60" s="149">
        <v>2516.6369999999997</v>
      </c>
      <c r="M60" s="39"/>
    </row>
    <row r="61" spans="1:13" ht="12.75">
      <c r="A61" s="39" t="s">
        <v>181</v>
      </c>
      <c r="B61" s="143">
        <v>88.267</v>
      </c>
      <c r="C61" s="143">
        <v>200.27</v>
      </c>
      <c r="D61" s="143">
        <v>37.567</v>
      </c>
      <c r="E61" s="143">
        <v>800.56</v>
      </c>
      <c r="F61" s="143">
        <v>1126.664</v>
      </c>
      <c r="G61" s="151" t="s">
        <v>46</v>
      </c>
      <c r="H61" s="151" t="s">
        <v>46</v>
      </c>
      <c r="I61" s="151" t="s">
        <v>46</v>
      </c>
      <c r="J61" s="151" t="s">
        <v>46</v>
      </c>
      <c r="K61" s="151" t="s">
        <v>46</v>
      </c>
      <c r="L61" s="149">
        <v>1126.664</v>
      </c>
      <c r="M61" s="39"/>
    </row>
    <row r="62" spans="1:13" ht="12.75">
      <c r="A62" s="39" t="s">
        <v>182</v>
      </c>
      <c r="B62" s="143">
        <v>1013.968</v>
      </c>
      <c r="C62" s="143">
        <v>8101.492</v>
      </c>
      <c r="D62" s="143">
        <v>935.871</v>
      </c>
      <c r="E62" s="143">
        <v>6921.774</v>
      </c>
      <c r="F62" s="143">
        <v>16973.105</v>
      </c>
      <c r="G62" s="151" t="s">
        <v>46</v>
      </c>
      <c r="H62" s="143">
        <v>171.373</v>
      </c>
      <c r="I62" s="143">
        <v>39.536</v>
      </c>
      <c r="J62" s="143">
        <v>3387.849</v>
      </c>
      <c r="K62" s="143">
        <v>3598.7580000000003</v>
      </c>
      <c r="L62" s="149">
        <v>20571.863</v>
      </c>
      <c r="M62" s="39"/>
    </row>
    <row r="63" spans="1:13" s="400" customFormat="1" ht="12.75">
      <c r="A63" s="67" t="s">
        <v>183</v>
      </c>
      <c r="B63" s="156">
        <v>1138.7759999999998</v>
      </c>
      <c r="C63" s="156">
        <v>9319.897</v>
      </c>
      <c r="D63" s="156">
        <v>973.438</v>
      </c>
      <c r="E63" s="156">
        <v>9167.095000000001</v>
      </c>
      <c r="F63" s="156">
        <v>20599.206</v>
      </c>
      <c r="G63" s="146" t="s">
        <v>46</v>
      </c>
      <c r="H63" s="156">
        <v>178.213</v>
      </c>
      <c r="I63" s="156">
        <v>39.536</v>
      </c>
      <c r="J63" s="156">
        <v>3398.2090000000003</v>
      </c>
      <c r="K63" s="156">
        <v>3615.958</v>
      </c>
      <c r="L63" s="144">
        <v>24215.164</v>
      </c>
      <c r="M63" s="67"/>
    </row>
    <row r="64" spans="1:13" ht="12.75">
      <c r="A64" s="39"/>
      <c r="B64" s="148"/>
      <c r="C64" s="148"/>
      <c r="D64" s="148"/>
      <c r="E64" s="153"/>
      <c r="F64" s="87"/>
      <c r="G64" s="94"/>
      <c r="H64" s="216"/>
      <c r="I64" s="148"/>
      <c r="J64" s="138"/>
      <c r="K64" s="148"/>
      <c r="L64" s="138"/>
      <c r="M64" s="39"/>
    </row>
    <row r="65" spans="1:13" s="400" customFormat="1" ht="12.75">
      <c r="A65" s="67" t="s">
        <v>184</v>
      </c>
      <c r="B65" s="146" t="s">
        <v>46</v>
      </c>
      <c r="C65" s="156">
        <v>9884.85</v>
      </c>
      <c r="D65" s="146" t="s">
        <v>46</v>
      </c>
      <c r="E65" s="156">
        <v>9884.85</v>
      </c>
      <c r="F65" s="156">
        <v>19769.7</v>
      </c>
      <c r="G65" s="146" t="s">
        <v>46</v>
      </c>
      <c r="H65" s="146" t="s">
        <v>46</v>
      </c>
      <c r="I65" s="146" t="s">
        <v>46</v>
      </c>
      <c r="J65" s="146" t="s">
        <v>46</v>
      </c>
      <c r="K65" s="146" t="s">
        <v>46</v>
      </c>
      <c r="L65" s="144">
        <v>19769.7</v>
      </c>
      <c r="M65" s="67"/>
    </row>
    <row r="66" spans="1:13" ht="12.75">
      <c r="A66" s="39"/>
      <c r="B66" s="148"/>
      <c r="C66" s="148"/>
      <c r="D66" s="148"/>
      <c r="E66" s="153"/>
      <c r="F66" s="87"/>
      <c r="G66" s="94"/>
      <c r="H66" s="216"/>
      <c r="I66" s="94"/>
      <c r="J66" s="70"/>
      <c r="K66" s="94"/>
      <c r="L66" s="138"/>
      <c r="M66" s="39"/>
    </row>
    <row r="67" spans="1:13" ht="12.75">
      <c r="A67" s="39" t="s">
        <v>185</v>
      </c>
      <c r="B67" s="143">
        <v>37.187</v>
      </c>
      <c r="C67" s="143">
        <v>766.184</v>
      </c>
      <c r="D67" s="143">
        <v>775.223</v>
      </c>
      <c r="E67" s="143">
        <v>2286.065</v>
      </c>
      <c r="F67" s="143">
        <v>3864.659</v>
      </c>
      <c r="G67" s="151" t="s">
        <v>46</v>
      </c>
      <c r="H67" s="151" t="s">
        <v>46</v>
      </c>
      <c r="I67" s="151" t="s">
        <v>46</v>
      </c>
      <c r="J67" s="151" t="s">
        <v>46</v>
      </c>
      <c r="K67" s="151" t="s">
        <v>46</v>
      </c>
      <c r="L67" s="149">
        <v>3864.659</v>
      </c>
      <c r="M67" s="39"/>
    </row>
    <row r="68" spans="1:13" ht="12.75">
      <c r="A68" s="39" t="s">
        <v>186</v>
      </c>
      <c r="B68" s="143">
        <v>97.313</v>
      </c>
      <c r="C68" s="143">
        <v>5620.575</v>
      </c>
      <c r="D68" s="143">
        <v>1929.767</v>
      </c>
      <c r="E68" s="143">
        <v>13194.666</v>
      </c>
      <c r="F68" s="143">
        <v>20842.321</v>
      </c>
      <c r="G68" s="151" t="s">
        <v>46</v>
      </c>
      <c r="H68" s="143">
        <v>40.8</v>
      </c>
      <c r="I68" s="143">
        <v>97.38</v>
      </c>
      <c r="J68" s="143">
        <v>19.95</v>
      </c>
      <c r="K68" s="143">
        <v>158.13</v>
      </c>
      <c r="L68" s="149">
        <v>21000.451</v>
      </c>
      <c r="M68" s="39"/>
    </row>
    <row r="69" spans="1:13" s="400" customFormat="1" ht="12.75">
      <c r="A69" s="67" t="s">
        <v>187</v>
      </c>
      <c r="B69" s="156">
        <v>134.5</v>
      </c>
      <c r="C69" s="156">
        <v>6386.759</v>
      </c>
      <c r="D69" s="156">
        <v>2704.99</v>
      </c>
      <c r="E69" s="156">
        <v>15480.731</v>
      </c>
      <c r="F69" s="156">
        <v>24706.98</v>
      </c>
      <c r="G69" s="146" t="s">
        <v>46</v>
      </c>
      <c r="H69" s="156">
        <v>40.8</v>
      </c>
      <c r="I69" s="156">
        <v>97.38</v>
      </c>
      <c r="J69" s="156">
        <v>19.95</v>
      </c>
      <c r="K69" s="156">
        <v>158.13</v>
      </c>
      <c r="L69" s="144">
        <v>24865.11</v>
      </c>
      <c r="M69" s="67"/>
    </row>
    <row r="70" spans="1:13" ht="12.75">
      <c r="A70" s="39"/>
      <c r="B70" s="148"/>
      <c r="C70" s="148"/>
      <c r="D70" s="148"/>
      <c r="E70" s="153"/>
      <c r="F70" s="87"/>
      <c r="G70" s="94"/>
      <c r="H70" s="216"/>
      <c r="I70" s="148"/>
      <c r="J70" s="138"/>
      <c r="K70" s="148"/>
      <c r="L70" s="138"/>
      <c r="M70" s="39"/>
    </row>
    <row r="71" spans="1:13" ht="12.75">
      <c r="A71" s="39" t="s">
        <v>188</v>
      </c>
      <c r="B71" s="143">
        <v>10.335</v>
      </c>
      <c r="C71" s="143">
        <v>196.947</v>
      </c>
      <c r="D71" s="143">
        <v>67.296</v>
      </c>
      <c r="E71" s="143">
        <v>1557.641</v>
      </c>
      <c r="F71" s="143">
        <v>1832.219</v>
      </c>
      <c r="G71" s="151" t="s">
        <v>46</v>
      </c>
      <c r="H71" s="151" t="s">
        <v>46</v>
      </c>
      <c r="I71" s="151" t="s">
        <v>46</v>
      </c>
      <c r="J71" s="151" t="s">
        <v>46</v>
      </c>
      <c r="K71" s="151" t="s">
        <v>46</v>
      </c>
      <c r="L71" s="149">
        <v>1832.219</v>
      </c>
      <c r="M71" s="39"/>
    </row>
    <row r="72" spans="1:13" ht="12.75">
      <c r="A72" s="39" t="s">
        <v>189</v>
      </c>
      <c r="B72" s="151" t="s">
        <v>46</v>
      </c>
      <c r="C72" s="143">
        <v>2267.23</v>
      </c>
      <c r="D72" s="143">
        <v>93.93</v>
      </c>
      <c r="E72" s="143">
        <v>3220.17</v>
      </c>
      <c r="F72" s="143">
        <v>5581.33</v>
      </c>
      <c r="G72" s="151" t="s">
        <v>46</v>
      </c>
      <c r="H72" s="151" t="s">
        <v>46</v>
      </c>
      <c r="I72" s="151" t="s">
        <v>46</v>
      </c>
      <c r="J72" s="151" t="s">
        <v>46</v>
      </c>
      <c r="K72" s="151" t="s">
        <v>46</v>
      </c>
      <c r="L72" s="149">
        <v>5581.33</v>
      </c>
      <c r="M72" s="39"/>
    </row>
    <row r="73" spans="1:13" ht="12.75">
      <c r="A73" s="39" t="s">
        <v>190</v>
      </c>
      <c r="B73" s="143">
        <v>2.48</v>
      </c>
      <c r="C73" s="143">
        <v>4676.463</v>
      </c>
      <c r="D73" s="143">
        <v>51.345</v>
      </c>
      <c r="E73" s="143">
        <v>186.095</v>
      </c>
      <c r="F73" s="143">
        <v>4916.383</v>
      </c>
      <c r="G73" s="151" t="s">
        <v>46</v>
      </c>
      <c r="H73" s="151" t="s">
        <v>46</v>
      </c>
      <c r="I73" s="151" t="s">
        <v>46</v>
      </c>
      <c r="J73" s="151" t="s">
        <v>46</v>
      </c>
      <c r="K73" s="151" t="s">
        <v>46</v>
      </c>
      <c r="L73" s="149">
        <v>4916.383</v>
      </c>
      <c r="M73" s="39"/>
    </row>
    <row r="74" spans="1:13" ht="12.75">
      <c r="A74" s="39" t="s">
        <v>191</v>
      </c>
      <c r="B74" s="143">
        <v>1.17</v>
      </c>
      <c r="C74" s="143">
        <v>128</v>
      </c>
      <c r="D74" s="143">
        <v>24.289</v>
      </c>
      <c r="E74" s="143">
        <v>318.92</v>
      </c>
      <c r="F74" s="143">
        <v>472.379</v>
      </c>
      <c r="G74" s="151" t="s">
        <v>46</v>
      </c>
      <c r="H74" s="143">
        <v>21.597</v>
      </c>
      <c r="I74" s="143">
        <v>6.073</v>
      </c>
      <c r="J74" s="143">
        <v>61.766</v>
      </c>
      <c r="K74" s="143">
        <v>89.436</v>
      </c>
      <c r="L74" s="149">
        <v>561.815</v>
      </c>
      <c r="M74" s="39"/>
    </row>
    <row r="75" spans="1:13" ht="12.75">
      <c r="A75" s="39" t="s">
        <v>192</v>
      </c>
      <c r="B75" s="151" t="s">
        <v>46</v>
      </c>
      <c r="C75" s="143">
        <v>7.98</v>
      </c>
      <c r="D75" s="151" t="s">
        <v>46</v>
      </c>
      <c r="E75" s="143">
        <v>13.696</v>
      </c>
      <c r="F75" s="143">
        <v>21.676000000000002</v>
      </c>
      <c r="G75" s="151" t="s">
        <v>46</v>
      </c>
      <c r="H75" s="151" t="s">
        <v>46</v>
      </c>
      <c r="I75" s="151" t="s">
        <v>46</v>
      </c>
      <c r="J75" s="151" t="s">
        <v>46</v>
      </c>
      <c r="K75" s="151" t="s">
        <v>46</v>
      </c>
      <c r="L75" s="149">
        <v>21.676000000000002</v>
      </c>
      <c r="M75" s="39"/>
    </row>
    <row r="76" spans="1:13" ht="12.75">
      <c r="A76" s="39" t="s">
        <v>193</v>
      </c>
      <c r="B76" s="143">
        <v>26.69</v>
      </c>
      <c r="C76" s="143">
        <v>54.185</v>
      </c>
      <c r="D76" s="143">
        <v>8.72</v>
      </c>
      <c r="E76" s="143">
        <v>342.797</v>
      </c>
      <c r="F76" s="143">
        <v>432.39200000000005</v>
      </c>
      <c r="G76" s="151" t="s">
        <v>46</v>
      </c>
      <c r="H76" s="151" t="s">
        <v>46</v>
      </c>
      <c r="I76" s="151" t="s">
        <v>46</v>
      </c>
      <c r="J76" s="151" t="s">
        <v>46</v>
      </c>
      <c r="K76" s="151" t="s">
        <v>46</v>
      </c>
      <c r="L76" s="149">
        <v>432.39200000000005</v>
      </c>
      <c r="M76" s="39"/>
    </row>
    <row r="77" spans="1:13" ht="12.75">
      <c r="A77" s="39" t="s">
        <v>194</v>
      </c>
      <c r="B77" s="143">
        <v>4.366</v>
      </c>
      <c r="C77" s="143">
        <v>2360.791</v>
      </c>
      <c r="D77" s="143">
        <v>129.297</v>
      </c>
      <c r="E77" s="143">
        <v>328.094</v>
      </c>
      <c r="F77" s="143">
        <v>2822.5480000000002</v>
      </c>
      <c r="G77" s="151" t="s">
        <v>46</v>
      </c>
      <c r="H77" s="151" t="s">
        <v>46</v>
      </c>
      <c r="I77" s="151" t="s">
        <v>46</v>
      </c>
      <c r="J77" s="151" t="s">
        <v>46</v>
      </c>
      <c r="K77" s="151" t="s">
        <v>46</v>
      </c>
      <c r="L77" s="149">
        <v>2822.5480000000002</v>
      </c>
      <c r="M77" s="39"/>
    </row>
    <row r="78" spans="1:13" ht="12.75">
      <c r="A78" s="39" t="s">
        <v>195</v>
      </c>
      <c r="B78" s="143">
        <v>538.532</v>
      </c>
      <c r="C78" s="143">
        <v>970.946</v>
      </c>
      <c r="D78" s="143">
        <v>2626.584</v>
      </c>
      <c r="E78" s="143">
        <v>6864.106</v>
      </c>
      <c r="F78" s="143">
        <v>11000.168</v>
      </c>
      <c r="G78" s="151" t="s">
        <v>46</v>
      </c>
      <c r="H78" s="151" t="s">
        <v>46</v>
      </c>
      <c r="I78" s="143">
        <v>2225.87</v>
      </c>
      <c r="J78" s="151" t="s">
        <v>46</v>
      </c>
      <c r="K78" s="143">
        <v>2225.87</v>
      </c>
      <c r="L78" s="149">
        <v>13226.038</v>
      </c>
      <c r="M78" s="39"/>
    </row>
    <row r="79" spans="1:13" s="400" customFormat="1" ht="12.75">
      <c r="A79" s="67" t="s">
        <v>211</v>
      </c>
      <c r="B79" s="156">
        <v>583.5730000000001</v>
      </c>
      <c r="C79" s="156">
        <v>10662.542</v>
      </c>
      <c r="D79" s="156">
        <v>3001.461</v>
      </c>
      <c r="E79" s="156">
        <v>12831.519</v>
      </c>
      <c r="F79" s="156">
        <v>27079.095</v>
      </c>
      <c r="G79" s="146" t="s">
        <v>46</v>
      </c>
      <c r="H79" s="156">
        <v>21.597</v>
      </c>
      <c r="I79" s="156">
        <v>2231.9429999999998</v>
      </c>
      <c r="J79" s="156">
        <v>61.766</v>
      </c>
      <c r="K79" s="156">
        <v>2315.306</v>
      </c>
      <c r="L79" s="144">
        <v>29394.401</v>
      </c>
      <c r="M79" s="67"/>
    </row>
    <row r="80" spans="1:13" ht="12.75">
      <c r="A80" s="39"/>
      <c r="B80" s="148"/>
      <c r="C80" s="148"/>
      <c r="D80" s="148"/>
      <c r="E80" s="153"/>
      <c r="F80" s="87"/>
      <c r="G80" s="94"/>
      <c r="H80" s="216"/>
      <c r="I80" s="148"/>
      <c r="J80" s="138"/>
      <c r="K80" s="148"/>
      <c r="L80" s="138"/>
      <c r="M80" s="39"/>
    </row>
    <row r="81" spans="1:13" ht="12.75">
      <c r="A81" s="39" t="s">
        <v>196</v>
      </c>
      <c r="B81" s="143">
        <v>56.656</v>
      </c>
      <c r="C81" s="143">
        <v>158.295</v>
      </c>
      <c r="D81" s="143">
        <v>224.143</v>
      </c>
      <c r="E81" s="143">
        <v>380.533</v>
      </c>
      <c r="F81" s="143">
        <v>819.627</v>
      </c>
      <c r="G81" s="151" t="s">
        <v>46</v>
      </c>
      <c r="H81" s="151" t="s">
        <v>46</v>
      </c>
      <c r="I81" s="151" t="s">
        <v>46</v>
      </c>
      <c r="J81" s="151" t="s">
        <v>46</v>
      </c>
      <c r="K81" s="151" t="s">
        <v>46</v>
      </c>
      <c r="L81" s="149">
        <v>819.627</v>
      </c>
      <c r="M81" s="39"/>
    </row>
    <row r="82" spans="1:13" ht="12.75">
      <c r="A82" s="39" t="s">
        <v>197</v>
      </c>
      <c r="B82" s="143">
        <v>10.877</v>
      </c>
      <c r="C82" s="143">
        <v>393.65</v>
      </c>
      <c r="D82" s="143">
        <v>262.378</v>
      </c>
      <c r="E82" s="143">
        <v>511.825</v>
      </c>
      <c r="F82" s="143">
        <v>1178.73</v>
      </c>
      <c r="G82" s="151" t="s">
        <v>46</v>
      </c>
      <c r="H82" s="151" t="s">
        <v>46</v>
      </c>
      <c r="I82" s="151" t="s">
        <v>46</v>
      </c>
      <c r="J82" s="151" t="s">
        <v>46</v>
      </c>
      <c r="K82" s="151" t="s">
        <v>46</v>
      </c>
      <c r="L82" s="149">
        <v>1178.73</v>
      </c>
      <c r="M82" s="39"/>
    </row>
    <row r="83" spans="1:13" s="400" customFormat="1" ht="12.75">
      <c r="A83" s="67" t="s">
        <v>198</v>
      </c>
      <c r="B83" s="156">
        <v>67.533</v>
      </c>
      <c r="C83" s="156">
        <v>551.945</v>
      </c>
      <c r="D83" s="156">
        <v>486.52099999999996</v>
      </c>
      <c r="E83" s="156">
        <v>892.358</v>
      </c>
      <c r="F83" s="156">
        <v>1998.357</v>
      </c>
      <c r="G83" s="146" t="s">
        <v>46</v>
      </c>
      <c r="H83" s="146" t="s">
        <v>46</v>
      </c>
      <c r="I83" s="146" t="s">
        <v>46</v>
      </c>
      <c r="J83" s="146" t="s">
        <v>46</v>
      </c>
      <c r="K83" s="146" t="s">
        <v>46</v>
      </c>
      <c r="L83" s="144">
        <v>1998.357</v>
      </c>
      <c r="M83" s="67"/>
    </row>
    <row r="84" spans="1:13" ht="12.75">
      <c r="A84" s="39"/>
      <c r="B84" s="148"/>
      <c r="C84" s="148"/>
      <c r="D84" s="148"/>
      <c r="E84" s="153"/>
      <c r="F84" s="87"/>
      <c r="G84" s="148"/>
      <c r="H84" s="216"/>
      <c r="I84" s="148"/>
      <c r="J84" s="138"/>
      <c r="K84" s="148"/>
      <c r="L84" s="138"/>
      <c r="M84" s="39"/>
    </row>
    <row r="85" spans="1:13" ht="13.5" thickBot="1">
      <c r="A85" s="56" t="s">
        <v>199</v>
      </c>
      <c r="B85" s="287">
        <v>30291.761</v>
      </c>
      <c r="C85" s="287">
        <v>177638.63299999997</v>
      </c>
      <c r="D85" s="287">
        <v>66467.08499999999</v>
      </c>
      <c r="E85" s="287">
        <v>331086.17299999995</v>
      </c>
      <c r="F85" s="287">
        <v>605483.6519999999</v>
      </c>
      <c r="G85" s="287">
        <v>1153.58</v>
      </c>
      <c r="H85" s="287">
        <v>4200.24</v>
      </c>
      <c r="I85" s="287">
        <v>18450.572</v>
      </c>
      <c r="J85" s="287">
        <v>13879.414</v>
      </c>
      <c r="K85" s="287">
        <v>37683.80599999999</v>
      </c>
      <c r="L85" s="289">
        <v>643167.4579999999</v>
      </c>
      <c r="M85" s="39"/>
    </row>
  </sheetData>
  <mergeCells count="5">
    <mergeCell ref="A1:L1"/>
    <mergeCell ref="A3:L3"/>
    <mergeCell ref="B5:F6"/>
    <mergeCell ref="G5:K6"/>
    <mergeCell ref="L5:L7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4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21" transitionEvaluation="1"/>
  <dimension ref="A1:AG28"/>
  <sheetViews>
    <sheetView showGridLines="0" zoomScale="75" zoomScaleNormal="75" workbookViewId="0" topLeftCell="A1">
      <selection activeCell="D42" sqref="D42"/>
    </sheetView>
  </sheetViews>
  <sheetFormatPr defaultColWidth="12.57421875" defaultRowHeight="12.75"/>
  <cols>
    <col min="1" max="1" width="20.7109375" style="251" customWidth="1"/>
    <col min="2" max="9" width="14.7109375" style="251" customWidth="1"/>
    <col min="10" max="10" width="12.57421875" style="251" customWidth="1"/>
    <col min="11" max="11" width="26.7109375" style="251" customWidth="1"/>
    <col min="12" max="12" width="2.28125" style="251" customWidth="1"/>
    <col min="13" max="13" width="17.7109375" style="251" customWidth="1"/>
    <col min="14" max="14" width="2.28125" style="251" customWidth="1"/>
    <col min="15" max="16384" width="12.57421875" style="251" customWidth="1"/>
  </cols>
  <sheetData>
    <row r="1" spans="1:9" s="404" customFormat="1" ht="18">
      <c r="A1" s="633" t="s">
        <v>0</v>
      </c>
      <c r="B1" s="633"/>
      <c r="C1" s="633"/>
      <c r="D1" s="633"/>
      <c r="E1" s="633"/>
      <c r="F1" s="633"/>
      <c r="G1" s="633"/>
      <c r="H1" s="633"/>
      <c r="I1" s="311"/>
    </row>
    <row r="2" ht="12.75">
      <c r="A2" s="769" t="s">
        <v>412</v>
      </c>
    </row>
    <row r="3" spans="1:8" s="405" customFormat="1" ht="15">
      <c r="A3" s="688" t="s">
        <v>326</v>
      </c>
      <c r="B3" s="688"/>
      <c r="C3" s="688"/>
      <c r="D3" s="688"/>
      <c r="E3" s="688"/>
      <c r="F3" s="688"/>
      <c r="G3" s="688"/>
      <c r="H3" s="688"/>
    </row>
    <row r="4" s="405" customFormat="1" ht="15" thickBot="1"/>
    <row r="5" spans="1:8" ht="12.75">
      <c r="A5" s="406"/>
      <c r="B5" s="685" t="s">
        <v>217</v>
      </c>
      <c r="C5" s="686"/>
      <c r="D5" s="686"/>
      <c r="E5" s="687"/>
      <c r="F5" s="685" t="s">
        <v>218</v>
      </c>
      <c r="G5" s="686"/>
      <c r="H5" s="686"/>
    </row>
    <row r="6" spans="1:9" ht="12.75">
      <c r="A6" s="407" t="s">
        <v>1</v>
      </c>
      <c r="B6" s="408" t="s">
        <v>33</v>
      </c>
      <c r="C6" s="408" t="s">
        <v>33</v>
      </c>
      <c r="D6" s="681" t="s">
        <v>320</v>
      </c>
      <c r="E6" s="681" t="s">
        <v>10</v>
      </c>
      <c r="F6" s="408" t="s">
        <v>33</v>
      </c>
      <c r="G6" s="408" t="s">
        <v>33</v>
      </c>
      <c r="H6" s="683" t="s">
        <v>28</v>
      </c>
      <c r="I6" s="409"/>
    </row>
    <row r="7" spans="1:33" ht="13.5" thickBot="1">
      <c r="A7" s="410"/>
      <c r="B7" s="411" t="s">
        <v>34</v>
      </c>
      <c r="C7" s="411" t="s">
        <v>35</v>
      </c>
      <c r="D7" s="682"/>
      <c r="E7" s="682" t="s">
        <v>10</v>
      </c>
      <c r="F7" s="411" t="s">
        <v>34</v>
      </c>
      <c r="G7" s="411" t="s">
        <v>35</v>
      </c>
      <c r="H7" s="684"/>
      <c r="I7" s="409"/>
      <c r="AC7" s="412"/>
      <c r="AE7" s="412"/>
      <c r="AG7" s="412"/>
    </row>
    <row r="8" spans="1:33" ht="12.75">
      <c r="A8" s="327">
        <v>1990</v>
      </c>
      <c r="B8" s="413">
        <v>3549</v>
      </c>
      <c r="C8" s="413">
        <v>14322</v>
      </c>
      <c r="D8" s="413">
        <v>1132</v>
      </c>
      <c r="E8" s="413">
        <v>19003</v>
      </c>
      <c r="F8" s="414">
        <v>6.544096928712313</v>
      </c>
      <c r="G8" s="414">
        <v>12.034981147884373</v>
      </c>
      <c r="H8" s="415">
        <v>19.263250883392224</v>
      </c>
      <c r="AC8" s="412"/>
      <c r="AE8" s="412"/>
      <c r="AG8" s="412"/>
    </row>
    <row r="9" spans="1:33" ht="12.75">
      <c r="A9" s="586">
        <v>1991</v>
      </c>
      <c r="B9" s="413">
        <v>4594</v>
      </c>
      <c r="C9" s="413">
        <v>13671</v>
      </c>
      <c r="D9" s="413">
        <v>913</v>
      </c>
      <c r="E9" s="413">
        <v>19178</v>
      </c>
      <c r="F9" s="414">
        <v>6.731867653461037</v>
      </c>
      <c r="G9" s="414">
        <v>11.925440713919977</v>
      </c>
      <c r="H9" s="415">
        <v>19.24687842278204</v>
      </c>
      <c r="AC9" s="412"/>
      <c r="AE9" s="412"/>
      <c r="AG9" s="412"/>
    </row>
    <row r="10" spans="1:33" ht="12.75">
      <c r="A10" s="327">
        <v>1992</v>
      </c>
      <c r="B10" s="413">
        <v>4605</v>
      </c>
      <c r="C10" s="413">
        <v>14158</v>
      </c>
      <c r="D10" s="413">
        <v>897</v>
      </c>
      <c r="E10" s="413">
        <v>19660</v>
      </c>
      <c r="F10" s="414">
        <v>6.697502714440825</v>
      </c>
      <c r="G10" s="414">
        <v>11.882116118095777</v>
      </c>
      <c r="H10" s="415">
        <v>19.07469342251951</v>
      </c>
      <c r="AC10" s="412"/>
      <c r="AE10" s="412"/>
      <c r="AG10" s="412"/>
    </row>
    <row r="11" spans="1:33" ht="12.75">
      <c r="A11" s="327">
        <v>1993</v>
      </c>
      <c r="B11" s="413">
        <v>4513</v>
      </c>
      <c r="C11" s="413">
        <v>13887</v>
      </c>
      <c r="D11" s="413">
        <v>883</v>
      </c>
      <c r="E11" s="413">
        <v>19283</v>
      </c>
      <c r="F11" s="414">
        <v>6.717925991579881</v>
      </c>
      <c r="G11" s="414">
        <v>11.887376683228918</v>
      </c>
      <c r="H11" s="415">
        <v>19.176670441676105</v>
      </c>
      <c r="AC11" s="412"/>
      <c r="AE11" s="412"/>
      <c r="AG11" s="412"/>
    </row>
    <row r="12" spans="1:33" ht="12.75">
      <c r="A12" s="327">
        <v>1994</v>
      </c>
      <c r="B12" s="413">
        <v>4730</v>
      </c>
      <c r="C12" s="413">
        <v>13422</v>
      </c>
      <c r="D12" s="413">
        <v>983</v>
      </c>
      <c r="E12" s="413">
        <v>19135</v>
      </c>
      <c r="F12" s="414">
        <v>6.829175475687103</v>
      </c>
      <c r="G12" s="414">
        <v>11.80405304723588</v>
      </c>
      <c r="H12" s="415">
        <v>19.044760935910478</v>
      </c>
      <c r="AC12" s="412"/>
      <c r="AE12" s="412"/>
      <c r="AG12" s="412"/>
    </row>
    <row r="13" spans="1:33" ht="12.75">
      <c r="A13" s="327">
        <v>1995</v>
      </c>
      <c r="B13" s="413">
        <v>4582</v>
      </c>
      <c r="C13" s="413">
        <v>13414</v>
      </c>
      <c r="D13" s="413">
        <v>1149</v>
      </c>
      <c r="E13" s="413">
        <v>19145</v>
      </c>
      <c r="F13" s="414">
        <v>6.871235268441729</v>
      </c>
      <c r="G13" s="414">
        <v>11.980169971671389</v>
      </c>
      <c r="H13" s="415">
        <v>19.120104438642297</v>
      </c>
      <c r="AC13" s="412"/>
      <c r="AE13" s="412"/>
      <c r="AG13" s="412"/>
    </row>
    <row r="14" spans="1:33" ht="12.75">
      <c r="A14" s="327">
        <v>1996</v>
      </c>
      <c r="B14" s="416">
        <v>4519.718</v>
      </c>
      <c r="C14" s="416">
        <v>13114.326</v>
      </c>
      <c r="D14" s="416">
        <v>1118.097</v>
      </c>
      <c r="E14" s="413">
        <v>18752.141</v>
      </c>
      <c r="F14" s="414">
        <v>6.779139760489482</v>
      </c>
      <c r="G14" s="414">
        <v>11.907992831656006</v>
      </c>
      <c r="H14" s="415">
        <v>18.972772487539096</v>
      </c>
      <c r="AC14" s="412"/>
      <c r="AE14" s="412"/>
      <c r="AG14" s="412"/>
    </row>
    <row r="15" spans="1:33" ht="12.75">
      <c r="A15" s="327">
        <v>1997</v>
      </c>
      <c r="B15" s="416">
        <v>4951</v>
      </c>
      <c r="C15" s="416">
        <v>13679</v>
      </c>
      <c r="D15" s="416">
        <v>1269</v>
      </c>
      <c r="E15" s="413">
        <v>19899</v>
      </c>
      <c r="F15" s="414">
        <v>7</v>
      </c>
      <c r="G15" s="414">
        <v>12.4</v>
      </c>
      <c r="H15" s="415">
        <v>19.6</v>
      </c>
      <c r="AC15" s="412"/>
      <c r="AE15" s="412"/>
      <c r="AG15" s="412"/>
    </row>
    <row r="16" spans="1:8" ht="12.75">
      <c r="A16" s="327">
        <v>1998</v>
      </c>
      <c r="B16" s="413">
        <v>5033.892</v>
      </c>
      <c r="C16" s="413">
        <v>13977.897</v>
      </c>
      <c r="D16" s="413">
        <v>1243.751</v>
      </c>
      <c r="E16" s="413">
        <v>20255.54</v>
      </c>
      <c r="F16" s="414">
        <v>7</v>
      </c>
      <c r="G16" s="414">
        <v>12.5</v>
      </c>
      <c r="H16" s="415">
        <v>19.3</v>
      </c>
    </row>
    <row r="17" spans="1:8" ht="12.75">
      <c r="A17" s="327">
        <v>1999</v>
      </c>
      <c r="B17" s="413">
        <v>5074</v>
      </c>
      <c r="C17" s="413">
        <v>13768</v>
      </c>
      <c r="D17" s="413">
        <v>619</v>
      </c>
      <c r="E17" s="413">
        <v>19461</v>
      </c>
      <c r="F17" s="414">
        <v>7</v>
      </c>
      <c r="G17" s="414">
        <v>12.6</v>
      </c>
      <c r="H17" s="415">
        <v>20.5</v>
      </c>
    </row>
    <row r="18" spans="1:9" ht="12.75">
      <c r="A18" s="327">
        <v>2000</v>
      </c>
      <c r="B18" s="413">
        <v>5472.792</v>
      </c>
      <c r="C18" s="413">
        <v>14494.688</v>
      </c>
      <c r="D18" s="413">
        <v>534.051</v>
      </c>
      <c r="E18" s="413">
        <v>20501.531</v>
      </c>
      <c r="F18" s="414">
        <v>7.1</v>
      </c>
      <c r="G18" s="414">
        <v>12.594950603732162</v>
      </c>
      <c r="H18" s="415">
        <v>20.870786516853933</v>
      </c>
      <c r="I18" s="409"/>
    </row>
    <row r="19" spans="1:9" ht="12.75">
      <c r="A19" s="586">
        <v>2001</v>
      </c>
      <c r="B19" s="413">
        <v>5357.09726611294</v>
      </c>
      <c r="C19" s="413">
        <v>14614.539817142</v>
      </c>
      <c r="D19" s="413">
        <v>909.483250376192</v>
      </c>
      <c r="E19" s="413">
        <v>20881.120333631134</v>
      </c>
      <c r="F19" s="414">
        <v>6.936729043830721</v>
      </c>
      <c r="G19" s="414">
        <v>12.395739659878773</v>
      </c>
      <c r="H19" s="415">
        <v>19.229156178767873</v>
      </c>
      <c r="I19" s="409"/>
    </row>
    <row r="20" spans="1:9" ht="12.75">
      <c r="A20" s="586">
        <v>2002</v>
      </c>
      <c r="B20" s="413">
        <v>5715.18446707922</v>
      </c>
      <c r="C20" s="413">
        <v>14307.9277200591</v>
      </c>
      <c r="D20" s="413">
        <v>927.61481286167</v>
      </c>
      <c r="E20" s="413">
        <v>20950.72699999999</v>
      </c>
      <c r="F20" s="414">
        <v>7</v>
      </c>
      <c r="G20" s="414">
        <v>12.494526228281174</v>
      </c>
      <c r="H20" s="415">
        <v>19.32671389764702</v>
      </c>
      <c r="I20" s="409"/>
    </row>
    <row r="21" spans="1:9" ht="12.75">
      <c r="A21" s="586">
        <v>2003</v>
      </c>
      <c r="B21" s="413">
        <v>5637.335</v>
      </c>
      <c r="C21" s="413">
        <v>14297.108</v>
      </c>
      <c r="D21" s="413">
        <v>847.747</v>
      </c>
      <c r="E21" s="413">
        <v>20782.19</v>
      </c>
      <c r="F21" s="414">
        <v>7</v>
      </c>
      <c r="G21" s="414">
        <v>12.6</v>
      </c>
      <c r="H21" s="415">
        <v>19.9</v>
      </c>
      <c r="I21" s="409"/>
    </row>
    <row r="22" spans="1:9" ht="12.75">
      <c r="A22" s="586">
        <v>2004</v>
      </c>
      <c r="B22" s="413">
        <v>5404.65217747145</v>
      </c>
      <c r="C22" s="413">
        <v>13795.130935392235</v>
      </c>
      <c r="D22" s="413">
        <v>1014.3335314658153</v>
      </c>
      <c r="E22" s="413">
        <v>20214.1166443295</v>
      </c>
      <c r="F22" s="414">
        <v>6.937906096147296</v>
      </c>
      <c r="G22" s="414">
        <v>12.633288419138653</v>
      </c>
      <c r="H22" s="415">
        <v>19.40993652430389</v>
      </c>
      <c r="I22" s="409"/>
    </row>
    <row r="23" spans="1:9" ht="12.75">
      <c r="A23" s="586">
        <v>2005</v>
      </c>
      <c r="B23" s="413">
        <v>5162.59887226454</v>
      </c>
      <c r="C23" s="413">
        <v>13334.0559443455</v>
      </c>
      <c r="D23" s="413">
        <v>894.1216153048649</v>
      </c>
      <c r="E23" s="413">
        <v>19390.776431914906</v>
      </c>
      <c r="F23" s="414">
        <v>6.92572389959193</v>
      </c>
      <c r="G23" s="414">
        <v>12.786725261743626</v>
      </c>
      <c r="H23" s="415">
        <v>19.988530203282437</v>
      </c>
      <c r="I23" s="409"/>
    </row>
    <row r="24" spans="1:9" ht="12.75">
      <c r="A24" s="586">
        <v>2006</v>
      </c>
      <c r="B24" s="591">
        <v>6135.816</v>
      </c>
      <c r="C24" s="413">
        <v>11899.5</v>
      </c>
      <c r="D24" s="413">
        <v>588.049</v>
      </c>
      <c r="E24" s="591">
        <v>18623.365</v>
      </c>
      <c r="F24" s="414">
        <v>7.051825175505242</v>
      </c>
      <c r="G24" s="414">
        <v>13.308208975839522</v>
      </c>
      <c r="H24" s="415">
        <v>21.340002222854665</v>
      </c>
      <c r="I24" s="409"/>
    </row>
    <row r="25" spans="1:9" ht="13.5" thickBot="1">
      <c r="A25" s="587">
        <v>2007</v>
      </c>
      <c r="B25" s="417">
        <v>5636.95</v>
      </c>
      <c r="C25" s="418">
        <v>10753.897</v>
      </c>
      <c r="D25" s="418">
        <v>671.584</v>
      </c>
      <c r="E25" s="417">
        <v>17062.431</v>
      </c>
      <c r="F25" s="419">
        <v>7.04109265577422</v>
      </c>
      <c r="G25" s="419">
        <v>13.136531041168931</v>
      </c>
      <c r="H25" s="420">
        <v>22.67753125063796</v>
      </c>
      <c r="I25" s="409"/>
    </row>
    <row r="26" ht="12.75">
      <c r="I26" s="409"/>
    </row>
    <row r="27" spans="1:29" ht="12.75">
      <c r="A27" s="421"/>
      <c r="B27" s="421"/>
      <c r="C27" s="421"/>
      <c r="D27" s="421"/>
      <c r="E27" s="409"/>
      <c r="Y27" s="412"/>
      <c r="AA27" s="412"/>
      <c r="AC27" s="412"/>
    </row>
    <row r="28" spans="5:29" ht="12.75">
      <c r="E28" s="409"/>
      <c r="Y28" s="412"/>
      <c r="AA28" s="412"/>
      <c r="AC28" s="412"/>
    </row>
  </sheetData>
  <mergeCells count="7">
    <mergeCell ref="D6:D7"/>
    <mergeCell ref="E6:E7"/>
    <mergeCell ref="H6:H7"/>
    <mergeCell ref="A1:H1"/>
    <mergeCell ref="B5:E5"/>
    <mergeCell ref="F5:H5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22" transitionEvaluation="1"/>
  <dimension ref="A1:AG28"/>
  <sheetViews>
    <sheetView showGridLines="0" zoomScale="75" zoomScaleNormal="75" workbookViewId="0" topLeftCell="A1">
      <selection activeCell="F38" sqref="F38"/>
    </sheetView>
  </sheetViews>
  <sheetFormatPr defaultColWidth="12.57421875" defaultRowHeight="12.75"/>
  <cols>
    <col min="1" max="1" width="20.7109375" style="251" customWidth="1"/>
    <col min="2" max="9" width="14.7109375" style="251" customWidth="1"/>
    <col min="10" max="10" width="12.57421875" style="251" customWidth="1"/>
    <col min="11" max="11" width="26.7109375" style="251" customWidth="1"/>
    <col min="12" max="12" width="2.28125" style="251" customWidth="1"/>
    <col min="13" max="13" width="17.7109375" style="251" customWidth="1"/>
    <col min="14" max="14" width="2.28125" style="251" customWidth="1"/>
    <col min="15" max="16384" width="12.57421875" style="251" customWidth="1"/>
  </cols>
  <sheetData>
    <row r="1" spans="1:9" s="404" customFormat="1" ht="18">
      <c r="A1" s="633" t="s">
        <v>0</v>
      </c>
      <c r="B1" s="633"/>
      <c r="C1" s="633"/>
      <c r="D1" s="633"/>
      <c r="E1" s="633"/>
      <c r="F1" s="633"/>
      <c r="G1" s="633"/>
      <c r="H1" s="633"/>
      <c r="I1" s="633"/>
    </row>
    <row r="2" ht="12.75">
      <c r="A2" s="769" t="s">
        <v>412</v>
      </c>
    </row>
    <row r="3" spans="1:33" ht="15">
      <c r="A3" s="688" t="s">
        <v>327</v>
      </c>
      <c r="B3" s="688"/>
      <c r="C3" s="688"/>
      <c r="D3" s="688"/>
      <c r="E3" s="688"/>
      <c r="F3" s="688"/>
      <c r="G3" s="688"/>
      <c r="H3" s="688"/>
      <c r="I3" s="688"/>
      <c r="AC3" s="412"/>
      <c r="AE3" s="412"/>
      <c r="AG3" s="412"/>
    </row>
    <row r="4" spans="29:33" ht="13.5" thickBot="1">
      <c r="AC4" s="412"/>
      <c r="AE4" s="412"/>
      <c r="AG4" s="412"/>
    </row>
    <row r="5" spans="1:33" ht="12.75">
      <c r="A5" s="406"/>
      <c r="B5" s="685" t="s">
        <v>39</v>
      </c>
      <c r="C5" s="686"/>
      <c r="D5" s="686"/>
      <c r="E5" s="687"/>
      <c r="F5" s="685" t="s">
        <v>36</v>
      </c>
      <c r="G5" s="686"/>
      <c r="H5" s="686"/>
      <c r="I5" s="686"/>
      <c r="AC5" s="412"/>
      <c r="AE5" s="412"/>
      <c r="AG5" s="412"/>
    </row>
    <row r="6" spans="1:33" ht="12.75">
      <c r="A6" s="407" t="s">
        <v>1</v>
      </c>
      <c r="B6" s="408" t="s">
        <v>37</v>
      </c>
      <c r="C6" s="408" t="s">
        <v>37</v>
      </c>
      <c r="D6" s="422" t="s">
        <v>3</v>
      </c>
      <c r="E6" s="423"/>
      <c r="F6" s="408" t="s">
        <v>37</v>
      </c>
      <c r="G6" s="408" t="s">
        <v>37</v>
      </c>
      <c r="H6" s="408" t="s">
        <v>37</v>
      </c>
      <c r="I6" s="422" t="s">
        <v>3</v>
      </c>
      <c r="AC6" s="412"/>
      <c r="AE6" s="412"/>
      <c r="AG6" s="412"/>
    </row>
    <row r="7" spans="1:33" ht="15.75" customHeight="1" thickBot="1">
      <c r="A7" s="410"/>
      <c r="B7" s="411" t="s">
        <v>274</v>
      </c>
      <c r="C7" s="411" t="s">
        <v>275</v>
      </c>
      <c r="D7" s="424" t="s">
        <v>38</v>
      </c>
      <c r="E7" s="411" t="s">
        <v>10</v>
      </c>
      <c r="F7" s="425" t="s">
        <v>246</v>
      </c>
      <c r="G7" s="411" t="s">
        <v>247</v>
      </c>
      <c r="H7" s="411" t="s">
        <v>248</v>
      </c>
      <c r="I7" s="424" t="s">
        <v>38</v>
      </c>
      <c r="AC7" s="412"/>
      <c r="AE7" s="412"/>
      <c r="AG7" s="412"/>
    </row>
    <row r="8" spans="1:9" ht="12.75">
      <c r="A8" s="327">
        <v>1990</v>
      </c>
      <c r="B8" s="413">
        <v>23225</v>
      </c>
      <c r="C8" s="413">
        <v>172365</v>
      </c>
      <c r="D8" s="413">
        <v>21806</v>
      </c>
      <c r="E8" s="413">
        <v>217396</v>
      </c>
      <c r="F8" s="426">
        <v>294.5380019953602</v>
      </c>
      <c r="G8" s="426">
        <v>209.7772649141154</v>
      </c>
      <c r="H8" s="426">
        <v>183.72339018907843</v>
      </c>
      <c r="I8" s="427">
        <v>45.53267702811535</v>
      </c>
    </row>
    <row r="9" spans="1:9" ht="12.75">
      <c r="A9" s="323" t="s">
        <v>22</v>
      </c>
      <c r="B9" s="413">
        <v>30926.2</v>
      </c>
      <c r="C9" s="413">
        <v>163032.7</v>
      </c>
      <c r="D9" s="413">
        <v>17572.4</v>
      </c>
      <c r="E9" s="413">
        <v>211531.3</v>
      </c>
      <c r="F9" s="426">
        <v>278.81552534468045</v>
      </c>
      <c r="G9" s="426">
        <v>189.78159220126693</v>
      </c>
      <c r="H9" s="426">
        <v>164.2505980070439</v>
      </c>
      <c r="I9" s="427">
        <v>33.72879929801786</v>
      </c>
    </row>
    <row r="10" spans="1:9" ht="12.75">
      <c r="A10" s="327">
        <v>1992</v>
      </c>
      <c r="B10" s="413">
        <v>30842</v>
      </c>
      <c r="C10" s="413">
        <v>168227</v>
      </c>
      <c r="D10" s="413">
        <v>17110</v>
      </c>
      <c r="E10" s="413">
        <v>216179</v>
      </c>
      <c r="F10" s="426">
        <v>274.77672400322143</v>
      </c>
      <c r="G10" s="426">
        <v>196.39272534948853</v>
      </c>
      <c r="H10" s="426">
        <v>171.22233841789574</v>
      </c>
      <c r="I10" s="427">
        <v>36.0066351736324</v>
      </c>
    </row>
    <row r="11" spans="1:9" ht="12.75">
      <c r="A11" s="327">
        <v>1993</v>
      </c>
      <c r="B11" s="413">
        <v>30318</v>
      </c>
      <c r="C11" s="413">
        <v>165080</v>
      </c>
      <c r="D11" s="413">
        <v>16933</v>
      </c>
      <c r="E11" s="413">
        <v>212331</v>
      </c>
      <c r="F11" s="426">
        <v>288.90050845624035</v>
      </c>
      <c r="G11" s="426">
        <v>196.26651280756795</v>
      </c>
      <c r="H11" s="426">
        <v>179.53433582152348</v>
      </c>
      <c r="I11" s="427">
        <v>41.61407810753308</v>
      </c>
    </row>
    <row r="12" spans="1:9" ht="12.75">
      <c r="A12" s="327">
        <v>1994</v>
      </c>
      <c r="B12" s="413">
        <v>32302</v>
      </c>
      <c r="C12" s="413">
        <v>158434</v>
      </c>
      <c r="D12" s="413">
        <v>18721</v>
      </c>
      <c r="E12" s="413">
        <v>209457</v>
      </c>
      <c r="F12" s="426">
        <v>344.0493791544962</v>
      </c>
      <c r="G12" s="426">
        <v>224.39387929272897</v>
      </c>
      <c r="H12" s="426">
        <v>209.21832365703847</v>
      </c>
      <c r="I12" s="427">
        <v>33.722789176974025</v>
      </c>
    </row>
    <row r="13" spans="1:9" ht="12.75">
      <c r="A13" s="327">
        <v>1995</v>
      </c>
      <c r="B13" s="413">
        <v>31484</v>
      </c>
      <c r="C13" s="413">
        <v>160702</v>
      </c>
      <c r="D13" s="413">
        <v>21969</v>
      </c>
      <c r="E13" s="413">
        <v>214155</v>
      </c>
      <c r="F13" s="426">
        <v>351.65218227495103</v>
      </c>
      <c r="G13" s="426">
        <v>227.9458608296371</v>
      </c>
      <c r="H13" s="426">
        <v>210.6727729496472</v>
      </c>
      <c r="I13" s="427">
        <v>37.11249744569856</v>
      </c>
    </row>
    <row r="14" spans="1:10" ht="12.75">
      <c r="A14" s="327">
        <v>1996</v>
      </c>
      <c r="B14" s="416">
        <v>30639.8</v>
      </c>
      <c r="C14" s="416">
        <v>156165.3</v>
      </c>
      <c r="D14" s="416">
        <v>21231.4</v>
      </c>
      <c r="E14" s="413">
        <v>208036.5</v>
      </c>
      <c r="F14" s="426">
        <v>378.0366136573991</v>
      </c>
      <c r="G14" s="426">
        <v>270.4614570937459</v>
      </c>
      <c r="H14" s="426">
        <v>244.78020987342686</v>
      </c>
      <c r="I14" s="427">
        <v>37.617347613380936</v>
      </c>
      <c r="J14" s="428"/>
    </row>
    <row r="15" spans="1:10" ht="12.75">
      <c r="A15" s="327">
        <v>1997</v>
      </c>
      <c r="B15" s="413">
        <v>34735</v>
      </c>
      <c r="C15" s="413">
        <v>169574</v>
      </c>
      <c r="D15" s="413">
        <v>24842</v>
      </c>
      <c r="E15" s="413">
        <v>229151</v>
      </c>
      <c r="F15" s="426">
        <v>404.9198850864857</v>
      </c>
      <c r="G15" s="426">
        <v>286.40630822304763</v>
      </c>
      <c r="H15" s="426">
        <v>250.51987547029196</v>
      </c>
      <c r="I15" s="427">
        <v>39.666798889329634</v>
      </c>
      <c r="J15" s="428"/>
    </row>
    <row r="16" spans="1:11" ht="12.75">
      <c r="A16" s="327">
        <v>1998</v>
      </c>
      <c r="B16" s="416">
        <v>35244</v>
      </c>
      <c r="C16" s="416">
        <v>174040.7</v>
      </c>
      <c r="D16" s="416">
        <v>24028.7</v>
      </c>
      <c r="E16" s="413">
        <v>233313.4</v>
      </c>
      <c r="F16" s="426">
        <v>376.60620484896566</v>
      </c>
      <c r="G16" s="426">
        <v>255.34600266849378</v>
      </c>
      <c r="H16" s="426">
        <v>224.40589953481665</v>
      </c>
      <c r="I16" s="427">
        <v>37.28078083492602</v>
      </c>
      <c r="J16" s="412"/>
      <c r="K16" s="412"/>
    </row>
    <row r="17" spans="1:11" ht="12.75">
      <c r="A17" s="327">
        <v>1999</v>
      </c>
      <c r="B17" s="416">
        <v>35395</v>
      </c>
      <c r="C17" s="416">
        <v>173263</v>
      </c>
      <c r="D17" s="416">
        <v>12670</v>
      </c>
      <c r="E17" s="413">
        <v>221327</v>
      </c>
      <c r="F17" s="426">
        <v>357.247604966764</v>
      </c>
      <c r="G17" s="426">
        <v>250.45977425985362</v>
      </c>
      <c r="H17" s="426">
        <v>218.3957784909788</v>
      </c>
      <c r="I17" s="427">
        <v>30.43525296599474</v>
      </c>
      <c r="J17" s="412"/>
      <c r="K17" s="412"/>
    </row>
    <row r="18" spans="1:11" ht="12.75">
      <c r="A18" s="327">
        <v>2000</v>
      </c>
      <c r="B18" s="416">
        <v>38607.4</v>
      </c>
      <c r="C18" s="416">
        <v>182578.5</v>
      </c>
      <c r="D18" s="416">
        <v>11147.2</v>
      </c>
      <c r="E18" s="413">
        <v>232333.1</v>
      </c>
      <c r="F18" s="426">
        <v>361.8</v>
      </c>
      <c r="G18" s="426">
        <v>253.02</v>
      </c>
      <c r="H18" s="426">
        <v>222.09</v>
      </c>
      <c r="I18" s="427">
        <v>29.4</v>
      </c>
      <c r="J18" s="412"/>
      <c r="K18" s="412"/>
    </row>
    <row r="19" spans="1:11" ht="12.75">
      <c r="A19" s="329" t="s">
        <v>207</v>
      </c>
      <c r="B19" s="416">
        <v>37160.732196471785</v>
      </c>
      <c r="C19" s="416">
        <v>181158.03082222457</v>
      </c>
      <c r="D19" s="416">
        <v>17488.59546345724</v>
      </c>
      <c r="E19" s="413">
        <v>235807.35848215356</v>
      </c>
      <c r="F19" s="426">
        <v>432.26</v>
      </c>
      <c r="G19" s="426">
        <v>303.92</v>
      </c>
      <c r="H19" s="426">
        <v>265.45</v>
      </c>
      <c r="I19" s="427">
        <v>31.37</v>
      </c>
      <c r="J19" s="412"/>
      <c r="K19" s="412"/>
    </row>
    <row r="20" spans="1:11" ht="12.75">
      <c r="A20" s="329" t="s">
        <v>223</v>
      </c>
      <c r="B20" s="416">
        <v>40285.5</v>
      </c>
      <c r="C20" s="416">
        <v>178770.4</v>
      </c>
      <c r="D20" s="416">
        <v>17927.5</v>
      </c>
      <c r="E20" s="413">
        <v>236983.4</v>
      </c>
      <c r="F20" s="426">
        <v>375.67</v>
      </c>
      <c r="G20" s="426">
        <v>304.24</v>
      </c>
      <c r="H20" s="426">
        <v>243.03</v>
      </c>
      <c r="I20" s="427">
        <v>36.17</v>
      </c>
      <c r="J20" s="412"/>
      <c r="K20" s="412"/>
    </row>
    <row r="21" spans="1:11" ht="12.75">
      <c r="A21" s="327" t="s">
        <v>236</v>
      </c>
      <c r="B21" s="416">
        <v>39573.4</v>
      </c>
      <c r="C21" s="416">
        <v>179725.3</v>
      </c>
      <c r="D21" s="416">
        <v>16855.9</v>
      </c>
      <c r="E21" s="413">
        <v>236154.6</v>
      </c>
      <c r="F21" s="426">
        <v>372.05</v>
      </c>
      <c r="G21" s="426">
        <v>281.18</v>
      </c>
      <c r="H21" s="426">
        <v>245.03</v>
      </c>
      <c r="I21" s="427">
        <v>33.92</v>
      </c>
      <c r="J21" s="412"/>
      <c r="K21" s="412"/>
    </row>
    <row r="22" spans="1:9" ht="15" customHeight="1">
      <c r="A22" s="585">
        <v>2004</v>
      </c>
      <c r="B22" s="416">
        <v>37496.96928963494</v>
      </c>
      <c r="C22" s="416">
        <v>174277.86788659208</v>
      </c>
      <c r="D22" s="416">
        <v>19688.14946022448</v>
      </c>
      <c r="E22" s="413">
        <v>231462.98663645147</v>
      </c>
      <c r="F22" s="426">
        <v>386.45</v>
      </c>
      <c r="G22" s="426">
        <v>284.98</v>
      </c>
      <c r="H22" s="426">
        <v>248.78</v>
      </c>
      <c r="I22" s="427">
        <v>31.35</v>
      </c>
    </row>
    <row r="23" spans="1:9" ht="15" customHeight="1">
      <c r="A23" s="586">
        <v>2005</v>
      </c>
      <c r="B23" s="416">
        <v>35754.73439364885</v>
      </c>
      <c r="C23" s="416">
        <v>170498.90998506505</v>
      </c>
      <c r="D23" s="416">
        <v>17872.176912928968</v>
      </c>
      <c r="E23" s="413">
        <v>224125.82129164287</v>
      </c>
      <c r="F23" s="426">
        <v>404.36</v>
      </c>
      <c r="G23" s="426">
        <v>302.71</v>
      </c>
      <c r="H23" s="426">
        <v>265.13</v>
      </c>
      <c r="I23" s="427">
        <v>29.09</v>
      </c>
    </row>
    <row r="24" spans="1:9" ht="15" customHeight="1">
      <c r="A24" s="586">
        <v>2006</v>
      </c>
      <c r="B24" s="416">
        <v>43265.42499999999</v>
      </c>
      <c r="C24" s="416">
        <v>158365.03</v>
      </c>
      <c r="D24" s="416">
        <v>10706.407899873204</v>
      </c>
      <c r="E24" s="416">
        <f>B24+C24+D24</f>
        <v>212336.8628998732</v>
      </c>
      <c r="F24" s="426">
        <v>384.3</v>
      </c>
      <c r="G24" s="426">
        <v>283.23</v>
      </c>
      <c r="H24" s="426">
        <v>249.47</v>
      </c>
      <c r="I24" s="427">
        <v>27.76</v>
      </c>
    </row>
    <row r="25" spans="1:9" ht="15" customHeight="1" thickBot="1">
      <c r="A25" s="587">
        <v>2007</v>
      </c>
      <c r="B25" s="418">
        <v>39690.28724596649</v>
      </c>
      <c r="C25" s="418">
        <v>141268.90175403343</v>
      </c>
      <c r="D25" s="418">
        <v>15229.867147428444</v>
      </c>
      <c r="E25" s="418">
        <v>196189.05614742837</v>
      </c>
      <c r="F25" s="429">
        <v>366.95</v>
      </c>
      <c r="G25" s="429">
        <v>274.16</v>
      </c>
      <c r="H25" s="429">
        <v>237.89</v>
      </c>
      <c r="I25" s="430">
        <v>27.64</v>
      </c>
    </row>
    <row r="26" ht="15" customHeight="1">
      <c r="A26" s="431" t="s">
        <v>271</v>
      </c>
    </row>
    <row r="27" spans="1:3" ht="14.25">
      <c r="A27" s="431" t="s">
        <v>272</v>
      </c>
      <c r="C27" s="432"/>
    </row>
    <row r="28" ht="14.25">
      <c r="A28" s="431" t="s">
        <v>273</v>
      </c>
    </row>
  </sheetData>
  <mergeCells count="4">
    <mergeCell ref="B5:E5"/>
    <mergeCell ref="F5:I5"/>
    <mergeCell ref="A3:I3"/>
    <mergeCell ref="A1:I1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0" r:id="rId1"/>
  <ignoredErrors>
    <ignoredError sqref="A19:A21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313"/>
  <dimension ref="A1:J32"/>
  <sheetViews>
    <sheetView showGridLines="0" zoomScale="75" zoomScaleNormal="75" workbookViewId="0" topLeftCell="A1">
      <selection activeCell="D39" sqref="D39"/>
    </sheetView>
  </sheetViews>
  <sheetFormatPr defaultColWidth="11.421875" defaultRowHeight="12.75"/>
  <cols>
    <col min="1" max="1" width="26.8515625" style="100" customWidth="1"/>
    <col min="2" max="2" width="21.00390625" style="100" customWidth="1"/>
    <col min="3" max="3" width="20.7109375" style="100" customWidth="1"/>
    <col min="4" max="4" width="18.57421875" style="100" customWidth="1"/>
    <col min="5" max="5" width="20.7109375" style="100" customWidth="1"/>
    <col min="6" max="6" width="21.00390625" style="100" customWidth="1"/>
    <col min="7" max="7" width="10.57421875" style="39" customWidth="1"/>
    <col min="8" max="10" width="10.57421875" style="100" customWidth="1"/>
    <col min="11" max="16384" width="11.421875" style="100" customWidth="1"/>
  </cols>
  <sheetData>
    <row r="1" spans="1:10" s="342" customFormat="1" ht="18">
      <c r="A1" s="676" t="s">
        <v>0</v>
      </c>
      <c r="B1" s="676"/>
      <c r="C1" s="676"/>
      <c r="D1" s="676"/>
      <c r="E1" s="676"/>
      <c r="F1" s="676"/>
      <c r="G1" s="399"/>
      <c r="H1" s="399"/>
      <c r="I1" s="398"/>
      <c r="J1" s="398"/>
    </row>
    <row r="2" spans="1:10" ht="12.75">
      <c r="A2" s="774" t="s">
        <v>412</v>
      </c>
      <c r="B2" s="39"/>
      <c r="C2" s="39"/>
      <c r="D2" s="39"/>
      <c r="E2" s="39"/>
      <c r="F2" s="39"/>
      <c r="H2" s="39"/>
      <c r="I2" s="39"/>
      <c r="J2" s="39"/>
    </row>
    <row r="3" spans="1:10" s="93" customFormat="1" ht="15">
      <c r="A3" s="639" t="s">
        <v>357</v>
      </c>
      <c r="B3" s="639"/>
      <c r="C3" s="639"/>
      <c r="D3" s="639"/>
      <c r="E3" s="639"/>
      <c r="F3" s="639"/>
      <c r="G3" s="38"/>
      <c r="H3" s="38"/>
      <c r="I3" s="38"/>
      <c r="J3" s="38"/>
    </row>
    <row r="4" spans="1:10" s="93" customFormat="1" ht="15">
      <c r="A4" s="639"/>
      <c r="B4" s="639"/>
      <c r="C4" s="639"/>
      <c r="D4" s="639"/>
      <c r="E4" s="639"/>
      <c r="F4" s="639"/>
      <c r="G4" s="38"/>
      <c r="H4" s="38"/>
      <c r="I4" s="38"/>
      <c r="J4" s="38"/>
    </row>
    <row r="5" spans="1:10" ht="13.5" thickBot="1">
      <c r="A5" s="39"/>
      <c r="B5" s="39"/>
      <c r="C5" s="39"/>
      <c r="D5" s="39"/>
      <c r="E5" s="39"/>
      <c r="F5" s="39"/>
      <c r="H5" s="39"/>
      <c r="I5" s="39"/>
      <c r="J5" s="39"/>
    </row>
    <row r="6" spans="1:10" ht="12.75">
      <c r="A6" s="203" t="s">
        <v>120</v>
      </c>
      <c r="B6" s="199"/>
      <c r="C6" s="200" t="s">
        <v>33</v>
      </c>
      <c r="D6" s="200"/>
      <c r="E6" s="689" t="s">
        <v>101</v>
      </c>
      <c r="F6" s="691" t="s">
        <v>10</v>
      </c>
      <c r="H6" s="39"/>
      <c r="I6" s="39"/>
      <c r="J6" s="39"/>
    </row>
    <row r="7" spans="1:10" ht="13.5" thickBot="1">
      <c r="A7" s="66" t="s">
        <v>123</v>
      </c>
      <c r="B7" s="206" t="s">
        <v>219</v>
      </c>
      <c r="C7" s="206" t="s">
        <v>220</v>
      </c>
      <c r="D7" s="206" t="s">
        <v>10</v>
      </c>
      <c r="E7" s="690"/>
      <c r="F7" s="692"/>
      <c r="H7" s="39"/>
      <c r="I7" s="39"/>
      <c r="J7" s="39"/>
    </row>
    <row r="8" spans="1:10" ht="12.75">
      <c r="A8" s="45" t="s">
        <v>124</v>
      </c>
      <c r="B8" s="416">
        <v>57189</v>
      </c>
      <c r="C8" s="416">
        <v>8064</v>
      </c>
      <c r="D8" s="416">
        <v>65253</v>
      </c>
      <c r="E8" s="416">
        <v>634</v>
      </c>
      <c r="F8" s="433">
        <f>D8+E8</f>
        <v>65887</v>
      </c>
      <c r="G8" s="332"/>
      <c r="H8" s="332"/>
      <c r="I8" s="313"/>
      <c r="J8" s="313"/>
    </row>
    <row r="9" spans="1:10" ht="12.75">
      <c r="A9" s="39" t="s">
        <v>268</v>
      </c>
      <c r="B9" s="416">
        <v>21349</v>
      </c>
      <c r="C9" s="416">
        <v>12444</v>
      </c>
      <c r="D9" s="416">
        <v>33793</v>
      </c>
      <c r="E9" s="416">
        <v>315</v>
      </c>
      <c r="F9" s="433">
        <f aca="true" t="shared" si="0" ref="F9:F24">D9+E9</f>
        <v>34108</v>
      </c>
      <c r="G9" s="332"/>
      <c r="H9" s="332"/>
      <c r="I9" s="313"/>
      <c r="J9" s="313"/>
    </row>
    <row r="10" spans="1:10" ht="12.75">
      <c r="A10" s="39" t="s">
        <v>125</v>
      </c>
      <c r="B10" s="416">
        <v>2984</v>
      </c>
      <c r="C10" s="416">
        <v>1094</v>
      </c>
      <c r="D10" s="416">
        <v>4078</v>
      </c>
      <c r="E10" s="416">
        <v>8</v>
      </c>
      <c r="F10" s="433">
        <f t="shared" si="0"/>
        <v>4086</v>
      </c>
      <c r="G10" s="332"/>
      <c r="H10" s="332"/>
      <c r="I10" s="313"/>
      <c r="J10" s="313"/>
    </row>
    <row r="11" spans="1:10" ht="12.75">
      <c r="A11" s="39" t="s">
        <v>126</v>
      </c>
      <c r="B11" s="416">
        <v>115148</v>
      </c>
      <c r="C11" s="416">
        <v>14765</v>
      </c>
      <c r="D11" s="416">
        <v>129913</v>
      </c>
      <c r="E11" s="416">
        <v>1344</v>
      </c>
      <c r="F11" s="433">
        <f t="shared" si="0"/>
        <v>131257</v>
      </c>
      <c r="G11" s="332"/>
      <c r="H11" s="332"/>
      <c r="I11" s="313"/>
      <c r="J11" s="313"/>
    </row>
    <row r="12" spans="1:10" ht="12.75">
      <c r="A12" s="39" t="s">
        <v>265</v>
      </c>
      <c r="B12" s="416">
        <v>268478</v>
      </c>
      <c r="C12" s="416">
        <v>198358</v>
      </c>
      <c r="D12" s="416">
        <v>466836</v>
      </c>
      <c r="E12" s="416">
        <v>53065</v>
      </c>
      <c r="F12" s="433">
        <f t="shared" si="0"/>
        <v>519901</v>
      </c>
      <c r="G12" s="332"/>
      <c r="H12" s="332"/>
      <c r="I12" s="313"/>
      <c r="J12" s="313"/>
    </row>
    <row r="13" spans="1:10" ht="12.75">
      <c r="A13" s="39" t="s">
        <v>127</v>
      </c>
      <c r="B13" s="416">
        <v>190118</v>
      </c>
      <c r="C13" s="416">
        <v>206943</v>
      </c>
      <c r="D13" s="416">
        <v>397061</v>
      </c>
      <c r="E13" s="416">
        <v>11957</v>
      </c>
      <c r="F13" s="433">
        <f t="shared" si="0"/>
        <v>409018</v>
      </c>
      <c r="G13" s="332"/>
      <c r="H13" s="332"/>
      <c r="I13" s="313"/>
      <c r="J13" s="313"/>
    </row>
    <row r="14" spans="1:10" ht="12.75">
      <c r="A14" s="39" t="s">
        <v>128</v>
      </c>
      <c r="B14" s="416">
        <v>91236</v>
      </c>
      <c r="C14" s="416">
        <v>1388505</v>
      </c>
      <c r="D14" s="416">
        <v>1479741</v>
      </c>
      <c r="E14" s="416">
        <v>92367</v>
      </c>
      <c r="F14" s="433">
        <f t="shared" si="0"/>
        <v>1572108</v>
      </c>
      <c r="G14" s="332"/>
      <c r="H14" s="332"/>
      <c r="I14" s="313"/>
      <c r="J14" s="313"/>
    </row>
    <row r="15" spans="1:10" ht="12.75">
      <c r="A15" s="39" t="s">
        <v>129</v>
      </c>
      <c r="B15" s="416">
        <v>246295</v>
      </c>
      <c r="C15" s="416">
        <v>1581449</v>
      </c>
      <c r="D15" s="416">
        <v>1827744</v>
      </c>
      <c r="E15" s="416">
        <v>22994</v>
      </c>
      <c r="F15" s="433">
        <f t="shared" si="0"/>
        <v>1850738</v>
      </c>
      <c r="G15" s="332"/>
      <c r="H15" s="332"/>
      <c r="I15" s="313"/>
      <c r="J15" s="313"/>
    </row>
    <row r="16" spans="1:10" ht="12.75">
      <c r="A16" s="39" t="s">
        <v>267</v>
      </c>
      <c r="B16" s="416">
        <v>89401</v>
      </c>
      <c r="C16" s="416">
        <v>127248</v>
      </c>
      <c r="D16" s="416">
        <v>216649</v>
      </c>
      <c r="E16" s="416">
        <v>1089</v>
      </c>
      <c r="F16" s="433">
        <f t="shared" si="0"/>
        <v>217738</v>
      </c>
      <c r="G16" s="332"/>
      <c r="H16" s="332"/>
      <c r="I16" s="313"/>
      <c r="J16" s="313"/>
    </row>
    <row r="17" spans="1:10" ht="12.75">
      <c r="A17" s="39" t="s">
        <v>130</v>
      </c>
      <c r="B17" s="416">
        <v>3040457</v>
      </c>
      <c r="C17" s="416">
        <v>1368359</v>
      </c>
      <c r="D17" s="416">
        <v>4408816</v>
      </c>
      <c r="E17" s="416">
        <v>134308</v>
      </c>
      <c r="F17" s="433">
        <f t="shared" si="0"/>
        <v>4543124</v>
      </c>
      <c r="G17" s="332"/>
      <c r="H17" s="332"/>
      <c r="I17" s="313"/>
      <c r="J17" s="313"/>
    </row>
    <row r="18" spans="1:10" ht="12.75">
      <c r="A18" s="39" t="s">
        <v>269</v>
      </c>
      <c r="B18" s="416">
        <v>172745</v>
      </c>
      <c r="C18" s="416">
        <v>238763</v>
      </c>
      <c r="D18" s="416">
        <v>411508</v>
      </c>
      <c r="E18" s="416">
        <v>493</v>
      </c>
      <c r="F18" s="433">
        <f t="shared" si="0"/>
        <v>412001</v>
      </c>
      <c r="G18" s="332"/>
      <c r="H18" s="332"/>
      <c r="I18" s="313"/>
      <c r="J18" s="313"/>
    </row>
    <row r="19" spans="1:10" ht="12.75">
      <c r="A19" s="39" t="s">
        <v>131</v>
      </c>
      <c r="B19" s="416">
        <v>439903</v>
      </c>
      <c r="C19" s="416">
        <v>1420099</v>
      </c>
      <c r="D19" s="416">
        <v>1860002</v>
      </c>
      <c r="E19" s="416">
        <v>69854</v>
      </c>
      <c r="F19" s="433">
        <f t="shared" si="0"/>
        <v>1929856</v>
      </c>
      <c r="G19" s="332"/>
      <c r="H19" s="332"/>
      <c r="I19" s="313"/>
      <c r="J19" s="313"/>
    </row>
    <row r="20" spans="1:10" ht="12.75">
      <c r="A20" s="39" t="s">
        <v>132</v>
      </c>
      <c r="B20" s="416">
        <v>101536</v>
      </c>
      <c r="C20" s="416">
        <v>949867</v>
      </c>
      <c r="D20" s="416">
        <v>1051403</v>
      </c>
      <c r="E20" s="416">
        <v>30590</v>
      </c>
      <c r="F20" s="433">
        <f t="shared" si="0"/>
        <v>1081993</v>
      </c>
      <c r="G20" s="332"/>
      <c r="H20" s="332"/>
      <c r="I20" s="313"/>
      <c r="J20" s="313"/>
    </row>
    <row r="21" spans="1:10" ht="12.75">
      <c r="A21" s="39" t="s">
        <v>266</v>
      </c>
      <c r="B21" s="416">
        <v>3214</v>
      </c>
      <c r="C21" s="416">
        <v>1061775</v>
      </c>
      <c r="D21" s="416">
        <v>1064989</v>
      </c>
      <c r="E21" s="416">
        <v>325</v>
      </c>
      <c r="F21" s="433">
        <f t="shared" si="0"/>
        <v>1065314</v>
      </c>
      <c r="G21" s="332"/>
      <c r="H21" s="332"/>
      <c r="I21" s="313"/>
      <c r="J21" s="313"/>
    </row>
    <row r="22" spans="1:10" ht="12.75">
      <c r="A22" s="39" t="s">
        <v>133</v>
      </c>
      <c r="B22" s="416">
        <v>19277</v>
      </c>
      <c r="C22" s="416">
        <v>363645</v>
      </c>
      <c r="D22" s="416">
        <v>382922</v>
      </c>
      <c r="E22" s="416">
        <v>33844</v>
      </c>
      <c r="F22" s="433">
        <f t="shared" si="0"/>
        <v>416766</v>
      </c>
      <c r="G22" s="332"/>
      <c r="H22" s="332"/>
      <c r="I22" s="313"/>
      <c r="J22" s="313"/>
    </row>
    <row r="23" spans="1:10" ht="12.75">
      <c r="A23" s="39" t="s">
        <v>134</v>
      </c>
      <c r="B23" s="416">
        <v>54724</v>
      </c>
      <c r="C23" s="416">
        <v>595025</v>
      </c>
      <c r="D23" s="416">
        <v>649749</v>
      </c>
      <c r="E23" s="416">
        <v>17676</v>
      </c>
      <c r="F23" s="433">
        <f t="shared" si="0"/>
        <v>667425</v>
      </c>
      <c r="G23" s="332"/>
      <c r="H23" s="332"/>
      <c r="I23" s="313"/>
      <c r="J23" s="313"/>
    </row>
    <row r="24" spans="1:10" ht="12.75">
      <c r="A24" s="39" t="s">
        <v>135</v>
      </c>
      <c r="B24" s="416">
        <v>4183</v>
      </c>
      <c r="C24" s="416">
        <v>1785</v>
      </c>
      <c r="D24" s="416">
        <v>5968</v>
      </c>
      <c r="E24" s="416">
        <v>495</v>
      </c>
      <c r="F24" s="433">
        <f t="shared" si="0"/>
        <v>6463</v>
      </c>
      <c r="G24" s="332"/>
      <c r="H24" s="332"/>
      <c r="I24" s="313"/>
      <c r="J24" s="313"/>
    </row>
    <row r="25" spans="1:10" ht="12.75">
      <c r="A25" s="39"/>
      <c r="B25" s="416"/>
      <c r="C25" s="416"/>
      <c r="D25" s="416"/>
      <c r="E25" s="416"/>
      <c r="F25" s="433"/>
      <c r="G25" s="332"/>
      <c r="H25" s="332"/>
      <c r="I25" s="313"/>
      <c r="J25" s="313"/>
    </row>
    <row r="26" spans="1:10" ht="12.75">
      <c r="A26" s="191" t="s">
        <v>110</v>
      </c>
      <c r="B26" s="434">
        <f>SUM(B8:B24)</f>
        <v>4918237</v>
      </c>
      <c r="C26" s="434">
        <f>SUM(C8:C24)</f>
        <v>9538188</v>
      </c>
      <c r="D26" s="434">
        <f>SUM(D8:D24)</f>
        <v>14456425</v>
      </c>
      <c r="E26" s="434">
        <f>SUM(E8:E24)</f>
        <v>471358</v>
      </c>
      <c r="F26" s="435">
        <f>SUM(F8:F24)</f>
        <v>14927783</v>
      </c>
      <c r="G26" s="332"/>
      <c r="H26" s="332"/>
      <c r="I26" s="313"/>
      <c r="J26" s="313"/>
    </row>
    <row r="27" spans="1:10" ht="12.75">
      <c r="A27" s="39" t="s">
        <v>136</v>
      </c>
      <c r="B27" s="416">
        <v>1217579</v>
      </c>
      <c r="C27" s="416">
        <v>2361312</v>
      </c>
      <c r="D27" s="416">
        <v>3578891</v>
      </c>
      <c r="E27" s="416">
        <v>116691</v>
      </c>
      <c r="F27" s="433">
        <v>3695582</v>
      </c>
      <c r="G27" s="332"/>
      <c r="H27" s="332"/>
      <c r="I27" s="313"/>
      <c r="J27" s="313"/>
    </row>
    <row r="28" spans="1:10" ht="12.75">
      <c r="A28" s="39"/>
      <c r="B28" s="416"/>
      <c r="C28" s="416"/>
      <c r="D28" s="416"/>
      <c r="E28" s="416"/>
      <c r="F28" s="433"/>
      <c r="G28" s="332"/>
      <c r="H28" s="332"/>
      <c r="I28" s="313"/>
      <c r="J28" s="313"/>
    </row>
    <row r="29" spans="1:10" ht="13.5" thickBot="1">
      <c r="A29" s="56" t="s">
        <v>137</v>
      </c>
      <c r="B29" s="436">
        <f>B26+B27</f>
        <v>6135816</v>
      </c>
      <c r="C29" s="436">
        <f>C26+C27</f>
        <v>11899500</v>
      </c>
      <c r="D29" s="436">
        <f>D26+D27</f>
        <v>18035316</v>
      </c>
      <c r="E29" s="436">
        <f>E26+E27</f>
        <v>588049</v>
      </c>
      <c r="F29" s="437">
        <v>18623365</v>
      </c>
      <c r="G29" s="332"/>
      <c r="H29" s="332"/>
      <c r="I29" s="313"/>
      <c r="J29" s="313"/>
    </row>
    <row r="30" spans="1:10" ht="12.75">
      <c r="A30" s="39"/>
      <c r="B30" s="39"/>
      <c r="C30" s="39"/>
      <c r="D30" s="39"/>
      <c r="E30" s="39"/>
      <c r="F30" s="39"/>
      <c r="H30" s="39"/>
      <c r="I30" s="39"/>
      <c r="J30" s="39"/>
    </row>
    <row r="31" spans="1:10" ht="12.75">
      <c r="A31" s="39"/>
      <c r="B31" s="84"/>
      <c r="C31" s="84"/>
      <c r="D31" s="84"/>
      <c r="E31" s="84"/>
      <c r="F31" s="84"/>
      <c r="H31" s="39"/>
      <c r="I31" s="39"/>
      <c r="J31" s="39"/>
    </row>
    <row r="32" spans="1:10" ht="12.75">
      <c r="A32" s="39"/>
      <c r="B32" s="39"/>
      <c r="C32" s="39"/>
      <c r="D32" s="39"/>
      <c r="E32" s="39"/>
      <c r="F32" s="84"/>
      <c r="H32" s="39"/>
      <c r="I32" s="39"/>
      <c r="J32" s="39"/>
    </row>
  </sheetData>
  <mergeCells count="5">
    <mergeCell ref="A1:F1"/>
    <mergeCell ref="A3:F3"/>
    <mergeCell ref="A4:F4"/>
    <mergeCell ref="E6:E7"/>
    <mergeCell ref="F6:F7"/>
  </mergeCells>
  <hyperlinks>
    <hyperlink ref="A2" location="'Indice'!A1" display="Volver al Indice"/>
  </hyperlinks>
  <printOptions horizontalCentered="1"/>
  <pageMargins left="1.1811023622047245" right="0.75" top="0.5905511811023623" bottom="1" header="0" footer="0"/>
  <pageSetup horizontalDpi="600" verticalDpi="600" orientation="portrait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C20" sqref="C20"/>
    </sheetView>
  </sheetViews>
  <sheetFormatPr defaultColWidth="11.421875" defaultRowHeight="12.75"/>
  <cols>
    <col min="1" max="1" width="26.8515625" style="100" customWidth="1"/>
    <col min="2" max="2" width="21.00390625" style="100" customWidth="1"/>
    <col min="3" max="3" width="20.7109375" style="100" customWidth="1"/>
    <col min="4" max="4" width="18.57421875" style="100" customWidth="1"/>
    <col min="5" max="5" width="20.7109375" style="100" customWidth="1"/>
    <col min="6" max="6" width="21.00390625" style="100" customWidth="1"/>
    <col min="7" max="7" width="10.57421875" style="39" customWidth="1"/>
    <col min="8" max="10" width="10.57421875" style="100" customWidth="1"/>
    <col min="11" max="16384" width="11.421875" style="100" customWidth="1"/>
  </cols>
  <sheetData>
    <row r="1" spans="1:10" s="342" customFormat="1" ht="18">
      <c r="A1" s="676" t="s">
        <v>0</v>
      </c>
      <c r="B1" s="676"/>
      <c r="C1" s="676"/>
      <c r="D1" s="676"/>
      <c r="E1" s="676"/>
      <c r="F1" s="676"/>
      <c r="G1" s="399"/>
      <c r="H1" s="399"/>
      <c r="I1" s="398"/>
      <c r="J1" s="398"/>
    </row>
    <row r="2" spans="1:10" ht="12.75">
      <c r="A2" s="774" t="s">
        <v>412</v>
      </c>
      <c r="B2" s="39"/>
      <c r="C2" s="39"/>
      <c r="D2" s="39"/>
      <c r="E2" s="39"/>
      <c r="F2" s="39"/>
      <c r="H2" s="39"/>
      <c r="I2" s="39"/>
      <c r="J2" s="39"/>
    </row>
    <row r="3" spans="1:10" s="93" customFormat="1" ht="15">
      <c r="A3" s="639" t="s">
        <v>390</v>
      </c>
      <c r="B3" s="639"/>
      <c r="C3" s="639"/>
      <c r="D3" s="639"/>
      <c r="E3" s="639"/>
      <c r="F3" s="639"/>
      <c r="G3" s="38"/>
      <c r="H3" s="38"/>
      <c r="I3" s="38"/>
      <c r="J3" s="38"/>
    </row>
    <row r="4" spans="1:10" s="93" customFormat="1" ht="15">
      <c r="A4" s="639"/>
      <c r="B4" s="639"/>
      <c r="C4" s="639"/>
      <c r="D4" s="639"/>
      <c r="E4" s="639"/>
      <c r="F4" s="639"/>
      <c r="G4" s="38"/>
      <c r="H4" s="38"/>
      <c r="I4" s="38"/>
      <c r="J4" s="38"/>
    </row>
    <row r="5" spans="1:10" ht="13.5" thickBot="1">
      <c r="A5" s="39"/>
      <c r="B5" s="39"/>
      <c r="C5" s="39"/>
      <c r="D5" s="39"/>
      <c r="E5" s="39"/>
      <c r="F5" s="39"/>
      <c r="H5" s="39"/>
      <c r="I5" s="39"/>
      <c r="J5" s="39"/>
    </row>
    <row r="6" spans="1:10" ht="12.75">
      <c r="A6" s="203" t="s">
        <v>120</v>
      </c>
      <c r="B6" s="199"/>
      <c r="C6" s="200" t="s">
        <v>33</v>
      </c>
      <c r="D6" s="200"/>
      <c r="E6" s="689" t="s">
        <v>101</v>
      </c>
      <c r="F6" s="691" t="s">
        <v>10</v>
      </c>
      <c r="H6" s="39"/>
      <c r="I6" s="39"/>
      <c r="J6" s="39"/>
    </row>
    <row r="7" spans="1:10" ht="13.5" thickBot="1">
      <c r="A7" s="66" t="s">
        <v>123</v>
      </c>
      <c r="B7" s="206" t="s">
        <v>219</v>
      </c>
      <c r="C7" s="206" t="s">
        <v>220</v>
      </c>
      <c r="D7" s="206" t="s">
        <v>10</v>
      </c>
      <c r="E7" s="690"/>
      <c r="F7" s="692"/>
      <c r="H7" s="39"/>
      <c r="I7" s="39"/>
      <c r="J7" s="39"/>
    </row>
    <row r="8" spans="1:10" ht="12.75">
      <c r="A8" s="45" t="s">
        <v>124</v>
      </c>
      <c r="B8" s="416">
        <v>52195</v>
      </c>
      <c r="C8" s="416">
        <v>6360</v>
      </c>
      <c r="D8" s="416">
        <v>58555</v>
      </c>
      <c r="E8" s="416">
        <v>846</v>
      </c>
      <c r="F8" s="433">
        <v>59401</v>
      </c>
      <c r="G8" s="332"/>
      <c r="H8" s="332"/>
      <c r="I8" s="313"/>
      <c r="J8" s="313"/>
    </row>
    <row r="9" spans="1:10" ht="12.75">
      <c r="A9" s="39" t="s">
        <v>268</v>
      </c>
      <c r="B9" s="416">
        <v>24429</v>
      </c>
      <c r="C9" s="416">
        <v>11971</v>
      </c>
      <c r="D9" s="416">
        <v>36400</v>
      </c>
      <c r="E9" s="416">
        <v>339</v>
      </c>
      <c r="F9" s="433">
        <v>36739</v>
      </c>
      <c r="G9" s="332"/>
      <c r="H9" s="332"/>
      <c r="I9" s="313"/>
      <c r="J9" s="313"/>
    </row>
    <row r="10" spans="1:10" ht="12.75">
      <c r="A10" s="39" t="s">
        <v>125</v>
      </c>
      <c r="B10" s="416">
        <v>2483</v>
      </c>
      <c r="C10" s="416">
        <v>651</v>
      </c>
      <c r="D10" s="416">
        <v>3134</v>
      </c>
      <c r="E10" s="416">
        <v>13</v>
      </c>
      <c r="F10" s="433">
        <v>3147</v>
      </c>
      <c r="G10" s="332"/>
      <c r="H10" s="332"/>
      <c r="I10" s="313"/>
      <c r="J10" s="313"/>
    </row>
    <row r="11" spans="1:10" ht="12.75">
      <c r="A11" s="39" t="s">
        <v>126</v>
      </c>
      <c r="B11" s="416">
        <v>106746</v>
      </c>
      <c r="C11" s="416">
        <v>10074</v>
      </c>
      <c r="D11" s="416">
        <v>116820</v>
      </c>
      <c r="E11" s="416">
        <v>3249</v>
      </c>
      <c r="F11" s="433">
        <v>120069</v>
      </c>
      <c r="G11" s="332"/>
      <c r="H11" s="332"/>
      <c r="I11" s="313"/>
      <c r="J11" s="313"/>
    </row>
    <row r="12" spans="1:10" ht="12.75">
      <c r="A12" s="39" t="s">
        <v>265</v>
      </c>
      <c r="B12" s="416">
        <v>274463</v>
      </c>
      <c r="C12" s="416">
        <v>166920</v>
      </c>
      <c r="D12" s="416">
        <v>441383</v>
      </c>
      <c r="E12" s="416">
        <v>74624</v>
      </c>
      <c r="F12" s="433">
        <v>516007</v>
      </c>
      <c r="G12" s="332"/>
      <c r="H12" s="332"/>
      <c r="I12" s="313"/>
      <c r="J12" s="313"/>
    </row>
    <row r="13" spans="1:10" ht="12.75">
      <c r="A13" s="39" t="s">
        <v>127</v>
      </c>
      <c r="B13" s="416">
        <v>196419</v>
      </c>
      <c r="C13" s="416">
        <v>203895</v>
      </c>
      <c r="D13" s="416">
        <v>400314</v>
      </c>
      <c r="E13" s="416">
        <v>14393</v>
      </c>
      <c r="F13" s="433">
        <v>414707</v>
      </c>
      <c r="G13" s="332"/>
      <c r="H13" s="332"/>
      <c r="I13" s="313"/>
      <c r="J13" s="313"/>
    </row>
    <row r="14" spans="1:10" ht="12.75">
      <c r="A14" s="39" t="s">
        <v>128</v>
      </c>
      <c r="B14" s="416">
        <v>127908</v>
      </c>
      <c r="C14" s="416">
        <v>1436928</v>
      </c>
      <c r="D14" s="416">
        <v>1564836</v>
      </c>
      <c r="E14" s="416">
        <v>122944</v>
      </c>
      <c r="F14" s="433">
        <v>1687780</v>
      </c>
      <c r="G14" s="332"/>
      <c r="H14" s="332"/>
      <c r="I14" s="313"/>
      <c r="J14" s="313"/>
    </row>
    <row r="15" spans="1:10" ht="12.75">
      <c r="A15" s="39" t="s">
        <v>129</v>
      </c>
      <c r="B15" s="416">
        <v>226567</v>
      </c>
      <c r="C15" s="416">
        <v>1470745</v>
      </c>
      <c r="D15" s="416">
        <v>1697312</v>
      </c>
      <c r="E15" s="416">
        <v>28734</v>
      </c>
      <c r="F15" s="433">
        <v>1726046</v>
      </c>
      <c r="G15" s="332"/>
      <c r="H15" s="332"/>
      <c r="I15" s="313"/>
      <c r="J15" s="313"/>
    </row>
    <row r="16" spans="1:10" ht="12.75">
      <c r="A16" s="39" t="s">
        <v>267</v>
      </c>
      <c r="B16" s="416">
        <v>74756</v>
      </c>
      <c r="C16" s="416">
        <v>138697</v>
      </c>
      <c r="D16" s="416">
        <v>213453</v>
      </c>
      <c r="E16" s="416">
        <v>1190</v>
      </c>
      <c r="F16" s="433">
        <v>214643</v>
      </c>
      <c r="G16" s="332"/>
      <c r="H16" s="332"/>
      <c r="I16" s="313"/>
      <c r="J16" s="313"/>
    </row>
    <row r="17" spans="1:10" ht="12.75">
      <c r="A17" s="39" t="s">
        <v>130</v>
      </c>
      <c r="B17" s="416">
        <v>3064001</v>
      </c>
      <c r="C17" s="416">
        <v>1236861</v>
      </c>
      <c r="D17" s="416">
        <v>4300862</v>
      </c>
      <c r="E17" s="416">
        <v>171796</v>
      </c>
      <c r="F17" s="433">
        <v>4472658</v>
      </c>
      <c r="G17" s="332"/>
      <c r="H17" s="332"/>
      <c r="I17" s="313"/>
      <c r="J17" s="313"/>
    </row>
    <row r="18" spans="1:10" ht="12.75">
      <c r="A18" s="39" t="s">
        <v>269</v>
      </c>
      <c r="B18" s="416">
        <v>155031</v>
      </c>
      <c r="C18" s="416">
        <v>204744</v>
      </c>
      <c r="D18" s="416">
        <v>359775</v>
      </c>
      <c r="E18" s="416">
        <v>205</v>
      </c>
      <c r="F18" s="433">
        <v>359980</v>
      </c>
      <c r="G18" s="332"/>
      <c r="H18" s="332"/>
      <c r="I18" s="313"/>
      <c r="J18" s="313"/>
    </row>
    <row r="19" spans="1:10" ht="12.75">
      <c r="A19" s="39" t="s">
        <v>131</v>
      </c>
      <c r="B19" s="416">
        <v>360821</v>
      </c>
      <c r="C19" s="416">
        <v>1525015</v>
      </c>
      <c r="D19" s="416">
        <v>1885836</v>
      </c>
      <c r="E19" s="416">
        <v>84709</v>
      </c>
      <c r="F19" s="433">
        <v>1970545</v>
      </c>
      <c r="G19" s="332"/>
      <c r="H19" s="332"/>
      <c r="I19" s="313"/>
      <c r="J19" s="313"/>
    </row>
    <row r="20" spans="1:10" ht="12.75">
      <c r="A20" s="39" t="s">
        <v>132</v>
      </c>
      <c r="B20" s="416">
        <v>98784</v>
      </c>
      <c r="C20" s="416">
        <v>897550</v>
      </c>
      <c r="D20" s="416">
        <v>996334</v>
      </c>
      <c r="E20" s="416">
        <v>29371</v>
      </c>
      <c r="F20" s="433">
        <v>1025705</v>
      </c>
      <c r="G20" s="332"/>
      <c r="H20" s="332"/>
      <c r="I20" s="313"/>
      <c r="J20" s="313"/>
    </row>
    <row r="21" spans="1:10" ht="12.75">
      <c r="A21" s="39" t="s">
        <v>266</v>
      </c>
      <c r="B21" s="416">
        <v>0</v>
      </c>
      <c r="C21" s="416">
        <v>906875</v>
      </c>
      <c r="D21" s="416">
        <v>906875</v>
      </c>
      <c r="E21" s="416">
        <v>0</v>
      </c>
      <c r="F21" s="433">
        <v>906875</v>
      </c>
      <c r="G21" s="332"/>
      <c r="H21" s="332"/>
      <c r="I21" s="313"/>
      <c r="J21" s="313"/>
    </row>
    <row r="22" spans="1:10" ht="12.75">
      <c r="A22" s="39" t="s">
        <v>133</v>
      </c>
      <c r="B22" s="416">
        <v>26065</v>
      </c>
      <c r="C22" s="416">
        <v>415080</v>
      </c>
      <c r="D22" s="416">
        <v>441145</v>
      </c>
      <c r="E22" s="416">
        <v>31125</v>
      </c>
      <c r="F22" s="433">
        <v>472270</v>
      </c>
      <c r="G22" s="332"/>
      <c r="H22" s="332"/>
      <c r="I22" s="313"/>
      <c r="J22" s="313"/>
    </row>
    <row r="23" spans="1:10" ht="12.75">
      <c r="A23" s="39" t="s">
        <v>134</v>
      </c>
      <c r="B23" s="416">
        <v>20998</v>
      </c>
      <c r="C23" s="416">
        <v>554530</v>
      </c>
      <c r="D23" s="416">
        <v>575528</v>
      </c>
      <c r="E23" s="416">
        <v>9890</v>
      </c>
      <c r="F23" s="433">
        <v>585418</v>
      </c>
      <c r="G23" s="332"/>
      <c r="H23" s="332"/>
      <c r="I23" s="313"/>
      <c r="J23" s="313"/>
    </row>
    <row r="24" spans="1:10" ht="12.75">
      <c r="A24" s="39" t="s">
        <v>135</v>
      </c>
      <c r="B24" s="416">
        <v>4805</v>
      </c>
      <c r="C24" s="416">
        <v>1730</v>
      </c>
      <c r="D24" s="416">
        <v>6535</v>
      </c>
      <c r="E24" s="416">
        <v>404</v>
      </c>
      <c r="F24" s="433">
        <v>6939</v>
      </c>
      <c r="G24" s="332"/>
      <c r="H24" s="332"/>
      <c r="I24" s="313"/>
      <c r="J24" s="313"/>
    </row>
    <row r="25" spans="1:10" ht="12.75">
      <c r="A25" s="39"/>
      <c r="B25" s="416"/>
      <c r="C25" s="416"/>
      <c r="D25" s="416"/>
      <c r="E25" s="416"/>
      <c r="G25" s="332"/>
      <c r="H25" s="332"/>
      <c r="I25" s="313"/>
      <c r="J25" s="313"/>
    </row>
    <row r="26" spans="1:10" ht="12.75">
      <c r="A26" s="191" t="s">
        <v>110</v>
      </c>
      <c r="B26" s="434">
        <v>4816471</v>
      </c>
      <c r="C26" s="434">
        <v>9188626</v>
      </c>
      <c r="D26" s="434">
        <v>14005097</v>
      </c>
      <c r="E26" s="434">
        <v>573832</v>
      </c>
      <c r="F26" s="435">
        <v>14578929</v>
      </c>
      <c r="G26" s="332"/>
      <c r="H26" s="332"/>
      <c r="I26" s="313"/>
      <c r="J26" s="313"/>
    </row>
    <row r="27" spans="1:10" ht="12.75">
      <c r="A27" s="39" t="s">
        <v>136</v>
      </c>
      <c r="B27" s="416">
        <v>820479</v>
      </c>
      <c r="C27" s="416">
        <v>1565271</v>
      </c>
      <c r="D27" s="416">
        <v>2385750</v>
      </c>
      <c r="E27" s="416">
        <v>97752</v>
      </c>
      <c r="F27" s="433">
        <v>2483502</v>
      </c>
      <c r="G27" s="332"/>
      <c r="H27" s="332"/>
      <c r="I27" s="313"/>
      <c r="J27" s="313"/>
    </row>
    <row r="28" spans="1:10" ht="12.75">
      <c r="A28" s="39"/>
      <c r="B28" s="416"/>
      <c r="C28" s="416"/>
      <c r="D28" s="416"/>
      <c r="E28" s="416"/>
      <c r="G28" s="332"/>
      <c r="H28" s="332"/>
      <c r="I28" s="313"/>
      <c r="J28" s="313"/>
    </row>
    <row r="29" spans="1:10" ht="13.5" thickBot="1">
      <c r="A29" s="56" t="s">
        <v>137</v>
      </c>
      <c r="B29" s="436">
        <v>5636950</v>
      </c>
      <c r="C29" s="436">
        <v>10753897</v>
      </c>
      <c r="D29" s="436">
        <v>16390847</v>
      </c>
      <c r="E29" s="436">
        <v>671584</v>
      </c>
      <c r="F29" s="437">
        <v>17062431</v>
      </c>
      <c r="G29" s="332"/>
      <c r="H29" s="332"/>
      <c r="I29" s="313"/>
      <c r="J29" s="313"/>
    </row>
    <row r="30" spans="1:10" ht="12.75">
      <c r="A30" s="39"/>
      <c r="B30" s="39"/>
      <c r="C30" s="39"/>
      <c r="D30" s="39"/>
      <c r="E30" s="39"/>
      <c r="F30" s="39"/>
      <c r="H30" s="39"/>
      <c r="I30" s="39"/>
      <c r="J30" s="39"/>
    </row>
    <row r="31" spans="1:10" ht="12.75">
      <c r="A31" s="39"/>
      <c r="B31" s="84"/>
      <c r="C31" s="84"/>
      <c r="D31" s="84"/>
      <c r="E31" s="84"/>
      <c r="F31" s="84"/>
      <c r="H31" s="39"/>
      <c r="I31" s="39"/>
      <c r="J31" s="39"/>
    </row>
    <row r="32" spans="1:10" ht="12.75">
      <c r="A32" s="39"/>
      <c r="H32" s="39"/>
      <c r="I32" s="39"/>
      <c r="J32" s="39"/>
    </row>
    <row r="33" ht="12.75">
      <c r="A33" s="39"/>
    </row>
    <row r="34" ht="12.75">
      <c r="A34" s="39"/>
    </row>
    <row r="35" ht="12.75">
      <c r="A35" s="39"/>
    </row>
    <row r="36" ht="12.75">
      <c r="A36" s="39"/>
    </row>
    <row r="37" ht="12.75">
      <c r="A37" s="39"/>
    </row>
    <row r="38" ht="12.75">
      <c r="A38" s="39"/>
    </row>
    <row r="39" ht="12.75">
      <c r="A39" s="39"/>
    </row>
    <row r="40" ht="12.75">
      <c r="A40" s="39"/>
    </row>
    <row r="41" ht="12.75">
      <c r="A41" s="39"/>
    </row>
    <row r="42" ht="12.75">
      <c r="A42" s="39"/>
    </row>
    <row r="43" ht="12.75">
      <c r="A43" s="39"/>
    </row>
    <row r="44" ht="12.75">
      <c r="A44" s="39"/>
    </row>
    <row r="45" ht="12.75">
      <c r="A45" s="39"/>
    </row>
    <row r="46" ht="12.75">
      <c r="A46" s="39"/>
    </row>
  </sheetData>
  <mergeCells count="5">
    <mergeCell ref="A1:F1"/>
    <mergeCell ref="A3:F3"/>
    <mergeCell ref="A4:F4"/>
    <mergeCell ref="E6:E7"/>
    <mergeCell ref="F6:F7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4" r:id="rId1"/>
  <colBreaks count="1" manualBreakCount="1">
    <brk id="6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37"/>
  <dimension ref="A1:O30"/>
  <sheetViews>
    <sheetView showGridLines="0" zoomScale="75" zoomScaleNormal="75" workbookViewId="0" topLeftCell="A1">
      <selection activeCell="E37" sqref="E37"/>
    </sheetView>
  </sheetViews>
  <sheetFormatPr defaultColWidth="11.421875" defaultRowHeight="12.75"/>
  <cols>
    <col min="1" max="1" width="24.7109375" style="100" customWidth="1"/>
    <col min="2" max="2" width="12.7109375" style="100" customWidth="1"/>
    <col min="3" max="3" width="15.28125" style="100" customWidth="1"/>
    <col min="4" max="4" width="14.8515625" style="100" customWidth="1"/>
    <col min="5" max="5" width="12.7109375" style="100" customWidth="1"/>
    <col min="6" max="6" width="15.57421875" style="100" customWidth="1"/>
    <col min="7" max="7" width="12.140625" style="39" customWidth="1"/>
    <col min="8" max="10" width="10.57421875" style="100" customWidth="1"/>
    <col min="11" max="11" width="4.421875" style="100" customWidth="1"/>
    <col min="12" max="13" width="11.421875" style="100" customWidth="1"/>
    <col min="14" max="14" width="3.57421875" style="100" customWidth="1"/>
    <col min="15" max="16384" width="11.421875" style="100" customWidth="1"/>
  </cols>
  <sheetData>
    <row r="1" spans="1:10" s="342" customFormat="1" ht="18">
      <c r="A1" s="676" t="s">
        <v>0</v>
      </c>
      <c r="B1" s="676"/>
      <c r="C1" s="676"/>
      <c r="D1" s="676"/>
      <c r="E1" s="676"/>
      <c r="F1" s="676"/>
      <c r="G1" s="676"/>
      <c r="H1" s="676"/>
      <c r="I1" s="676"/>
      <c r="J1" s="676"/>
    </row>
    <row r="2" spans="1:10" ht="12.75">
      <c r="A2" s="774" t="s">
        <v>412</v>
      </c>
      <c r="B2" s="39"/>
      <c r="C2" s="39"/>
      <c r="D2" s="39"/>
      <c r="E2" s="39"/>
      <c r="F2" s="39"/>
      <c r="H2" s="39"/>
      <c r="I2" s="39"/>
      <c r="J2" s="39"/>
    </row>
    <row r="3" spans="1:11" ht="15">
      <c r="A3" s="639" t="s">
        <v>375</v>
      </c>
      <c r="B3" s="639"/>
      <c r="C3" s="639"/>
      <c r="D3" s="639"/>
      <c r="E3" s="639"/>
      <c r="F3" s="639"/>
      <c r="G3" s="639"/>
      <c r="H3" s="639"/>
      <c r="I3" s="639"/>
      <c r="J3" s="639"/>
      <c r="K3" s="39"/>
    </row>
    <row r="4" spans="1:11" ht="13.5" thickBot="1">
      <c r="A4" s="67"/>
      <c r="B4" s="39"/>
      <c r="C4" s="39"/>
      <c r="D4" s="39"/>
      <c r="E4" s="39"/>
      <c r="F4" s="39"/>
      <c r="H4" s="39"/>
      <c r="I4" s="39"/>
      <c r="J4" s="39"/>
      <c r="K4" s="39"/>
    </row>
    <row r="5" spans="1:11" ht="12.75">
      <c r="A5" s="677" t="s">
        <v>142</v>
      </c>
      <c r="B5" s="637" t="s">
        <v>39</v>
      </c>
      <c r="C5" s="638"/>
      <c r="D5" s="638"/>
      <c r="E5" s="638"/>
      <c r="F5" s="638"/>
      <c r="G5" s="637" t="s">
        <v>122</v>
      </c>
      <c r="H5" s="638"/>
      <c r="I5" s="638"/>
      <c r="J5" s="638"/>
      <c r="K5" s="39"/>
    </row>
    <row r="6" spans="1:11" ht="12.75">
      <c r="A6" s="678"/>
      <c r="B6" s="40"/>
      <c r="C6" s="41" t="s">
        <v>33</v>
      </c>
      <c r="D6" s="41"/>
      <c r="E6" s="694" t="s">
        <v>101</v>
      </c>
      <c r="F6" s="694" t="s">
        <v>10</v>
      </c>
      <c r="G6" s="66"/>
      <c r="H6" s="85" t="s">
        <v>33</v>
      </c>
      <c r="I6" s="85"/>
      <c r="J6" s="693" t="s">
        <v>101</v>
      </c>
      <c r="K6" s="39"/>
    </row>
    <row r="7" spans="1:11" ht="13.5" thickBot="1">
      <c r="A7" s="679"/>
      <c r="B7" s="206" t="s">
        <v>219</v>
      </c>
      <c r="C7" s="206" t="s">
        <v>220</v>
      </c>
      <c r="D7" s="206" t="s">
        <v>10</v>
      </c>
      <c r="E7" s="690"/>
      <c r="F7" s="690"/>
      <c r="G7" s="206" t="s">
        <v>219</v>
      </c>
      <c r="H7" s="206" t="s">
        <v>220</v>
      </c>
      <c r="I7" s="206" t="s">
        <v>10</v>
      </c>
      <c r="J7" s="692"/>
      <c r="K7" s="39"/>
    </row>
    <row r="8" spans="1:15" ht="12.75">
      <c r="A8" s="39" t="s">
        <v>124</v>
      </c>
      <c r="B8" s="143">
        <v>438.88</v>
      </c>
      <c r="C8" s="143">
        <v>99.25800000000001</v>
      </c>
      <c r="D8" s="143">
        <v>538.138</v>
      </c>
      <c r="E8" s="143">
        <v>15.187</v>
      </c>
      <c r="F8" s="577">
        <v>553.325</v>
      </c>
      <c r="G8" s="143">
        <v>7.345935726877025</v>
      </c>
      <c r="H8" s="143">
        <v>13.904126264554261</v>
      </c>
      <c r="I8" s="143">
        <v>10.625030995715644</v>
      </c>
      <c r="J8" s="149">
        <v>23.954258675078865</v>
      </c>
      <c r="K8" s="39"/>
      <c r="L8" s="150"/>
      <c r="M8" s="150"/>
      <c r="O8" s="150"/>
    </row>
    <row r="9" spans="1:15" ht="12.75">
      <c r="A9" s="39" t="s">
        <v>268</v>
      </c>
      <c r="B9" s="143">
        <v>165.703</v>
      </c>
      <c r="C9" s="143">
        <v>166.914</v>
      </c>
      <c r="D9" s="143">
        <v>332.61699999999996</v>
      </c>
      <c r="E9" s="143">
        <v>7.777</v>
      </c>
      <c r="F9" s="143">
        <v>340.39399999999995</v>
      </c>
      <c r="G9" s="143">
        <v>7.321482208255753</v>
      </c>
      <c r="H9" s="143">
        <v>13.505717690837116</v>
      </c>
      <c r="I9" s="143">
        <v>10.413599949546434</v>
      </c>
      <c r="J9" s="149">
        <v>24.68888888888889</v>
      </c>
      <c r="K9" s="39"/>
      <c r="L9" s="150"/>
      <c r="M9" s="150"/>
      <c r="O9" s="150"/>
    </row>
    <row r="10" spans="1:15" ht="12.75">
      <c r="A10" s="39" t="s">
        <v>125</v>
      </c>
      <c r="B10" s="143">
        <v>23.431000000000004</v>
      </c>
      <c r="C10" s="143">
        <v>15.26</v>
      </c>
      <c r="D10" s="143">
        <v>38.691</v>
      </c>
      <c r="E10" s="143">
        <v>0.213</v>
      </c>
      <c r="F10" s="143">
        <v>38.904</v>
      </c>
      <c r="G10" s="143">
        <v>7.349208704253215</v>
      </c>
      <c r="H10" s="143">
        <v>13.546638738433764</v>
      </c>
      <c r="I10" s="143">
        <v>10.44792372134349</v>
      </c>
      <c r="J10" s="149">
        <v>26.625</v>
      </c>
      <c r="K10" s="39"/>
      <c r="L10" s="150"/>
      <c r="M10" s="150"/>
      <c r="O10" s="150"/>
    </row>
    <row r="11" spans="1:15" ht="12.75">
      <c r="A11" s="39" t="s">
        <v>126</v>
      </c>
      <c r="B11" s="143">
        <v>819.95</v>
      </c>
      <c r="C11" s="143">
        <v>253.73</v>
      </c>
      <c r="D11" s="143">
        <v>1073.68</v>
      </c>
      <c r="E11" s="143">
        <v>29.59</v>
      </c>
      <c r="F11" s="143">
        <v>1103.27</v>
      </c>
      <c r="G11" s="143">
        <v>7.073714801262656</v>
      </c>
      <c r="H11" s="143">
        <v>15.335799302516488</v>
      </c>
      <c r="I11" s="143">
        <v>11.204757051889572</v>
      </c>
      <c r="J11" s="149">
        <v>22.016369047619047</v>
      </c>
      <c r="K11" s="39"/>
      <c r="L11" s="150"/>
      <c r="M11" s="150"/>
      <c r="O11" s="150"/>
    </row>
    <row r="12" spans="1:15" ht="12.75">
      <c r="A12" s="39" t="s">
        <v>265</v>
      </c>
      <c r="B12" s="143">
        <v>1832.385</v>
      </c>
      <c r="C12" s="143">
        <v>2591.648</v>
      </c>
      <c r="D12" s="143">
        <v>4424.033</v>
      </c>
      <c r="E12" s="143">
        <v>1308.659</v>
      </c>
      <c r="F12" s="143">
        <v>5732.692000000001</v>
      </c>
      <c r="G12" s="143">
        <v>7.270121130921807</v>
      </c>
      <c r="H12" s="143">
        <v>13.0958627100547</v>
      </c>
      <c r="I12" s="143">
        <v>10.182991920488254</v>
      </c>
      <c r="J12" s="149">
        <v>24.661434090266656</v>
      </c>
      <c r="K12" s="39"/>
      <c r="L12" s="150"/>
      <c r="M12" s="150"/>
      <c r="O12" s="150"/>
    </row>
    <row r="13" spans="1:15" ht="12.75">
      <c r="A13" s="39" t="s">
        <v>127</v>
      </c>
      <c r="B13" s="143">
        <v>1388.454</v>
      </c>
      <c r="C13" s="143">
        <v>2668.737</v>
      </c>
      <c r="D13" s="143">
        <v>4057.191</v>
      </c>
      <c r="E13" s="143">
        <v>265.288</v>
      </c>
      <c r="F13" s="143">
        <v>4322.478999999999</v>
      </c>
      <c r="G13" s="143">
        <v>6.8862306635261294</v>
      </c>
      <c r="H13" s="143">
        <v>13.020819686372901</v>
      </c>
      <c r="I13" s="143">
        <v>9.953525174949515</v>
      </c>
      <c r="J13" s="149">
        <v>22.18683616291712</v>
      </c>
      <c r="K13" s="39"/>
      <c r="L13" s="150"/>
      <c r="M13" s="150"/>
      <c r="O13" s="150"/>
    </row>
    <row r="14" spans="1:15" ht="12.75">
      <c r="A14" s="39" t="s">
        <v>128</v>
      </c>
      <c r="B14" s="143">
        <v>580.6239999999999</v>
      </c>
      <c r="C14" s="143">
        <v>17218.056000000004</v>
      </c>
      <c r="D14" s="143">
        <v>17798.68</v>
      </c>
      <c r="E14" s="143">
        <v>1846.204</v>
      </c>
      <c r="F14" s="143">
        <v>19644.884000000005</v>
      </c>
      <c r="G14" s="143">
        <v>6.898949038305001</v>
      </c>
      <c r="H14" s="143">
        <v>13.11795416396598</v>
      </c>
      <c r="I14" s="143">
        <v>10.00845160113549</v>
      </c>
      <c r="J14" s="149">
        <v>19.98770123528966</v>
      </c>
      <c r="K14" s="39"/>
      <c r="L14" s="150"/>
      <c r="M14" s="150"/>
      <c r="O14" s="150"/>
    </row>
    <row r="15" spans="1:15" ht="12.75">
      <c r="A15" s="39" t="s">
        <v>129</v>
      </c>
      <c r="B15" s="143">
        <v>2022.656</v>
      </c>
      <c r="C15" s="143">
        <v>20508.314</v>
      </c>
      <c r="D15" s="143">
        <v>22530.97</v>
      </c>
      <c r="E15" s="143">
        <v>427.2869999999999</v>
      </c>
      <c r="F15" s="143">
        <v>22958.256999999998</v>
      </c>
      <c r="G15" s="143">
        <v>7.284903126317974</v>
      </c>
      <c r="H15" s="143">
        <v>13.515449072744982</v>
      </c>
      <c r="I15" s="143">
        <v>10.400176099531478</v>
      </c>
      <c r="J15" s="149">
        <v>18.582543272157952</v>
      </c>
      <c r="K15" s="39"/>
      <c r="L15" s="150"/>
      <c r="M15" s="150"/>
      <c r="O15" s="150"/>
    </row>
    <row r="16" spans="1:15" ht="12.75">
      <c r="A16" s="39" t="s">
        <v>267</v>
      </c>
      <c r="B16" s="143">
        <v>641.42</v>
      </c>
      <c r="C16" s="143">
        <v>1588.142</v>
      </c>
      <c r="D16" s="143">
        <v>2229.562</v>
      </c>
      <c r="E16" s="143">
        <v>25.241</v>
      </c>
      <c r="F16" s="143">
        <v>2254.803</v>
      </c>
      <c r="G16" s="143">
        <v>7.012155059982749</v>
      </c>
      <c r="H16" s="143">
        <v>13.249221222022598</v>
      </c>
      <c r="I16" s="143">
        <v>10.130688141002674</v>
      </c>
      <c r="J16" s="149">
        <v>23.178145087235997</v>
      </c>
      <c r="K16" s="39"/>
      <c r="L16" s="150"/>
      <c r="M16" s="150"/>
      <c r="O16" s="150"/>
    </row>
    <row r="17" spans="1:15" ht="12.75">
      <c r="A17" s="39" t="s">
        <v>130</v>
      </c>
      <c r="B17" s="143">
        <v>20082.876</v>
      </c>
      <c r="C17" s="143">
        <v>17634.83</v>
      </c>
      <c r="D17" s="143">
        <v>37717.706000000006</v>
      </c>
      <c r="E17" s="143">
        <v>2539.5919999999996</v>
      </c>
      <c r="F17" s="143">
        <v>40257.298</v>
      </c>
      <c r="G17" s="143">
        <v>7.171806026452996</v>
      </c>
      <c r="H17" s="143">
        <v>13.39260992848844</v>
      </c>
      <c r="I17" s="143">
        <v>10.28220797747072</v>
      </c>
      <c r="J17" s="149">
        <v>18.908717276707268</v>
      </c>
      <c r="K17" s="39"/>
      <c r="L17" s="150"/>
      <c r="M17" s="150"/>
      <c r="O17" s="150"/>
    </row>
    <row r="18" spans="1:15" ht="12.75">
      <c r="A18" s="39" t="s">
        <v>269</v>
      </c>
      <c r="B18" s="143">
        <v>1268.146</v>
      </c>
      <c r="C18" s="143">
        <v>3023.406</v>
      </c>
      <c r="D18" s="143">
        <v>4291.552</v>
      </c>
      <c r="E18" s="143">
        <v>8.384</v>
      </c>
      <c r="F18" s="143">
        <v>4299.936</v>
      </c>
      <c r="G18" s="143">
        <v>6.86656289424763</v>
      </c>
      <c r="H18" s="143">
        <v>13.467263097222235</v>
      </c>
      <c r="I18" s="143">
        <v>10.166912995734933</v>
      </c>
      <c r="J18" s="149">
        <v>17.006085192697768</v>
      </c>
      <c r="K18" s="39"/>
      <c r="L18" s="150"/>
      <c r="M18" s="150"/>
      <c r="O18" s="150"/>
    </row>
    <row r="19" spans="1:15" ht="12.75">
      <c r="A19" s="39" t="s">
        <v>131</v>
      </c>
      <c r="B19" s="143">
        <v>3408.156</v>
      </c>
      <c r="C19" s="143">
        <v>17994.875</v>
      </c>
      <c r="D19" s="143">
        <v>21403.031</v>
      </c>
      <c r="E19" s="143">
        <v>1623.618</v>
      </c>
      <c r="F19" s="143">
        <v>23026.648999999998</v>
      </c>
      <c r="G19" s="143">
        <v>7.417244865540395</v>
      </c>
      <c r="H19" s="143">
        <v>12.716603517234844</v>
      </c>
      <c r="I19" s="143">
        <v>10.06692419138762</v>
      </c>
      <c r="J19" s="149">
        <v>23.243021158416123</v>
      </c>
      <c r="K19" s="39"/>
      <c r="L19" s="150"/>
      <c r="M19" s="150"/>
      <c r="O19" s="150"/>
    </row>
    <row r="20" spans="1:15" ht="12.75">
      <c r="A20" s="39" t="s">
        <v>132</v>
      </c>
      <c r="B20" s="143">
        <v>858.749</v>
      </c>
      <c r="C20" s="143">
        <v>12069.181</v>
      </c>
      <c r="D20" s="143">
        <v>12927.93</v>
      </c>
      <c r="E20" s="143">
        <v>689.6580000000001</v>
      </c>
      <c r="F20" s="143">
        <v>13617.588</v>
      </c>
      <c r="G20" s="143">
        <v>7.454571395705985</v>
      </c>
      <c r="H20" s="143">
        <v>12.942634530179383</v>
      </c>
      <c r="I20" s="143">
        <v>10.198602962942683</v>
      </c>
      <c r="J20" s="149">
        <v>22.54521085322001</v>
      </c>
      <c r="K20" s="39"/>
      <c r="L20" s="150"/>
      <c r="M20" s="150"/>
      <c r="O20" s="150"/>
    </row>
    <row r="21" spans="1:15" ht="12.75">
      <c r="A21" s="39" t="s">
        <v>266</v>
      </c>
      <c r="B21" s="143">
        <v>32.14</v>
      </c>
      <c r="C21" s="143">
        <v>14659.228</v>
      </c>
      <c r="D21" s="143">
        <v>14691.367999999999</v>
      </c>
      <c r="E21" s="143">
        <v>5.85</v>
      </c>
      <c r="F21" s="143">
        <v>14697.217999999999</v>
      </c>
      <c r="G21" s="143">
        <v>5</v>
      </c>
      <c r="H21" s="143">
        <v>14.217545251064784</v>
      </c>
      <c r="I21" s="143">
        <v>9.608772625532392</v>
      </c>
      <c r="J21" s="149">
        <v>18</v>
      </c>
      <c r="K21" s="39"/>
      <c r="L21" s="150"/>
      <c r="M21" s="150"/>
      <c r="O21" s="150"/>
    </row>
    <row r="22" spans="1:15" ht="12.75">
      <c r="A22" s="39" t="s">
        <v>133</v>
      </c>
      <c r="B22" s="143">
        <v>159.7</v>
      </c>
      <c r="C22" s="143">
        <v>4560.159</v>
      </c>
      <c r="D22" s="143">
        <v>4719.8589999999995</v>
      </c>
      <c r="E22" s="143">
        <v>663.5729999999999</v>
      </c>
      <c r="F22" s="143">
        <v>5383.431999999999</v>
      </c>
      <c r="G22" s="143">
        <v>7.85007145403649</v>
      </c>
      <c r="H22" s="143">
        <v>12.950837407851958</v>
      </c>
      <c r="I22" s="143">
        <v>10.400454430944224</v>
      </c>
      <c r="J22" s="149">
        <v>19.606813615411887</v>
      </c>
      <c r="K22" s="39"/>
      <c r="L22" s="150"/>
      <c r="M22" s="150"/>
      <c r="O22" s="150"/>
    </row>
    <row r="23" spans="1:15" ht="12.75">
      <c r="A23" s="39" t="s">
        <v>134</v>
      </c>
      <c r="B23" s="143">
        <v>387.631</v>
      </c>
      <c r="C23" s="143">
        <v>7706.064</v>
      </c>
      <c r="D23" s="143">
        <v>8093.695000000001</v>
      </c>
      <c r="E23" s="143">
        <v>298.404</v>
      </c>
      <c r="F23" s="143">
        <v>8392.099</v>
      </c>
      <c r="G23" s="143">
        <v>7.383936651063203</v>
      </c>
      <c r="H23" s="143">
        <v>13.522158202586418</v>
      </c>
      <c r="I23" s="143">
        <v>10.45304742682481</v>
      </c>
      <c r="J23" s="149">
        <v>16.881873727087576</v>
      </c>
      <c r="K23" s="39"/>
      <c r="L23" s="150"/>
      <c r="M23" s="150"/>
      <c r="O23" s="150"/>
    </row>
    <row r="24" spans="1:15" ht="12.75">
      <c r="A24" s="39" t="s">
        <v>135</v>
      </c>
      <c r="B24" s="143">
        <v>31.224</v>
      </c>
      <c r="C24" s="143">
        <v>21.998</v>
      </c>
      <c r="D24" s="143">
        <v>53.222</v>
      </c>
      <c r="E24" s="143">
        <v>11.922</v>
      </c>
      <c r="F24" s="143">
        <v>65.144</v>
      </c>
      <c r="G24" s="143">
        <v>7.110030607945674</v>
      </c>
      <c r="H24" s="143">
        <v>13.194709188660802</v>
      </c>
      <c r="I24" s="143">
        <v>10.152369898303238</v>
      </c>
      <c r="J24" s="149">
        <v>24.084848484848486</v>
      </c>
      <c r="K24" s="39"/>
      <c r="L24" s="150"/>
      <c r="M24" s="150"/>
      <c r="O24" s="150"/>
    </row>
    <row r="25" spans="1:11" ht="12.75">
      <c r="A25" s="39"/>
      <c r="B25" s="143"/>
      <c r="C25" s="143"/>
      <c r="D25" s="143"/>
      <c r="E25" s="143"/>
      <c r="F25" s="143"/>
      <c r="G25" s="143"/>
      <c r="H25" s="143"/>
      <c r="I25" s="143"/>
      <c r="J25" s="149"/>
      <c r="K25" s="39"/>
    </row>
    <row r="26" spans="1:11" ht="12.75">
      <c r="A26" s="191" t="s">
        <v>110</v>
      </c>
      <c r="B26" s="286">
        <v>34142.125</v>
      </c>
      <c r="C26" s="286">
        <v>122779.8</v>
      </c>
      <c r="D26" s="286">
        <v>156921.92500000002</v>
      </c>
      <c r="E26" s="286">
        <v>9766.447</v>
      </c>
      <c r="F26" s="286">
        <v>166688.37199999997</v>
      </c>
      <c r="G26" s="286">
        <v>7.244410257590664</v>
      </c>
      <c r="H26" s="286">
        <v>13.29187190225403</v>
      </c>
      <c r="I26" s="286">
        <v>10.268141079922348</v>
      </c>
      <c r="J26" s="288">
        <v>20.71980744996372</v>
      </c>
      <c r="K26" s="39"/>
    </row>
    <row r="27" spans="1:15" ht="12.75">
      <c r="A27" s="39" t="s">
        <v>136</v>
      </c>
      <c r="B27" s="143">
        <v>9123.3</v>
      </c>
      <c r="C27" s="143">
        <v>35585.23</v>
      </c>
      <c r="D27" s="143">
        <v>44708.53</v>
      </c>
      <c r="E27" s="143">
        <v>2782.5192486363785</v>
      </c>
      <c r="F27" s="143">
        <v>47491.04924863638</v>
      </c>
      <c r="G27" s="143">
        <v>7.846039196965911</v>
      </c>
      <c r="H27" s="143">
        <v>16.325697211171466</v>
      </c>
      <c r="I27" s="143">
        <v>12.085868204068689</v>
      </c>
      <c r="J27" s="149">
        <v>23.845191562643034</v>
      </c>
      <c r="K27" s="39"/>
      <c r="M27" s="150"/>
      <c r="N27" s="150"/>
      <c r="O27" s="150"/>
    </row>
    <row r="28" spans="1:11" ht="12.75">
      <c r="A28" s="39"/>
      <c r="B28" s="156"/>
      <c r="C28" s="156"/>
      <c r="D28" s="156"/>
      <c r="E28" s="156"/>
      <c r="F28" s="156"/>
      <c r="G28" s="156"/>
      <c r="H28" s="156"/>
      <c r="I28" s="156"/>
      <c r="J28" s="144"/>
      <c r="K28" s="39"/>
    </row>
    <row r="29" spans="1:11" ht="13.5" thickBot="1">
      <c r="A29" s="56" t="s">
        <v>138</v>
      </c>
      <c r="B29" s="287">
        <v>43268.701741067875</v>
      </c>
      <c r="C29" s="287">
        <v>158365.03</v>
      </c>
      <c r="D29" s="287">
        <v>201630.45500000002</v>
      </c>
      <c r="E29" s="287">
        <v>12548.966248636378</v>
      </c>
      <c r="F29" s="287">
        <v>214179.42124863635</v>
      </c>
      <c r="G29" s="287">
        <v>7.3641853858998925</v>
      </c>
      <c r="H29" s="287">
        <v>13.893391479870559</v>
      </c>
      <c r="I29" s="287">
        <v>10.628788432885226</v>
      </c>
      <c r="J29" s="289">
        <v>21.340002222854665</v>
      </c>
      <c r="K29" s="39"/>
    </row>
    <row r="30" spans="6:11" ht="12.75">
      <c r="F30" s="356"/>
      <c r="K30" s="39"/>
    </row>
  </sheetData>
  <mergeCells count="8">
    <mergeCell ref="G5:J5"/>
    <mergeCell ref="B5:F5"/>
    <mergeCell ref="A3:J3"/>
    <mergeCell ref="A1:J1"/>
    <mergeCell ref="A5:A7"/>
    <mergeCell ref="J6:J7"/>
    <mergeCell ref="E6:E7"/>
    <mergeCell ref="F6:F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44"/>
  <sheetViews>
    <sheetView zoomScale="75" zoomScaleNormal="75" workbookViewId="0" topLeftCell="A1">
      <selection activeCell="E21" activeCellId="1" sqref="B21 E21"/>
    </sheetView>
  </sheetViews>
  <sheetFormatPr defaultColWidth="11.421875" defaultRowHeight="12.75"/>
  <cols>
    <col min="1" max="1" width="24.7109375" style="100" customWidth="1"/>
    <col min="2" max="2" width="12.7109375" style="100" customWidth="1"/>
    <col min="3" max="3" width="15.28125" style="100" customWidth="1"/>
    <col min="4" max="4" width="14.8515625" style="100" customWidth="1"/>
    <col min="5" max="5" width="12.7109375" style="100" customWidth="1"/>
    <col min="6" max="6" width="15.57421875" style="100" customWidth="1"/>
    <col min="7" max="7" width="12.140625" style="39" customWidth="1"/>
    <col min="8" max="10" width="10.57421875" style="100" customWidth="1"/>
    <col min="11" max="11" width="4.421875" style="100" customWidth="1"/>
    <col min="12" max="13" width="11.421875" style="100" customWidth="1"/>
    <col min="14" max="14" width="3.57421875" style="100" customWidth="1"/>
    <col min="15" max="16384" width="11.421875" style="100" customWidth="1"/>
  </cols>
  <sheetData>
    <row r="1" spans="1:10" s="342" customFormat="1" ht="18">
      <c r="A1" s="676" t="s">
        <v>0</v>
      </c>
      <c r="B1" s="676"/>
      <c r="C1" s="676"/>
      <c r="D1" s="676"/>
      <c r="E1" s="676"/>
      <c r="F1" s="676"/>
      <c r="G1" s="676"/>
      <c r="H1" s="676"/>
      <c r="I1" s="676"/>
      <c r="J1" s="676"/>
    </row>
    <row r="2" spans="1:10" ht="12.75">
      <c r="A2" s="774" t="s">
        <v>412</v>
      </c>
      <c r="B2" s="39"/>
      <c r="C2" s="39"/>
      <c r="D2" s="39"/>
      <c r="E2" s="39"/>
      <c r="F2" s="39"/>
      <c r="H2" s="39"/>
      <c r="I2" s="39"/>
      <c r="J2" s="39"/>
    </row>
    <row r="3" spans="1:11" ht="15">
      <c r="A3" s="639" t="s">
        <v>391</v>
      </c>
      <c r="B3" s="639"/>
      <c r="C3" s="639"/>
      <c r="D3" s="639"/>
      <c r="E3" s="639"/>
      <c r="F3" s="639"/>
      <c r="G3" s="639"/>
      <c r="H3" s="639"/>
      <c r="I3" s="639"/>
      <c r="J3" s="639"/>
      <c r="K3" s="39"/>
    </row>
    <row r="4" spans="1:11" ht="13.5" thickBot="1">
      <c r="A4" s="67"/>
      <c r="B4" s="39"/>
      <c r="C4" s="39"/>
      <c r="D4" s="39"/>
      <c r="E4" s="39"/>
      <c r="F4" s="39"/>
      <c r="H4" s="39"/>
      <c r="I4" s="39"/>
      <c r="J4" s="39"/>
      <c r="K4" s="39"/>
    </row>
    <row r="5" spans="1:11" ht="12.75">
      <c r="A5" s="677" t="s">
        <v>142</v>
      </c>
      <c r="B5" s="637" t="s">
        <v>39</v>
      </c>
      <c r="C5" s="638"/>
      <c r="D5" s="638"/>
      <c r="E5" s="638"/>
      <c r="F5" s="638"/>
      <c r="G5" s="637" t="s">
        <v>122</v>
      </c>
      <c r="H5" s="638"/>
      <c r="I5" s="638"/>
      <c r="J5" s="638"/>
      <c r="K5" s="39"/>
    </row>
    <row r="6" spans="1:11" ht="12.75">
      <c r="A6" s="678"/>
      <c r="B6" s="40"/>
      <c r="C6" s="41" t="s">
        <v>33</v>
      </c>
      <c r="D6" s="41"/>
      <c r="E6" s="694" t="s">
        <v>101</v>
      </c>
      <c r="F6" s="694" t="s">
        <v>10</v>
      </c>
      <c r="G6" s="66"/>
      <c r="H6" s="85" t="s">
        <v>33</v>
      </c>
      <c r="I6" s="85"/>
      <c r="J6" s="693" t="s">
        <v>101</v>
      </c>
      <c r="K6" s="39"/>
    </row>
    <row r="7" spans="1:11" ht="13.5" thickBot="1">
      <c r="A7" s="679"/>
      <c r="B7" s="206" t="s">
        <v>219</v>
      </c>
      <c r="C7" s="206" t="s">
        <v>220</v>
      </c>
      <c r="D7" s="206" t="s">
        <v>10</v>
      </c>
      <c r="E7" s="690"/>
      <c r="F7" s="690"/>
      <c r="G7" s="206" t="s">
        <v>219</v>
      </c>
      <c r="H7" s="206" t="s">
        <v>220</v>
      </c>
      <c r="I7" s="206" t="s">
        <v>10</v>
      </c>
      <c r="J7" s="692"/>
      <c r="K7" s="39"/>
    </row>
    <row r="8" spans="1:15" ht="12.75">
      <c r="A8" s="39" t="s">
        <v>124</v>
      </c>
      <c r="B8" s="143">
        <v>408.132</v>
      </c>
      <c r="C8" s="143">
        <v>81.343</v>
      </c>
      <c r="D8" s="143">
        <v>489.475</v>
      </c>
      <c r="E8" s="143">
        <v>17.623</v>
      </c>
      <c r="F8" s="143">
        <v>507.098</v>
      </c>
      <c r="G8" s="143">
        <v>7.819369671424466</v>
      </c>
      <c r="H8" s="143">
        <v>12.789779874213837</v>
      </c>
      <c r="I8" s="143">
        <v>8.359234907352063</v>
      </c>
      <c r="J8" s="149">
        <v>20.83096926713948</v>
      </c>
      <c r="K8" s="39"/>
      <c r="L8" s="150"/>
      <c r="M8" s="150"/>
      <c r="O8" s="150"/>
    </row>
    <row r="9" spans="1:15" ht="12.75">
      <c r="A9" s="39" t="s">
        <v>268</v>
      </c>
      <c r="B9" s="143">
        <v>184.942</v>
      </c>
      <c r="C9" s="143">
        <v>168.606</v>
      </c>
      <c r="D9" s="143">
        <v>353.548</v>
      </c>
      <c r="E9" s="143">
        <v>7.41</v>
      </c>
      <c r="F9" s="143">
        <v>360.958</v>
      </c>
      <c r="G9" s="143">
        <v>7.570592328789553</v>
      </c>
      <c r="H9" s="143">
        <v>14.084537632612147</v>
      </c>
      <c r="I9" s="143">
        <v>9.712857142857143</v>
      </c>
      <c r="J9" s="149">
        <v>21.858407079646017</v>
      </c>
      <c r="K9" s="39"/>
      <c r="L9" s="150"/>
      <c r="M9" s="150"/>
      <c r="O9" s="150"/>
    </row>
    <row r="10" spans="1:15" ht="12.75">
      <c r="A10" s="39" t="s">
        <v>125</v>
      </c>
      <c r="B10" s="143">
        <v>18.980999999999998</v>
      </c>
      <c r="C10" s="143">
        <v>10.459</v>
      </c>
      <c r="D10" s="143">
        <v>29.44</v>
      </c>
      <c r="E10" s="143">
        <v>0.359</v>
      </c>
      <c r="F10" s="143">
        <v>29.799</v>
      </c>
      <c r="G10" s="143">
        <v>7.6443817962142555</v>
      </c>
      <c r="H10" s="143">
        <v>16.06605222734255</v>
      </c>
      <c r="I10" s="143">
        <v>9.393746011486916</v>
      </c>
      <c r="J10" s="149">
        <v>27.615384615384617</v>
      </c>
      <c r="K10" s="39"/>
      <c r="L10" s="150"/>
      <c r="M10" s="150"/>
      <c r="O10" s="150"/>
    </row>
    <row r="11" spans="1:15" ht="12.75">
      <c r="A11" s="39" t="s">
        <v>126</v>
      </c>
      <c r="B11" s="143">
        <v>752.57</v>
      </c>
      <c r="C11" s="143">
        <v>188.949</v>
      </c>
      <c r="D11" s="143">
        <v>941.519</v>
      </c>
      <c r="E11" s="143">
        <v>76.46</v>
      </c>
      <c r="F11" s="143">
        <v>1017.979</v>
      </c>
      <c r="G11" s="143">
        <v>7.050100237948025</v>
      </c>
      <c r="H11" s="143">
        <v>18.756104824300177</v>
      </c>
      <c r="I11" s="143">
        <v>8.059570279061804</v>
      </c>
      <c r="J11" s="149">
        <v>23.53339489073561</v>
      </c>
      <c r="K11" s="39"/>
      <c r="L11" s="150"/>
      <c r="M11" s="150"/>
      <c r="O11" s="150"/>
    </row>
    <row r="12" spans="1:15" ht="12.75">
      <c r="A12" s="39" t="s">
        <v>265</v>
      </c>
      <c r="B12" s="143">
        <v>1945.1490000000001</v>
      </c>
      <c r="C12" s="143">
        <v>2210.167</v>
      </c>
      <c r="D12" s="143">
        <v>4155.316</v>
      </c>
      <c r="E12" s="143">
        <v>1789.761</v>
      </c>
      <c r="F12" s="143">
        <v>5945.076999999999</v>
      </c>
      <c r="G12" s="143">
        <v>7.0871082805332595</v>
      </c>
      <c r="H12" s="143">
        <v>13.240875868679607</v>
      </c>
      <c r="I12" s="143">
        <v>9.414309114759744</v>
      </c>
      <c r="J12" s="149">
        <v>23.983718374785592</v>
      </c>
      <c r="K12" s="39"/>
      <c r="L12" s="150"/>
      <c r="M12" s="150"/>
      <c r="O12" s="150"/>
    </row>
    <row r="13" spans="1:15" ht="12.75">
      <c r="A13" s="39" t="s">
        <v>127</v>
      </c>
      <c r="B13" s="143">
        <v>1431.433</v>
      </c>
      <c r="C13" s="143">
        <v>2660.036</v>
      </c>
      <c r="D13" s="143">
        <v>4091.469</v>
      </c>
      <c r="E13" s="143">
        <v>313.148</v>
      </c>
      <c r="F13" s="143">
        <v>4404.617</v>
      </c>
      <c r="G13" s="143">
        <v>7.287650380054883</v>
      </c>
      <c r="H13" s="143">
        <v>13.046107064910862</v>
      </c>
      <c r="I13" s="143">
        <v>10.22064929030711</v>
      </c>
      <c r="J13" s="149">
        <v>21.75696519141249</v>
      </c>
      <c r="K13" s="39"/>
      <c r="L13" s="150"/>
      <c r="M13" s="150"/>
      <c r="O13" s="150"/>
    </row>
    <row r="14" spans="1:15" ht="12.75">
      <c r="A14" s="39" t="s">
        <v>128</v>
      </c>
      <c r="B14" s="143">
        <v>799.75</v>
      </c>
      <c r="C14" s="143">
        <v>17900.368</v>
      </c>
      <c r="D14" s="143">
        <v>18700.118</v>
      </c>
      <c r="E14" s="143">
        <v>2607.787</v>
      </c>
      <c r="F14" s="143">
        <v>21307.905</v>
      </c>
      <c r="G14" s="143">
        <v>6.2525408887638</v>
      </c>
      <c r="H14" s="143">
        <v>12.457386869766614</v>
      </c>
      <c r="I14" s="143">
        <v>11.950209478820783</v>
      </c>
      <c r="J14" s="149">
        <v>21.211177446642374</v>
      </c>
      <c r="K14" s="39"/>
      <c r="L14" s="150"/>
      <c r="M14" s="150"/>
      <c r="O14" s="150"/>
    </row>
    <row r="15" spans="1:15" ht="12.75">
      <c r="A15" s="39" t="s">
        <v>129</v>
      </c>
      <c r="B15" s="143">
        <v>1857.499</v>
      </c>
      <c r="C15" s="143">
        <v>19207.096999999998</v>
      </c>
      <c r="D15" s="143">
        <v>21064.595999999998</v>
      </c>
      <c r="E15" s="143">
        <v>521.015</v>
      </c>
      <c r="F15" s="143">
        <v>21585.610999999997</v>
      </c>
      <c r="G15" s="143">
        <v>8.19845343761448</v>
      </c>
      <c r="H15" s="143">
        <v>13.059433824354322</v>
      </c>
      <c r="I15" s="143">
        <v>12.410562112328197</v>
      </c>
      <c r="J15" s="149">
        <v>18.13235191758892</v>
      </c>
      <c r="K15" s="39"/>
      <c r="L15" s="150"/>
      <c r="M15" s="150"/>
      <c r="O15" s="150"/>
    </row>
    <row r="16" spans="1:15" ht="12.75">
      <c r="A16" s="39" t="s">
        <v>267</v>
      </c>
      <c r="B16" s="143">
        <v>493.756</v>
      </c>
      <c r="C16" s="143">
        <v>1641.786</v>
      </c>
      <c r="D16" s="143">
        <v>2135.542</v>
      </c>
      <c r="E16" s="143">
        <v>26.376</v>
      </c>
      <c r="F16" s="143">
        <v>2161.918</v>
      </c>
      <c r="G16" s="143">
        <v>6.604901278827118</v>
      </c>
      <c r="H16" s="143">
        <v>11.837213494163537</v>
      </c>
      <c r="I16" s="143">
        <v>10.004741090544522</v>
      </c>
      <c r="J16" s="149">
        <v>22.16470588235294</v>
      </c>
      <c r="K16" s="39"/>
      <c r="L16" s="150"/>
      <c r="M16" s="150"/>
      <c r="O16" s="150"/>
    </row>
    <row r="17" spans="1:15" ht="12.75">
      <c r="A17" s="39" t="s">
        <v>130</v>
      </c>
      <c r="B17" s="143">
        <v>20276.283</v>
      </c>
      <c r="C17" s="143">
        <v>15889.138</v>
      </c>
      <c r="D17" s="143">
        <v>36165.421</v>
      </c>
      <c r="E17" s="143">
        <v>3252.347</v>
      </c>
      <c r="F17" s="143">
        <v>39417.768000000004</v>
      </c>
      <c r="G17" s="143">
        <v>6.617583675723344</v>
      </c>
      <c r="H17" s="143">
        <v>12.846340858026892</v>
      </c>
      <c r="I17" s="143">
        <v>8.408877336682739</v>
      </c>
      <c r="J17" s="149">
        <v>18.931447763626625</v>
      </c>
      <c r="K17" s="39"/>
      <c r="L17" s="150"/>
      <c r="M17" s="150"/>
      <c r="O17" s="150"/>
    </row>
    <row r="18" spans="1:15" ht="12.75">
      <c r="A18" s="39" t="s">
        <v>269</v>
      </c>
      <c r="B18" s="143">
        <v>1164.549</v>
      </c>
      <c r="C18" s="143">
        <v>2590.996</v>
      </c>
      <c r="D18" s="143">
        <v>3755.545</v>
      </c>
      <c r="E18" s="143">
        <v>5.573</v>
      </c>
      <c r="F18" s="143">
        <v>3761.118</v>
      </c>
      <c r="G18" s="143">
        <v>7.5117170114364225</v>
      </c>
      <c r="H18" s="143">
        <v>12.654807955300278</v>
      </c>
      <c r="I18" s="143">
        <v>10.438593565422833</v>
      </c>
      <c r="J18" s="149">
        <v>27.185365853658535</v>
      </c>
      <c r="K18" s="39"/>
      <c r="L18" s="150"/>
      <c r="M18" s="150"/>
      <c r="O18" s="150"/>
    </row>
    <row r="19" spans="1:15" ht="12.75">
      <c r="A19" s="39" t="s">
        <v>131</v>
      </c>
      <c r="B19" s="143">
        <v>2704.03</v>
      </c>
      <c r="C19" s="143">
        <v>19174.427000000003</v>
      </c>
      <c r="D19" s="143">
        <v>21878.457000000002</v>
      </c>
      <c r="E19" s="143">
        <v>1668.864</v>
      </c>
      <c r="F19" s="143">
        <v>23547.321000000004</v>
      </c>
      <c r="G19" s="143">
        <v>7.4941037245614845</v>
      </c>
      <c r="H19" s="143">
        <v>12.573271082579518</v>
      </c>
      <c r="I19" s="143">
        <v>11.60146322373738</v>
      </c>
      <c r="J19" s="149">
        <v>19.70114155520665</v>
      </c>
      <c r="K19" s="39"/>
      <c r="L19" s="150"/>
      <c r="M19" s="150"/>
      <c r="O19" s="150"/>
    </row>
    <row r="20" spans="1:15" ht="12.75">
      <c r="A20" s="39" t="s">
        <v>132</v>
      </c>
      <c r="B20" s="143">
        <v>811.736</v>
      </c>
      <c r="C20" s="143">
        <v>11356.725</v>
      </c>
      <c r="D20" s="143">
        <v>12168.461000000001</v>
      </c>
      <c r="E20" s="143">
        <v>653.9739999999999</v>
      </c>
      <c r="F20" s="143">
        <v>12822.435000000001</v>
      </c>
      <c r="G20" s="143">
        <v>8.21728215095562</v>
      </c>
      <c r="H20" s="143">
        <v>12.653027686479861</v>
      </c>
      <c r="I20" s="143">
        <v>12.213234718477942</v>
      </c>
      <c r="J20" s="149">
        <v>22.265976643628065</v>
      </c>
      <c r="K20" s="39"/>
      <c r="L20" s="150"/>
      <c r="M20" s="150"/>
      <c r="O20" s="150"/>
    </row>
    <row r="21" spans="1:15" ht="12.75">
      <c r="A21" s="39" t="s">
        <v>266</v>
      </c>
      <c r="B21" s="151" t="s">
        <v>46</v>
      </c>
      <c r="C21" s="143">
        <v>12559.304</v>
      </c>
      <c r="D21" s="143">
        <v>12559.304</v>
      </c>
      <c r="E21" s="151" t="s">
        <v>46</v>
      </c>
      <c r="F21" s="143">
        <v>12559.304</v>
      </c>
      <c r="G21" s="151" t="s">
        <v>237</v>
      </c>
      <c r="H21" s="143">
        <v>13.848991316333564</v>
      </c>
      <c r="I21" s="143">
        <v>13.848991316333564</v>
      </c>
      <c r="J21" s="154" t="s">
        <v>237</v>
      </c>
      <c r="K21" s="39"/>
      <c r="L21" s="150"/>
      <c r="M21" s="150"/>
      <c r="O21" s="150"/>
    </row>
    <row r="22" spans="1:15" ht="12.75">
      <c r="A22" s="39" t="s">
        <v>133</v>
      </c>
      <c r="B22" s="143">
        <v>215.439</v>
      </c>
      <c r="C22" s="143">
        <v>5138.062999999999</v>
      </c>
      <c r="D22" s="143">
        <v>5353.5019999999995</v>
      </c>
      <c r="E22" s="143">
        <v>589.076</v>
      </c>
      <c r="F22" s="143">
        <v>5942.5779999999995</v>
      </c>
      <c r="G22" s="143">
        <v>8.265451755227316</v>
      </c>
      <c r="H22" s="143">
        <v>12.378488484147631</v>
      </c>
      <c r="I22" s="143">
        <v>12.135470196874042</v>
      </c>
      <c r="J22" s="149">
        <v>18.92613654618474</v>
      </c>
      <c r="K22" s="39"/>
      <c r="L22" s="150"/>
      <c r="M22" s="150"/>
      <c r="O22" s="150"/>
    </row>
    <row r="23" spans="1:15" ht="12.75">
      <c r="A23" s="39" t="s">
        <v>134</v>
      </c>
      <c r="B23" s="143">
        <v>156.293</v>
      </c>
      <c r="C23" s="143">
        <v>7627.306</v>
      </c>
      <c r="D23" s="143">
        <v>7783.598999999999</v>
      </c>
      <c r="E23" s="143">
        <v>241.985</v>
      </c>
      <c r="F23" s="143">
        <v>8025.583999999999</v>
      </c>
      <c r="G23" s="143">
        <v>7.443232688827507</v>
      </c>
      <c r="H23" s="143">
        <v>13.754541683948569</v>
      </c>
      <c r="I23" s="143">
        <v>13.524275100429517</v>
      </c>
      <c r="J23" s="149">
        <v>24.46764408493428</v>
      </c>
      <c r="K23" s="39"/>
      <c r="L23" s="150"/>
      <c r="M23" s="150"/>
      <c r="O23" s="150"/>
    </row>
    <row r="24" spans="1:15" ht="12.75">
      <c r="A24" s="39" t="s">
        <v>135</v>
      </c>
      <c r="B24" s="143">
        <v>35.177</v>
      </c>
      <c r="C24" s="143">
        <v>23.7</v>
      </c>
      <c r="D24" s="143">
        <v>58.876999999999995</v>
      </c>
      <c r="E24" s="143">
        <v>10.347</v>
      </c>
      <c r="F24" s="143">
        <v>69.22399999999999</v>
      </c>
      <c r="G24" s="143">
        <v>7.3209157127991675</v>
      </c>
      <c r="H24" s="143">
        <v>13.699421965317919</v>
      </c>
      <c r="I24" s="143">
        <v>9.00948737566947</v>
      </c>
      <c r="J24" s="149">
        <v>25.611386138613863</v>
      </c>
      <c r="K24" s="39"/>
      <c r="L24" s="150"/>
      <c r="M24" s="150"/>
      <c r="O24" s="150"/>
    </row>
    <row r="25" spans="1:11" ht="12.75">
      <c r="A25" s="39"/>
      <c r="B25" s="143"/>
      <c r="C25" s="143"/>
      <c r="D25" s="143"/>
      <c r="E25" s="143"/>
      <c r="F25" s="143"/>
      <c r="G25" s="143"/>
      <c r="H25" s="143"/>
      <c r="I25" s="143"/>
      <c r="J25" s="149"/>
      <c r="K25" s="39"/>
    </row>
    <row r="26" spans="1:11" ht="12.75">
      <c r="A26" s="191" t="s">
        <v>110</v>
      </c>
      <c r="B26" s="286">
        <v>33255.719000000005</v>
      </c>
      <c r="C26" s="286">
        <v>118428.47</v>
      </c>
      <c r="D26" s="286">
        <v>151684.189</v>
      </c>
      <c r="E26" s="286">
        <v>11782.105</v>
      </c>
      <c r="F26" s="286">
        <v>163466.29400000002</v>
      </c>
      <c r="G26" s="286">
        <v>6.904582006203298</v>
      </c>
      <c r="H26" s="286">
        <v>12.888594007417431</v>
      </c>
      <c r="I26" s="286">
        <v>10.83064180133847</v>
      </c>
      <c r="J26" s="288">
        <v>20.532324791925163</v>
      </c>
      <c r="K26" s="39"/>
    </row>
    <row r="27" spans="1:15" ht="12.75">
      <c r="A27" s="39" t="s">
        <v>136</v>
      </c>
      <c r="B27" s="143">
        <v>6434.5682459664895</v>
      </c>
      <c r="C27" s="143">
        <v>22840.431754033467</v>
      </c>
      <c r="D27" s="143">
        <v>29275</v>
      </c>
      <c r="E27" s="143">
        <v>3447.762147428445</v>
      </c>
      <c r="F27" s="143">
        <v>32722.762147428402</v>
      </c>
      <c r="G27" s="143">
        <v>7.842453305893861</v>
      </c>
      <c r="H27" s="143">
        <v>14.591998289135535</v>
      </c>
      <c r="I27" s="143">
        <v>12.270774389604927</v>
      </c>
      <c r="J27" s="149">
        <v>35.27050236750598</v>
      </c>
      <c r="K27" s="39"/>
      <c r="M27" s="150"/>
      <c r="N27" s="150"/>
      <c r="O27" s="150"/>
    </row>
    <row r="28" spans="1:11" ht="12.75">
      <c r="A28" s="39"/>
      <c r="B28" s="143"/>
      <c r="C28" s="143"/>
      <c r="D28" s="143"/>
      <c r="E28" s="143"/>
      <c r="F28" s="143"/>
      <c r="G28" s="143"/>
      <c r="H28" s="143"/>
      <c r="I28" s="143"/>
      <c r="J28" s="149"/>
      <c r="K28" s="39"/>
    </row>
    <row r="29" spans="1:11" ht="13.5" thickBot="1">
      <c r="A29" s="56" t="s">
        <v>138</v>
      </c>
      <c r="B29" s="287">
        <v>39690.28724596649</v>
      </c>
      <c r="C29" s="287">
        <v>141268.90175403343</v>
      </c>
      <c r="D29" s="287">
        <v>180959.18899999993</v>
      </c>
      <c r="E29" s="287">
        <v>15229.867147428444</v>
      </c>
      <c r="F29" s="287">
        <v>196189.05614742837</v>
      </c>
      <c r="G29" s="287">
        <v>7.04109265577422</v>
      </c>
      <c r="H29" s="287">
        <v>13.136531041168931</v>
      </c>
      <c r="I29" s="287">
        <v>11.040258566259569</v>
      </c>
      <c r="J29" s="289">
        <v>22.67753125063796</v>
      </c>
      <c r="K29" s="39"/>
    </row>
    <row r="30" spans="6:11" ht="12.75">
      <c r="F30" s="356"/>
      <c r="K30" s="39"/>
    </row>
    <row r="44" ht="12.75">
      <c r="K44" s="39"/>
    </row>
  </sheetData>
  <mergeCells count="8">
    <mergeCell ref="A1:J1"/>
    <mergeCell ref="A3:J3"/>
    <mergeCell ref="A5:A7"/>
    <mergeCell ref="B5:F5"/>
    <mergeCell ref="G5:J5"/>
    <mergeCell ref="E6:E7"/>
    <mergeCell ref="F6:F7"/>
    <mergeCell ref="J6:J7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2" r:id="rId1"/>
  <colBreaks count="1" manualBreakCount="1">
    <brk id="10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50">
    <pageSetUpPr fitToPage="1"/>
  </sheetPr>
  <dimension ref="A1:G87"/>
  <sheetViews>
    <sheetView showGridLines="0" zoomScale="75" zoomScaleNormal="75" workbookViewId="0" topLeftCell="A1">
      <selection activeCell="L80" sqref="L80"/>
    </sheetView>
  </sheetViews>
  <sheetFormatPr defaultColWidth="11.421875" defaultRowHeight="12.75"/>
  <cols>
    <col min="1" max="1" width="30.7109375" style="100" customWidth="1"/>
    <col min="2" max="5" width="16.8515625" style="100" customWidth="1"/>
    <col min="6" max="6" width="18.7109375" style="100" customWidth="1"/>
    <col min="7" max="7" width="10.57421875" style="39" customWidth="1"/>
    <col min="8" max="10" width="10.57421875" style="100" customWidth="1"/>
    <col min="11" max="16384" width="11.421875" style="100" customWidth="1"/>
  </cols>
  <sheetData>
    <row r="1" spans="1:7" s="342" customFormat="1" ht="18">
      <c r="A1" s="676" t="s">
        <v>0</v>
      </c>
      <c r="B1" s="676"/>
      <c r="C1" s="676"/>
      <c r="D1" s="676"/>
      <c r="E1" s="676"/>
      <c r="F1" s="676"/>
      <c r="G1" s="398"/>
    </row>
    <row r="2" ht="12.75">
      <c r="A2" s="770" t="s">
        <v>412</v>
      </c>
    </row>
    <row r="3" spans="1:7" s="93" customFormat="1" ht="15">
      <c r="A3" s="639" t="s">
        <v>359</v>
      </c>
      <c r="B3" s="639"/>
      <c r="C3" s="639"/>
      <c r="D3" s="639"/>
      <c r="E3" s="639"/>
      <c r="F3" s="639"/>
      <c r="G3" s="38"/>
    </row>
    <row r="4" spans="1:7" s="93" customFormat="1" ht="15.75" thickBot="1">
      <c r="A4" s="639"/>
      <c r="B4" s="639"/>
      <c r="C4" s="639"/>
      <c r="D4" s="639"/>
      <c r="E4" s="639"/>
      <c r="F4" s="639"/>
      <c r="G4" s="38"/>
    </row>
    <row r="5" spans="1:6" ht="12.75">
      <c r="A5" s="203" t="s">
        <v>141</v>
      </c>
      <c r="B5" s="199"/>
      <c r="C5" s="200" t="s">
        <v>33</v>
      </c>
      <c r="D5" s="200"/>
      <c r="E5" s="689" t="s">
        <v>101</v>
      </c>
      <c r="F5" s="691" t="s">
        <v>10</v>
      </c>
    </row>
    <row r="6" spans="1:6" ht="13.5" thickBot="1">
      <c r="A6" s="207" t="s">
        <v>142</v>
      </c>
      <c r="B6" s="206" t="s">
        <v>219</v>
      </c>
      <c r="C6" s="206" t="s">
        <v>220</v>
      </c>
      <c r="D6" s="206" t="s">
        <v>10</v>
      </c>
      <c r="E6" s="690"/>
      <c r="F6" s="692"/>
    </row>
    <row r="7" spans="1:6" ht="12.75">
      <c r="A7" s="39" t="s">
        <v>143</v>
      </c>
      <c r="B7" s="136">
        <v>4488</v>
      </c>
      <c r="C7" s="82">
        <v>3560</v>
      </c>
      <c r="D7" s="82">
        <v>8048</v>
      </c>
      <c r="E7" s="51">
        <v>237</v>
      </c>
      <c r="F7" s="46">
        <v>8285</v>
      </c>
    </row>
    <row r="8" spans="1:6" ht="12.75">
      <c r="A8" s="39" t="s">
        <v>144</v>
      </c>
      <c r="B8" s="136">
        <v>4869</v>
      </c>
      <c r="C8" s="82">
        <v>979</v>
      </c>
      <c r="D8" s="82">
        <v>5848</v>
      </c>
      <c r="E8" s="51">
        <v>33</v>
      </c>
      <c r="F8" s="50">
        <v>5881</v>
      </c>
    </row>
    <row r="9" spans="1:6" ht="12.75">
      <c r="A9" s="39" t="s">
        <v>145</v>
      </c>
      <c r="B9" s="136">
        <v>37613</v>
      </c>
      <c r="C9" s="82">
        <v>2277</v>
      </c>
      <c r="D9" s="82">
        <v>39890</v>
      </c>
      <c r="E9" s="51">
        <v>343</v>
      </c>
      <c r="F9" s="50">
        <v>40233</v>
      </c>
    </row>
    <row r="10" spans="1:6" ht="12.75">
      <c r="A10" s="39" t="s">
        <v>146</v>
      </c>
      <c r="B10" s="136">
        <v>10219</v>
      </c>
      <c r="C10" s="82">
        <v>1248</v>
      </c>
      <c r="D10" s="82">
        <v>11467</v>
      </c>
      <c r="E10" s="51">
        <v>21</v>
      </c>
      <c r="F10" s="50">
        <v>11488</v>
      </c>
    </row>
    <row r="11" spans="1:6" ht="12.75">
      <c r="A11" s="67" t="s">
        <v>147</v>
      </c>
      <c r="B11" s="139">
        <v>57189</v>
      </c>
      <c r="C11" s="139">
        <v>8064</v>
      </c>
      <c r="D11" s="139">
        <v>65253</v>
      </c>
      <c r="E11" s="139">
        <v>634</v>
      </c>
      <c r="F11" s="137">
        <v>65887</v>
      </c>
    </row>
    <row r="12" spans="1:6" ht="12.75">
      <c r="A12" s="39"/>
      <c r="B12" s="163"/>
      <c r="C12" s="133"/>
      <c r="D12" s="133"/>
      <c r="E12" s="51"/>
      <c r="F12" s="50"/>
    </row>
    <row r="13" spans="1:6" ht="12.75">
      <c r="A13" s="67" t="s">
        <v>148</v>
      </c>
      <c r="B13" s="165">
        <v>21349</v>
      </c>
      <c r="C13" s="139">
        <v>12444</v>
      </c>
      <c r="D13" s="139">
        <v>33793</v>
      </c>
      <c r="E13" s="68">
        <v>315</v>
      </c>
      <c r="F13" s="69">
        <v>34108</v>
      </c>
    </row>
    <row r="14" spans="1:6" ht="12.75">
      <c r="A14" s="39"/>
      <c r="B14" s="166"/>
      <c r="C14" s="133"/>
      <c r="D14" s="133"/>
      <c r="E14" s="51"/>
      <c r="F14" s="50"/>
    </row>
    <row r="15" spans="1:6" ht="12.75">
      <c r="A15" s="67" t="s">
        <v>149</v>
      </c>
      <c r="B15" s="165">
        <v>2984</v>
      </c>
      <c r="C15" s="139">
        <v>1094</v>
      </c>
      <c r="D15" s="139">
        <v>4078</v>
      </c>
      <c r="E15" s="68">
        <v>8</v>
      </c>
      <c r="F15" s="69">
        <v>4086</v>
      </c>
    </row>
    <row r="16" spans="1:6" ht="12.75">
      <c r="A16" s="39"/>
      <c r="B16" s="166"/>
      <c r="C16" s="133"/>
      <c r="D16" s="133"/>
      <c r="E16" s="51"/>
      <c r="F16" s="50"/>
    </row>
    <row r="17" spans="1:6" ht="12.75">
      <c r="A17" s="39" t="s">
        <v>150</v>
      </c>
      <c r="B17" s="136">
        <v>2215</v>
      </c>
      <c r="C17" s="82" t="s">
        <v>46</v>
      </c>
      <c r="D17" s="82">
        <v>2215</v>
      </c>
      <c r="E17" s="51" t="s">
        <v>46</v>
      </c>
      <c r="F17" s="50">
        <v>2215</v>
      </c>
    </row>
    <row r="18" spans="1:6" ht="12.75">
      <c r="A18" s="39" t="s">
        <v>151</v>
      </c>
      <c r="B18" s="136">
        <v>85902</v>
      </c>
      <c r="C18" s="82">
        <v>12211</v>
      </c>
      <c r="D18" s="82">
        <v>98113</v>
      </c>
      <c r="E18" s="51">
        <v>1152</v>
      </c>
      <c r="F18" s="50">
        <v>99265</v>
      </c>
    </row>
    <row r="19" spans="1:6" ht="12.75">
      <c r="A19" s="39" t="s">
        <v>152</v>
      </c>
      <c r="B19" s="136">
        <v>27031</v>
      </c>
      <c r="C19" s="82">
        <v>2554</v>
      </c>
      <c r="D19" s="82">
        <v>29585</v>
      </c>
      <c r="E19" s="51">
        <v>192</v>
      </c>
      <c r="F19" s="50">
        <v>29777</v>
      </c>
    </row>
    <row r="20" spans="1:6" ht="12.75">
      <c r="A20" s="67" t="s">
        <v>208</v>
      </c>
      <c r="B20" s="168">
        <v>115148</v>
      </c>
      <c r="C20" s="139">
        <v>14765</v>
      </c>
      <c r="D20" s="139">
        <v>129913</v>
      </c>
      <c r="E20" s="68">
        <v>1344</v>
      </c>
      <c r="F20" s="69">
        <v>131257</v>
      </c>
    </row>
    <row r="21" spans="1:6" ht="12.75">
      <c r="A21" s="39"/>
      <c r="B21" s="169"/>
      <c r="C21" s="82"/>
      <c r="D21" s="82"/>
      <c r="E21" s="51"/>
      <c r="F21" s="50"/>
    </row>
    <row r="22" spans="1:6" ht="12.75">
      <c r="A22" s="67" t="s">
        <v>153</v>
      </c>
      <c r="B22" s="165">
        <v>268478</v>
      </c>
      <c r="C22" s="139">
        <v>198358</v>
      </c>
      <c r="D22" s="139">
        <v>466836</v>
      </c>
      <c r="E22" s="68">
        <v>53065</v>
      </c>
      <c r="F22" s="69">
        <v>519901</v>
      </c>
    </row>
    <row r="23" spans="1:6" ht="12.75">
      <c r="A23" s="39"/>
      <c r="B23" s="136"/>
      <c r="C23" s="82"/>
      <c r="D23" s="82"/>
      <c r="E23" s="51"/>
      <c r="F23" s="50"/>
    </row>
    <row r="24" spans="1:6" ht="12.75">
      <c r="A24" s="67" t="s">
        <v>154</v>
      </c>
      <c r="B24" s="165">
        <v>190118</v>
      </c>
      <c r="C24" s="139">
        <v>206943</v>
      </c>
      <c r="D24" s="139">
        <v>397061</v>
      </c>
      <c r="E24" s="68">
        <v>11957</v>
      </c>
      <c r="F24" s="69">
        <v>409018</v>
      </c>
    </row>
    <row r="25" spans="1:6" ht="12.75">
      <c r="A25" s="39"/>
      <c r="B25" s="136"/>
      <c r="C25" s="82"/>
      <c r="D25" s="82"/>
      <c r="E25" s="51"/>
      <c r="F25" s="50"/>
    </row>
    <row r="26" spans="1:6" ht="12.75">
      <c r="A26" s="39" t="s">
        <v>155</v>
      </c>
      <c r="B26" s="136">
        <v>18203</v>
      </c>
      <c r="C26" s="82">
        <v>263189</v>
      </c>
      <c r="D26" s="82">
        <v>281392</v>
      </c>
      <c r="E26" s="51">
        <v>7244</v>
      </c>
      <c r="F26" s="50">
        <v>288636</v>
      </c>
    </row>
    <row r="27" spans="1:6" ht="12.75">
      <c r="A27" s="39" t="s">
        <v>156</v>
      </c>
      <c r="B27" s="136">
        <v>17348</v>
      </c>
      <c r="C27" s="82">
        <v>446770</v>
      </c>
      <c r="D27" s="82">
        <v>464118</v>
      </c>
      <c r="E27" s="51">
        <v>60081</v>
      </c>
      <c r="F27" s="50">
        <v>524199</v>
      </c>
    </row>
    <row r="28" spans="1:6" ht="12.75">
      <c r="A28" s="39" t="s">
        <v>157</v>
      </c>
      <c r="B28" s="136">
        <v>55685</v>
      </c>
      <c r="C28" s="82">
        <v>678546</v>
      </c>
      <c r="D28" s="82">
        <v>734231</v>
      </c>
      <c r="E28" s="51">
        <v>25042</v>
      </c>
      <c r="F28" s="50">
        <v>759273</v>
      </c>
    </row>
    <row r="29" spans="1:6" ht="12.75">
      <c r="A29" s="67" t="s">
        <v>209</v>
      </c>
      <c r="B29" s="165">
        <v>91236</v>
      </c>
      <c r="C29" s="139">
        <v>1388505</v>
      </c>
      <c r="D29" s="139">
        <v>1479741</v>
      </c>
      <c r="E29" s="68">
        <v>92367</v>
      </c>
      <c r="F29" s="69">
        <v>1572108</v>
      </c>
    </row>
    <row r="30" spans="1:6" ht="12.75">
      <c r="A30" s="39"/>
      <c r="B30" s="169"/>
      <c r="C30" s="82"/>
      <c r="D30" s="82"/>
      <c r="E30" s="51"/>
      <c r="F30" s="50"/>
    </row>
    <row r="31" spans="1:6" ht="12.75">
      <c r="A31" s="39" t="s">
        <v>158</v>
      </c>
      <c r="B31" s="136">
        <v>121530</v>
      </c>
      <c r="C31" s="82">
        <v>956645</v>
      </c>
      <c r="D31" s="82">
        <v>1078175</v>
      </c>
      <c r="E31" s="51">
        <v>7717</v>
      </c>
      <c r="F31" s="50">
        <v>1085892</v>
      </c>
    </row>
    <row r="32" spans="1:6" ht="12.75">
      <c r="A32" s="39" t="s">
        <v>159</v>
      </c>
      <c r="B32" s="136">
        <v>11101</v>
      </c>
      <c r="C32" s="82">
        <v>159370</v>
      </c>
      <c r="D32" s="82">
        <v>170471</v>
      </c>
      <c r="E32" s="51">
        <v>43</v>
      </c>
      <c r="F32" s="50">
        <v>170514</v>
      </c>
    </row>
    <row r="33" spans="1:6" ht="12.75">
      <c r="A33" s="39" t="s">
        <v>160</v>
      </c>
      <c r="B33" s="136">
        <v>59889</v>
      </c>
      <c r="C33" s="82">
        <v>249522</v>
      </c>
      <c r="D33" s="82">
        <v>309411</v>
      </c>
      <c r="E33" s="51">
        <v>12898</v>
      </c>
      <c r="F33" s="50">
        <v>322309</v>
      </c>
    </row>
    <row r="34" spans="1:6" ht="12.75">
      <c r="A34" s="39" t="s">
        <v>161</v>
      </c>
      <c r="B34" s="136">
        <v>53775</v>
      </c>
      <c r="C34" s="82">
        <v>215912</v>
      </c>
      <c r="D34" s="82">
        <v>269687</v>
      </c>
      <c r="E34" s="51">
        <v>2336</v>
      </c>
      <c r="F34" s="50">
        <v>272023</v>
      </c>
    </row>
    <row r="35" spans="1:6" ht="12.75">
      <c r="A35" s="67" t="s">
        <v>162</v>
      </c>
      <c r="B35" s="165">
        <v>246295</v>
      </c>
      <c r="C35" s="139">
        <v>1581449</v>
      </c>
      <c r="D35" s="139">
        <v>1827744</v>
      </c>
      <c r="E35" s="68">
        <v>22994</v>
      </c>
      <c r="F35" s="69">
        <v>1850738</v>
      </c>
    </row>
    <row r="36" spans="1:6" ht="12.75">
      <c r="A36" s="39"/>
      <c r="B36" s="168"/>
      <c r="C36" s="82"/>
      <c r="D36" s="82"/>
      <c r="E36" s="51"/>
      <c r="F36" s="50"/>
    </row>
    <row r="37" spans="1:6" ht="12.75">
      <c r="A37" s="67" t="s">
        <v>163</v>
      </c>
      <c r="B37" s="165">
        <v>89401</v>
      </c>
      <c r="C37" s="139">
        <v>127248</v>
      </c>
      <c r="D37" s="139">
        <v>216649</v>
      </c>
      <c r="E37" s="68">
        <v>1089</v>
      </c>
      <c r="F37" s="69">
        <v>217738</v>
      </c>
    </row>
    <row r="38" spans="1:6" ht="12.75">
      <c r="A38" s="39"/>
      <c r="B38" s="169"/>
      <c r="C38" s="82"/>
      <c r="D38" s="82"/>
      <c r="E38" s="51"/>
      <c r="F38" s="50"/>
    </row>
    <row r="39" spans="1:6" ht="12.75">
      <c r="A39" s="39" t="s">
        <v>164</v>
      </c>
      <c r="B39" s="136">
        <v>95496</v>
      </c>
      <c r="C39" s="82">
        <v>85707</v>
      </c>
      <c r="D39" s="82">
        <v>181203</v>
      </c>
      <c r="E39" s="51">
        <v>1433</v>
      </c>
      <c r="F39" s="50">
        <v>182636</v>
      </c>
    </row>
    <row r="40" spans="1:6" ht="12.75">
      <c r="A40" s="39" t="s">
        <v>165</v>
      </c>
      <c r="B40" s="136">
        <v>607412</v>
      </c>
      <c r="C40" s="82">
        <v>94426</v>
      </c>
      <c r="D40" s="82">
        <v>701838</v>
      </c>
      <c r="E40" s="51">
        <v>3082</v>
      </c>
      <c r="F40" s="50">
        <v>704920</v>
      </c>
    </row>
    <row r="41" spans="1:6" ht="12.75">
      <c r="A41" s="39" t="s">
        <v>166</v>
      </c>
      <c r="B41" s="136">
        <v>180788</v>
      </c>
      <c r="C41" s="82">
        <v>120827</v>
      </c>
      <c r="D41" s="82">
        <v>301615</v>
      </c>
      <c r="E41" s="51">
        <v>7358</v>
      </c>
      <c r="F41" s="50">
        <v>308973</v>
      </c>
    </row>
    <row r="42" spans="1:6" ht="12.75">
      <c r="A42" s="39" t="s">
        <v>167</v>
      </c>
      <c r="B42" s="136">
        <v>605452</v>
      </c>
      <c r="C42" s="82">
        <v>168311</v>
      </c>
      <c r="D42" s="82">
        <v>773763</v>
      </c>
      <c r="E42" s="51">
        <v>2135</v>
      </c>
      <c r="F42" s="50">
        <v>775898</v>
      </c>
    </row>
    <row r="43" spans="1:6" ht="12.75">
      <c r="A43" s="39" t="s">
        <v>168</v>
      </c>
      <c r="B43" s="136">
        <v>99445</v>
      </c>
      <c r="C43" s="82">
        <v>67125</v>
      </c>
      <c r="D43" s="82">
        <v>166570</v>
      </c>
      <c r="E43" s="51">
        <v>2697</v>
      </c>
      <c r="F43" s="50">
        <v>169267</v>
      </c>
    </row>
    <row r="44" spans="1:6" ht="12.75">
      <c r="A44" s="39" t="s">
        <v>169</v>
      </c>
      <c r="B44" s="136">
        <v>525951</v>
      </c>
      <c r="C44" s="82">
        <v>219271</v>
      </c>
      <c r="D44" s="82">
        <v>745222</v>
      </c>
      <c r="E44" s="51">
        <v>12201</v>
      </c>
      <c r="F44" s="50">
        <v>757423</v>
      </c>
    </row>
    <row r="45" spans="1:6" ht="12.75">
      <c r="A45" s="39" t="s">
        <v>170</v>
      </c>
      <c r="B45" s="136">
        <v>66658</v>
      </c>
      <c r="C45" s="82">
        <v>122584</v>
      </c>
      <c r="D45" s="82">
        <v>189242</v>
      </c>
      <c r="E45" s="51">
        <v>16819</v>
      </c>
      <c r="F45" s="50">
        <v>206061</v>
      </c>
    </row>
    <row r="46" spans="1:6" ht="12.75">
      <c r="A46" s="39" t="s">
        <v>171</v>
      </c>
      <c r="B46" s="136">
        <v>462685</v>
      </c>
      <c r="C46" s="82">
        <v>56053</v>
      </c>
      <c r="D46" s="82">
        <v>518738</v>
      </c>
      <c r="E46" s="51">
        <v>88046</v>
      </c>
      <c r="F46" s="50">
        <v>606784</v>
      </c>
    </row>
    <row r="47" spans="1:6" ht="12.75">
      <c r="A47" s="39" t="s">
        <v>172</v>
      </c>
      <c r="B47" s="136">
        <v>396570</v>
      </c>
      <c r="C47" s="82">
        <v>434055</v>
      </c>
      <c r="D47" s="82">
        <v>830625</v>
      </c>
      <c r="E47" s="51">
        <v>537</v>
      </c>
      <c r="F47" s="50">
        <v>831162</v>
      </c>
    </row>
    <row r="48" spans="1:6" ht="12.75">
      <c r="A48" s="67" t="s">
        <v>210</v>
      </c>
      <c r="B48" s="168">
        <v>3040457</v>
      </c>
      <c r="C48" s="139">
        <v>1368359</v>
      </c>
      <c r="D48" s="139">
        <v>4408816</v>
      </c>
      <c r="E48" s="68">
        <v>134308</v>
      </c>
      <c r="F48" s="69">
        <v>4543124</v>
      </c>
    </row>
    <row r="49" spans="1:6" ht="12.75">
      <c r="A49" s="39"/>
      <c r="B49" s="169"/>
      <c r="C49" s="82"/>
      <c r="D49" s="82"/>
      <c r="E49" s="51"/>
      <c r="F49" s="50"/>
    </row>
    <row r="50" spans="1:6" ht="12.75">
      <c r="A50" s="67" t="s">
        <v>173</v>
      </c>
      <c r="B50" s="165">
        <v>172745</v>
      </c>
      <c r="C50" s="139">
        <v>238763</v>
      </c>
      <c r="D50" s="139">
        <v>411508</v>
      </c>
      <c r="E50" s="68">
        <v>493</v>
      </c>
      <c r="F50" s="69">
        <v>412001</v>
      </c>
    </row>
    <row r="51" spans="1:6" ht="12.75">
      <c r="A51" s="39"/>
      <c r="B51" s="168"/>
      <c r="C51" s="82"/>
      <c r="D51" s="82"/>
      <c r="E51" s="51"/>
      <c r="F51" s="50"/>
    </row>
    <row r="52" spans="1:6" ht="12.75">
      <c r="A52" s="39" t="s">
        <v>174</v>
      </c>
      <c r="B52" s="136">
        <v>1232</v>
      </c>
      <c r="C52" s="82">
        <v>119571</v>
      </c>
      <c r="D52" s="82">
        <v>120803</v>
      </c>
      <c r="E52" s="51">
        <v>2466</v>
      </c>
      <c r="F52" s="50">
        <v>123269</v>
      </c>
    </row>
    <row r="53" spans="1:6" ht="12.75">
      <c r="A53" s="39" t="s">
        <v>175</v>
      </c>
      <c r="B53" s="136">
        <v>109811</v>
      </c>
      <c r="C53" s="82">
        <v>354605</v>
      </c>
      <c r="D53" s="82">
        <v>464416</v>
      </c>
      <c r="E53" s="216">
        <v>2738</v>
      </c>
      <c r="F53" s="217">
        <v>467154</v>
      </c>
    </row>
    <row r="54" spans="1:6" ht="12.75">
      <c r="A54" s="39" t="s">
        <v>176</v>
      </c>
      <c r="B54" s="136">
        <v>22143</v>
      </c>
      <c r="C54" s="82">
        <v>553755</v>
      </c>
      <c r="D54" s="82">
        <v>575898</v>
      </c>
      <c r="E54" s="51">
        <v>6325</v>
      </c>
      <c r="F54" s="50">
        <v>582223</v>
      </c>
    </row>
    <row r="55" spans="1:6" ht="12.75">
      <c r="A55" s="39" t="s">
        <v>177</v>
      </c>
      <c r="B55" s="136">
        <v>105266</v>
      </c>
      <c r="C55" s="82">
        <v>172138</v>
      </c>
      <c r="D55" s="82">
        <v>277404</v>
      </c>
      <c r="E55" s="51">
        <v>548</v>
      </c>
      <c r="F55" s="50">
        <v>277952</v>
      </c>
    </row>
    <row r="56" spans="1:6" ht="12.75">
      <c r="A56" s="39" t="s">
        <v>178</v>
      </c>
      <c r="B56" s="136">
        <v>201451</v>
      </c>
      <c r="C56" s="82">
        <v>220030</v>
      </c>
      <c r="D56" s="82">
        <v>421481</v>
      </c>
      <c r="E56" s="51">
        <v>57777</v>
      </c>
      <c r="F56" s="50">
        <v>479258</v>
      </c>
    </row>
    <row r="57" spans="1:6" ht="12.75">
      <c r="A57" s="67" t="s">
        <v>179</v>
      </c>
      <c r="B57" s="165">
        <v>439903</v>
      </c>
      <c r="C57" s="139">
        <v>1420099</v>
      </c>
      <c r="D57" s="139">
        <v>1860002</v>
      </c>
      <c r="E57" s="68">
        <v>69854</v>
      </c>
      <c r="F57" s="69">
        <v>1929856</v>
      </c>
    </row>
    <row r="58" spans="1:6" ht="12.75">
      <c r="A58" s="39"/>
      <c r="B58" s="169"/>
      <c r="C58" s="82"/>
      <c r="D58" s="82"/>
      <c r="E58" s="51"/>
      <c r="F58" s="50"/>
    </row>
    <row r="59" spans="1:6" ht="12.75">
      <c r="A59" s="39" t="s">
        <v>180</v>
      </c>
      <c r="B59" s="136">
        <v>48637</v>
      </c>
      <c r="C59" s="82">
        <v>414817</v>
      </c>
      <c r="D59" s="82">
        <v>463454</v>
      </c>
      <c r="E59" s="51">
        <v>4888</v>
      </c>
      <c r="F59" s="50">
        <v>468342</v>
      </c>
    </row>
    <row r="60" spans="1:6" ht="12.75">
      <c r="A60" s="39" t="s">
        <v>181</v>
      </c>
      <c r="B60" s="136">
        <v>6528</v>
      </c>
      <c r="C60" s="82">
        <v>226555</v>
      </c>
      <c r="D60" s="82">
        <v>233083</v>
      </c>
      <c r="E60" s="51">
        <v>3063</v>
      </c>
      <c r="F60" s="50">
        <v>236146</v>
      </c>
    </row>
    <row r="61" spans="1:6" ht="12.75">
      <c r="A61" s="39" t="s">
        <v>182</v>
      </c>
      <c r="B61" s="136">
        <v>46371</v>
      </c>
      <c r="C61" s="82">
        <v>308495</v>
      </c>
      <c r="D61" s="82">
        <v>354866</v>
      </c>
      <c r="E61" s="51">
        <v>22639</v>
      </c>
      <c r="F61" s="50">
        <v>377505</v>
      </c>
    </row>
    <row r="62" spans="1:6" ht="12.75">
      <c r="A62" s="67" t="s">
        <v>183</v>
      </c>
      <c r="B62" s="165">
        <v>101536</v>
      </c>
      <c r="C62" s="139">
        <v>949867</v>
      </c>
      <c r="D62" s="139">
        <v>1051403</v>
      </c>
      <c r="E62" s="68">
        <v>30590</v>
      </c>
      <c r="F62" s="69">
        <v>1081993</v>
      </c>
    </row>
    <row r="63" spans="1:6" ht="12.75">
      <c r="A63" s="39"/>
      <c r="B63" s="168"/>
      <c r="C63" s="82"/>
      <c r="D63" s="82"/>
      <c r="E63" s="51"/>
      <c r="F63" s="50"/>
    </row>
    <row r="64" spans="1:6" ht="12.75">
      <c r="A64" s="67" t="s">
        <v>184</v>
      </c>
      <c r="B64" s="165">
        <v>3214</v>
      </c>
      <c r="C64" s="139">
        <v>1061775</v>
      </c>
      <c r="D64" s="139">
        <v>1064989</v>
      </c>
      <c r="E64" s="51">
        <v>325</v>
      </c>
      <c r="F64" s="50">
        <v>1065314</v>
      </c>
    </row>
    <row r="65" spans="1:6" ht="12.75">
      <c r="A65" s="39"/>
      <c r="B65" s="169"/>
      <c r="C65" s="82"/>
      <c r="D65" s="82"/>
      <c r="E65" s="51"/>
      <c r="F65" s="50"/>
    </row>
    <row r="66" spans="1:6" ht="12.75">
      <c r="A66" s="39" t="s">
        <v>185</v>
      </c>
      <c r="B66" s="136">
        <v>10032</v>
      </c>
      <c r="C66" s="82">
        <v>152281</v>
      </c>
      <c r="D66" s="82">
        <v>162313</v>
      </c>
      <c r="E66" s="51">
        <v>20219</v>
      </c>
      <c r="F66" s="50">
        <v>182532</v>
      </c>
    </row>
    <row r="67" spans="1:6" ht="12.75">
      <c r="A67" s="39" t="s">
        <v>186</v>
      </c>
      <c r="B67" s="136">
        <v>9245</v>
      </c>
      <c r="C67" s="82">
        <v>211364</v>
      </c>
      <c r="D67" s="82">
        <v>220609</v>
      </c>
      <c r="E67" s="51">
        <v>13625</v>
      </c>
      <c r="F67" s="50">
        <v>234234</v>
      </c>
    </row>
    <row r="68" spans="1:6" ht="12.75">
      <c r="A68" s="67" t="s">
        <v>187</v>
      </c>
      <c r="B68" s="165">
        <v>19277</v>
      </c>
      <c r="C68" s="139">
        <v>363645</v>
      </c>
      <c r="D68" s="139">
        <v>382922</v>
      </c>
      <c r="E68" s="68">
        <v>33844</v>
      </c>
      <c r="F68" s="69">
        <v>416766</v>
      </c>
    </row>
    <row r="69" spans="1:6" ht="12.75">
      <c r="A69" s="39"/>
      <c r="B69" s="170"/>
      <c r="C69" s="82"/>
      <c r="D69" s="82"/>
      <c r="E69" s="51"/>
      <c r="F69" s="50"/>
    </row>
    <row r="70" spans="1:6" ht="12.75">
      <c r="A70" s="39" t="s">
        <v>188</v>
      </c>
      <c r="B70" s="136">
        <v>2517</v>
      </c>
      <c r="C70" s="82">
        <v>32600</v>
      </c>
      <c r="D70" s="82">
        <v>35117</v>
      </c>
      <c r="E70" s="82" t="s">
        <v>46</v>
      </c>
      <c r="F70" s="50">
        <v>35117</v>
      </c>
    </row>
    <row r="71" spans="1:6" ht="12.75">
      <c r="A71" s="39" t="s">
        <v>189</v>
      </c>
      <c r="B71" s="136">
        <v>2977</v>
      </c>
      <c r="C71" s="82">
        <v>8508</v>
      </c>
      <c r="D71" s="82">
        <v>11485</v>
      </c>
      <c r="E71" s="82" t="s">
        <v>46</v>
      </c>
      <c r="F71" s="50">
        <v>11485</v>
      </c>
    </row>
    <row r="72" spans="1:6" ht="12.75">
      <c r="A72" s="39" t="s">
        <v>190</v>
      </c>
      <c r="B72" s="136">
        <v>3050</v>
      </c>
      <c r="C72" s="82">
        <v>80620</v>
      </c>
      <c r="D72" s="82">
        <v>83670</v>
      </c>
      <c r="E72" s="82" t="s">
        <v>46</v>
      </c>
      <c r="F72" s="578">
        <v>83670</v>
      </c>
    </row>
    <row r="73" spans="1:6" ht="12.75">
      <c r="A73" s="39" t="s">
        <v>191</v>
      </c>
      <c r="B73" s="136">
        <v>3134</v>
      </c>
      <c r="C73" s="82">
        <v>290726</v>
      </c>
      <c r="D73" s="82">
        <v>293860</v>
      </c>
      <c r="E73" s="82">
        <v>43</v>
      </c>
      <c r="F73" s="217">
        <v>293903</v>
      </c>
    </row>
    <row r="74" spans="1:6" ht="12.75">
      <c r="A74" s="39" t="s">
        <v>192</v>
      </c>
      <c r="B74" s="136">
        <v>753</v>
      </c>
      <c r="C74" s="82">
        <v>23280</v>
      </c>
      <c r="D74" s="82">
        <v>24033</v>
      </c>
      <c r="E74" s="82">
        <v>18</v>
      </c>
      <c r="F74" s="578">
        <v>24051</v>
      </c>
    </row>
    <row r="75" spans="1:6" ht="12.75">
      <c r="A75" s="39" t="s">
        <v>193</v>
      </c>
      <c r="B75" s="216">
        <v>5934</v>
      </c>
      <c r="C75" s="82">
        <v>55527</v>
      </c>
      <c r="D75" s="82">
        <v>61461</v>
      </c>
      <c r="E75" s="82">
        <v>735</v>
      </c>
      <c r="F75" s="50">
        <v>62196</v>
      </c>
    </row>
    <row r="76" spans="1:6" ht="12.75">
      <c r="A76" s="39" t="s">
        <v>194</v>
      </c>
      <c r="B76" s="136">
        <v>5339</v>
      </c>
      <c r="C76" s="82">
        <v>19650</v>
      </c>
      <c r="D76" s="82">
        <v>24989</v>
      </c>
      <c r="E76" s="82">
        <v>3</v>
      </c>
      <c r="F76" s="50">
        <v>24992</v>
      </c>
    </row>
    <row r="77" spans="1:6" ht="12.75">
      <c r="A77" s="39" t="s">
        <v>195</v>
      </c>
      <c r="B77" s="136">
        <v>31020</v>
      </c>
      <c r="C77" s="82">
        <v>84114</v>
      </c>
      <c r="D77" s="82">
        <v>115134</v>
      </c>
      <c r="E77" s="82">
        <v>16877</v>
      </c>
      <c r="F77" s="50">
        <v>132011</v>
      </c>
    </row>
    <row r="78" spans="1:6" ht="12.75">
      <c r="A78" s="67" t="s">
        <v>211</v>
      </c>
      <c r="B78" s="165">
        <v>54724</v>
      </c>
      <c r="C78" s="139">
        <v>595025</v>
      </c>
      <c r="D78" s="139">
        <v>649749</v>
      </c>
      <c r="E78" s="68">
        <v>17676</v>
      </c>
      <c r="F78" s="69">
        <v>667425</v>
      </c>
    </row>
    <row r="79" spans="1:6" ht="12.75">
      <c r="A79" s="39"/>
      <c r="B79" s="170"/>
      <c r="C79" s="82"/>
      <c r="D79" s="82"/>
      <c r="E79" s="51"/>
      <c r="F79" s="50"/>
    </row>
    <row r="80" spans="1:6" ht="12.75">
      <c r="A80" s="39" t="s">
        <v>196</v>
      </c>
      <c r="B80" s="136">
        <v>2820</v>
      </c>
      <c r="C80" s="82">
        <v>464</v>
      </c>
      <c r="D80" s="82">
        <v>3284</v>
      </c>
      <c r="E80" s="51">
        <v>314</v>
      </c>
      <c r="F80" s="50">
        <v>3598</v>
      </c>
    </row>
    <row r="81" spans="1:6" ht="12.75">
      <c r="A81" s="39" t="s">
        <v>197</v>
      </c>
      <c r="B81" s="136">
        <v>1363</v>
      </c>
      <c r="C81" s="82">
        <v>1321</v>
      </c>
      <c r="D81" s="82">
        <v>2684</v>
      </c>
      <c r="E81" s="51">
        <v>181</v>
      </c>
      <c r="F81" s="50">
        <v>2865</v>
      </c>
    </row>
    <row r="82" spans="1:6" ht="12.75">
      <c r="A82" s="67" t="s">
        <v>198</v>
      </c>
      <c r="B82" s="165">
        <v>4183</v>
      </c>
      <c r="C82" s="139">
        <v>1785</v>
      </c>
      <c r="D82" s="139">
        <v>5968</v>
      </c>
      <c r="E82" s="68">
        <v>495</v>
      </c>
      <c r="F82" s="69">
        <v>6463</v>
      </c>
    </row>
    <row r="83" spans="1:6" ht="12.75">
      <c r="A83" s="39"/>
      <c r="B83" s="82"/>
      <c r="C83" s="84"/>
      <c r="D83" s="82"/>
      <c r="E83" s="82"/>
      <c r="F83" s="83"/>
    </row>
    <row r="84" spans="1:6" ht="12.75">
      <c r="A84" s="55" t="s">
        <v>199</v>
      </c>
      <c r="B84" s="134">
        <v>4918237</v>
      </c>
      <c r="C84" s="141">
        <v>9538188</v>
      </c>
      <c r="D84" s="134">
        <v>14456425</v>
      </c>
      <c r="E84" s="134">
        <v>471358</v>
      </c>
      <c r="F84" s="141">
        <v>14927783</v>
      </c>
    </row>
    <row r="85" spans="1:6" ht="12.75">
      <c r="A85" s="71" t="s">
        <v>136</v>
      </c>
      <c r="B85" s="82">
        <v>1217579</v>
      </c>
      <c r="C85" s="84">
        <v>2361312</v>
      </c>
      <c r="D85" s="82">
        <v>3578891</v>
      </c>
      <c r="E85" s="82">
        <v>116691</v>
      </c>
      <c r="F85" s="83">
        <v>3695582</v>
      </c>
    </row>
    <row r="86" spans="1:6" ht="12.75">
      <c r="A86" s="72"/>
      <c r="B86" s="82"/>
      <c r="C86" s="84"/>
      <c r="D86" s="82"/>
      <c r="E86" s="82"/>
      <c r="F86" s="83"/>
    </row>
    <row r="87" spans="1:6" ht="13.5" thickBot="1">
      <c r="A87" s="74" t="s">
        <v>137</v>
      </c>
      <c r="B87" s="192">
        <v>6135816</v>
      </c>
      <c r="C87" s="219">
        <v>11899500</v>
      </c>
      <c r="D87" s="192">
        <v>18035316</v>
      </c>
      <c r="E87" s="192">
        <v>588049</v>
      </c>
      <c r="F87" s="193">
        <v>18623365</v>
      </c>
    </row>
  </sheetData>
  <mergeCells count="5">
    <mergeCell ref="A1:F1"/>
    <mergeCell ref="A3:F3"/>
    <mergeCell ref="A4:F4"/>
    <mergeCell ref="E5:E6"/>
    <mergeCell ref="F5:F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87"/>
  <sheetViews>
    <sheetView zoomScale="75" zoomScaleNormal="75" workbookViewId="0" topLeftCell="A1">
      <selection activeCell="H17" sqref="H17"/>
    </sheetView>
  </sheetViews>
  <sheetFormatPr defaultColWidth="11.421875" defaultRowHeight="12.75"/>
  <cols>
    <col min="1" max="1" width="30.7109375" style="100" customWidth="1"/>
    <col min="2" max="5" width="16.8515625" style="100" customWidth="1"/>
    <col min="6" max="6" width="18.7109375" style="100" customWidth="1"/>
    <col min="7" max="7" width="10.57421875" style="39" customWidth="1"/>
    <col min="8" max="10" width="10.57421875" style="100" customWidth="1"/>
    <col min="11" max="16384" width="11.421875" style="100" customWidth="1"/>
  </cols>
  <sheetData>
    <row r="1" spans="1:7" s="342" customFormat="1" ht="18">
      <c r="A1" s="676" t="s">
        <v>0</v>
      </c>
      <c r="B1" s="676"/>
      <c r="C1" s="676"/>
      <c r="D1" s="676"/>
      <c r="E1" s="676"/>
      <c r="F1" s="676"/>
      <c r="G1" s="398"/>
    </row>
    <row r="2" ht="12.75">
      <c r="A2" s="770" t="s">
        <v>412</v>
      </c>
    </row>
    <row r="3" spans="1:7" s="93" customFormat="1" ht="15">
      <c r="A3" s="639" t="s">
        <v>392</v>
      </c>
      <c r="B3" s="639"/>
      <c r="C3" s="639"/>
      <c r="D3" s="639"/>
      <c r="E3" s="639"/>
      <c r="F3" s="639"/>
      <c r="G3" s="38"/>
    </row>
    <row r="4" spans="1:7" s="93" customFormat="1" ht="15.75" thickBot="1">
      <c r="A4" s="639"/>
      <c r="B4" s="639"/>
      <c r="C4" s="639"/>
      <c r="D4" s="639"/>
      <c r="E4" s="639"/>
      <c r="F4" s="639"/>
      <c r="G4" s="38"/>
    </row>
    <row r="5" spans="1:6" ht="12.75">
      <c r="A5" s="203" t="s">
        <v>141</v>
      </c>
      <c r="B5" s="199"/>
      <c r="C5" s="200" t="s">
        <v>33</v>
      </c>
      <c r="D5" s="200"/>
      <c r="E5" s="689" t="s">
        <v>101</v>
      </c>
      <c r="F5" s="691" t="s">
        <v>10</v>
      </c>
    </row>
    <row r="6" spans="1:6" ht="13.5" thickBot="1">
      <c r="A6" s="207" t="s">
        <v>142</v>
      </c>
      <c r="B6" s="206" t="s">
        <v>219</v>
      </c>
      <c r="C6" s="206" t="s">
        <v>220</v>
      </c>
      <c r="D6" s="206" t="s">
        <v>10</v>
      </c>
      <c r="E6" s="690"/>
      <c r="F6" s="692"/>
    </row>
    <row r="7" spans="1:6" ht="12.75">
      <c r="A7" s="39" t="s">
        <v>143</v>
      </c>
      <c r="B7" s="136">
        <v>6036</v>
      </c>
      <c r="C7" s="82">
        <v>2736</v>
      </c>
      <c r="D7" s="82">
        <v>8772</v>
      </c>
      <c r="E7" s="50">
        <v>154</v>
      </c>
      <c r="F7" s="46">
        <v>8926</v>
      </c>
    </row>
    <row r="8" spans="1:6" ht="12.75">
      <c r="A8" s="39" t="s">
        <v>144</v>
      </c>
      <c r="B8" s="136">
        <v>3011</v>
      </c>
      <c r="C8" s="82">
        <v>1040</v>
      </c>
      <c r="D8" s="82">
        <v>4051</v>
      </c>
      <c r="E8" s="50">
        <v>113</v>
      </c>
      <c r="F8" s="50">
        <v>4164</v>
      </c>
    </row>
    <row r="9" spans="1:6" ht="12.75">
      <c r="A9" s="39" t="s">
        <v>145</v>
      </c>
      <c r="B9" s="136">
        <v>34077</v>
      </c>
      <c r="C9" s="82">
        <v>1521</v>
      </c>
      <c r="D9" s="82">
        <v>35598</v>
      </c>
      <c r="E9" s="50">
        <v>569</v>
      </c>
      <c r="F9" s="50">
        <v>36167</v>
      </c>
    </row>
    <row r="10" spans="1:6" ht="12.75">
      <c r="A10" s="39" t="s">
        <v>146</v>
      </c>
      <c r="B10" s="136">
        <v>9071</v>
      </c>
      <c r="C10" s="82">
        <v>1063</v>
      </c>
      <c r="D10" s="82">
        <v>10134</v>
      </c>
      <c r="E10" s="50">
        <v>10</v>
      </c>
      <c r="F10" s="50">
        <v>10144</v>
      </c>
    </row>
    <row r="11" spans="1:6" ht="12.75">
      <c r="A11" s="67" t="s">
        <v>147</v>
      </c>
      <c r="B11" s="165">
        <v>52195</v>
      </c>
      <c r="C11" s="139">
        <v>6360</v>
      </c>
      <c r="D11" s="139">
        <v>58555</v>
      </c>
      <c r="E11" s="69">
        <v>846</v>
      </c>
      <c r="F11" s="69">
        <v>59401</v>
      </c>
    </row>
    <row r="12" spans="1:6" ht="12.75">
      <c r="A12" s="39"/>
      <c r="B12" s="136"/>
      <c r="C12" s="82"/>
      <c r="D12" s="82"/>
      <c r="E12" s="51"/>
      <c r="F12" s="50"/>
    </row>
    <row r="13" spans="1:6" ht="12.75">
      <c r="A13" s="67" t="s">
        <v>148</v>
      </c>
      <c r="B13" s="165">
        <v>24429</v>
      </c>
      <c r="C13" s="139">
        <v>11971</v>
      </c>
      <c r="D13" s="139">
        <v>36400</v>
      </c>
      <c r="E13" s="69">
        <v>339</v>
      </c>
      <c r="F13" s="69">
        <v>36739</v>
      </c>
    </row>
    <row r="14" spans="1:6" ht="12.75">
      <c r="A14" s="39"/>
      <c r="B14" s="136"/>
      <c r="C14" s="82"/>
      <c r="D14" s="82"/>
      <c r="E14" s="51"/>
      <c r="F14" s="50"/>
    </row>
    <row r="15" spans="1:6" ht="12.75">
      <c r="A15" s="67" t="s">
        <v>149</v>
      </c>
      <c r="B15" s="165">
        <v>2483</v>
      </c>
      <c r="C15" s="139">
        <v>651</v>
      </c>
      <c r="D15" s="139">
        <v>3134</v>
      </c>
      <c r="E15" s="69">
        <v>13</v>
      </c>
      <c r="F15" s="69">
        <v>3147</v>
      </c>
    </row>
    <row r="16" spans="1:6" ht="12.75">
      <c r="A16" s="39"/>
      <c r="B16" s="136"/>
      <c r="C16" s="82"/>
      <c r="D16" s="82"/>
      <c r="E16" s="51"/>
      <c r="F16" s="50"/>
    </row>
    <row r="17" spans="1:6" ht="12.75">
      <c r="A17" s="39" t="s">
        <v>150</v>
      </c>
      <c r="B17" s="136">
        <v>324</v>
      </c>
      <c r="C17" s="51" t="s">
        <v>46</v>
      </c>
      <c r="D17" s="82">
        <v>324</v>
      </c>
      <c r="E17" s="50" t="s">
        <v>46</v>
      </c>
      <c r="F17" s="50">
        <v>324</v>
      </c>
    </row>
    <row r="18" spans="1:6" ht="12.75">
      <c r="A18" s="39" t="s">
        <v>151</v>
      </c>
      <c r="B18" s="136">
        <v>78108</v>
      </c>
      <c r="C18" s="82">
        <v>8848</v>
      </c>
      <c r="D18" s="82">
        <v>86956</v>
      </c>
      <c r="E18" s="50">
        <v>3216</v>
      </c>
      <c r="F18" s="50">
        <v>90172</v>
      </c>
    </row>
    <row r="19" spans="1:6" ht="12.75">
      <c r="A19" s="39" t="s">
        <v>152</v>
      </c>
      <c r="B19" s="136">
        <v>28314</v>
      </c>
      <c r="C19" s="82">
        <v>1226</v>
      </c>
      <c r="D19" s="82">
        <v>29540</v>
      </c>
      <c r="E19" s="50">
        <v>33</v>
      </c>
      <c r="F19" s="50">
        <v>29573</v>
      </c>
    </row>
    <row r="20" spans="1:6" ht="12.75">
      <c r="A20" s="67" t="s">
        <v>208</v>
      </c>
      <c r="B20" s="165">
        <v>106746</v>
      </c>
      <c r="C20" s="139">
        <v>10074</v>
      </c>
      <c r="D20" s="139">
        <v>116820</v>
      </c>
      <c r="E20" s="69">
        <v>3249</v>
      </c>
      <c r="F20" s="69">
        <v>120069</v>
      </c>
    </row>
    <row r="21" spans="1:6" ht="12.75">
      <c r="A21" s="39"/>
      <c r="B21" s="136"/>
      <c r="C21" s="82"/>
      <c r="D21" s="82"/>
      <c r="E21" s="51"/>
      <c r="F21" s="50"/>
    </row>
    <row r="22" spans="1:6" ht="12.75">
      <c r="A22" s="67" t="s">
        <v>153</v>
      </c>
      <c r="B22" s="165">
        <v>274463</v>
      </c>
      <c r="C22" s="139">
        <v>166920</v>
      </c>
      <c r="D22" s="139">
        <v>441383</v>
      </c>
      <c r="E22" s="69">
        <v>74624</v>
      </c>
      <c r="F22" s="69">
        <v>516007</v>
      </c>
    </row>
    <row r="23" spans="1:6" ht="12.75">
      <c r="A23" s="39"/>
      <c r="B23" s="136"/>
      <c r="C23" s="82"/>
      <c r="D23" s="82"/>
      <c r="E23" s="51"/>
      <c r="F23" s="50"/>
    </row>
    <row r="24" spans="1:6" ht="12.75">
      <c r="A24" s="67" t="s">
        <v>154</v>
      </c>
      <c r="B24" s="165">
        <v>196419</v>
      </c>
      <c r="C24" s="139">
        <v>203895</v>
      </c>
      <c r="D24" s="139">
        <v>400314</v>
      </c>
      <c r="E24" s="69">
        <v>14393</v>
      </c>
      <c r="F24" s="69">
        <v>414707</v>
      </c>
    </row>
    <row r="25" spans="1:6" ht="12.75">
      <c r="A25" s="39"/>
      <c r="B25" s="136"/>
      <c r="C25" s="82"/>
      <c r="D25" s="82"/>
      <c r="E25" s="51"/>
      <c r="F25" s="50"/>
    </row>
    <row r="26" spans="1:6" ht="12.75">
      <c r="A26" s="39" t="s">
        <v>155</v>
      </c>
      <c r="B26" s="136">
        <v>39099</v>
      </c>
      <c r="C26" s="82">
        <v>268967</v>
      </c>
      <c r="D26" s="82">
        <v>308066</v>
      </c>
      <c r="E26" s="50">
        <v>9384</v>
      </c>
      <c r="F26" s="50">
        <v>317450</v>
      </c>
    </row>
    <row r="27" spans="1:6" ht="12.75">
      <c r="A27" s="39" t="s">
        <v>156</v>
      </c>
      <c r="B27" s="136">
        <v>21158</v>
      </c>
      <c r="C27" s="82">
        <v>429210</v>
      </c>
      <c r="D27" s="82">
        <v>450368</v>
      </c>
      <c r="E27" s="50">
        <v>88760</v>
      </c>
      <c r="F27" s="50">
        <v>539128</v>
      </c>
    </row>
    <row r="28" spans="1:6" ht="12.75">
      <c r="A28" s="39" t="s">
        <v>157</v>
      </c>
      <c r="B28" s="136">
        <v>67651</v>
      </c>
      <c r="C28" s="82">
        <v>738751</v>
      </c>
      <c r="D28" s="82">
        <v>806402</v>
      </c>
      <c r="E28" s="50">
        <v>24800</v>
      </c>
      <c r="F28" s="50">
        <v>831202</v>
      </c>
    </row>
    <row r="29" spans="1:6" ht="12.75">
      <c r="A29" s="67" t="s">
        <v>209</v>
      </c>
      <c r="B29" s="165">
        <v>127908</v>
      </c>
      <c r="C29" s="139">
        <v>1436928</v>
      </c>
      <c r="D29" s="139">
        <v>1564836</v>
      </c>
      <c r="E29" s="69">
        <v>122944</v>
      </c>
      <c r="F29" s="69">
        <v>1687780</v>
      </c>
    </row>
    <row r="30" spans="1:6" ht="12.75">
      <c r="A30" s="39"/>
      <c r="B30" s="136"/>
      <c r="C30" s="82"/>
      <c r="D30" s="82"/>
      <c r="E30" s="51"/>
      <c r="F30" s="50"/>
    </row>
    <row r="31" spans="1:6" ht="12.75">
      <c r="A31" s="39" t="s">
        <v>158</v>
      </c>
      <c r="B31" s="136">
        <v>101981</v>
      </c>
      <c r="C31" s="82">
        <v>867424</v>
      </c>
      <c r="D31" s="82">
        <v>969405</v>
      </c>
      <c r="E31" s="50">
        <v>8958</v>
      </c>
      <c r="F31" s="50">
        <v>978363</v>
      </c>
    </row>
    <row r="32" spans="1:6" ht="12.75">
      <c r="A32" s="39" t="s">
        <v>159</v>
      </c>
      <c r="B32" s="136">
        <v>10544</v>
      </c>
      <c r="C32" s="82">
        <v>155616</v>
      </c>
      <c r="D32" s="82">
        <v>166160</v>
      </c>
      <c r="E32" s="50">
        <v>494</v>
      </c>
      <c r="F32" s="50">
        <v>166654</v>
      </c>
    </row>
    <row r="33" spans="1:6" ht="12.75">
      <c r="A33" s="39" t="s">
        <v>160</v>
      </c>
      <c r="B33" s="136">
        <v>62978</v>
      </c>
      <c r="C33" s="82">
        <v>239220</v>
      </c>
      <c r="D33" s="82">
        <v>302198</v>
      </c>
      <c r="E33" s="50">
        <v>17558</v>
      </c>
      <c r="F33" s="50">
        <v>319756</v>
      </c>
    </row>
    <row r="34" spans="1:6" ht="12.75">
      <c r="A34" s="39" t="s">
        <v>161</v>
      </c>
      <c r="B34" s="136">
        <v>51064</v>
      </c>
      <c r="C34" s="82">
        <v>208485</v>
      </c>
      <c r="D34" s="82">
        <v>259549</v>
      </c>
      <c r="E34" s="50">
        <v>1724</v>
      </c>
      <c r="F34" s="50">
        <v>261273</v>
      </c>
    </row>
    <row r="35" spans="1:6" ht="12.75">
      <c r="A35" s="67" t="s">
        <v>162</v>
      </c>
      <c r="B35" s="165">
        <v>226567</v>
      </c>
      <c r="C35" s="139">
        <v>1470745</v>
      </c>
      <c r="D35" s="139">
        <v>1697312</v>
      </c>
      <c r="E35" s="69">
        <v>28734</v>
      </c>
      <c r="F35" s="69">
        <v>1726046</v>
      </c>
    </row>
    <row r="36" spans="1:6" ht="12.75">
      <c r="A36" s="39"/>
      <c r="B36" s="136"/>
      <c r="C36" s="82"/>
      <c r="D36" s="82"/>
      <c r="E36" s="51"/>
      <c r="F36" s="50"/>
    </row>
    <row r="37" spans="1:6" ht="12.75">
      <c r="A37" s="67" t="s">
        <v>163</v>
      </c>
      <c r="B37" s="165">
        <v>74756</v>
      </c>
      <c r="C37" s="139">
        <v>138697</v>
      </c>
      <c r="D37" s="139">
        <v>213453</v>
      </c>
      <c r="E37" s="69">
        <v>1190</v>
      </c>
      <c r="F37" s="69">
        <v>214643</v>
      </c>
    </row>
    <row r="38" spans="1:6" ht="12.75">
      <c r="A38" s="39"/>
      <c r="B38" s="136"/>
      <c r="C38" s="82"/>
      <c r="D38" s="82"/>
      <c r="E38" s="51"/>
      <c r="F38" s="50"/>
    </row>
    <row r="39" spans="1:6" ht="12.75">
      <c r="A39" s="39" t="s">
        <v>164</v>
      </c>
      <c r="B39" s="136">
        <v>94909</v>
      </c>
      <c r="C39" s="82">
        <v>71636</v>
      </c>
      <c r="D39" s="82">
        <v>166545</v>
      </c>
      <c r="E39" s="50">
        <v>1352</v>
      </c>
      <c r="F39" s="50">
        <v>167897</v>
      </c>
    </row>
    <row r="40" spans="1:6" ht="12.75">
      <c r="A40" s="39" t="s">
        <v>165</v>
      </c>
      <c r="B40" s="136">
        <v>598484</v>
      </c>
      <c r="C40" s="82">
        <v>78364</v>
      </c>
      <c r="D40" s="82">
        <v>676848</v>
      </c>
      <c r="E40" s="50">
        <v>2830</v>
      </c>
      <c r="F40" s="50">
        <v>679678</v>
      </c>
    </row>
    <row r="41" spans="1:6" ht="12.75">
      <c r="A41" s="39" t="s">
        <v>166</v>
      </c>
      <c r="B41" s="136">
        <v>174683</v>
      </c>
      <c r="C41" s="82">
        <v>108697</v>
      </c>
      <c r="D41" s="82">
        <v>283380</v>
      </c>
      <c r="E41" s="50">
        <v>8556</v>
      </c>
      <c r="F41" s="50">
        <v>291936</v>
      </c>
    </row>
    <row r="42" spans="1:6" ht="12.75">
      <c r="A42" s="39" t="s">
        <v>167</v>
      </c>
      <c r="B42" s="136">
        <v>608842</v>
      </c>
      <c r="C42" s="82">
        <v>172327</v>
      </c>
      <c r="D42" s="82">
        <v>781169</v>
      </c>
      <c r="E42" s="50">
        <v>10251</v>
      </c>
      <c r="F42" s="50">
        <v>791420</v>
      </c>
    </row>
    <row r="43" spans="1:6" ht="12.75">
      <c r="A43" s="39" t="s">
        <v>168</v>
      </c>
      <c r="B43" s="136">
        <v>113870</v>
      </c>
      <c r="C43" s="82">
        <v>56183</v>
      </c>
      <c r="D43" s="82">
        <v>170053</v>
      </c>
      <c r="E43" s="50">
        <v>3647</v>
      </c>
      <c r="F43" s="50">
        <v>173700</v>
      </c>
    </row>
    <row r="44" spans="1:6" ht="12.75">
      <c r="A44" s="39" t="s">
        <v>169</v>
      </c>
      <c r="B44" s="136">
        <v>494730</v>
      </c>
      <c r="C44" s="82">
        <v>223706</v>
      </c>
      <c r="D44" s="82">
        <v>718436</v>
      </c>
      <c r="E44" s="50">
        <v>7299</v>
      </c>
      <c r="F44" s="50">
        <v>725735</v>
      </c>
    </row>
    <row r="45" spans="1:6" ht="12.75">
      <c r="A45" s="39" t="s">
        <v>170</v>
      </c>
      <c r="B45" s="136">
        <v>74903</v>
      </c>
      <c r="C45" s="82">
        <v>82478</v>
      </c>
      <c r="D45" s="82">
        <v>157381</v>
      </c>
      <c r="E45" s="50">
        <v>47228</v>
      </c>
      <c r="F45" s="50">
        <v>204609</v>
      </c>
    </row>
    <row r="46" spans="1:6" ht="12.75">
      <c r="A46" s="39" t="s">
        <v>171</v>
      </c>
      <c r="B46" s="136">
        <v>499973</v>
      </c>
      <c r="C46" s="82">
        <v>73811</v>
      </c>
      <c r="D46" s="82">
        <v>573784</v>
      </c>
      <c r="E46" s="50">
        <v>90179</v>
      </c>
      <c r="F46" s="50">
        <v>663963</v>
      </c>
    </row>
    <row r="47" spans="1:6" ht="12.75">
      <c r="A47" s="39" t="s">
        <v>172</v>
      </c>
      <c r="B47" s="136">
        <v>403607</v>
      </c>
      <c r="C47" s="82">
        <v>369659</v>
      </c>
      <c r="D47" s="82">
        <v>773266</v>
      </c>
      <c r="E47" s="50">
        <v>454</v>
      </c>
      <c r="F47" s="50">
        <v>773720</v>
      </c>
    </row>
    <row r="48" spans="1:6" ht="12.75">
      <c r="A48" s="67" t="s">
        <v>210</v>
      </c>
      <c r="B48" s="165">
        <v>3064001</v>
      </c>
      <c r="C48" s="139">
        <v>1236861</v>
      </c>
      <c r="D48" s="139">
        <v>4300862</v>
      </c>
      <c r="E48" s="69">
        <v>171796</v>
      </c>
      <c r="F48" s="69">
        <v>4472658</v>
      </c>
    </row>
    <row r="49" spans="1:6" ht="12.75">
      <c r="A49" s="39"/>
      <c r="B49" s="136"/>
      <c r="C49" s="82"/>
      <c r="D49" s="82"/>
      <c r="E49" s="51"/>
      <c r="F49" s="50"/>
    </row>
    <row r="50" spans="1:6" ht="12.75">
      <c r="A50" s="67" t="s">
        <v>173</v>
      </c>
      <c r="B50" s="165">
        <v>155031</v>
      </c>
      <c r="C50" s="139">
        <v>204744</v>
      </c>
      <c r="D50" s="139">
        <v>359775</v>
      </c>
      <c r="E50" s="69">
        <v>205</v>
      </c>
      <c r="F50" s="69">
        <v>359980</v>
      </c>
    </row>
    <row r="51" spans="1:6" ht="12.75">
      <c r="A51" s="39"/>
      <c r="B51" s="136"/>
      <c r="C51" s="82"/>
      <c r="D51" s="82"/>
      <c r="E51" s="51"/>
      <c r="F51" s="50"/>
    </row>
    <row r="52" spans="1:6" ht="12.75">
      <c r="A52" s="39" t="s">
        <v>174</v>
      </c>
      <c r="B52" s="136">
        <v>1412</v>
      </c>
      <c r="C52" s="82">
        <v>137436</v>
      </c>
      <c r="D52" s="82">
        <v>138848</v>
      </c>
      <c r="E52" s="50">
        <v>2828</v>
      </c>
      <c r="F52" s="50">
        <v>141676</v>
      </c>
    </row>
    <row r="53" spans="1:6" ht="12.75">
      <c r="A53" s="39" t="s">
        <v>175</v>
      </c>
      <c r="B53" s="136">
        <v>145003</v>
      </c>
      <c r="C53" s="82">
        <v>355365</v>
      </c>
      <c r="D53" s="82">
        <v>500368</v>
      </c>
      <c r="E53" s="50">
        <v>4828</v>
      </c>
      <c r="F53" s="50">
        <v>505196</v>
      </c>
    </row>
    <row r="54" spans="1:6" ht="12.75">
      <c r="A54" s="39" t="s">
        <v>176</v>
      </c>
      <c r="B54" s="136">
        <v>19222</v>
      </c>
      <c r="C54" s="82">
        <v>578647</v>
      </c>
      <c r="D54" s="82">
        <v>597869</v>
      </c>
      <c r="E54" s="50">
        <v>7692</v>
      </c>
      <c r="F54" s="50">
        <v>605561</v>
      </c>
    </row>
    <row r="55" spans="1:6" ht="12.75">
      <c r="A55" s="39" t="s">
        <v>177</v>
      </c>
      <c r="B55" s="136">
        <v>83923</v>
      </c>
      <c r="C55" s="82">
        <v>148774</v>
      </c>
      <c r="D55" s="82">
        <v>232697</v>
      </c>
      <c r="E55" s="50">
        <v>504</v>
      </c>
      <c r="F55" s="50">
        <v>233201</v>
      </c>
    </row>
    <row r="56" spans="1:6" ht="12.75">
      <c r="A56" s="39" t="s">
        <v>178</v>
      </c>
      <c r="B56" s="136">
        <v>111261</v>
      </c>
      <c r="C56" s="82">
        <v>304793</v>
      </c>
      <c r="D56" s="82">
        <v>416054</v>
      </c>
      <c r="E56" s="50">
        <v>68857</v>
      </c>
      <c r="F56" s="50">
        <v>484911</v>
      </c>
    </row>
    <row r="57" spans="1:6" ht="12.75">
      <c r="A57" s="67" t="s">
        <v>179</v>
      </c>
      <c r="B57" s="165">
        <v>360821</v>
      </c>
      <c r="C57" s="139">
        <v>1525015</v>
      </c>
      <c r="D57" s="139">
        <v>1885836</v>
      </c>
      <c r="E57" s="69">
        <v>84709</v>
      </c>
      <c r="F57" s="69">
        <v>1970545</v>
      </c>
    </row>
    <row r="58" spans="1:6" ht="12.75">
      <c r="A58" s="39"/>
      <c r="B58" s="136"/>
      <c r="C58" s="82"/>
      <c r="D58" s="82"/>
      <c r="E58" s="51"/>
      <c r="F58" s="50"/>
    </row>
    <row r="59" spans="1:6" ht="12.75">
      <c r="A59" s="39" t="s">
        <v>180</v>
      </c>
      <c r="B59" s="136">
        <v>51529</v>
      </c>
      <c r="C59" s="82">
        <v>386492</v>
      </c>
      <c r="D59" s="82">
        <v>438021</v>
      </c>
      <c r="E59" s="50">
        <v>4015</v>
      </c>
      <c r="F59" s="50">
        <v>442036</v>
      </c>
    </row>
    <row r="60" spans="1:6" ht="12.75">
      <c r="A60" s="39" t="s">
        <v>181</v>
      </c>
      <c r="B60" s="136">
        <v>13270</v>
      </c>
      <c r="C60" s="82">
        <v>211842</v>
      </c>
      <c r="D60" s="82">
        <v>225112</v>
      </c>
      <c r="E60" s="50">
        <v>3978</v>
      </c>
      <c r="F60" s="50">
        <v>229090</v>
      </c>
    </row>
    <row r="61" spans="1:6" ht="12.75">
      <c r="A61" s="39" t="s">
        <v>182</v>
      </c>
      <c r="B61" s="136">
        <v>33985</v>
      </c>
      <c r="C61" s="82">
        <v>299216</v>
      </c>
      <c r="D61" s="82">
        <v>333201</v>
      </c>
      <c r="E61" s="50">
        <v>21378</v>
      </c>
      <c r="F61" s="50">
        <v>354579</v>
      </c>
    </row>
    <row r="62" spans="1:6" ht="12.75">
      <c r="A62" s="67" t="s">
        <v>183</v>
      </c>
      <c r="B62" s="165">
        <v>98784</v>
      </c>
      <c r="C62" s="139">
        <v>897550</v>
      </c>
      <c r="D62" s="139">
        <v>996334</v>
      </c>
      <c r="E62" s="69">
        <v>29371</v>
      </c>
      <c r="F62" s="69">
        <v>1025705</v>
      </c>
    </row>
    <row r="63" spans="1:6" ht="12.75">
      <c r="A63" s="39"/>
      <c r="B63" s="136"/>
      <c r="C63" s="82"/>
      <c r="D63" s="82"/>
      <c r="E63" s="51"/>
      <c r="F63" s="50"/>
    </row>
    <row r="64" spans="1:6" ht="12.75">
      <c r="A64" s="67" t="s">
        <v>184</v>
      </c>
      <c r="B64" s="594" t="s">
        <v>46</v>
      </c>
      <c r="C64" s="139">
        <v>906875</v>
      </c>
      <c r="D64" s="139">
        <v>906875</v>
      </c>
      <c r="E64" s="69" t="s">
        <v>46</v>
      </c>
      <c r="F64" s="69">
        <v>906875</v>
      </c>
    </row>
    <row r="65" spans="1:6" ht="12.75">
      <c r="A65" s="39"/>
      <c r="B65" s="136"/>
      <c r="C65" s="82"/>
      <c r="D65" s="82"/>
      <c r="E65" s="51"/>
      <c r="F65" s="50"/>
    </row>
    <row r="66" spans="1:6" ht="12.75">
      <c r="A66" s="39" t="s">
        <v>185</v>
      </c>
      <c r="B66" s="136">
        <v>16428</v>
      </c>
      <c r="C66" s="82">
        <v>158178</v>
      </c>
      <c r="D66" s="82">
        <v>174606</v>
      </c>
      <c r="E66" s="50">
        <v>23524</v>
      </c>
      <c r="F66" s="50">
        <v>198130</v>
      </c>
    </row>
    <row r="67" spans="1:6" ht="12.75">
      <c r="A67" s="39" t="s">
        <v>186</v>
      </c>
      <c r="B67" s="136">
        <v>9637</v>
      </c>
      <c r="C67" s="82">
        <v>256902</v>
      </c>
      <c r="D67" s="82">
        <v>266539</v>
      </c>
      <c r="E67" s="50">
        <v>7601</v>
      </c>
      <c r="F67" s="50">
        <v>274140</v>
      </c>
    </row>
    <row r="68" spans="1:6" ht="12.75">
      <c r="A68" s="67" t="s">
        <v>187</v>
      </c>
      <c r="B68" s="165">
        <v>26065</v>
      </c>
      <c r="C68" s="139">
        <v>415080</v>
      </c>
      <c r="D68" s="139">
        <v>441145</v>
      </c>
      <c r="E68" s="69">
        <v>31125</v>
      </c>
      <c r="F68" s="69">
        <v>472270</v>
      </c>
    </row>
    <row r="69" spans="1:6" ht="12.75">
      <c r="A69" s="39"/>
      <c r="B69" s="136"/>
      <c r="C69" s="82"/>
      <c r="D69" s="82"/>
      <c r="E69" s="51"/>
      <c r="F69" s="50"/>
    </row>
    <row r="70" spans="1:6" ht="12.75">
      <c r="A70" s="39" t="s">
        <v>188</v>
      </c>
      <c r="B70" s="136">
        <v>2229</v>
      </c>
      <c r="C70" s="82">
        <v>32471</v>
      </c>
      <c r="D70" s="82">
        <v>34700</v>
      </c>
      <c r="E70" s="50" t="s">
        <v>46</v>
      </c>
      <c r="F70" s="50">
        <v>34700</v>
      </c>
    </row>
    <row r="71" spans="1:6" ht="12.75">
      <c r="A71" s="39" t="s">
        <v>189</v>
      </c>
      <c r="B71" s="136">
        <v>2009</v>
      </c>
      <c r="C71" s="82">
        <v>8324</v>
      </c>
      <c r="D71" s="82">
        <v>10333</v>
      </c>
      <c r="E71" s="50">
        <v>67</v>
      </c>
      <c r="F71" s="50">
        <v>10400</v>
      </c>
    </row>
    <row r="72" spans="1:6" ht="12.75">
      <c r="A72" s="39" t="s">
        <v>190</v>
      </c>
      <c r="B72" s="136">
        <v>1574</v>
      </c>
      <c r="C72" s="82">
        <v>147134</v>
      </c>
      <c r="D72" s="82">
        <v>148708</v>
      </c>
      <c r="E72" s="50" t="s">
        <v>46</v>
      </c>
      <c r="F72" s="50">
        <v>148708</v>
      </c>
    </row>
    <row r="73" spans="1:6" ht="12.75">
      <c r="A73" s="39" t="s">
        <v>191</v>
      </c>
      <c r="B73" s="136">
        <v>1797</v>
      </c>
      <c r="C73" s="82">
        <v>99367</v>
      </c>
      <c r="D73" s="82">
        <v>101164</v>
      </c>
      <c r="E73" s="50">
        <v>32</v>
      </c>
      <c r="F73" s="50">
        <v>101196</v>
      </c>
    </row>
    <row r="74" spans="1:6" ht="12.75">
      <c r="A74" s="39" t="s">
        <v>192</v>
      </c>
      <c r="B74" s="136">
        <v>235</v>
      </c>
      <c r="C74" s="82">
        <v>23103</v>
      </c>
      <c r="D74" s="82">
        <v>23338</v>
      </c>
      <c r="E74" s="50">
        <v>19</v>
      </c>
      <c r="F74" s="50">
        <v>23357</v>
      </c>
    </row>
    <row r="75" spans="1:6" ht="12.75">
      <c r="A75" s="39" t="s">
        <v>193</v>
      </c>
      <c r="B75" s="595" t="s">
        <v>46</v>
      </c>
      <c r="C75" s="82">
        <v>47099</v>
      </c>
      <c r="D75" s="82">
        <v>47099</v>
      </c>
      <c r="E75" s="50">
        <v>7812</v>
      </c>
      <c r="F75" s="50">
        <v>54911</v>
      </c>
    </row>
    <row r="76" spans="1:6" ht="12.75">
      <c r="A76" s="39" t="s">
        <v>194</v>
      </c>
      <c r="B76" s="136">
        <v>3170</v>
      </c>
      <c r="C76" s="82">
        <v>8065</v>
      </c>
      <c r="D76" s="82">
        <v>11235</v>
      </c>
      <c r="E76" s="50" t="s">
        <v>46</v>
      </c>
      <c r="F76" s="50">
        <v>11235</v>
      </c>
    </row>
    <row r="77" spans="1:6" ht="12.75">
      <c r="A77" s="39" t="s">
        <v>195</v>
      </c>
      <c r="B77" s="136">
        <v>9984</v>
      </c>
      <c r="C77" s="82">
        <v>188967</v>
      </c>
      <c r="D77" s="82">
        <v>198951</v>
      </c>
      <c r="E77" s="50">
        <v>1960</v>
      </c>
      <c r="F77" s="50">
        <v>200911</v>
      </c>
    </row>
    <row r="78" spans="1:6" ht="12.75">
      <c r="A78" s="67" t="s">
        <v>211</v>
      </c>
      <c r="B78" s="165">
        <v>20998</v>
      </c>
      <c r="C78" s="139">
        <v>554530</v>
      </c>
      <c r="D78" s="139">
        <v>575528</v>
      </c>
      <c r="E78" s="69">
        <v>9890</v>
      </c>
      <c r="F78" s="69">
        <v>585418</v>
      </c>
    </row>
    <row r="79" spans="1:6" ht="12.75">
      <c r="A79" s="39"/>
      <c r="B79" s="136"/>
      <c r="C79" s="82"/>
      <c r="D79" s="82"/>
      <c r="E79" s="51"/>
      <c r="F79" s="50"/>
    </row>
    <row r="80" spans="1:6" ht="12.75">
      <c r="A80" s="39" t="s">
        <v>196</v>
      </c>
      <c r="B80" s="136">
        <v>3563</v>
      </c>
      <c r="C80" s="82">
        <v>458</v>
      </c>
      <c r="D80" s="82">
        <v>4021</v>
      </c>
      <c r="E80" s="50">
        <v>221</v>
      </c>
      <c r="F80" s="50">
        <v>4242</v>
      </c>
    </row>
    <row r="81" spans="1:6" ht="12.75">
      <c r="A81" s="39" t="s">
        <v>197</v>
      </c>
      <c r="B81" s="136">
        <v>1242</v>
      </c>
      <c r="C81" s="82">
        <v>1272</v>
      </c>
      <c r="D81" s="82">
        <v>2514</v>
      </c>
      <c r="E81" s="50">
        <v>183</v>
      </c>
      <c r="F81" s="50">
        <v>2697</v>
      </c>
    </row>
    <row r="82" spans="1:6" ht="12.75">
      <c r="A82" s="67" t="s">
        <v>198</v>
      </c>
      <c r="B82" s="165">
        <v>4805</v>
      </c>
      <c r="C82" s="139">
        <v>1730</v>
      </c>
      <c r="D82" s="139">
        <v>6535</v>
      </c>
      <c r="E82" s="69">
        <v>404</v>
      </c>
      <c r="F82" s="69">
        <v>6939</v>
      </c>
    </row>
    <row r="83" spans="1:6" ht="12.75">
      <c r="A83" s="39"/>
      <c r="B83" s="136"/>
      <c r="C83" s="82"/>
      <c r="D83" s="82"/>
      <c r="E83" s="51"/>
      <c r="F83" s="50"/>
    </row>
    <row r="84" spans="1:6" ht="12.75">
      <c r="A84" s="218" t="s">
        <v>199</v>
      </c>
      <c r="B84" s="592">
        <v>4816471</v>
      </c>
      <c r="C84" s="134">
        <v>9188626</v>
      </c>
      <c r="D84" s="134">
        <v>14005097</v>
      </c>
      <c r="E84" s="223">
        <v>573832</v>
      </c>
      <c r="F84" s="223">
        <v>14578929</v>
      </c>
    </row>
    <row r="85" spans="1:6" ht="12.75">
      <c r="A85" s="71" t="s">
        <v>136</v>
      </c>
      <c r="B85" s="136">
        <v>820479</v>
      </c>
      <c r="C85" s="82">
        <v>1565271</v>
      </c>
      <c r="D85" s="82">
        <v>2385750</v>
      </c>
      <c r="E85" s="50">
        <v>97752</v>
      </c>
      <c r="F85" s="50">
        <v>2483502</v>
      </c>
    </row>
    <row r="86" spans="1:6" ht="12.75">
      <c r="A86" s="39"/>
      <c r="B86" s="136"/>
      <c r="C86" s="82"/>
      <c r="D86" s="82"/>
      <c r="E86" s="51"/>
      <c r="F86" s="50"/>
    </row>
    <row r="87" spans="1:6" ht="13.5" thickBot="1">
      <c r="A87" s="74" t="s">
        <v>137</v>
      </c>
      <c r="B87" s="593">
        <v>5636950</v>
      </c>
      <c r="C87" s="192">
        <v>10753897</v>
      </c>
      <c r="D87" s="192">
        <v>16390847</v>
      </c>
      <c r="E87" s="75">
        <v>671584</v>
      </c>
      <c r="F87" s="75">
        <v>17062431</v>
      </c>
    </row>
  </sheetData>
  <mergeCells count="5">
    <mergeCell ref="A1:F1"/>
    <mergeCell ref="A3:F3"/>
    <mergeCell ref="A4:F4"/>
    <mergeCell ref="E5:E6"/>
    <mergeCell ref="F5:F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M50"/>
  <sheetViews>
    <sheetView showGridLines="0" zoomScale="75" zoomScaleNormal="75" workbookViewId="0" topLeftCell="A1">
      <selection activeCell="C43" sqref="C43"/>
    </sheetView>
  </sheetViews>
  <sheetFormatPr defaultColWidth="11.421875" defaultRowHeight="12.75"/>
  <cols>
    <col min="1" max="1" width="32.28125" style="100" bestFit="1" customWidth="1"/>
    <col min="2" max="6" width="14.421875" style="100" customWidth="1"/>
    <col min="7" max="7" width="17.28125" style="100" customWidth="1"/>
    <col min="8" max="16384" width="11.421875" style="100" customWidth="1"/>
  </cols>
  <sheetData>
    <row r="1" spans="1:7" s="342" customFormat="1" ht="18">
      <c r="A1" s="635" t="s">
        <v>0</v>
      </c>
      <c r="B1" s="635"/>
      <c r="C1" s="635"/>
      <c r="D1" s="635"/>
      <c r="E1" s="635"/>
      <c r="F1" s="635"/>
      <c r="G1" s="635"/>
    </row>
    <row r="2" ht="12.75">
      <c r="A2" s="770" t="s">
        <v>412</v>
      </c>
    </row>
    <row r="3" spans="1:7" s="93" customFormat="1" ht="15">
      <c r="A3" s="636" t="s">
        <v>352</v>
      </c>
      <c r="B3" s="636"/>
      <c r="C3" s="636"/>
      <c r="D3" s="636"/>
      <c r="E3" s="636"/>
      <c r="F3" s="636"/>
      <c r="G3" s="636"/>
    </row>
    <row r="4" spans="1:13" s="93" customFormat="1" ht="15.75" thickBot="1">
      <c r="A4" s="639"/>
      <c r="B4" s="639"/>
      <c r="C4" s="639"/>
      <c r="D4" s="639"/>
      <c r="E4" s="639"/>
      <c r="F4" s="639"/>
      <c r="G4" s="639"/>
      <c r="I4" s="39"/>
      <c r="J4" s="100"/>
      <c r="K4" s="100"/>
      <c r="L4" s="100"/>
      <c r="M4" s="100"/>
    </row>
    <row r="5" spans="1:11" ht="12.75">
      <c r="A5" s="45"/>
      <c r="B5" s="637" t="s">
        <v>95</v>
      </c>
      <c r="C5" s="638"/>
      <c r="D5" s="637" t="s">
        <v>96</v>
      </c>
      <c r="E5" s="638"/>
      <c r="F5" s="637" t="s">
        <v>10</v>
      </c>
      <c r="G5" s="638"/>
      <c r="H5" s="39"/>
      <c r="I5" s="39"/>
      <c r="K5" s="39"/>
    </row>
    <row r="6" spans="1:11" ht="12.75">
      <c r="A6" s="343" t="s">
        <v>97</v>
      </c>
      <c r="B6" s="81" t="s">
        <v>68</v>
      </c>
      <c r="C6" s="44" t="s">
        <v>60</v>
      </c>
      <c r="D6" s="81" t="s">
        <v>68</v>
      </c>
      <c r="E6" s="44" t="s">
        <v>60</v>
      </c>
      <c r="F6" s="81" t="s">
        <v>68</v>
      </c>
      <c r="G6" s="44" t="s">
        <v>60</v>
      </c>
      <c r="H6" s="39"/>
      <c r="K6" s="39"/>
    </row>
    <row r="7" spans="1:11" ht="13.5" thickBot="1">
      <c r="A7" s="39"/>
      <c r="B7" s="95" t="s">
        <v>71</v>
      </c>
      <c r="C7" s="95" t="s">
        <v>62</v>
      </c>
      <c r="D7" s="95" t="s">
        <v>71</v>
      </c>
      <c r="E7" s="95" t="s">
        <v>62</v>
      </c>
      <c r="F7" s="95" t="s">
        <v>71</v>
      </c>
      <c r="G7" s="95" t="s">
        <v>62</v>
      </c>
      <c r="H7" s="39"/>
      <c r="K7" s="39"/>
    </row>
    <row r="8" spans="1:11" ht="12.75">
      <c r="A8" s="344" t="s">
        <v>98</v>
      </c>
      <c r="B8" s="345">
        <v>2599095</v>
      </c>
      <c r="C8" s="345">
        <v>670407.635</v>
      </c>
      <c r="D8" s="346" t="s">
        <v>46</v>
      </c>
      <c r="E8" s="346" t="s">
        <v>46</v>
      </c>
      <c r="F8" s="345">
        <v>2599095</v>
      </c>
      <c r="G8" s="347">
        <v>670407.635</v>
      </c>
      <c r="H8" s="39"/>
      <c r="K8" s="39"/>
    </row>
    <row r="9" spans="1:11" ht="12.75">
      <c r="A9" s="348" t="s">
        <v>25</v>
      </c>
      <c r="B9" s="325">
        <v>227871</v>
      </c>
      <c r="C9" s="325">
        <v>36032.274</v>
      </c>
      <c r="D9" s="349" t="s">
        <v>46</v>
      </c>
      <c r="E9" s="349" t="s">
        <v>46</v>
      </c>
      <c r="F9" s="325">
        <v>227871</v>
      </c>
      <c r="G9" s="326">
        <v>36032.274</v>
      </c>
      <c r="H9" s="39"/>
      <c r="K9" s="39"/>
    </row>
    <row r="10" spans="1:11" ht="12.75">
      <c r="A10" s="348" t="s">
        <v>29</v>
      </c>
      <c r="B10" s="325">
        <v>780950</v>
      </c>
      <c r="C10" s="325">
        <v>189084.616</v>
      </c>
      <c r="D10" s="349" t="s">
        <v>46</v>
      </c>
      <c r="E10" s="349" t="s">
        <v>46</v>
      </c>
      <c r="F10" s="325">
        <v>780950</v>
      </c>
      <c r="G10" s="326">
        <v>189084.616</v>
      </c>
      <c r="H10" s="39"/>
      <c r="K10" s="39"/>
    </row>
    <row r="11" spans="1:11" ht="12.75">
      <c r="A11" s="348" t="s">
        <v>30</v>
      </c>
      <c r="B11" s="325">
        <v>355484</v>
      </c>
      <c r="C11" s="325">
        <v>98804.791</v>
      </c>
      <c r="D11" s="349" t="s">
        <v>46</v>
      </c>
      <c r="E11" s="349" t="s">
        <v>46</v>
      </c>
      <c r="F11" s="325">
        <v>355484</v>
      </c>
      <c r="G11" s="326">
        <v>98804.791</v>
      </c>
      <c r="H11" s="39"/>
      <c r="K11" s="39"/>
    </row>
    <row r="12" spans="1:11" ht="12.75">
      <c r="A12" s="348" t="s">
        <v>31</v>
      </c>
      <c r="B12" s="325">
        <v>1234790</v>
      </c>
      <c r="C12" s="325">
        <v>346485.95399999997</v>
      </c>
      <c r="D12" s="349" t="s">
        <v>46</v>
      </c>
      <c r="E12" s="349" t="s">
        <v>46</v>
      </c>
      <c r="F12" s="325">
        <v>1234790</v>
      </c>
      <c r="G12" s="326">
        <v>346485.95399999997</v>
      </c>
      <c r="H12" s="39"/>
      <c r="K12" s="39"/>
    </row>
    <row r="13" spans="1:11" ht="12.75">
      <c r="A13" s="350"/>
      <c r="B13" s="325"/>
      <c r="C13" s="325"/>
      <c r="D13" s="325"/>
      <c r="E13" s="325"/>
      <c r="F13" s="325"/>
      <c r="G13" s="326"/>
      <c r="H13" s="39"/>
      <c r="K13" s="39"/>
    </row>
    <row r="14" spans="1:11" ht="12.75">
      <c r="A14" s="351" t="s">
        <v>99</v>
      </c>
      <c r="B14" s="345">
        <f>SUM(B15:B17)</f>
        <v>14927783</v>
      </c>
      <c r="C14" s="345">
        <v>166688.37199999997</v>
      </c>
      <c r="D14" s="345">
        <v>3695582</v>
      </c>
      <c r="E14" s="345">
        <v>47491.05608765415</v>
      </c>
      <c r="F14" s="345">
        <v>18623365</v>
      </c>
      <c r="G14" s="347">
        <v>214178.70753672443</v>
      </c>
      <c r="H14" s="39"/>
      <c r="K14" s="39"/>
    </row>
    <row r="15" spans="1:11" ht="12.75">
      <c r="A15" s="348" t="s">
        <v>111</v>
      </c>
      <c r="B15" s="325">
        <v>4918237</v>
      </c>
      <c r="C15" s="325">
        <v>34142.12499999999</v>
      </c>
      <c r="D15" s="325">
        <v>1217579</v>
      </c>
      <c r="E15" s="325">
        <v>9123.3</v>
      </c>
      <c r="F15" s="325">
        <v>6135816</v>
      </c>
      <c r="G15" s="326">
        <v>43268.701741067875</v>
      </c>
      <c r="H15" s="39"/>
      <c r="K15" s="39"/>
    </row>
    <row r="16" spans="1:11" ht="12.75">
      <c r="A16" s="348" t="s">
        <v>100</v>
      </c>
      <c r="B16" s="325">
        <v>9538188</v>
      </c>
      <c r="C16" s="325">
        <v>122779.8</v>
      </c>
      <c r="D16" s="325">
        <v>2361312</v>
      </c>
      <c r="E16" s="325">
        <v>35585.23</v>
      </c>
      <c r="F16" s="325">
        <v>11899500</v>
      </c>
      <c r="G16" s="326">
        <v>158361.0327080024</v>
      </c>
      <c r="H16" s="39"/>
      <c r="K16" s="39"/>
    </row>
    <row r="17" spans="1:11" ht="12.75">
      <c r="A17" s="348" t="s">
        <v>101</v>
      </c>
      <c r="B17" s="325">
        <v>471358</v>
      </c>
      <c r="C17" s="325">
        <v>9766.447</v>
      </c>
      <c r="D17" s="325">
        <v>116691</v>
      </c>
      <c r="E17" s="325">
        <v>2782.5260876541493</v>
      </c>
      <c r="F17" s="325">
        <v>588049</v>
      </c>
      <c r="G17" s="326">
        <v>12548.97308765415</v>
      </c>
      <c r="H17" s="39"/>
      <c r="K17" s="39"/>
    </row>
    <row r="18" spans="1:11" ht="12.75">
      <c r="A18" s="350"/>
      <c r="B18" s="325"/>
      <c r="C18" s="325"/>
      <c r="D18" s="325"/>
      <c r="E18" s="325"/>
      <c r="F18" s="325"/>
      <c r="G18" s="326"/>
      <c r="H18" s="39"/>
      <c r="K18" s="39"/>
    </row>
    <row r="19" spans="1:11" ht="12.75">
      <c r="A19" s="351" t="s">
        <v>102</v>
      </c>
      <c r="B19" s="345">
        <f aca="true" t="shared" si="0" ref="B19:G19">SUM(B20:B22)</f>
        <v>1412846</v>
      </c>
      <c r="C19" s="345">
        <f t="shared" si="0"/>
        <v>10418.162</v>
      </c>
      <c r="D19" s="345">
        <f t="shared" si="0"/>
        <v>104661</v>
      </c>
      <c r="E19" s="345">
        <f t="shared" si="0"/>
        <v>1271.95</v>
      </c>
      <c r="F19" s="345">
        <f t="shared" si="0"/>
        <v>1517507</v>
      </c>
      <c r="G19" s="347">
        <f t="shared" si="0"/>
        <v>11690.112000000001</v>
      </c>
      <c r="H19" s="39"/>
      <c r="K19" s="39"/>
    </row>
    <row r="20" spans="1:11" ht="12.75">
      <c r="A20" s="348" t="s">
        <v>103</v>
      </c>
      <c r="B20" s="325">
        <v>1155069</v>
      </c>
      <c r="C20" s="325">
        <v>5725.184</v>
      </c>
      <c r="D20" s="325">
        <v>80565</v>
      </c>
      <c r="E20" s="325">
        <v>638.62</v>
      </c>
      <c r="F20" s="325">
        <v>1235634</v>
      </c>
      <c r="G20" s="326">
        <f>C20+E20</f>
        <v>6363.804</v>
      </c>
      <c r="H20" s="39"/>
      <c r="K20" s="39"/>
    </row>
    <row r="21" spans="1:11" ht="12.75">
      <c r="A21" s="348" t="s">
        <v>42</v>
      </c>
      <c r="B21" s="325">
        <v>105406</v>
      </c>
      <c r="C21" s="325">
        <v>1337.981</v>
      </c>
      <c r="D21" s="325">
        <v>10808</v>
      </c>
      <c r="E21" s="325">
        <v>176.09</v>
      </c>
      <c r="F21" s="325">
        <v>116214</v>
      </c>
      <c r="G21" s="326">
        <f>C21+E21</f>
        <v>1514.071</v>
      </c>
      <c r="H21" s="39"/>
      <c r="K21" s="39"/>
    </row>
    <row r="22" spans="1:11" ht="12.75">
      <c r="A22" s="348" t="s">
        <v>104</v>
      </c>
      <c r="B22" s="325">
        <v>152371</v>
      </c>
      <c r="C22" s="325">
        <v>3354.997</v>
      </c>
      <c r="D22" s="325">
        <v>13288</v>
      </c>
      <c r="E22" s="325">
        <v>457.24</v>
      </c>
      <c r="F22" s="325">
        <v>165659</v>
      </c>
      <c r="G22" s="326">
        <f>C22+E22</f>
        <v>3812.237</v>
      </c>
      <c r="H22" s="39"/>
      <c r="K22" s="39"/>
    </row>
    <row r="23" spans="1:11" ht="12.75">
      <c r="A23" s="350"/>
      <c r="B23" s="325"/>
      <c r="C23" s="325"/>
      <c r="D23" s="325"/>
      <c r="E23" s="325"/>
      <c r="F23" s="325"/>
      <c r="G23" s="326"/>
      <c r="H23" s="39"/>
      <c r="K23" s="39"/>
    </row>
    <row r="24" spans="1:11" ht="14.25">
      <c r="A24" s="351" t="s">
        <v>241</v>
      </c>
      <c r="B24" s="345">
        <f aca="true" t="shared" si="1" ref="B24:G24">SUM(B25:B26)</f>
        <v>38810749</v>
      </c>
      <c r="C24" s="345">
        <f t="shared" si="1"/>
        <v>3181967.673</v>
      </c>
      <c r="D24" s="345">
        <f t="shared" si="1"/>
        <v>466223</v>
      </c>
      <c r="E24" s="345">
        <f t="shared" si="1"/>
        <v>53273.741</v>
      </c>
      <c r="F24" s="345">
        <f t="shared" si="1"/>
        <v>39276972</v>
      </c>
      <c r="G24" s="347">
        <f t="shared" si="1"/>
        <v>3235241.414</v>
      </c>
      <c r="H24" s="39"/>
      <c r="K24" s="39"/>
    </row>
    <row r="25" spans="1:11" ht="12.75">
      <c r="A25" s="348" t="s">
        <v>45</v>
      </c>
      <c r="B25" s="325">
        <v>1998890</v>
      </c>
      <c r="C25" s="325">
        <v>14182.743000000002</v>
      </c>
      <c r="D25" s="325">
        <v>24012</v>
      </c>
      <c r="E25" s="325">
        <v>196.53200000000004</v>
      </c>
      <c r="F25" s="325">
        <f>B25+D25</f>
        <v>2022902</v>
      </c>
      <c r="G25" s="326">
        <f>C25+E25</f>
        <v>14379.275000000001</v>
      </c>
      <c r="H25" s="39"/>
      <c r="K25" s="39"/>
    </row>
    <row r="26" spans="1:11" ht="12.75">
      <c r="A26" s="348" t="s">
        <v>105</v>
      </c>
      <c r="B26" s="325">
        <v>36811859</v>
      </c>
      <c r="C26" s="325">
        <v>3167784.93</v>
      </c>
      <c r="D26" s="325">
        <v>442211</v>
      </c>
      <c r="E26" s="325">
        <v>53077.209</v>
      </c>
      <c r="F26" s="325">
        <f>B26+D26</f>
        <v>37254070</v>
      </c>
      <c r="G26" s="326">
        <f>C26+E26</f>
        <v>3220862.139</v>
      </c>
      <c r="H26" s="39"/>
      <c r="K26" s="39"/>
    </row>
    <row r="27" spans="1:11" ht="12.75">
      <c r="A27" s="350"/>
      <c r="B27" s="325"/>
      <c r="C27" s="325"/>
      <c r="D27" s="325"/>
      <c r="E27" s="325"/>
      <c r="F27" s="325"/>
      <c r="G27" s="326"/>
      <c r="H27" s="39"/>
      <c r="K27" s="39"/>
    </row>
    <row r="28" spans="1:11" ht="12.75">
      <c r="A28" s="351" t="s">
        <v>106</v>
      </c>
      <c r="B28" s="345">
        <f aca="true" t="shared" si="2" ref="B28:G28">SUM(B29:B30)</f>
        <v>27756</v>
      </c>
      <c r="C28" s="345">
        <f t="shared" si="2"/>
        <v>5275.215999999999</v>
      </c>
      <c r="D28" s="346" t="s">
        <v>46</v>
      </c>
      <c r="E28" s="346" t="s">
        <v>46</v>
      </c>
      <c r="F28" s="345">
        <f t="shared" si="2"/>
        <v>27756</v>
      </c>
      <c r="G28" s="347">
        <f t="shared" si="2"/>
        <v>5275.215999999999</v>
      </c>
      <c r="H28" s="39"/>
      <c r="K28" s="39"/>
    </row>
    <row r="29" spans="1:11" ht="12.75">
      <c r="A29" s="348" t="s">
        <v>56</v>
      </c>
      <c r="B29" s="325">
        <v>26083</v>
      </c>
      <c r="C29" s="325">
        <v>4973.651</v>
      </c>
      <c r="D29" s="349" t="s">
        <v>46</v>
      </c>
      <c r="E29" s="349" t="s">
        <v>46</v>
      </c>
      <c r="F29" s="325">
        <v>26083</v>
      </c>
      <c r="G29" s="326">
        <v>4973.651</v>
      </c>
      <c r="H29" s="39"/>
      <c r="K29" s="39"/>
    </row>
    <row r="30" spans="1:11" ht="12.75">
      <c r="A30" s="348" t="s">
        <v>107</v>
      </c>
      <c r="B30" s="325">
        <v>1673</v>
      </c>
      <c r="C30" s="325">
        <v>301.565</v>
      </c>
      <c r="D30" s="349" t="s">
        <v>46</v>
      </c>
      <c r="E30" s="349" t="s">
        <v>46</v>
      </c>
      <c r="F30" s="325">
        <v>1673</v>
      </c>
      <c r="G30" s="326">
        <v>301.565</v>
      </c>
      <c r="H30" s="39"/>
      <c r="K30" s="39"/>
    </row>
    <row r="31" spans="1:8" ht="12.75">
      <c r="A31" s="350"/>
      <c r="B31" s="325"/>
      <c r="C31" s="325"/>
      <c r="D31" s="325"/>
      <c r="E31" s="325"/>
      <c r="F31" s="325"/>
      <c r="G31" s="326"/>
      <c r="H31" s="39"/>
    </row>
    <row r="32" spans="1:8" ht="15" customHeight="1">
      <c r="A32" s="351" t="s">
        <v>242</v>
      </c>
      <c r="B32" s="345">
        <f aca="true" t="shared" si="3" ref="B32:G32">SUM(B33:B35)</f>
        <v>658686.285</v>
      </c>
      <c r="C32" s="345">
        <f t="shared" si="3"/>
        <v>1248294.7729999996</v>
      </c>
      <c r="D32" s="345">
        <f t="shared" si="3"/>
        <v>10324.127</v>
      </c>
      <c r="E32" s="345">
        <f t="shared" si="3"/>
        <v>12557.990000000002</v>
      </c>
      <c r="F32" s="345">
        <f t="shared" si="3"/>
        <v>669010.412</v>
      </c>
      <c r="G32" s="347">
        <f t="shared" si="3"/>
        <v>1260852.7629999998</v>
      </c>
      <c r="H32" s="39"/>
    </row>
    <row r="33" spans="1:8" ht="12.75">
      <c r="A33" s="348" t="s">
        <v>64</v>
      </c>
      <c r="B33" s="325">
        <v>551221.3870000001</v>
      </c>
      <c r="C33" s="325">
        <v>1054336.8849999998</v>
      </c>
      <c r="D33" s="325">
        <v>5639.742</v>
      </c>
      <c r="E33" s="325">
        <v>10606.75</v>
      </c>
      <c r="F33" s="325">
        <f aca="true" t="shared" si="4" ref="F33:G35">B33+D33</f>
        <v>556861.1290000001</v>
      </c>
      <c r="G33" s="326">
        <f t="shared" si="4"/>
        <v>1064943.6349999998</v>
      </c>
      <c r="H33" s="39"/>
    </row>
    <row r="34" spans="1:8" ht="12.75">
      <c r="A34" s="348" t="s">
        <v>108</v>
      </c>
      <c r="B34" s="325">
        <v>30969.83</v>
      </c>
      <c r="C34" s="325">
        <v>61968.812000000005</v>
      </c>
      <c r="D34" s="325">
        <v>325.415</v>
      </c>
      <c r="E34" s="325">
        <v>623.414</v>
      </c>
      <c r="F34" s="325">
        <f t="shared" si="4"/>
        <v>31295.245000000003</v>
      </c>
      <c r="G34" s="326">
        <f t="shared" si="4"/>
        <v>62592.226</v>
      </c>
      <c r="H34" s="39"/>
    </row>
    <row r="35" spans="1:11" ht="12.75">
      <c r="A35" s="348" t="s">
        <v>109</v>
      </c>
      <c r="B35" s="325">
        <v>76495.068</v>
      </c>
      <c r="C35" s="325">
        <v>131989.076</v>
      </c>
      <c r="D35" s="325">
        <v>4358.97</v>
      </c>
      <c r="E35" s="325">
        <v>1327.826</v>
      </c>
      <c r="F35" s="325">
        <f t="shared" si="4"/>
        <v>80854.038</v>
      </c>
      <c r="G35" s="326">
        <f t="shared" si="4"/>
        <v>133316.902</v>
      </c>
      <c r="H35" s="39"/>
      <c r="K35" s="39"/>
    </row>
    <row r="36" spans="1:11" ht="12.75">
      <c r="A36" s="350"/>
      <c r="B36" s="325"/>
      <c r="C36" s="325"/>
      <c r="D36" s="325"/>
      <c r="E36" s="325"/>
      <c r="F36" s="325"/>
      <c r="G36" s="326"/>
      <c r="H36" s="39"/>
      <c r="K36" s="39"/>
    </row>
    <row r="37" spans="1:11" ht="15" customHeight="1">
      <c r="A37" s="351" t="s">
        <v>323</v>
      </c>
      <c r="B37" s="345">
        <v>45624.769</v>
      </c>
      <c r="C37" s="345">
        <v>53149.22224999999</v>
      </c>
      <c r="D37" s="345">
        <v>15993.15121492566</v>
      </c>
      <c r="E37" s="345">
        <v>19158.33072114353</v>
      </c>
      <c r="F37" s="345">
        <v>61617.92021492566</v>
      </c>
      <c r="G37" s="347">
        <v>72307.55297114352</v>
      </c>
      <c r="H37" s="39"/>
      <c r="K37" s="39"/>
    </row>
    <row r="38" spans="1:11" ht="12.75">
      <c r="A38" s="348"/>
      <c r="B38" s="345"/>
      <c r="C38" s="345"/>
      <c r="D38" s="345"/>
      <c r="E38" s="345"/>
      <c r="F38" s="345"/>
      <c r="G38" s="347"/>
      <c r="H38" s="39"/>
      <c r="K38" s="39"/>
    </row>
    <row r="39" spans="1:11" ht="13.5" thickBot="1">
      <c r="A39" s="352" t="s">
        <v>110</v>
      </c>
      <c r="B39" s="353"/>
      <c r="C39" s="353">
        <f>C37+C32+C28+C24+C19+C14+C8</f>
        <v>5336201.05325</v>
      </c>
      <c r="D39" s="353"/>
      <c r="E39" s="353">
        <f>E37+E32+E24+E19+E14</f>
        <v>133753.06780879767</v>
      </c>
      <c r="F39" s="353"/>
      <c r="G39" s="354">
        <f>G8+G14+G19+G24+G28+G32+G37</f>
        <v>5469953.400507867</v>
      </c>
      <c r="H39" s="39"/>
      <c r="K39" s="39"/>
    </row>
    <row r="40" spans="1:8" ht="14.25">
      <c r="A40" s="355" t="s">
        <v>243</v>
      </c>
      <c r="B40" s="325"/>
      <c r="C40" s="326"/>
      <c r="D40" s="315"/>
      <c r="E40" s="315"/>
      <c r="F40" s="315"/>
      <c r="G40" s="315"/>
      <c r="H40" s="39"/>
    </row>
    <row r="41" spans="1:9" ht="14.25">
      <c r="A41" s="355" t="s">
        <v>244</v>
      </c>
      <c r="D41" s="39"/>
      <c r="E41" s="39"/>
      <c r="F41" s="39"/>
      <c r="G41" s="39"/>
      <c r="H41" s="39"/>
      <c r="I41" s="39"/>
    </row>
    <row r="42" spans="1:9" ht="14.25">
      <c r="A42" s="357" t="s">
        <v>344</v>
      </c>
      <c r="B42" s="340"/>
      <c r="H42" s="39"/>
      <c r="I42" s="39"/>
    </row>
    <row r="43" spans="8:9" ht="12.75">
      <c r="H43" s="39"/>
      <c r="I43" s="39"/>
    </row>
    <row r="44" spans="8:9" ht="12.75">
      <c r="H44" s="39"/>
      <c r="I44" s="39"/>
    </row>
    <row r="45" spans="8:9" ht="12.75">
      <c r="H45" s="39"/>
      <c r="I45" s="39"/>
    </row>
    <row r="46" spans="8:9" ht="12.75">
      <c r="H46" s="39"/>
      <c r="I46" s="39"/>
    </row>
    <row r="47" spans="8:9" ht="12.75">
      <c r="H47" s="39"/>
      <c r="I47" s="39"/>
    </row>
    <row r="48" spans="8:9" ht="12.75">
      <c r="H48" s="39"/>
      <c r="I48" s="39"/>
    </row>
    <row r="49" spans="8:9" ht="12.75">
      <c r="H49" s="39"/>
      <c r="I49" s="39"/>
    </row>
    <row r="50" spans="8:9" ht="12.75">
      <c r="H50" s="39"/>
      <c r="I50" s="39"/>
    </row>
  </sheetData>
  <mergeCells count="6">
    <mergeCell ref="A1:G1"/>
    <mergeCell ref="A3:G3"/>
    <mergeCell ref="F5:G5"/>
    <mergeCell ref="D5:E5"/>
    <mergeCell ref="B5:C5"/>
    <mergeCell ref="A4:G4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58"/>
  <dimension ref="A1:K89"/>
  <sheetViews>
    <sheetView showGridLines="0" zoomScale="75" zoomScaleNormal="75" workbookViewId="0" topLeftCell="A1">
      <selection activeCell="L6" sqref="L6"/>
    </sheetView>
  </sheetViews>
  <sheetFormatPr defaultColWidth="11.421875" defaultRowHeight="12.75"/>
  <cols>
    <col min="1" max="1" width="24.7109375" style="100" customWidth="1"/>
    <col min="2" max="9" width="12.7109375" style="100" customWidth="1"/>
    <col min="10" max="10" width="12.7109375" style="39" customWidth="1"/>
    <col min="11" max="11" width="11.421875" style="39" customWidth="1"/>
    <col min="12" max="16384" width="11.421875" style="100" customWidth="1"/>
  </cols>
  <sheetData>
    <row r="1" spans="1:11" s="342" customFormat="1" ht="18">
      <c r="A1" s="676" t="s">
        <v>0</v>
      </c>
      <c r="B1" s="676"/>
      <c r="C1" s="676"/>
      <c r="D1" s="676"/>
      <c r="E1" s="676"/>
      <c r="F1" s="676"/>
      <c r="G1" s="676"/>
      <c r="H1" s="676"/>
      <c r="I1" s="676"/>
      <c r="J1" s="676"/>
      <c r="K1" s="398"/>
    </row>
    <row r="2" ht="12.75">
      <c r="A2" s="770" t="s">
        <v>412</v>
      </c>
    </row>
    <row r="3" spans="1:11" s="93" customFormat="1" ht="15">
      <c r="A3" s="639" t="s">
        <v>358</v>
      </c>
      <c r="B3" s="639"/>
      <c r="C3" s="639"/>
      <c r="D3" s="639"/>
      <c r="E3" s="639"/>
      <c r="F3" s="639"/>
      <c r="G3" s="639"/>
      <c r="H3" s="639"/>
      <c r="I3" s="639"/>
      <c r="J3" s="639"/>
      <c r="K3" s="38"/>
    </row>
    <row r="4" spans="1:11" s="93" customFormat="1" ht="15.75" thickBot="1">
      <c r="A4" s="92"/>
      <c r="B4" s="38"/>
      <c r="J4" s="38"/>
      <c r="K4" s="38"/>
    </row>
    <row r="5" spans="1:10" ht="12.75">
      <c r="A5" s="202" t="s">
        <v>141</v>
      </c>
      <c r="B5" s="637" t="s">
        <v>39</v>
      </c>
      <c r="C5" s="638"/>
      <c r="D5" s="638"/>
      <c r="E5" s="638"/>
      <c r="F5" s="667"/>
      <c r="G5" s="637" t="s">
        <v>122</v>
      </c>
      <c r="H5" s="638"/>
      <c r="I5" s="638"/>
      <c r="J5" s="638"/>
    </row>
    <row r="6" spans="1:10" ht="12.75">
      <c r="A6" s="66" t="s">
        <v>142</v>
      </c>
      <c r="B6" s="40"/>
      <c r="C6" s="41" t="s">
        <v>33</v>
      </c>
      <c r="D6" s="41"/>
      <c r="E6" s="694" t="s">
        <v>101</v>
      </c>
      <c r="F6" s="694" t="s">
        <v>10</v>
      </c>
      <c r="G6" s="40"/>
      <c r="H6" s="41" t="s">
        <v>33</v>
      </c>
      <c r="I6" s="41"/>
      <c r="J6" s="693" t="s">
        <v>101</v>
      </c>
    </row>
    <row r="7" spans="1:10" ht="13.5" thickBot="1">
      <c r="A7" s="208"/>
      <c r="B7" s="206" t="s">
        <v>219</v>
      </c>
      <c r="C7" s="206" t="s">
        <v>220</v>
      </c>
      <c r="D7" s="206" t="s">
        <v>10</v>
      </c>
      <c r="E7" s="690"/>
      <c r="F7" s="690"/>
      <c r="G7" s="206" t="s">
        <v>219</v>
      </c>
      <c r="H7" s="206" t="s">
        <v>220</v>
      </c>
      <c r="I7" s="206" t="s">
        <v>10</v>
      </c>
      <c r="J7" s="692"/>
    </row>
    <row r="8" spans="1:10" ht="12.75">
      <c r="A8" s="39" t="s">
        <v>143</v>
      </c>
      <c r="B8" s="458">
        <v>38.254000000000005</v>
      </c>
      <c r="C8" s="458">
        <v>41.097</v>
      </c>
      <c r="D8" s="83">
        <v>79.351</v>
      </c>
      <c r="E8" s="83">
        <v>7.657</v>
      </c>
      <c r="F8" s="83">
        <v>87.008</v>
      </c>
      <c r="G8" s="87">
        <v>7.727062428019597</v>
      </c>
      <c r="H8" s="87">
        <v>13.973617165773172</v>
      </c>
      <c r="I8" s="87">
        <v>10.850339796896385</v>
      </c>
      <c r="J8" s="87">
        <v>32.30801687763713</v>
      </c>
    </row>
    <row r="9" spans="1:10" ht="12.75">
      <c r="A9" s="39" t="s">
        <v>144</v>
      </c>
      <c r="B9" s="86">
        <v>36.177</v>
      </c>
      <c r="C9" s="86">
        <v>13.15</v>
      </c>
      <c r="D9" s="83">
        <v>49.327</v>
      </c>
      <c r="E9" s="83">
        <v>0.857</v>
      </c>
      <c r="F9" s="83">
        <v>50.184</v>
      </c>
      <c r="G9" s="87">
        <v>7.293370922872025</v>
      </c>
      <c r="H9" s="87">
        <v>17.309385754900493</v>
      </c>
      <c r="I9" s="87">
        <v>12.30137833888626</v>
      </c>
      <c r="J9" s="87">
        <v>25.96969696969697</v>
      </c>
    </row>
    <row r="10" spans="1:10" ht="12.75">
      <c r="A10" s="39" t="s">
        <v>145</v>
      </c>
      <c r="B10" s="86">
        <v>298.746</v>
      </c>
      <c r="C10" s="86">
        <v>28.632</v>
      </c>
      <c r="D10" s="83">
        <v>327.378</v>
      </c>
      <c r="E10" s="83">
        <v>6.175</v>
      </c>
      <c r="F10" s="83">
        <v>333.553</v>
      </c>
      <c r="G10" s="87">
        <v>7.522389821430513</v>
      </c>
      <c r="H10" s="87">
        <v>13.35318441099419</v>
      </c>
      <c r="I10" s="87">
        <v>10.437787116212352</v>
      </c>
      <c r="J10" s="87">
        <v>18.002915451895042</v>
      </c>
    </row>
    <row r="11" spans="1:10" ht="12.75">
      <c r="A11" s="39" t="s">
        <v>146</v>
      </c>
      <c r="B11" s="86">
        <v>65.703</v>
      </c>
      <c r="C11" s="86">
        <v>16.379</v>
      </c>
      <c r="D11" s="83">
        <v>82.08200000000001</v>
      </c>
      <c r="E11" s="83">
        <v>0.498</v>
      </c>
      <c r="F11" s="83">
        <v>82.58</v>
      </c>
      <c r="G11" s="87">
        <v>7.195632960523579</v>
      </c>
      <c r="H11" s="87">
        <v>13.710376508737165</v>
      </c>
      <c r="I11" s="87">
        <v>10.453004734630372</v>
      </c>
      <c r="J11" s="87">
        <v>23.714285714285715</v>
      </c>
    </row>
    <row r="12" spans="1:10" ht="12.75">
      <c r="A12" s="67" t="s">
        <v>147</v>
      </c>
      <c r="B12" s="156">
        <v>438.88</v>
      </c>
      <c r="C12" s="156">
        <v>99.25800000000001</v>
      </c>
      <c r="D12" s="139">
        <v>538.138</v>
      </c>
      <c r="E12" s="139">
        <v>15.187</v>
      </c>
      <c r="F12" s="139">
        <v>553.325</v>
      </c>
      <c r="G12" s="148">
        <v>7.345935726877025</v>
      </c>
      <c r="H12" s="148">
        <v>13.904126264554261</v>
      </c>
      <c r="I12" s="148">
        <v>10.625030995715644</v>
      </c>
      <c r="J12" s="138">
        <v>23.954258675078865</v>
      </c>
    </row>
    <row r="13" spans="1:10" ht="12.75">
      <c r="A13" s="39"/>
      <c r="B13" s="86"/>
      <c r="C13" s="86"/>
      <c r="D13" s="164"/>
      <c r="E13" s="164"/>
      <c r="F13" s="164"/>
      <c r="G13" s="86"/>
      <c r="H13" s="86"/>
      <c r="I13" s="86"/>
      <c r="J13" s="87"/>
    </row>
    <row r="14" spans="1:10" ht="12.75">
      <c r="A14" s="67" t="s">
        <v>148</v>
      </c>
      <c r="B14" s="148">
        <v>165.703</v>
      </c>
      <c r="C14" s="148">
        <v>166.914</v>
      </c>
      <c r="D14" s="137">
        <v>332.61699999999996</v>
      </c>
      <c r="E14" s="137">
        <v>7.777</v>
      </c>
      <c r="F14" s="137">
        <v>340.39399999999995</v>
      </c>
      <c r="G14" s="148">
        <v>7.321482208255753</v>
      </c>
      <c r="H14" s="148">
        <v>13.505717690837116</v>
      </c>
      <c r="I14" s="148">
        <v>10.413599949546434</v>
      </c>
      <c r="J14" s="138">
        <v>24.68888888888889</v>
      </c>
    </row>
    <row r="15" spans="1:10" ht="12.75">
      <c r="A15" s="39"/>
      <c r="B15" s="148"/>
      <c r="C15" s="148"/>
      <c r="D15" s="167"/>
      <c r="E15" s="167"/>
      <c r="F15" s="167"/>
      <c r="G15" s="86"/>
      <c r="H15" s="86"/>
      <c r="I15" s="86"/>
      <c r="J15" s="87"/>
    </row>
    <row r="16" spans="1:10" ht="12.75">
      <c r="A16" s="67" t="s">
        <v>149</v>
      </c>
      <c r="B16" s="148">
        <v>23.431</v>
      </c>
      <c r="C16" s="148">
        <v>15.26</v>
      </c>
      <c r="D16" s="137">
        <v>38.691</v>
      </c>
      <c r="E16" s="137">
        <v>0.213</v>
      </c>
      <c r="F16" s="137">
        <v>38.904</v>
      </c>
      <c r="G16" s="94">
        <v>7.349208704253215</v>
      </c>
      <c r="H16" s="148">
        <v>13.546638738433764</v>
      </c>
      <c r="I16" s="148">
        <v>10.44792372134349</v>
      </c>
      <c r="J16" s="138">
        <v>26.625</v>
      </c>
    </row>
    <row r="17" spans="1:10" ht="12.75">
      <c r="A17" s="39"/>
      <c r="B17" s="86"/>
      <c r="C17" s="86"/>
      <c r="D17" s="164"/>
      <c r="E17" s="164"/>
      <c r="F17" s="164"/>
      <c r="G17" s="86"/>
      <c r="H17" s="86"/>
      <c r="I17" s="86"/>
      <c r="J17" s="87"/>
    </row>
    <row r="18" spans="1:10" ht="12.75">
      <c r="A18" s="39" t="s">
        <v>150</v>
      </c>
      <c r="B18" s="86">
        <v>18.19</v>
      </c>
      <c r="C18" s="52" t="s">
        <v>46</v>
      </c>
      <c r="D18" s="83">
        <v>18.19</v>
      </c>
      <c r="E18" s="50" t="s">
        <v>46</v>
      </c>
      <c r="F18" s="83">
        <v>18.19</v>
      </c>
      <c r="G18" s="86">
        <v>7.4978980577282055</v>
      </c>
      <c r="H18" s="52" t="s">
        <v>46</v>
      </c>
      <c r="I18" s="86">
        <v>3.7489490288641028</v>
      </c>
      <c r="J18" s="53" t="s">
        <v>46</v>
      </c>
    </row>
    <row r="19" spans="1:10" ht="12.75">
      <c r="A19" s="39" t="s">
        <v>151</v>
      </c>
      <c r="B19" s="86">
        <v>609.6</v>
      </c>
      <c r="C19" s="86">
        <v>221</v>
      </c>
      <c r="D19" s="83">
        <v>830.6</v>
      </c>
      <c r="E19" s="83">
        <v>24.69</v>
      </c>
      <c r="F19" s="83">
        <v>855.29</v>
      </c>
      <c r="G19" s="86">
        <v>7.072055221365135</v>
      </c>
      <c r="H19" s="86">
        <v>15.406779493855652</v>
      </c>
      <c r="I19" s="86">
        <v>11.239417357610392</v>
      </c>
      <c r="J19" s="87">
        <v>21.432291666666668</v>
      </c>
    </row>
    <row r="20" spans="1:10" ht="12.75">
      <c r="A20" s="39" t="s">
        <v>152</v>
      </c>
      <c r="B20" s="86">
        <v>192.16</v>
      </c>
      <c r="C20" s="86">
        <v>32.73</v>
      </c>
      <c r="D20" s="83">
        <v>224.89</v>
      </c>
      <c r="E20" s="83">
        <v>4.9</v>
      </c>
      <c r="F20" s="83">
        <v>229.79</v>
      </c>
      <c r="G20" s="86">
        <v>7.028635374685544</v>
      </c>
      <c r="H20" s="86">
        <v>13.050519440524116</v>
      </c>
      <c r="I20" s="86">
        <v>10.039577407604831</v>
      </c>
      <c r="J20" s="87">
        <v>25.520833333333336</v>
      </c>
    </row>
    <row r="21" spans="1:10" ht="12.75">
      <c r="A21" s="67" t="s">
        <v>208</v>
      </c>
      <c r="B21" s="148">
        <v>819.95</v>
      </c>
      <c r="C21" s="148">
        <v>253.73</v>
      </c>
      <c r="D21" s="137">
        <v>1073.68</v>
      </c>
      <c r="E21" s="137">
        <v>29.59</v>
      </c>
      <c r="F21" s="137">
        <v>1103.27</v>
      </c>
      <c r="G21" s="148">
        <v>7.073714801262656</v>
      </c>
      <c r="H21" s="148">
        <v>15.335799302516488</v>
      </c>
      <c r="I21" s="148">
        <v>11.204757051889572</v>
      </c>
      <c r="J21" s="138">
        <v>22.016369047619047</v>
      </c>
    </row>
    <row r="22" spans="1:10" ht="12.75">
      <c r="A22" s="39"/>
      <c r="B22" s="86"/>
      <c r="C22" s="86"/>
      <c r="D22" s="83"/>
      <c r="E22" s="83"/>
      <c r="F22" s="83"/>
      <c r="G22" s="86"/>
      <c r="H22" s="86"/>
      <c r="I22" s="86"/>
      <c r="J22" s="87"/>
    </row>
    <row r="23" spans="1:10" ht="12.75">
      <c r="A23" s="67" t="s">
        <v>153</v>
      </c>
      <c r="B23" s="148">
        <v>1832.385</v>
      </c>
      <c r="C23" s="148">
        <v>2591.648</v>
      </c>
      <c r="D23" s="137">
        <v>4424.033</v>
      </c>
      <c r="E23" s="137">
        <v>1308.659</v>
      </c>
      <c r="F23" s="137">
        <v>5732.692000000001</v>
      </c>
      <c r="G23" s="148">
        <v>7.270121130921807</v>
      </c>
      <c r="H23" s="148">
        <v>13.0958627100547</v>
      </c>
      <c r="I23" s="148">
        <v>10.182991920488254</v>
      </c>
      <c r="J23" s="138">
        <v>24.661434090266656</v>
      </c>
    </row>
    <row r="24" spans="1:10" ht="12.75">
      <c r="A24" s="39"/>
      <c r="B24" s="148"/>
      <c r="C24" s="148"/>
      <c r="D24" s="83"/>
      <c r="E24" s="83"/>
      <c r="F24" s="83"/>
      <c r="G24" s="86"/>
      <c r="H24" s="86"/>
      <c r="I24" s="86"/>
      <c r="J24" s="87"/>
    </row>
    <row r="25" spans="1:10" ht="12.75">
      <c r="A25" s="67" t="s">
        <v>154</v>
      </c>
      <c r="B25" s="148">
        <v>1388.454</v>
      </c>
      <c r="C25" s="148">
        <v>2668.737</v>
      </c>
      <c r="D25" s="137">
        <v>4057.191</v>
      </c>
      <c r="E25" s="137">
        <v>265.288</v>
      </c>
      <c r="F25" s="137">
        <v>4322.478999999999</v>
      </c>
      <c r="G25" s="148">
        <v>6.8862306635261294</v>
      </c>
      <c r="H25" s="148">
        <v>13.020819686372901</v>
      </c>
      <c r="I25" s="148">
        <v>9.953525174949515</v>
      </c>
      <c r="J25" s="138">
        <v>22.18683616291712</v>
      </c>
    </row>
    <row r="26" spans="1:10" ht="12.75">
      <c r="A26" s="39"/>
      <c r="B26" s="86"/>
      <c r="C26" s="86"/>
      <c r="D26" s="83"/>
      <c r="E26" s="83"/>
      <c r="F26" s="83"/>
      <c r="G26" s="86"/>
      <c r="H26" s="86"/>
      <c r="I26" s="86"/>
      <c r="J26" s="87"/>
    </row>
    <row r="27" spans="1:10" ht="12.75">
      <c r="A27" s="39" t="s">
        <v>155</v>
      </c>
      <c r="B27" s="86">
        <v>109.73400000000001</v>
      </c>
      <c r="C27" s="86">
        <v>3332.234</v>
      </c>
      <c r="D27" s="83">
        <v>3441.968</v>
      </c>
      <c r="E27" s="83">
        <v>133.654</v>
      </c>
      <c r="F27" s="83">
        <v>3575.622</v>
      </c>
      <c r="G27" s="86">
        <v>6.689764614574864</v>
      </c>
      <c r="H27" s="86">
        <v>12.801741116569586</v>
      </c>
      <c r="I27" s="86">
        <v>9.745752865572225</v>
      </c>
      <c r="J27" s="87">
        <v>18.45030369961347</v>
      </c>
    </row>
    <row r="28" spans="1:10" ht="12.75">
      <c r="A28" s="39" t="s">
        <v>156</v>
      </c>
      <c r="B28" s="86">
        <v>105.21</v>
      </c>
      <c r="C28" s="86">
        <v>5732.309</v>
      </c>
      <c r="D28" s="83">
        <v>5837.519</v>
      </c>
      <c r="E28" s="83">
        <v>1359.31</v>
      </c>
      <c r="F28" s="83">
        <v>7196.829</v>
      </c>
      <c r="G28" s="86">
        <v>3.032338021673968</v>
      </c>
      <c r="H28" s="86">
        <v>13.452605155972483</v>
      </c>
      <c r="I28" s="86">
        <v>8.242471588823225</v>
      </c>
      <c r="J28" s="87">
        <v>22.62462342504286</v>
      </c>
    </row>
    <row r="29" spans="1:10" ht="12.75">
      <c r="A29" s="39" t="s">
        <v>157</v>
      </c>
      <c r="B29" s="86">
        <v>365.68</v>
      </c>
      <c r="C29" s="86">
        <v>8153.513</v>
      </c>
      <c r="D29" s="83">
        <v>8519.193</v>
      </c>
      <c r="E29" s="83">
        <v>353.24</v>
      </c>
      <c r="F29" s="83">
        <v>8872.432999999999</v>
      </c>
      <c r="G29" s="86">
        <v>3.283469516027656</v>
      </c>
      <c r="H29" s="86">
        <v>6.008076828984328</v>
      </c>
      <c r="I29" s="86">
        <v>4.645773172505992</v>
      </c>
      <c r="J29" s="87">
        <v>14.105902084498045</v>
      </c>
    </row>
    <row r="30" spans="1:10" ht="12.75">
      <c r="A30" s="67" t="s">
        <v>209</v>
      </c>
      <c r="B30" s="148">
        <v>580.624</v>
      </c>
      <c r="C30" s="148">
        <v>17218.056</v>
      </c>
      <c r="D30" s="137">
        <v>17798.68</v>
      </c>
      <c r="E30" s="137">
        <v>1846.204</v>
      </c>
      <c r="F30" s="137">
        <v>19644.884000000002</v>
      </c>
      <c r="G30" s="148">
        <v>6.898949038305001</v>
      </c>
      <c r="H30" s="148">
        <v>13.11795416396598</v>
      </c>
      <c r="I30" s="148">
        <v>10.00845160113549</v>
      </c>
      <c r="J30" s="138">
        <v>19.98770123528966</v>
      </c>
    </row>
    <row r="31" spans="1:10" ht="12.75">
      <c r="A31" s="39"/>
      <c r="B31" s="86"/>
      <c r="C31" s="86"/>
      <c r="D31" s="83"/>
      <c r="E31" s="83"/>
      <c r="F31" s="83"/>
      <c r="G31" s="86"/>
      <c r="H31" s="86"/>
      <c r="I31" s="86"/>
      <c r="J31" s="87"/>
    </row>
    <row r="32" spans="1:10" ht="12.75">
      <c r="A32" s="39" t="s">
        <v>158</v>
      </c>
      <c r="B32" s="86">
        <v>938.1510000000001</v>
      </c>
      <c r="C32" s="86">
        <v>12549.9</v>
      </c>
      <c r="D32" s="83">
        <v>13488.051</v>
      </c>
      <c r="E32" s="83">
        <v>144.35</v>
      </c>
      <c r="F32" s="83">
        <v>13632.401</v>
      </c>
      <c r="G32" s="86">
        <v>7.027372517175962</v>
      </c>
      <c r="H32" s="86">
        <v>13.577753158525857</v>
      </c>
      <c r="I32" s="86">
        <v>10.30256283785091</v>
      </c>
      <c r="J32" s="87">
        <v>18.705455487883892</v>
      </c>
    </row>
    <row r="33" spans="1:10" ht="12.75">
      <c r="A33" s="39" t="s">
        <v>159</v>
      </c>
      <c r="B33" s="86">
        <v>106.719</v>
      </c>
      <c r="C33" s="86">
        <v>2036.8</v>
      </c>
      <c r="D33" s="83">
        <v>2143.519</v>
      </c>
      <c r="E33" s="83">
        <v>1.002</v>
      </c>
      <c r="F33" s="83">
        <v>2144.5209999999997</v>
      </c>
      <c r="G33" s="86">
        <v>7.638631114439989</v>
      </c>
      <c r="H33" s="86">
        <v>14.07275771096827</v>
      </c>
      <c r="I33" s="86">
        <v>10.85569441270413</v>
      </c>
      <c r="J33" s="87">
        <v>23.302325581395348</v>
      </c>
    </row>
    <row r="34" spans="1:10" ht="12.75">
      <c r="A34" s="39" t="s">
        <v>160</v>
      </c>
      <c r="B34" s="86">
        <v>489.965</v>
      </c>
      <c r="C34" s="86">
        <v>3168.504</v>
      </c>
      <c r="D34" s="83">
        <v>3658.469</v>
      </c>
      <c r="E34" s="83">
        <v>226.7</v>
      </c>
      <c r="F34" s="83">
        <v>3885.169</v>
      </c>
      <c r="G34" s="86">
        <v>7.319606345894471</v>
      </c>
      <c r="H34" s="86">
        <v>12.961013775514893</v>
      </c>
      <c r="I34" s="86">
        <v>10.140310060704682</v>
      </c>
      <c r="J34" s="87">
        <v>17.57636842921383</v>
      </c>
    </row>
    <row r="35" spans="1:10" ht="12.75">
      <c r="A35" s="39" t="s">
        <v>161</v>
      </c>
      <c r="B35" s="86">
        <v>487.821</v>
      </c>
      <c r="C35" s="86">
        <v>2753.11</v>
      </c>
      <c r="D35" s="83">
        <v>3240.931</v>
      </c>
      <c r="E35" s="83">
        <v>55.235</v>
      </c>
      <c r="F35" s="83">
        <v>3296.166</v>
      </c>
      <c r="G35" s="86">
        <v>7.8282202604691555</v>
      </c>
      <c r="H35" s="86">
        <v>13.764924987693634</v>
      </c>
      <c r="I35" s="86">
        <v>10.796572624081396</v>
      </c>
      <c r="J35" s="87">
        <v>23.645119863013697</v>
      </c>
    </row>
    <row r="36" spans="1:10" ht="12.75">
      <c r="A36" s="67" t="s">
        <v>162</v>
      </c>
      <c r="B36" s="148">
        <v>2022.656</v>
      </c>
      <c r="C36" s="148">
        <v>20508.314000000002</v>
      </c>
      <c r="D36" s="137">
        <v>22530.97</v>
      </c>
      <c r="E36" s="137">
        <v>427.28700000000003</v>
      </c>
      <c r="F36" s="137">
        <v>22958.257</v>
      </c>
      <c r="G36" s="148">
        <v>7.284903126317974</v>
      </c>
      <c r="H36" s="148">
        <v>13.515449072744982</v>
      </c>
      <c r="I36" s="148">
        <v>10.400176099531478</v>
      </c>
      <c r="J36" s="138">
        <v>18.582543272157952</v>
      </c>
    </row>
    <row r="37" spans="1:10" ht="12.75">
      <c r="A37" s="39"/>
      <c r="B37" s="148"/>
      <c r="C37" s="148"/>
      <c r="D37" s="83"/>
      <c r="E37" s="83"/>
      <c r="F37" s="83"/>
      <c r="G37" s="86"/>
      <c r="H37" s="86"/>
      <c r="I37" s="86"/>
      <c r="J37" s="87"/>
    </row>
    <row r="38" spans="1:10" ht="12.75">
      <c r="A38" s="67" t="s">
        <v>163</v>
      </c>
      <c r="B38" s="148">
        <v>641.42</v>
      </c>
      <c r="C38" s="148">
        <v>1588.1419999999998</v>
      </c>
      <c r="D38" s="137">
        <v>2229.562</v>
      </c>
      <c r="E38" s="137">
        <v>25.241</v>
      </c>
      <c r="F38" s="137">
        <v>2254.803</v>
      </c>
      <c r="G38" s="148">
        <v>7.012155059982749</v>
      </c>
      <c r="H38" s="148">
        <v>13.249221222022598</v>
      </c>
      <c r="I38" s="148">
        <v>10.130688141002674</v>
      </c>
      <c r="J38" s="138">
        <v>23.178145087235997</v>
      </c>
    </row>
    <row r="39" spans="1:10" ht="12.75">
      <c r="A39" s="39"/>
      <c r="B39" s="86"/>
      <c r="C39" s="86"/>
      <c r="D39" s="83"/>
      <c r="E39" s="83"/>
      <c r="F39" s="83"/>
      <c r="G39" s="86"/>
      <c r="H39" s="86"/>
      <c r="I39" s="86"/>
      <c r="J39" s="87"/>
    </row>
    <row r="40" spans="1:10" ht="12.75">
      <c r="A40" s="39" t="s">
        <v>164</v>
      </c>
      <c r="B40" s="86">
        <v>673.594</v>
      </c>
      <c r="C40" s="86">
        <v>1107.038</v>
      </c>
      <c r="D40" s="83">
        <v>1780.632</v>
      </c>
      <c r="E40" s="83">
        <v>47.66</v>
      </c>
      <c r="F40" s="83">
        <v>1828.2920000000001</v>
      </c>
      <c r="G40" s="86">
        <v>6.960612016638729</v>
      </c>
      <c r="H40" s="86">
        <v>12.907494298953758</v>
      </c>
      <c r="I40" s="86">
        <v>9.934053157796242</v>
      </c>
      <c r="J40" s="87">
        <v>33.25889741800418</v>
      </c>
    </row>
    <row r="41" spans="1:10" ht="12.75">
      <c r="A41" s="39" t="s">
        <v>165</v>
      </c>
      <c r="B41" s="86">
        <v>4070.696</v>
      </c>
      <c r="C41" s="86">
        <v>1299.127</v>
      </c>
      <c r="D41" s="83">
        <v>5369.823</v>
      </c>
      <c r="E41" s="83">
        <v>76.713</v>
      </c>
      <c r="F41" s="83">
        <v>5446.536</v>
      </c>
      <c r="G41" s="86">
        <v>7.067471591708475</v>
      </c>
      <c r="H41" s="86">
        <v>13.448896498404158</v>
      </c>
      <c r="I41" s="86">
        <v>10.258184045056318</v>
      </c>
      <c r="J41" s="87">
        <v>24.890655418559376</v>
      </c>
    </row>
    <row r="42" spans="1:10" ht="12.75">
      <c r="A42" s="39" t="s">
        <v>166</v>
      </c>
      <c r="B42" s="86">
        <v>1237.466</v>
      </c>
      <c r="C42" s="86">
        <v>1663.417</v>
      </c>
      <c r="D42" s="83">
        <v>2900.883</v>
      </c>
      <c r="E42" s="83">
        <v>187.549</v>
      </c>
      <c r="F42" s="83">
        <v>3088.432</v>
      </c>
      <c r="G42" s="86">
        <v>7.434809730279332</v>
      </c>
      <c r="H42" s="86">
        <v>14.049653454090638</v>
      </c>
      <c r="I42" s="86">
        <v>10.742231592184986</v>
      </c>
      <c r="J42" s="87">
        <v>25.489127480293558</v>
      </c>
    </row>
    <row r="43" spans="1:10" ht="12.75">
      <c r="A43" s="39" t="s">
        <v>167</v>
      </c>
      <c r="B43" s="86">
        <v>4056.992</v>
      </c>
      <c r="C43" s="86">
        <v>2202.655</v>
      </c>
      <c r="D43" s="83">
        <v>6259.647000000001</v>
      </c>
      <c r="E43" s="83">
        <v>57.526</v>
      </c>
      <c r="F43" s="83">
        <v>6317.173000000001</v>
      </c>
      <c r="G43" s="86">
        <v>7.611491319815766</v>
      </c>
      <c r="H43" s="86">
        <v>13.87779196954264</v>
      </c>
      <c r="I43" s="86">
        <v>10.744641644679202</v>
      </c>
      <c r="J43" s="87">
        <v>26.94426229508197</v>
      </c>
    </row>
    <row r="44" spans="1:10" ht="12.75">
      <c r="A44" s="39" t="s">
        <v>168</v>
      </c>
      <c r="B44" s="86">
        <v>671.139</v>
      </c>
      <c r="C44" s="86">
        <v>810.8059999999999</v>
      </c>
      <c r="D44" s="83">
        <v>1481.945</v>
      </c>
      <c r="E44" s="83">
        <v>54.793</v>
      </c>
      <c r="F44" s="83">
        <v>1536.7379999999998</v>
      </c>
      <c r="G44" s="86">
        <v>7.017125113206829</v>
      </c>
      <c r="H44" s="86">
        <v>12.837265382842363</v>
      </c>
      <c r="I44" s="86">
        <v>9.927195248024596</v>
      </c>
      <c r="J44" s="87">
        <v>20.316277345198365</v>
      </c>
    </row>
    <row r="45" spans="1:10" ht="12.75">
      <c r="A45" s="39" t="s">
        <v>169</v>
      </c>
      <c r="B45" s="86">
        <v>3398.0069999999996</v>
      </c>
      <c r="C45" s="86">
        <v>2772.812</v>
      </c>
      <c r="D45" s="83">
        <v>6170.8189999999995</v>
      </c>
      <c r="E45" s="83">
        <v>366.03</v>
      </c>
      <c r="F45" s="83">
        <v>6536.848999999999</v>
      </c>
      <c r="G45" s="86">
        <v>6.990791476004095</v>
      </c>
      <c r="H45" s="86">
        <v>13.769958652224993</v>
      </c>
      <c r="I45" s="86">
        <v>10.380375064114544</v>
      </c>
      <c r="J45" s="87">
        <v>30</v>
      </c>
    </row>
    <row r="46" spans="1:10" ht="12.75">
      <c r="A46" s="39" t="s">
        <v>170</v>
      </c>
      <c r="B46" s="86">
        <v>483.102</v>
      </c>
      <c r="C46" s="86">
        <v>1548.642</v>
      </c>
      <c r="D46" s="83">
        <v>2031.7440000000001</v>
      </c>
      <c r="E46" s="83">
        <v>291.191</v>
      </c>
      <c r="F46" s="83">
        <v>2322.935</v>
      </c>
      <c r="G46" s="86">
        <v>7.483811280372637</v>
      </c>
      <c r="H46" s="86">
        <v>13.36738858305604</v>
      </c>
      <c r="I46" s="86">
        <v>10.42559993171434</v>
      </c>
      <c r="J46" s="87">
        <v>17.31321719483917</v>
      </c>
    </row>
    <row r="47" spans="1:10" ht="12.75">
      <c r="A47" s="39" t="s">
        <v>171</v>
      </c>
      <c r="B47" s="86">
        <v>3035.883</v>
      </c>
      <c r="C47" s="86">
        <v>768.123</v>
      </c>
      <c r="D47" s="83">
        <v>3804.006</v>
      </c>
      <c r="E47" s="83">
        <v>1448.36</v>
      </c>
      <c r="F47" s="83">
        <v>5252.366</v>
      </c>
      <c r="G47" s="86">
        <v>7.2921039911394345</v>
      </c>
      <c r="H47" s="86">
        <v>13.33104096700314</v>
      </c>
      <c r="I47" s="86">
        <v>10.311572479071287</v>
      </c>
      <c r="J47" s="87">
        <v>16.450037480407968</v>
      </c>
    </row>
    <row r="48" spans="1:10" ht="12.75">
      <c r="A48" s="39" t="s">
        <v>172</v>
      </c>
      <c r="B48" s="86">
        <v>2455.9970000000003</v>
      </c>
      <c r="C48" s="86">
        <v>5462.21</v>
      </c>
      <c r="D48" s="83">
        <v>7918.207</v>
      </c>
      <c r="E48" s="83">
        <v>9.77</v>
      </c>
      <c r="F48" s="83">
        <v>7927.977000000001</v>
      </c>
      <c r="G48" s="86">
        <v>6.814758862267287</v>
      </c>
      <c r="H48" s="86">
        <v>13.158372576300906</v>
      </c>
      <c r="I48" s="86">
        <v>9.986565719284096</v>
      </c>
      <c r="J48" s="87">
        <v>18.19366852886406</v>
      </c>
    </row>
    <row r="49" spans="1:11" s="400" customFormat="1" ht="12.75">
      <c r="A49" s="67" t="s">
        <v>210</v>
      </c>
      <c r="B49" s="148">
        <v>20082.875999999997</v>
      </c>
      <c r="C49" s="148">
        <v>17634.83</v>
      </c>
      <c r="D49" s="137">
        <v>37717.706</v>
      </c>
      <c r="E49" s="137">
        <v>2539.5919999999996</v>
      </c>
      <c r="F49" s="137">
        <v>40257.297999999995</v>
      </c>
      <c r="G49" s="148">
        <v>7.171806026452996</v>
      </c>
      <c r="H49" s="148">
        <v>13.39260992848844</v>
      </c>
      <c r="I49" s="148">
        <v>10.28220797747072</v>
      </c>
      <c r="J49" s="138">
        <v>18.908717276707268</v>
      </c>
      <c r="K49" s="67"/>
    </row>
    <row r="50" spans="1:10" ht="12.75">
      <c r="A50" s="39"/>
      <c r="B50" s="148"/>
      <c r="C50" s="148"/>
      <c r="D50" s="83"/>
      <c r="E50" s="83"/>
      <c r="F50" s="83"/>
      <c r="G50" s="86"/>
      <c r="H50" s="86"/>
      <c r="I50" s="86"/>
      <c r="J50" s="87"/>
    </row>
    <row r="51" spans="1:10" ht="12.75">
      <c r="A51" s="67" t="s">
        <v>173</v>
      </c>
      <c r="B51" s="148">
        <v>1268.146</v>
      </c>
      <c r="C51" s="148">
        <v>3023.406</v>
      </c>
      <c r="D51" s="137">
        <v>4291.552</v>
      </c>
      <c r="E51" s="137">
        <v>8.384</v>
      </c>
      <c r="F51" s="137">
        <v>4299.936</v>
      </c>
      <c r="G51" s="148">
        <v>6.86656289424763</v>
      </c>
      <c r="H51" s="148">
        <v>13.467263097222235</v>
      </c>
      <c r="I51" s="148">
        <v>10.166912995734933</v>
      </c>
      <c r="J51" s="138">
        <v>17.006085192697768</v>
      </c>
    </row>
    <row r="52" spans="1:10" ht="12.75">
      <c r="A52" s="39"/>
      <c r="B52" s="86"/>
      <c r="C52" s="86"/>
      <c r="D52" s="83"/>
      <c r="E52" s="83"/>
      <c r="F52" s="83"/>
      <c r="G52" s="86"/>
      <c r="H52" s="86"/>
      <c r="I52" s="86"/>
      <c r="J52" s="87"/>
    </row>
    <row r="53" spans="1:10" ht="12.75">
      <c r="A53" s="39" t="s">
        <v>174</v>
      </c>
      <c r="B53" s="86">
        <v>6.368</v>
      </c>
      <c r="C53" s="86">
        <v>1357.698</v>
      </c>
      <c r="D53" s="83">
        <v>1364.066</v>
      </c>
      <c r="E53" s="83">
        <v>51.062</v>
      </c>
      <c r="F53" s="83">
        <v>1415.128</v>
      </c>
      <c r="G53" s="86">
        <v>2.5844155844155847</v>
      </c>
      <c r="H53" s="86">
        <v>5.677371603482451</v>
      </c>
      <c r="I53" s="86">
        <v>4.1308935939490175</v>
      </c>
      <c r="J53" s="87">
        <v>20.706407137064073</v>
      </c>
    </row>
    <row r="54" spans="1:10" ht="12.75">
      <c r="A54" s="39" t="s">
        <v>175</v>
      </c>
      <c r="B54" s="86">
        <v>775.41</v>
      </c>
      <c r="C54" s="86">
        <v>4683.374</v>
      </c>
      <c r="D54" s="83">
        <v>5458.784</v>
      </c>
      <c r="E54" s="83">
        <v>83.927</v>
      </c>
      <c r="F54" s="83">
        <v>5542.710999999999</v>
      </c>
      <c r="G54" s="86">
        <v>7.249058887154774</v>
      </c>
      <c r="H54" s="86">
        <v>12.741865916168434</v>
      </c>
      <c r="I54" s="86">
        <v>9.995462401661605</v>
      </c>
      <c r="J54" s="87">
        <v>30.65266617969321</v>
      </c>
    </row>
    <row r="55" spans="1:10" ht="12.75">
      <c r="A55" s="39" t="s">
        <v>176</v>
      </c>
      <c r="B55" s="86">
        <v>143.03</v>
      </c>
      <c r="C55" s="86">
        <v>7062.45</v>
      </c>
      <c r="D55" s="83">
        <v>7205.48</v>
      </c>
      <c r="E55" s="83">
        <v>122.527</v>
      </c>
      <c r="F55" s="83">
        <v>7328.007</v>
      </c>
      <c r="G55" s="86">
        <v>6.857962213225371</v>
      </c>
      <c r="H55" s="86">
        <v>12.590729761874197</v>
      </c>
      <c r="I55" s="86">
        <v>9.724345987549784</v>
      </c>
      <c r="J55" s="87">
        <v>19.371857707509882</v>
      </c>
    </row>
    <row r="56" spans="1:10" ht="12.75">
      <c r="A56" s="39" t="s">
        <v>177</v>
      </c>
      <c r="B56" s="86">
        <v>743.105</v>
      </c>
      <c r="C56" s="86">
        <v>2200.596</v>
      </c>
      <c r="D56" s="83">
        <v>2943.701</v>
      </c>
      <c r="E56" s="83">
        <v>15.99</v>
      </c>
      <c r="F56" s="83">
        <v>2959.691</v>
      </c>
      <c r="G56" s="86">
        <v>6.954759989214423</v>
      </c>
      <c r="H56" s="86">
        <v>12.801341737917953</v>
      </c>
      <c r="I56" s="86">
        <v>9.878050863566187</v>
      </c>
      <c r="J56" s="87">
        <v>29.17883211678832</v>
      </c>
    </row>
    <row r="57" spans="1:10" ht="12.75">
      <c r="A57" s="39" t="s">
        <v>178</v>
      </c>
      <c r="B57" s="86">
        <v>1740.2430000000002</v>
      </c>
      <c r="C57" s="86">
        <v>2690.757</v>
      </c>
      <c r="D57" s="83">
        <v>4431</v>
      </c>
      <c r="E57" s="83">
        <v>1350.112</v>
      </c>
      <c r="F57" s="83">
        <v>5781.112</v>
      </c>
      <c r="G57" s="86">
        <v>7.64267579716455</v>
      </c>
      <c r="H57" s="86">
        <v>12.812133252945854</v>
      </c>
      <c r="I57" s="86">
        <v>10.227404525055203</v>
      </c>
      <c r="J57" s="87">
        <v>23.36763764127594</v>
      </c>
    </row>
    <row r="58" spans="1:10" ht="12.75">
      <c r="A58" s="67" t="s">
        <v>179</v>
      </c>
      <c r="B58" s="148">
        <v>3408.156</v>
      </c>
      <c r="C58" s="148">
        <v>17994.875</v>
      </c>
      <c r="D58" s="137">
        <v>21403.031</v>
      </c>
      <c r="E58" s="137">
        <v>1623.618</v>
      </c>
      <c r="F58" s="137">
        <v>23026.648999999998</v>
      </c>
      <c r="G58" s="148">
        <v>7.417244865540395</v>
      </c>
      <c r="H58" s="148">
        <v>12.716603517234844</v>
      </c>
      <c r="I58" s="148">
        <v>10.06692419138762</v>
      </c>
      <c r="J58" s="138">
        <v>23.243021158416123</v>
      </c>
    </row>
    <row r="59" spans="1:10" ht="12.75">
      <c r="A59" s="39"/>
      <c r="B59" s="86"/>
      <c r="C59" s="86"/>
      <c r="D59" s="83"/>
      <c r="E59" s="83"/>
      <c r="F59" s="83"/>
      <c r="G59" s="86"/>
      <c r="H59" s="86"/>
      <c r="I59" s="86"/>
      <c r="J59" s="87"/>
    </row>
    <row r="60" spans="1:10" ht="12.75">
      <c r="A60" s="39" t="s">
        <v>180</v>
      </c>
      <c r="B60" s="86">
        <v>402.032</v>
      </c>
      <c r="C60" s="86">
        <v>5329.294</v>
      </c>
      <c r="D60" s="83">
        <v>5731.326</v>
      </c>
      <c r="E60" s="83">
        <v>118.416</v>
      </c>
      <c r="F60" s="83">
        <v>5849.742</v>
      </c>
      <c r="G60" s="86">
        <v>7.1504416007889215</v>
      </c>
      <c r="H60" s="86">
        <v>12.942468310830353</v>
      </c>
      <c r="I60" s="86">
        <v>10.046454955809637</v>
      </c>
      <c r="J60" s="87">
        <v>24.22585924713584</v>
      </c>
    </row>
    <row r="61" spans="1:10" ht="12.75">
      <c r="A61" s="39" t="s">
        <v>181</v>
      </c>
      <c r="B61" s="86">
        <v>56.09</v>
      </c>
      <c r="C61" s="86">
        <v>2937.07</v>
      </c>
      <c r="D61" s="83">
        <v>2993.16</v>
      </c>
      <c r="E61" s="83">
        <v>60.128</v>
      </c>
      <c r="F61" s="83">
        <v>3053.2880000000005</v>
      </c>
      <c r="G61" s="86">
        <v>7.692857142857143</v>
      </c>
      <c r="H61" s="86">
        <v>13.244589583473257</v>
      </c>
      <c r="I61" s="86">
        <v>10.4687233631652</v>
      </c>
      <c r="J61" s="87">
        <v>19.630427685275873</v>
      </c>
    </row>
    <row r="62" spans="1:10" ht="12.75">
      <c r="A62" s="39" t="s">
        <v>182</v>
      </c>
      <c r="B62" s="86">
        <v>400.62699999999995</v>
      </c>
      <c r="C62" s="86">
        <v>3802.817</v>
      </c>
      <c r="D62" s="83">
        <v>4203.4439999999995</v>
      </c>
      <c r="E62" s="83">
        <v>511.11400000000003</v>
      </c>
      <c r="F62" s="83">
        <v>4714.557999999999</v>
      </c>
      <c r="G62" s="86">
        <v>7.769934362098092</v>
      </c>
      <c r="H62" s="86">
        <v>12.690074580180788</v>
      </c>
      <c r="I62" s="86">
        <v>10.23000447113944</v>
      </c>
      <c r="J62" s="87">
        <v>22.576703918017582</v>
      </c>
    </row>
    <row r="63" spans="1:10" ht="12.75">
      <c r="A63" s="67" t="s">
        <v>183</v>
      </c>
      <c r="B63" s="148">
        <v>858.749</v>
      </c>
      <c r="C63" s="148">
        <v>12069.181</v>
      </c>
      <c r="D63" s="137">
        <v>12927.93</v>
      </c>
      <c r="E63" s="137">
        <v>689.658</v>
      </c>
      <c r="F63" s="137">
        <v>13617.588</v>
      </c>
      <c r="G63" s="148">
        <v>7.454571395705985</v>
      </c>
      <c r="H63" s="148">
        <v>12.942634530179383</v>
      </c>
      <c r="I63" s="148">
        <v>10.198602962942683</v>
      </c>
      <c r="J63" s="138">
        <v>22.54521085322001</v>
      </c>
    </row>
    <row r="64" spans="1:10" ht="12.75">
      <c r="A64" s="39"/>
      <c r="B64" s="148"/>
      <c r="C64" s="148"/>
      <c r="D64" s="83"/>
      <c r="E64" s="83"/>
      <c r="F64" s="83"/>
      <c r="G64" s="86"/>
      <c r="H64" s="86"/>
      <c r="I64" s="86"/>
      <c r="J64" s="87"/>
    </row>
    <row r="65" spans="1:10" ht="12.75">
      <c r="A65" s="67" t="s">
        <v>184</v>
      </c>
      <c r="B65" s="148">
        <v>32.14</v>
      </c>
      <c r="C65" s="148">
        <v>14659.228000000001</v>
      </c>
      <c r="D65" s="137">
        <v>14691.368</v>
      </c>
      <c r="E65" s="137">
        <v>5.85</v>
      </c>
      <c r="F65" s="137">
        <v>14697.218</v>
      </c>
      <c r="G65" s="148">
        <v>5</v>
      </c>
      <c r="H65" s="148">
        <v>14.217545251064784</v>
      </c>
      <c r="I65" s="148">
        <v>9.608772625532392</v>
      </c>
      <c r="J65" s="138">
        <v>18</v>
      </c>
    </row>
    <row r="66" spans="1:10" ht="12.75">
      <c r="A66" s="39"/>
      <c r="B66" s="86"/>
      <c r="C66" s="86"/>
      <c r="D66" s="83"/>
      <c r="E66" s="83"/>
      <c r="F66" s="83"/>
      <c r="G66" s="86">
        <v>8.010753624201627</v>
      </c>
      <c r="H66" s="86">
        <v>13.073653262693162</v>
      </c>
      <c r="I66" s="86">
        <v>10.542203443447395</v>
      </c>
      <c r="J66" s="87"/>
    </row>
    <row r="67" spans="1:10" ht="12.75">
      <c r="A67" s="39" t="s">
        <v>185</v>
      </c>
      <c r="B67" s="86">
        <v>78.97800000000001</v>
      </c>
      <c r="C67" s="86">
        <v>2045.942</v>
      </c>
      <c r="D67" s="83">
        <v>2124.92</v>
      </c>
      <c r="E67" s="83">
        <v>395.008</v>
      </c>
      <c r="F67" s="83">
        <v>2519.928</v>
      </c>
      <c r="G67" s="86">
        <v>7.816120877605465</v>
      </c>
      <c r="H67" s="86">
        <v>13.319249027611676</v>
      </c>
      <c r="I67" s="86">
        <v>10.56768495260857</v>
      </c>
      <c r="J67" s="87">
        <v>19.5364755922647</v>
      </c>
    </row>
    <row r="68" spans="1:10" ht="12.75">
      <c r="A68" s="39" t="s">
        <v>186</v>
      </c>
      <c r="B68" s="86">
        <v>80.722</v>
      </c>
      <c r="C68" s="86">
        <v>2514.217</v>
      </c>
      <c r="D68" s="83">
        <v>2594.9390000000003</v>
      </c>
      <c r="E68" s="83">
        <v>268.565</v>
      </c>
      <c r="F68" s="83">
        <v>2863.5040000000004</v>
      </c>
      <c r="G68" s="86">
        <v>7.85007145403649</v>
      </c>
      <c r="H68" s="86">
        <v>12.950837407851958</v>
      </c>
      <c r="I68" s="86">
        <v>10.400454430944224</v>
      </c>
      <c r="J68" s="87">
        <v>19.711192660550456</v>
      </c>
    </row>
    <row r="69" spans="1:10" ht="12.75">
      <c r="A69" s="67" t="s">
        <v>187</v>
      </c>
      <c r="B69" s="148">
        <v>159.7</v>
      </c>
      <c r="C69" s="148">
        <v>4560.159</v>
      </c>
      <c r="D69" s="137">
        <v>4719.8589999999995</v>
      </c>
      <c r="E69" s="137">
        <v>663.573</v>
      </c>
      <c r="F69" s="137">
        <v>5383.432</v>
      </c>
      <c r="G69" s="148"/>
      <c r="H69" s="148"/>
      <c r="I69" s="148"/>
      <c r="J69" s="138">
        <v>19.606813615411887</v>
      </c>
    </row>
    <row r="70" spans="1:10" ht="12.75">
      <c r="A70" s="39"/>
      <c r="B70" s="86"/>
      <c r="C70" s="86"/>
      <c r="D70" s="83"/>
      <c r="E70" s="83"/>
      <c r="F70" s="83"/>
      <c r="G70" s="86">
        <v>7.475429577374953</v>
      </c>
      <c r="H70" s="86">
        <v>13.103476702862997</v>
      </c>
      <c r="I70" s="86">
        <v>10.289453140118976</v>
      </c>
      <c r="J70" s="87"/>
    </row>
    <row r="71" spans="1:10" ht="12.75">
      <c r="A71" s="39" t="s">
        <v>188</v>
      </c>
      <c r="B71" s="86">
        <v>18.421</v>
      </c>
      <c r="C71" s="86">
        <v>413.594</v>
      </c>
      <c r="D71" s="83">
        <v>432.015</v>
      </c>
      <c r="E71" s="50" t="s">
        <v>46</v>
      </c>
      <c r="F71" s="83">
        <v>432.015</v>
      </c>
      <c r="G71" s="86">
        <v>7.440955513242167</v>
      </c>
      <c r="H71" s="86">
        <v>12.93747359039589</v>
      </c>
      <c r="I71" s="86">
        <v>10.189214551819028</v>
      </c>
      <c r="J71" s="53" t="s">
        <v>46</v>
      </c>
    </row>
    <row r="72" spans="1:10" ht="12.75">
      <c r="A72" s="39" t="s">
        <v>189</v>
      </c>
      <c r="B72" s="86">
        <v>23.24</v>
      </c>
      <c r="C72" s="86">
        <v>101.09</v>
      </c>
      <c r="D72" s="83">
        <v>124.33</v>
      </c>
      <c r="E72" s="50" t="s">
        <v>46</v>
      </c>
      <c r="F72" s="83">
        <v>124.33</v>
      </c>
      <c r="G72" s="86">
        <v>4.9695081967213115</v>
      </c>
      <c r="H72" s="86">
        <v>15.047019522977152</v>
      </c>
      <c r="I72" s="86">
        <v>10.008263859849231</v>
      </c>
      <c r="J72" s="53" t="s">
        <v>46</v>
      </c>
    </row>
    <row r="73" spans="1:10" ht="12.75">
      <c r="A73" s="39" t="s">
        <v>190</v>
      </c>
      <c r="B73" s="86">
        <v>30.314</v>
      </c>
      <c r="C73" s="86">
        <v>993.2320000000001</v>
      </c>
      <c r="D73" s="83">
        <v>1023.546</v>
      </c>
      <c r="E73" s="50" t="s">
        <v>46</v>
      </c>
      <c r="F73" s="83">
        <v>1023.546</v>
      </c>
      <c r="G73" s="86">
        <v>7.330138822454809</v>
      </c>
      <c r="H73" s="86">
        <v>13.086931110156016</v>
      </c>
      <c r="I73" s="86">
        <v>10.208534966305413</v>
      </c>
      <c r="J73" s="217" t="s">
        <v>46</v>
      </c>
    </row>
    <row r="74" spans="1:10" ht="12.75">
      <c r="A74" s="39" t="s">
        <v>191</v>
      </c>
      <c r="B74" s="86">
        <v>21.743000000000002</v>
      </c>
      <c r="C74" s="86">
        <v>3637.757</v>
      </c>
      <c r="D74" s="83">
        <v>3659.5</v>
      </c>
      <c r="E74" s="83">
        <v>1.29</v>
      </c>
      <c r="F74" s="83">
        <v>3660.79</v>
      </c>
      <c r="G74" s="86">
        <v>4.4774236387782205</v>
      </c>
      <c r="H74" s="86">
        <v>12.888950058577752</v>
      </c>
      <c r="I74" s="86">
        <v>8.683186848677986</v>
      </c>
      <c r="J74" s="217">
        <v>30</v>
      </c>
    </row>
    <row r="75" spans="1:10" ht="12.75">
      <c r="A75" s="39" t="s">
        <v>192</v>
      </c>
      <c r="B75" s="86">
        <v>6.743</v>
      </c>
      <c r="C75" s="86">
        <v>281.28900000000004</v>
      </c>
      <c r="D75" s="83">
        <v>288.03200000000004</v>
      </c>
      <c r="E75" s="83">
        <v>0.286</v>
      </c>
      <c r="F75" s="83">
        <v>288.31800000000004</v>
      </c>
      <c r="G75" s="86">
        <v>4.5019379844961245</v>
      </c>
      <c r="H75" s="86">
        <v>12.932047918186617</v>
      </c>
      <c r="I75" s="86">
        <v>8.716992951341371</v>
      </c>
      <c r="J75" s="217">
        <v>15.888888888888886</v>
      </c>
    </row>
    <row r="76" spans="1:10" ht="12.75">
      <c r="A76" s="39" t="s">
        <v>193</v>
      </c>
      <c r="B76" s="86">
        <v>53.429</v>
      </c>
      <c r="C76" s="86">
        <v>769.765</v>
      </c>
      <c r="D76" s="83">
        <v>823.194</v>
      </c>
      <c r="E76" s="83">
        <v>18.304</v>
      </c>
      <c r="F76" s="83">
        <v>841.4979999999999</v>
      </c>
      <c r="G76" s="86">
        <v>7.022479416146055</v>
      </c>
      <c r="H76" s="86">
        <v>13.638993803571076</v>
      </c>
      <c r="I76" s="86">
        <v>10.330736609858565</v>
      </c>
      <c r="J76" s="87">
        <v>24.903401360544215</v>
      </c>
    </row>
    <row r="77" spans="1:10" ht="12.75">
      <c r="A77" s="39" t="s">
        <v>194</v>
      </c>
      <c r="B77" s="86">
        <v>38.247</v>
      </c>
      <c r="C77" s="86">
        <v>266.443</v>
      </c>
      <c r="D77" s="83">
        <v>304.69</v>
      </c>
      <c r="E77" s="83">
        <v>0.054</v>
      </c>
      <c r="F77" s="83">
        <v>304.74399999999997</v>
      </c>
      <c r="G77" s="86">
        <v>7.629407973986288</v>
      </c>
      <c r="H77" s="86">
        <v>13.646880803784704</v>
      </c>
      <c r="I77" s="86">
        <v>10.638144388885497</v>
      </c>
      <c r="J77" s="87">
        <v>18</v>
      </c>
    </row>
    <row r="78" spans="1:10" ht="12.75">
      <c r="A78" s="39" t="s">
        <v>195</v>
      </c>
      <c r="B78" s="86">
        <v>195.49400000000003</v>
      </c>
      <c r="C78" s="86">
        <v>1242.894</v>
      </c>
      <c r="D78" s="83">
        <v>1438.388</v>
      </c>
      <c r="E78" s="83">
        <v>278.47</v>
      </c>
      <c r="F78" s="83">
        <v>1716.858</v>
      </c>
      <c r="G78" s="86"/>
      <c r="H78" s="86"/>
      <c r="I78" s="86"/>
      <c r="J78" s="87">
        <v>16.499970373881617</v>
      </c>
    </row>
    <row r="79" spans="1:10" ht="12.75">
      <c r="A79" s="67" t="s">
        <v>211</v>
      </c>
      <c r="B79" s="148">
        <v>387.63100000000003</v>
      </c>
      <c r="C79" s="148">
        <v>7706.064</v>
      </c>
      <c r="D79" s="137">
        <v>8093.695000000001</v>
      </c>
      <c r="E79" s="137">
        <v>298.40400000000005</v>
      </c>
      <c r="F79" s="137">
        <v>8392.099</v>
      </c>
      <c r="G79" s="148">
        <v>7.383936651063203</v>
      </c>
      <c r="H79" s="148">
        <v>13.522158202586418</v>
      </c>
      <c r="I79" s="148">
        <v>10.45304742682481</v>
      </c>
      <c r="J79" s="138">
        <v>16.881873727087576</v>
      </c>
    </row>
    <row r="80" spans="1:10" ht="12.75">
      <c r="A80" s="39"/>
      <c r="B80" s="86"/>
      <c r="C80" s="86"/>
      <c r="D80" s="83"/>
      <c r="E80" s="83"/>
      <c r="F80" s="83"/>
      <c r="G80" s="86"/>
      <c r="H80" s="86"/>
      <c r="I80" s="86"/>
      <c r="J80" s="87"/>
    </row>
    <row r="81" spans="1:10" ht="12.75">
      <c r="A81" s="39" t="s">
        <v>196</v>
      </c>
      <c r="B81" s="86">
        <v>20.948</v>
      </c>
      <c r="C81" s="86">
        <v>6.103</v>
      </c>
      <c r="D81" s="83">
        <v>27.051000000000002</v>
      </c>
      <c r="E81" s="83">
        <v>7.562</v>
      </c>
      <c r="F81" s="83">
        <v>34.613</v>
      </c>
      <c r="G81" s="86">
        <v>7.067800375658918</v>
      </c>
      <c r="H81" s="86">
        <v>13.918288738606293</v>
      </c>
      <c r="I81" s="86">
        <v>10.493044557132606</v>
      </c>
      <c r="J81" s="87">
        <v>24.0828025477707</v>
      </c>
    </row>
    <row r="82" spans="1:10" ht="12.75">
      <c r="A82" s="39" t="s">
        <v>197</v>
      </c>
      <c r="B82" s="86">
        <v>10.276</v>
      </c>
      <c r="C82" s="86">
        <v>15.895</v>
      </c>
      <c r="D82" s="83">
        <v>26.171</v>
      </c>
      <c r="E82" s="83">
        <v>4.36</v>
      </c>
      <c r="F82" s="83">
        <v>30.531</v>
      </c>
      <c r="G82" s="86">
        <v>7.268153300219518</v>
      </c>
      <c r="H82" s="86">
        <v>12.600216208911862</v>
      </c>
      <c r="I82" s="86">
        <v>9.93418475456569</v>
      </c>
      <c r="J82" s="87">
        <v>24.08839779005525</v>
      </c>
    </row>
    <row r="83" spans="1:10" ht="12.75">
      <c r="A83" s="67" t="s">
        <v>198</v>
      </c>
      <c r="B83" s="148">
        <v>31.223999999999997</v>
      </c>
      <c r="C83" s="148">
        <v>21.998</v>
      </c>
      <c r="D83" s="137">
        <v>53.221999999999994</v>
      </c>
      <c r="E83" s="137">
        <v>11.922</v>
      </c>
      <c r="F83" s="137">
        <v>65.14399999999999</v>
      </c>
      <c r="G83" s="148">
        <v>7.110030607945674</v>
      </c>
      <c r="H83" s="148">
        <v>13.194709188660802</v>
      </c>
      <c r="I83" s="148">
        <v>10.152369898303238</v>
      </c>
      <c r="J83" s="138">
        <v>24.084848484848486</v>
      </c>
    </row>
    <row r="84" spans="1:10" ht="12.75">
      <c r="A84" s="39"/>
      <c r="B84" s="86"/>
      <c r="C84" s="86"/>
      <c r="D84" s="83"/>
      <c r="E84" s="83" t="s">
        <v>46</v>
      </c>
      <c r="F84" s="83"/>
      <c r="G84" s="87"/>
      <c r="H84" s="87"/>
      <c r="I84" s="87"/>
      <c r="J84" s="87"/>
    </row>
    <row r="85" spans="1:10" ht="12.75">
      <c r="A85" s="55" t="s">
        <v>199</v>
      </c>
      <c r="B85" s="161">
        <v>34142.12499999999</v>
      </c>
      <c r="C85" s="161">
        <v>122779.8</v>
      </c>
      <c r="D85" s="141">
        <v>156921.925</v>
      </c>
      <c r="E85" s="141">
        <v>9766.447</v>
      </c>
      <c r="F85" s="141">
        <v>166688.37199999997</v>
      </c>
      <c r="G85" s="161">
        <v>7.244410257590664</v>
      </c>
      <c r="H85" s="161">
        <v>13.29187190225403</v>
      </c>
      <c r="I85" s="161">
        <v>10.268141079922348</v>
      </c>
      <c r="J85" s="142">
        <v>20.71980744996372</v>
      </c>
    </row>
    <row r="86" spans="1:10" ht="12.75">
      <c r="A86" s="99" t="s">
        <v>136</v>
      </c>
      <c r="B86" s="86">
        <v>9123.3</v>
      </c>
      <c r="C86" s="86">
        <v>35585.23</v>
      </c>
      <c r="D86" s="83">
        <v>44708.53</v>
      </c>
      <c r="E86" s="83">
        <v>2782.5260876541493</v>
      </c>
      <c r="F86" s="83">
        <v>47491.05608765415</v>
      </c>
      <c r="G86" s="86">
        <v>7.846039196965911</v>
      </c>
      <c r="H86" s="86">
        <v>16.325697211171466</v>
      </c>
      <c r="I86" s="86">
        <v>12.085868204068689</v>
      </c>
      <c r="J86" s="87">
        <v>23.845191562643034</v>
      </c>
    </row>
    <row r="87" spans="1:10" ht="12.75">
      <c r="A87" s="39"/>
      <c r="B87" s="86"/>
      <c r="C87" s="86"/>
      <c r="D87" s="83"/>
      <c r="E87" s="83"/>
      <c r="F87" s="83"/>
      <c r="G87" s="86"/>
      <c r="H87" s="86"/>
      <c r="I87" s="86"/>
      <c r="J87" s="87"/>
    </row>
    <row r="88" spans="1:10" ht="13.5" thickBot="1">
      <c r="A88" s="56" t="s">
        <v>137</v>
      </c>
      <c r="B88" s="176">
        <v>43268.701741067875</v>
      </c>
      <c r="C88" s="176">
        <v>158361.0327080024</v>
      </c>
      <c r="D88" s="193">
        <v>201629.73444907027</v>
      </c>
      <c r="E88" s="193">
        <v>12548.97308765415</v>
      </c>
      <c r="F88" s="193">
        <v>214178.70753672443</v>
      </c>
      <c r="G88" s="176">
        <v>7.3641853858998925</v>
      </c>
      <c r="H88" s="176">
        <v>13.893391479870559</v>
      </c>
      <c r="I88" s="176">
        <v>10.628788432885226</v>
      </c>
      <c r="J88" s="177">
        <v>21.340002222854665</v>
      </c>
    </row>
    <row r="89" spans="4:5" ht="12.75">
      <c r="D89" s="39"/>
      <c r="E89" s="39"/>
    </row>
  </sheetData>
  <mergeCells count="7">
    <mergeCell ref="A1:J1"/>
    <mergeCell ref="A3:J3"/>
    <mergeCell ref="E6:E7"/>
    <mergeCell ref="F6:F7"/>
    <mergeCell ref="J6:J7"/>
    <mergeCell ref="G5:J5"/>
    <mergeCell ref="B5:F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89"/>
  <sheetViews>
    <sheetView zoomScale="75" zoomScaleNormal="75" workbookViewId="0" topLeftCell="A25">
      <selection activeCell="L52" sqref="L52"/>
    </sheetView>
  </sheetViews>
  <sheetFormatPr defaultColWidth="11.421875" defaultRowHeight="12.75"/>
  <cols>
    <col min="1" max="1" width="24.7109375" style="100" customWidth="1"/>
    <col min="2" max="9" width="12.7109375" style="100" customWidth="1"/>
    <col min="10" max="10" width="12.7109375" style="39" customWidth="1"/>
    <col min="11" max="11" width="11.421875" style="39" customWidth="1"/>
    <col min="12" max="16384" width="11.421875" style="100" customWidth="1"/>
  </cols>
  <sheetData>
    <row r="1" spans="1:11" s="342" customFormat="1" ht="18">
      <c r="A1" s="676" t="s">
        <v>0</v>
      </c>
      <c r="B1" s="676"/>
      <c r="C1" s="676"/>
      <c r="D1" s="676"/>
      <c r="E1" s="676"/>
      <c r="F1" s="676"/>
      <c r="G1" s="676"/>
      <c r="H1" s="676"/>
      <c r="I1" s="676"/>
      <c r="J1" s="676"/>
      <c r="K1" s="398"/>
    </row>
    <row r="2" ht="12.75">
      <c r="A2" s="770" t="s">
        <v>412</v>
      </c>
    </row>
    <row r="3" spans="1:11" s="93" customFormat="1" ht="15">
      <c r="A3" s="639" t="s">
        <v>393</v>
      </c>
      <c r="B3" s="639"/>
      <c r="C3" s="639"/>
      <c r="D3" s="639"/>
      <c r="E3" s="639"/>
      <c r="F3" s="639"/>
      <c r="G3" s="639"/>
      <c r="H3" s="639"/>
      <c r="I3" s="639"/>
      <c r="J3" s="639"/>
      <c r="K3" s="38"/>
    </row>
    <row r="4" spans="1:11" s="93" customFormat="1" ht="15.75" thickBot="1">
      <c r="A4" s="92"/>
      <c r="B4" s="38"/>
      <c r="J4" s="38"/>
      <c r="K4" s="38"/>
    </row>
    <row r="5" spans="1:10" ht="12.75">
      <c r="A5" s="202" t="s">
        <v>141</v>
      </c>
      <c r="B5" s="637" t="s">
        <v>39</v>
      </c>
      <c r="C5" s="638"/>
      <c r="D5" s="638"/>
      <c r="E5" s="638"/>
      <c r="F5" s="667"/>
      <c r="G5" s="637" t="s">
        <v>122</v>
      </c>
      <c r="H5" s="638"/>
      <c r="I5" s="638"/>
      <c r="J5" s="638"/>
    </row>
    <row r="6" spans="1:10" ht="12.75">
      <c r="A6" s="66" t="s">
        <v>142</v>
      </c>
      <c r="B6" s="40"/>
      <c r="C6" s="41" t="s">
        <v>33</v>
      </c>
      <c r="D6" s="41"/>
      <c r="E6" s="694" t="s">
        <v>101</v>
      </c>
      <c r="F6" s="694" t="s">
        <v>10</v>
      </c>
      <c r="G6" s="40"/>
      <c r="H6" s="41" t="s">
        <v>33</v>
      </c>
      <c r="I6" s="41"/>
      <c r="J6" s="693" t="s">
        <v>101</v>
      </c>
    </row>
    <row r="7" spans="1:10" ht="13.5" thickBot="1">
      <c r="A7" s="208"/>
      <c r="B7" s="206" t="s">
        <v>219</v>
      </c>
      <c r="C7" s="206" t="s">
        <v>220</v>
      </c>
      <c r="D7" s="206" t="s">
        <v>10</v>
      </c>
      <c r="E7" s="690"/>
      <c r="F7" s="690"/>
      <c r="G7" s="206" t="s">
        <v>219</v>
      </c>
      <c r="H7" s="206" t="s">
        <v>220</v>
      </c>
      <c r="I7" s="206" t="s">
        <v>10</v>
      </c>
      <c r="J7" s="692"/>
    </row>
    <row r="8" spans="1:10" ht="12.75">
      <c r="A8" s="39" t="s">
        <v>143</v>
      </c>
      <c r="B8" s="458">
        <v>50.958000000000006</v>
      </c>
      <c r="C8" s="458">
        <v>34.812</v>
      </c>
      <c r="D8" s="87">
        <v>85.77</v>
      </c>
      <c r="E8" s="87">
        <v>4.763</v>
      </c>
      <c r="F8" s="87">
        <v>90.53300000000002</v>
      </c>
      <c r="G8" s="87">
        <v>8.442345924453281</v>
      </c>
      <c r="H8" s="87">
        <v>12.723684210526315</v>
      </c>
      <c r="I8" s="87">
        <v>9.777701778385774</v>
      </c>
      <c r="J8" s="87">
        <v>30.928571428571427</v>
      </c>
    </row>
    <row r="9" spans="1:10" ht="12.75">
      <c r="A9" s="39" t="s">
        <v>144</v>
      </c>
      <c r="B9" s="86">
        <v>25.021</v>
      </c>
      <c r="C9" s="86">
        <v>12.79</v>
      </c>
      <c r="D9" s="87">
        <v>37.811</v>
      </c>
      <c r="E9" s="87">
        <v>2.9829999999999997</v>
      </c>
      <c r="F9" s="87">
        <v>40.794</v>
      </c>
      <c r="G9" s="87">
        <v>8.30986383261375</v>
      </c>
      <c r="H9" s="87">
        <v>12.298076923076923</v>
      </c>
      <c r="I9" s="87">
        <v>9.333744754381634</v>
      </c>
      <c r="J9" s="87">
        <v>26.39823008849557</v>
      </c>
    </row>
    <row r="10" spans="1:10" ht="12.75">
      <c r="A10" s="39" t="s">
        <v>145</v>
      </c>
      <c r="B10" s="86">
        <v>270.333</v>
      </c>
      <c r="C10" s="86">
        <v>19.78</v>
      </c>
      <c r="D10" s="87">
        <v>290.11300000000006</v>
      </c>
      <c r="E10" s="87">
        <v>9.627</v>
      </c>
      <c r="F10" s="87">
        <v>299.74</v>
      </c>
      <c r="G10" s="87">
        <v>7.933004665903689</v>
      </c>
      <c r="H10" s="87">
        <v>13.004602235371467</v>
      </c>
      <c r="I10" s="87">
        <v>8.149699421315805</v>
      </c>
      <c r="J10" s="87">
        <v>16.919156414762742</v>
      </c>
    </row>
    <row r="11" spans="1:10" ht="12.75">
      <c r="A11" s="39" t="s">
        <v>146</v>
      </c>
      <c r="B11" s="86">
        <v>61.82</v>
      </c>
      <c r="C11" s="86">
        <v>13.960999999999999</v>
      </c>
      <c r="D11" s="87">
        <v>75.781</v>
      </c>
      <c r="E11" s="87">
        <v>0.25</v>
      </c>
      <c r="F11" s="87">
        <v>76.031</v>
      </c>
      <c r="G11" s="87">
        <v>6.815125124021607</v>
      </c>
      <c r="H11" s="87">
        <v>13.133584195672624</v>
      </c>
      <c r="I11" s="87">
        <v>7.477896191040063</v>
      </c>
      <c r="J11" s="87">
        <v>25</v>
      </c>
    </row>
    <row r="12" spans="1:10" ht="12.75">
      <c r="A12" s="67" t="s">
        <v>147</v>
      </c>
      <c r="B12" s="148">
        <v>408.132</v>
      </c>
      <c r="C12" s="148">
        <v>81.343</v>
      </c>
      <c r="D12" s="138">
        <v>489.475</v>
      </c>
      <c r="E12" s="138">
        <v>17.623</v>
      </c>
      <c r="F12" s="138">
        <v>507.098</v>
      </c>
      <c r="G12" s="138">
        <v>7.819369671424466</v>
      </c>
      <c r="H12" s="138">
        <v>12.789779874213837</v>
      </c>
      <c r="I12" s="138">
        <v>8.359234907352063</v>
      </c>
      <c r="J12" s="138">
        <v>20.83096926713948</v>
      </c>
    </row>
    <row r="13" spans="1:10" ht="12.75">
      <c r="A13" s="39"/>
      <c r="B13" s="86"/>
      <c r="C13" s="86"/>
      <c r="D13" s="164"/>
      <c r="E13" s="164"/>
      <c r="F13" s="164"/>
      <c r="G13" s="86"/>
      <c r="H13" s="86"/>
      <c r="I13" s="86"/>
      <c r="J13" s="87"/>
    </row>
    <row r="14" spans="1:10" ht="12.75">
      <c r="A14" s="67" t="s">
        <v>148</v>
      </c>
      <c r="B14" s="148">
        <v>184.942</v>
      </c>
      <c r="C14" s="148">
        <v>168.606</v>
      </c>
      <c r="D14" s="138">
        <v>353.548</v>
      </c>
      <c r="E14" s="138">
        <v>7.41</v>
      </c>
      <c r="F14" s="138">
        <v>360.958</v>
      </c>
      <c r="G14" s="138">
        <v>7.570592328789553</v>
      </c>
      <c r="H14" s="138">
        <v>14.084537632612147</v>
      </c>
      <c r="I14" s="138">
        <v>9.712857142857143</v>
      </c>
      <c r="J14" s="138">
        <v>21.858407079646017</v>
      </c>
    </row>
    <row r="15" spans="1:10" ht="12.75">
      <c r="A15" s="39"/>
      <c r="B15" s="86"/>
      <c r="C15" s="86"/>
      <c r="D15" s="164"/>
      <c r="E15" s="164"/>
      <c r="F15" s="164"/>
      <c r="G15" s="86"/>
      <c r="H15" s="86"/>
      <c r="I15" s="86"/>
      <c r="J15" s="87"/>
    </row>
    <row r="16" spans="1:10" ht="12.75">
      <c r="A16" s="67" t="s">
        <v>149</v>
      </c>
      <c r="B16" s="148">
        <v>18.980999999999998</v>
      </c>
      <c r="C16" s="148">
        <v>10.459</v>
      </c>
      <c r="D16" s="138">
        <v>29.44</v>
      </c>
      <c r="E16" s="138">
        <v>0.359</v>
      </c>
      <c r="F16" s="138">
        <v>29.799</v>
      </c>
      <c r="G16" s="138">
        <v>7.6443817962142555</v>
      </c>
      <c r="H16" s="138">
        <v>16.06605222734255</v>
      </c>
      <c r="I16" s="138">
        <v>9.393746011486916</v>
      </c>
      <c r="J16" s="138">
        <v>27.615384615384617</v>
      </c>
    </row>
    <row r="17" spans="1:10" ht="12.75">
      <c r="A17" s="39"/>
      <c r="B17" s="86"/>
      <c r="C17" s="86"/>
      <c r="D17" s="164"/>
      <c r="E17" s="164"/>
      <c r="F17" s="164"/>
      <c r="G17" s="86"/>
      <c r="H17" s="86"/>
      <c r="I17" s="86"/>
      <c r="J17" s="87"/>
    </row>
    <row r="18" spans="1:10" ht="12.75">
      <c r="A18" s="39" t="s">
        <v>150</v>
      </c>
      <c r="B18" s="86">
        <v>2.33</v>
      </c>
      <c r="C18" s="52" t="s">
        <v>46</v>
      </c>
      <c r="D18" s="87">
        <v>2.33</v>
      </c>
      <c r="E18" s="53" t="s">
        <v>46</v>
      </c>
      <c r="F18" s="87">
        <v>2.33</v>
      </c>
      <c r="G18" s="87">
        <v>7.191358024691358</v>
      </c>
      <c r="H18" s="53" t="s">
        <v>46</v>
      </c>
      <c r="I18" s="87">
        <v>7.191358024691358</v>
      </c>
      <c r="J18" s="53" t="s">
        <v>46</v>
      </c>
    </row>
    <row r="19" spans="1:10" ht="12.75">
      <c r="A19" s="39" t="s">
        <v>151</v>
      </c>
      <c r="B19" s="86">
        <v>551.18</v>
      </c>
      <c r="C19" s="86">
        <v>171.60899999999998</v>
      </c>
      <c r="D19" s="87">
        <v>722.789</v>
      </c>
      <c r="E19" s="87">
        <v>75.55</v>
      </c>
      <c r="F19" s="87">
        <v>798.3389999999999</v>
      </c>
      <c r="G19" s="87">
        <v>7.056639524760589</v>
      </c>
      <c r="H19" s="87">
        <v>19.395230560578657</v>
      </c>
      <c r="I19" s="87">
        <v>8.312123372740237</v>
      </c>
      <c r="J19" s="87">
        <v>23.491915422885572</v>
      </c>
    </row>
    <row r="20" spans="1:10" ht="12.75">
      <c r="A20" s="39" t="s">
        <v>152</v>
      </c>
      <c r="B20" s="86">
        <v>199.06</v>
      </c>
      <c r="C20" s="86">
        <v>17.34</v>
      </c>
      <c r="D20" s="87">
        <v>216.4</v>
      </c>
      <c r="E20" s="87">
        <v>0.91</v>
      </c>
      <c r="F20" s="87">
        <v>217.31</v>
      </c>
      <c r="G20" s="87">
        <v>7.030444303171576</v>
      </c>
      <c r="H20" s="87">
        <v>14.143556280587276</v>
      </c>
      <c r="I20" s="87">
        <v>7.325660121868653</v>
      </c>
      <c r="J20" s="87">
        <v>27.575757575757574</v>
      </c>
    </row>
    <row r="21" spans="1:10" ht="12.75">
      <c r="A21" s="67" t="s">
        <v>208</v>
      </c>
      <c r="B21" s="148">
        <v>752.57</v>
      </c>
      <c r="C21" s="148">
        <v>188.949</v>
      </c>
      <c r="D21" s="138">
        <v>941.519</v>
      </c>
      <c r="E21" s="138">
        <v>76.46</v>
      </c>
      <c r="F21" s="138">
        <v>1017.979</v>
      </c>
      <c r="G21" s="138">
        <v>7.050100237948025</v>
      </c>
      <c r="H21" s="138">
        <v>18.756104824300177</v>
      </c>
      <c r="I21" s="138">
        <v>8.059570279061804</v>
      </c>
      <c r="J21" s="138">
        <v>23.53339489073561</v>
      </c>
    </row>
    <row r="22" spans="1:10" ht="12.75">
      <c r="A22" s="39"/>
      <c r="B22" s="86"/>
      <c r="C22" s="86"/>
      <c r="D22" s="164"/>
      <c r="E22" s="164"/>
      <c r="F22" s="164"/>
      <c r="G22" s="86"/>
      <c r="H22" s="86"/>
      <c r="I22" s="86"/>
      <c r="J22" s="87"/>
    </row>
    <row r="23" spans="1:10" ht="12.75">
      <c r="A23" s="67" t="s">
        <v>153</v>
      </c>
      <c r="B23" s="148">
        <v>1945.1490000000001</v>
      </c>
      <c r="C23" s="148">
        <v>2210.167</v>
      </c>
      <c r="D23" s="138">
        <v>4155.316</v>
      </c>
      <c r="E23" s="138">
        <v>1789.761</v>
      </c>
      <c r="F23" s="138">
        <v>5945.076999999999</v>
      </c>
      <c r="G23" s="138">
        <v>7.0871082805332595</v>
      </c>
      <c r="H23" s="138">
        <v>13.240875868679607</v>
      </c>
      <c r="I23" s="138">
        <v>9.414309114759744</v>
      </c>
      <c r="J23" s="138">
        <v>23.983718374785592</v>
      </c>
    </row>
    <row r="24" spans="1:10" ht="12.75">
      <c r="A24" s="39"/>
      <c r="B24" s="86"/>
      <c r="C24" s="86"/>
      <c r="D24" s="164"/>
      <c r="E24" s="164"/>
      <c r="F24" s="164"/>
      <c r="G24" s="86"/>
      <c r="H24" s="86"/>
      <c r="I24" s="86"/>
      <c r="J24" s="87"/>
    </row>
    <row r="25" spans="1:10" ht="12.75">
      <c r="A25" s="67" t="s">
        <v>154</v>
      </c>
      <c r="B25" s="148">
        <v>1431.433</v>
      </c>
      <c r="C25" s="148">
        <v>2660.036</v>
      </c>
      <c r="D25" s="138">
        <v>4091.469</v>
      </c>
      <c r="E25" s="138">
        <v>313.148</v>
      </c>
      <c r="F25" s="138">
        <v>4404.617</v>
      </c>
      <c r="G25" s="138">
        <v>7.287650380054883</v>
      </c>
      <c r="H25" s="138">
        <v>13.046107064910862</v>
      </c>
      <c r="I25" s="138">
        <v>10.22064929030711</v>
      </c>
      <c r="J25" s="138">
        <v>21.75696519141249</v>
      </c>
    </row>
    <row r="26" spans="1:10" ht="12.75">
      <c r="A26" s="39"/>
      <c r="B26" s="86"/>
      <c r="C26" s="86"/>
      <c r="D26" s="164"/>
      <c r="E26" s="164"/>
      <c r="F26" s="164"/>
      <c r="G26" s="86"/>
      <c r="H26" s="86"/>
      <c r="I26" s="86"/>
      <c r="J26" s="87"/>
    </row>
    <row r="27" spans="1:10" ht="12.75">
      <c r="A27" s="39" t="s">
        <v>155</v>
      </c>
      <c r="B27" s="86">
        <v>242.451</v>
      </c>
      <c r="C27" s="86">
        <v>3555.2880000000005</v>
      </c>
      <c r="D27" s="87">
        <v>3797.7390000000005</v>
      </c>
      <c r="E27" s="87">
        <v>160.333</v>
      </c>
      <c r="F27" s="87">
        <v>3958.0720000000006</v>
      </c>
      <c r="G27" s="87">
        <v>6.200951430982889</v>
      </c>
      <c r="H27" s="87">
        <v>13.218305591392255</v>
      </c>
      <c r="I27" s="87">
        <v>12.327679782903665</v>
      </c>
      <c r="J27" s="87">
        <v>17.08578431372549</v>
      </c>
    </row>
    <row r="28" spans="1:10" ht="12.75">
      <c r="A28" s="39" t="s">
        <v>156</v>
      </c>
      <c r="B28" s="86">
        <v>123.3</v>
      </c>
      <c r="C28" s="86">
        <v>5599.171</v>
      </c>
      <c r="D28" s="87">
        <v>5722.4710000000005</v>
      </c>
      <c r="E28" s="87">
        <v>1951.66</v>
      </c>
      <c r="F28" s="87">
        <v>7674.131</v>
      </c>
      <c r="G28" s="87">
        <v>5.827582947348521</v>
      </c>
      <c r="H28" s="87">
        <v>13.04529484401575</v>
      </c>
      <c r="I28" s="87">
        <v>12.706211364928237</v>
      </c>
      <c r="J28" s="87">
        <v>21.98805768364128</v>
      </c>
    </row>
    <row r="29" spans="1:10" ht="12.75">
      <c r="A29" s="39" t="s">
        <v>157</v>
      </c>
      <c r="B29" s="86">
        <v>433.999</v>
      </c>
      <c r="C29" s="86">
        <v>8745.909</v>
      </c>
      <c r="D29" s="87">
        <v>9179.908</v>
      </c>
      <c r="E29" s="87">
        <v>495.794</v>
      </c>
      <c r="F29" s="87">
        <v>9675.702</v>
      </c>
      <c r="G29" s="87">
        <v>6.415263632466631</v>
      </c>
      <c r="H29" s="87">
        <v>11.838777883210987</v>
      </c>
      <c r="I29" s="87">
        <v>11.383786250530132</v>
      </c>
      <c r="J29" s="87">
        <v>19.991693548387097</v>
      </c>
    </row>
    <row r="30" spans="1:10" ht="12.75">
      <c r="A30" s="67" t="s">
        <v>209</v>
      </c>
      <c r="B30" s="148">
        <v>799.75</v>
      </c>
      <c r="C30" s="148">
        <v>17900.368</v>
      </c>
      <c r="D30" s="138">
        <v>18700.118</v>
      </c>
      <c r="E30" s="138">
        <v>2607.787</v>
      </c>
      <c r="F30" s="138">
        <v>21307.905</v>
      </c>
      <c r="G30" s="138">
        <v>6.2525408887638</v>
      </c>
      <c r="H30" s="138">
        <v>12.457386869766614</v>
      </c>
      <c r="I30" s="138">
        <v>11.950209478820783</v>
      </c>
      <c r="J30" s="138">
        <v>21.211177446642374</v>
      </c>
    </row>
    <row r="31" spans="1:10" ht="12.75">
      <c r="A31" s="39"/>
      <c r="B31" s="86"/>
      <c r="C31" s="86"/>
      <c r="D31" s="164"/>
      <c r="E31" s="164"/>
      <c r="F31" s="164"/>
      <c r="G31" s="86"/>
      <c r="H31" s="86"/>
      <c r="I31" s="86"/>
      <c r="J31" s="87"/>
    </row>
    <row r="32" spans="1:10" ht="12.75">
      <c r="A32" s="39" t="s">
        <v>158</v>
      </c>
      <c r="B32" s="86">
        <v>771.5989999999999</v>
      </c>
      <c r="C32" s="86">
        <v>11509.964</v>
      </c>
      <c r="D32" s="87">
        <v>12281.563</v>
      </c>
      <c r="E32" s="87">
        <v>175.2</v>
      </c>
      <c r="F32" s="87">
        <v>12456.763</v>
      </c>
      <c r="G32" s="87">
        <v>7.5661054510153845</v>
      </c>
      <c r="H32" s="87">
        <v>13.269132511897295</v>
      </c>
      <c r="I32" s="87">
        <v>12.669176453597826</v>
      </c>
      <c r="J32" s="87">
        <v>19.55793703951775</v>
      </c>
    </row>
    <row r="33" spans="1:10" ht="12.75">
      <c r="A33" s="39" t="s">
        <v>159</v>
      </c>
      <c r="B33" s="86">
        <v>101.514</v>
      </c>
      <c r="C33" s="86">
        <v>1977.8</v>
      </c>
      <c r="D33" s="87">
        <v>2079.314</v>
      </c>
      <c r="E33" s="87">
        <v>6.9</v>
      </c>
      <c r="F33" s="87">
        <v>2086.214</v>
      </c>
      <c r="G33" s="87">
        <v>9.627655538694992</v>
      </c>
      <c r="H33" s="87">
        <v>12.70949002673247</v>
      </c>
      <c r="I33" s="87">
        <v>12.513926336061626</v>
      </c>
      <c r="J33" s="87">
        <v>13.96761133603239</v>
      </c>
    </row>
    <row r="34" spans="1:10" ht="12.75">
      <c r="A34" s="39" t="s">
        <v>160</v>
      </c>
      <c r="B34" s="86">
        <v>517.5559999999999</v>
      </c>
      <c r="C34" s="86">
        <v>3059.4</v>
      </c>
      <c r="D34" s="87">
        <v>3576.9559999999997</v>
      </c>
      <c r="E34" s="87">
        <v>298.5</v>
      </c>
      <c r="F34" s="87">
        <v>3875.4559999999997</v>
      </c>
      <c r="G34" s="87">
        <v>8.218044396455904</v>
      </c>
      <c r="H34" s="87">
        <v>12.789064459493352</v>
      </c>
      <c r="I34" s="87">
        <v>11.836464834313926</v>
      </c>
      <c r="J34" s="87">
        <v>17.000797357329994</v>
      </c>
    </row>
    <row r="35" spans="1:10" ht="12.75">
      <c r="A35" s="39" t="s">
        <v>161</v>
      </c>
      <c r="B35" s="86">
        <v>466.83</v>
      </c>
      <c r="C35" s="86">
        <v>2659.933</v>
      </c>
      <c r="D35" s="87">
        <v>3126.763</v>
      </c>
      <c r="E35" s="87">
        <v>40.415</v>
      </c>
      <c r="F35" s="87">
        <v>3167.178</v>
      </c>
      <c r="G35" s="87">
        <v>9.142057026476579</v>
      </c>
      <c r="H35" s="87">
        <v>12.75839029186752</v>
      </c>
      <c r="I35" s="87">
        <v>12.046908290920019</v>
      </c>
      <c r="J35" s="87">
        <v>23.442575406032482</v>
      </c>
    </row>
    <row r="36" spans="1:10" ht="12.75">
      <c r="A36" s="67" t="s">
        <v>162</v>
      </c>
      <c r="B36" s="148">
        <v>1857.499</v>
      </c>
      <c r="C36" s="148">
        <v>19207.096999999998</v>
      </c>
      <c r="D36" s="138">
        <v>21064.595999999998</v>
      </c>
      <c r="E36" s="138">
        <v>521.015</v>
      </c>
      <c r="F36" s="138">
        <v>21585.610999999997</v>
      </c>
      <c r="G36" s="138">
        <v>8.19845343761448</v>
      </c>
      <c r="H36" s="138">
        <v>13.059433824354322</v>
      </c>
      <c r="I36" s="138">
        <v>12.410562112328197</v>
      </c>
      <c r="J36" s="138">
        <v>18.13235191758892</v>
      </c>
    </row>
    <row r="37" spans="1:10" ht="12.75">
      <c r="A37" s="39"/>
      <c r="B37" s="86"/>
      <c r="C37" s="86"/>
      <c r="D37" s="164"/>
      <c r="E37" s="164"/>
      <c r="F37" s="164"/>
      <c r="G37" s="86"/>
      <c r="H37" s="86"/>
      <c r="I37" s="86"/>
      <c r="J37" s="87"/>
    </row>
    <row r="38" spans="1:10" ht="12.75">
      <c r="A38" s="67" t="s">
        <v>163</v>
      </c>
      <c r="B38" s="148">
        <v>493.756</v>
      </c>
      <c r="C38" s="148">
        <v>1641.786</v>
      </c>
      <c r="D38" s="138">
        <v>2135.542</v>
      </c>
      <c r="E38" s="138">
        <v>26.376</v>
      </c>
      <c r="F38" s="138">
        <v>2161.918</v>
      </c>
      <c r="G38" s="138">
        <v>6.604901278827118</v>
      </c>
      <c r="H38" s="138">
        <v>11.837213494163537</v>
      </c>
      <c r="I38" s="138">
        <v>10.004741090544522</v>
      </c>
      <c r="J38" s="138">
        <v>22.16470588235294</v>
      </c>
    </row>
    <row r="39" spans="1:10" ht="12.75">
      <c r="A39" s="39"/>
      <c r="B39" s="86"/>
      <c r="C39" s="86"/>
      <c r="D39" s="164"/>
      <c r="E39" s="164"/>
      <c r="F39" s="164"/>
      <c r="G39" s="86"/>
      <c r="H39" s="86"/>
      <c r="I39" s="86"/>
      <c r="J39" s="87"/>
    </row>
    <row r="40" spans="1:10" ht="12.75">
      <c r="A40" s="39" t="s">
        <v>164</v>
      </c>
      <c r="B40" s="86">
        <v>666.411</v>
      </c>
      <c r="C40" s="86">
        <v>921.4480000000001</v>
      </c>
      <c r="D40" s="87">
        <v>1587.859</v>
      </c>
      <c r="E40" s="87">
        <v>45.12</v>
      </c>
      <c r="F40" s="87">
        <v>1632.9789999999998</v>
      </c>
      <c r="G40" s="87">
        <v>7.021578564730426</v>
      </c>
      <c r="H40" s="87">
        <v>12.86291808587861</v>
      </c>
      <c r="I40" s="87">
        <v>9.534113903149299</v>
      </c>
      <c r="J40" s="87">
        <v>33.37278106508876</v>
      </c>
    </row>
    <row r="41" spans="1:10" ht="12.75">
      <c r="A41" s="39" t="s">
        <v>165</v>
      </c>
      <c r="B41" s="86">
        <v>4079.4089999999997</v>
      </c>
      <c r="C41" s="86">
        <v>1112.343</v>
      </c>
      <c r="D41" s="87">
        <v>5191.7519999999995</v>
      </c>
      <c r="E41" s="87">
        <v>74.441</v>
      </c>
      <c r="F41" s="87">
        <v>5266.192999999999</v>
      </c>
      <c r="G41" s="87">
        <v>6.816237359728914</v>
      </c>
      <c r="H41" s="87">
        <v>14.194566382522586</v>
      </c>
      <c r="I41" s="87">
        <v>7.6704843628111465</v>
      </c>
      <c r="J41" s="87">
        <v>26.304240282685512</v>
      </c>
    </row>
    <row r="42" spans="1:10" ht="12.75">
      <c r="A42" s="39" t="s">
        <v>166</v>
      </c>
      <c r="B42" s="86">
        <v>1202.676</v>
      </c>
      <c r="C42" s="86">
        <v>1465.487</v>
      </c>
      <c r="D42" s="87">
        <v>2668.163</v>
      </c>
      <c r="E42" s="87">
        <v>217.733</v>
      </c>
      <c r="F42" s="87">
        <v>2885.896</v>
      </c>
      <c r="G42" s="87">
        <v>6.884905800793438</v>
      </c>
      <c r="H42" s="87">
        <v>13.482313219316081</v>
      </c>
      <c r="I42" s="87">
        <v>9.415495094925541</v>
      </c>
      <c r="J42" s="87">
        <v>25.44798971482001</v>
      </c>
    </row>
    <row r="43" spans="1:10" ht="12.75">
      <c r="A43" s="39" t="s">
        <v>167</v>
      </c>
      <c r="B43" s="86">
        <v>4097.494000000001</v>
      </c>
      <c r="C43" s="86">
        <v>2230.225</v>
      </c>
      <c r="D43" s="87">
        <v>6327.719000000001</v>
      </c>
      <c r="E43" s="87">
        <v>319.26</v>
      </c>
      <c r="F43" s="87">
        <v>6646.979000000001</v>
      </c>
      <c r="G43" s="87">
        <v>6.729979206427941</v>
      </c>
      <c r="H43" s="87">
        <v>12.941819912143773</v>
      </c>
      <c r="I43" s="87">
        <v>8.100320161194313</v>
      </c>
      <c r="J43" s="87">
        <v>31.144278606965173</v>
      </c>
    </row>
    <row r="44" spans="1:10" ht="12.75">
      <c r="A44" s="39" t="s">
        <v>168</v>
      </c>
      <c r="B44" s="86">
        <v>752.39</v>
      </c>
      <c r="C44" s="86">
        <v>679.715</v>
      </c>
      <c r="D44" s="87">
        <v>1432.105</v>
      </c>
      <c r="E44" s="87">
        <v>68.527</v>
      </c>
      <c r="F44" s="87">
        <v>1500.632</v>
      </c>
      <c r="G44" s="87">
        <v>6.607447088785457</v>
      </c>
      <c r="H44" s="87">
        <v>12.098232561450972</v>
      </c>
      <c r="I44" s="87">
        <v>8.421521525642005</v>
      </c>
      <c r="J44" s="87">
        <v>18.789964354263777</v>
      </c>
    </row>
    <row r="45" spans="1:10" ht="12.75">
      <c r="A45" s="39" t="s">
        <v>169</v>
      </c>
      <c r="B45" s="86">
        <v>3194.17</v>
      </c>
      <c r="C45" s="86">
        <v>2810.155</v>
      </c>
      <c r="D45" s="87">
        <v>6004.325000000001</v>
      </c>
      <c r="E45" s="87">
        <v>218.97</v>
      </c>
      <c r="F45" s="87">
        <v>6223.295000000001</v>
      </c>
      <c r="G45" s="87">
        <v>6.456390354334688</v>
      </c>
      <c r="H45" s="87">
        <v>12.561822213083243</v>
      </c>
      <c r="I45" s="87">
        <v>8.35749461329889</v>
      </c>
      <c r="J45" s="87">
        <v>30</v>
      </c>
    </row>
    <row r="46" spans="1:10" ht="12.75">
      <c r="A46" s="39" t="s">
        <v>170</v>
      </c>
      <c r="B46" s="86">
        <v>505.30699999999996</v>
      </c>
      <c r="C46" s="86">
        <v>1080.298</v>
      </c>
      <c r="D46" s="87">
        <v>1585.605</v>
      </c>
      <c r="E46" s="87">
        <v>813.01</v>
      </c>
      <c r="F46" s="87">
        <v>2398.615</v>
      </c>
      <c r="G46" s="87">
        <v>6.7461516895184435</v>
      </c>
      <c r="H46" s="87">
        <v>13.098014015858775</v>
      </c>
      <c r="I46" s="87">
        <v>10.074945514388649</v>
      </c>
      <c r="J46" s="87">
        <v>17.21457609892437</v>
      </c>
    </row>
    <row r="47" spans="1:10" ht="12.75">
      <c r="A47" s="39" t="s">
        <v>171</v>
      </c>
      <c r="B47" s="86">
        <v>3291.574</v>
      </c>
      <c r="C47" s="86">
        <v>999.0509999999999</v>
      </c>
      <c r="D47" s="87">
        <v>4290.625</v>
      </c>
      <c r="E47" s="87">
        <v>1482.586</v>
      </c>
      <c r="F47" s="87">
        <v>5773.211</v>
      </c>
      <c r="G47" s="87">
        <v>6.583503509189496</v>
      </c>
      <c r="H47" s="87">
        <v>13.535258972239909</v>
      </c>
      <c r="I47" s="87">
        <v>7.477770380491614</v>
      </c>
      <c r="J47" s="87">
        <v>16.44047949079054</v>
      </c>
    </row>
    <row r="48" spans="1:10" ht="12.75">
      <c r="A48" s="39" t="s">
        <v>172</v>
      </c>
      <c r="B48" s="86">
        <v>2486.852</v>
      </c>
      <c r="C48" s="86">
        <v>4590.416</v>
      </c>
      <c r="D48" s="87">
        <v>7077.268</v>
      </c>
      <c r="E48" s="87">
        <v>12.7</v>
      </c>
      <c r="F48" s="87">
        <v>7089.968</v>
      </c>
      <c r="G48" s="87">
        <v>6.161568060018781</v>
      </c>
      <c r="H48" s="87">
        <v>12.41797440343668</v>
      </c>
      <c r="I48" s="87">
        <v>9.152436548354641</v>
      </c>
      <c r="J48" s="87">
        <v>27.973568281938327</v>
      </c>
    </row>
    <row r="49" spans="1:11" s="400" customFormat="1" ht="12.75">
      <c r="A49" s="67" t="s">
        <v>210</v>
      </c>
      <c r="B49" s="148">
        <v>20276.283</v>
      </c>
      <c r="C49" s="148">
        <v>15889.138</v>
      </c>
      <c r="D49" s="138">
        <v>36165.421</v>
      </c>
      <c r="E49" s="138">
        <v>3252.347</v>
      </c>
      <c r="F49" s="138">
        <v>39417.768000000004</v>
      </c>
      <c r="G49" s="138">
        <v>6.617583675723344</v>
      </c>
      <c r="H49" s="138">
        <v>12.846340858026892</v>
      </c>
      <c r="I49" s="138">
        <v>8.408877336682739</v>
      </c>
      <c r="J49" s="138">
        <v>18.931447763626625</v>
      </c>
      <c r="K49" s="67"/>
    </row>
    <row r="50" spans="1:10" ht="12.75">
      <c r="A50" s="39"/>
      <c r="B50" s="86"/>
      <c r="C50" s="86"/>
      <c r="D50" s="164"/>
      <c r="E50" s="164"/>
      <c r="F50" s="164"/>
      <c r="G50" s="86"/>
      <c r="H50" s="86"/>
      <c r="I50" s="86"/>
      <c r="J50" s="87"/>
    </row>
    <row r="51" spans="1:10" ht="12.75">
      <c r="A51" s="67" t="s">
        <v>173</v>
      </c>
      <c r="B51" s="148">
        <v>1164.549</v>
      </c>
      <c r="C51" s="148">
        <v>2590.996</v>
      </c>
      <c r="D51" s="138">
        <v>3755.545</v>
      </c>
      <c r="E51" s="138">
        <v>5.573</v>
      </c>
      <c r="F51" s="138">
        <v>3761.118</v>
      </c>
      <c r="G51" s="138">
        <v>7.5117170114364225</v>
      </c>
      <c r="H51" s="138">
        <v>12.654807955300278</v>
      </c>
      <c r="I51" s="138">
        <v>10.438593565422833</v>
      </c>
      <c r="J51" s="138">
        <v>27.185365853658535</v>
      </c>
    </row>
    <row r="52" spans="1:10" ht="12.75">
      <c r="A52" s="39"/>
      <c r="B52" s="86"/>
      <c r="C52" s="86"/>
      <c r="D52" s="164"/>
      <c r="E52" s="164"/>
      <c r="F52" s="164"/>
      <c r="G52" s="86"/>
      <c r="H52" s="86"/>
      <c r="I52" s="86"/>
      <c r="J52" s="87"/>
    </row>
    <row r="53" spans="1:10" ht="12.75">
      <c r="A53" s="39" t="s">
        <v>174</v>
      </c>
      <c r="B53" s="86">
        <v>7.297</v>
      </c>
      <c r="C53" s="86">
        <v>1551.082</v>
      </c>
      <c r="D53" s="87">
        <v>1558.3790000000001</v>
      </c>
      <c r="E53" s="87">
        <v>58.217</v>
      </c>
      <c r="F53" s="87">
        <v>1616.5960000000002</v>
      </c>
      <c r="G53" s="87">
        <v>5.1678470254957505</v>
      </c>
      <c r="H53" s="87">
        <v>11.285849413545213</v>
      </c>
      <c r="I53" s="87">
        <v>11.22363303756626</v>
      </c>
      <c r="J53" s="87">
        <v>20.585926449787834</v>
      </c>
    </row>
    <row r="54" spans="1:10" ht="12.75">
      <c r="A54" s="39" t="s">
        <v>175</v>
      </c>
      <c r="B54" s="86">
        <v>1108.869</v>
      </c>
      <c r="C54" s="86">
        <v>4771.795</v>
      </c>
      <c r="D54" s="87">
        <v>5880.664</v>
      </c>
      <c r="E54" s="87">
        <v>141.086</v>
      </c>
      <c r="F54" s="87">
        <v>6021.75</v>
      </c>
      <c r="G54" s="87">
        <v>7.647214195568368</v>
      </c>
      <c r="H54" s="87">
        <v>13.427869936544116</v>
      </c>
      <c r="I54" s="87">
        <v>11.752678028970678</v>
      </c>
      <c r="J54" s="87">
        <v>29.222452361226182</v>
      </c>
    </row>
    <row r="55" spans="1:10" ht="12.75">
      <c r="A55" s="39" t="s">
        <v>176</v>
      </c>
      <c r="B55" s="86">
        <v>122.32900000000001</v>
      </c>
      <c r="C55" s="86">
        <v>7369.062</v>
      </c>
      <c r="D55" s="87">
        <v>7491.391</v>
      </c>
      <c r="E55" s="87">
        <v>149.203</v>
      </c>
      <c r="F55" s="87">
        <v>7640.594</v>
      </c>
      <c r="G55" s="87">
        <v>6.364009988554781</v>
      </c>
      <c r="H55" s="87">
        <v>12.734986960962383</v>
      </c>
      <c r="I55" s="87">
        <v>12.530154599084415</v>
      </c>
      <c r="J55" s="87">
        <v>19.397165886635467</v>
      </c>
    </row>
    <row r="56" spans="1:10" ht="12.75">
      <c r="A56" s="39" t="s">
        <v>177</v>
      </c>
      <c r="B56" s="86">
        <v>563.2429999999999</v>
      </c>
      <c r="C56" s="86">
        <v>1805.193</v>
      </c>
      <c r="D56" s="87">
        <v>2368.4359999999997</v>
      </c>
      <c r="E56" s="87">
        <v>15.16</v>
      </c>
      <c r="F56" s="87">
        <v>2383.5959999999995</v>
      </c>
      <c r="G56" s="87">
        <v>6.711425949977954</v>
      </c>
      <c r="H56" s="87">
        <v>12.133793539193677</v>
      </c>
      <c r="I56" s="87">
        <v>10.178197398333452</v>
      </c>
      <c r="J56" s="87">
        <v>30.07936507936508</v>
      </c>
    </row>
    <row r="57" spans="1:10" ht="12.75">
      <c r="A57" s="39" t="s">
        <v>178</v>
      </c>
      <c r="B57" s="86">
        <v>902.292</v>
      </c>
      <c r="C57" s="86">
        <v>3677.295</v>
      </c>
      <c r="D57" s="87">
        <v>4579.587</v>
      </c>
      <c r="E57" s="87">
        <v>1305.1979999999999</v>
      </c>
      <c r="F57" s="87">
        <v>5884.785</v>
      </c>
      <c r="G57" s="87">
        <v>8.109688030846389</v>
      </c>
      <c r="H57" s="87">
        <v>12.06489322261338</v>
      </c>
      <c r="I57" s="87">
        <v>11.007193777730775</v>
      </c>
      <c r="J57" s="87">
        <v>18.955197002483406</v>
      </c>
    </row>
    <row r="58" spans="1:10" ht="12.75">
      <c r="A58" s="67" t="s">
        <v>179</v>
      </c>
      <c r="B58" s="148">
        <v>2704.03</v>
      </c>
      <c r="C58" s="148">
        <v>19174.427000000003</v>
      </c>
      <c r="D58" s="138">
        <v>21878.457000000002</v>
      </c>
      <c r="E58" s="138">
        <v>1668.864</v>
      </c>
      <c r="F58" s="138">
        <v>23547.321000000004</v>
      </c>
      <c r="G58" s="138">
        <v>7.4941037245614845</v>
      </c>
      <c r="H58" s="138">
        <v>12.573271082579518</v>
      </c>
      <c r="I58" s="138">
        <v>11.60146322373738</v>
      </c>
      <c r="J58" s="138">
        <v>19.70114155520665</v>
      </c>
    </row>
    <row r="59" spans="1:10" ht="12.75">
      <c r="A59" s="39"/>
      <c r="B59" s="86"/>
      <c r="C59" s="86"/>
      <c r="D59" s="164"/>
      <c r="E59" s="164"/>
      <c r="F59" s="164"/>
      <c r="G59" s="86"/>
      <c r="H59" s="86"/>
      <c r="I59" s="86"/>
      <c r="J59" s="87"/>
    </row>
    <row r="60" spans="1:10" ht="12.75">
      <c r="A60" s="39" t="s">
        <v>180</v>
      </c>
      <c r="B60" s="86">
        <v>395.5059999999999</v>
      </c>
      <c r="C60" s="86">
        <v>4961.365000000001</v>
      </c>
      <c r="D60" s="87">
        <v>5356.871000000001</v>
      </c>
      <c r="E60" s="87">
        <v>99.84799999999998</v>
      </c>
      <c r="F60" s="87">
        <v>5456.719000000001</v>
      </c>
      <c r="G60" s="87">
        <v>7.67540608201207</v>
      </c>
      <c r="H60" s="87">
        <v>12.836915123728307</v>
      </c>
      <c r="I60" s="87">
        <v>12.229712730668167</v>
      </c>
      <c r="J60" s="87">
        <v>24.86874221668742</v>
      </c>
    </row>
    <row r="61" spans="1:10" ht="12.75">
      <c r="A61" s="39" t="s">
        <v>181</v>
      </c>
      <c r="B61" s="86">
        <v>125.056</v>
      </c>
      <c r="C61" s="86">
        <v>2710.6009999999997</v>
      </c>
      <c r="D61" s="87">
        <v>2835.6569999999997</v>
      </c>
      <c r="E61" s="87">
        <v>79.593</v>
      </c>
      <c r="F61" s="87">
        <v>2915.25</v>
      </c>
      <c r="G61" s="87">
        <v>9.423963828183874</v>
      </c>
      <c r="H61" s="87">
        <v>12.795389960442215</v>
      </c>
      <c r="I61" s="87">
        <v>12.596649667720955</v>
      </c>
      <c r="J61" s="87">
        <v>20.008295625942687</v>
      </c>
    </row>
    <row r="62" spans="1:10" ht="12.75">
      <c r="A62" s="39" t="s">
        <v>182</v>
      </c>
      <c r="B62" s="86">
        <v>291.174</v>
      </c>
      <c r="C62" s="86">
        <v>3684.759</v>
      </c>
      <c r="D62" s="87">
        <v>3975.933</v>
      </c>
      <c r="E62" s="87">
        <v>474.53299999999996</v>
      </c>
      <c r="F62" s="87">
        <v>4450.466</v>
      </c>
      <c r="G62" s="87">
        <v>8.567721053405915</v>
      </c>
      <c r="H62" s="87">
        <v>12.314712448532164</v>
      </c>
      <c r="I62" s="87">
        <v>11.9325362168781</v>
      </c>
      <c r="J62" s="87">
        <v>22.19725886425297</v>
      </c>
    </row>
    <row r="63" spans="1:10" ht="12.75">
      <c r="A63" s="67" t="s">
        <v>183</v>
      </c>
      <c r="B63" s="148">
        <v>811.736</v>
      </c>
      <c r="C63" s="148">
        <v>11356.725</v>
      </c>
      <c r="D63" s="138">
        <v>12168.461000000001</v>
      </c>
      <c r="E63" s="138">
        <v>653.9739999999999</v>
      </c>
      <c r="F63" s="138">
        <v>12822.435000000001</v>
      </c>
      <c r="G63" s="138">
        <v>8.21728215095562</v>
      </c>
      <c r="H63" s="138">
        <v>12.653027686479861</v>
      </c>
      <c r="I63" s="138">
        <v>12.213234718477942</v>
      </c>
      <c r="J63" s="138">
        <v>22.265976643628065</v>
      </c>
    </row>
    <row r="64" spans="1:10" ht="12.75">
      <c r="A64" s="39"/>
      <c r="B64" s="86"/>
      <c r="C64" s="86"/>
      <c r="D64" s="164"/>
      <c r="E64" s="164"/>
      <c r="F64" s="164"/>
      <c r="G64" s="86"/>
      <c r="H64" s="86"/>
      <c r="I64" s="86"/>
      <c r="J64" s="87"/>
    </row>
    <row r="65" spans="1:10" ht="12.75">
      <c r="A65" s="67" t="s">
        <v>184</v>
      </c>
      <c r="B65" s="94" t="s">
        <v>46</v>
      </c>
      <c r="C65" s="148">
        <v>12559.304</v>
      </c>
      <c r="D65" s="138">
        <v>12559.304</v>
      </c>
      <c r="E65" s="70" t="s">
        <v>46</v>
      </c>
      <c r="F65" s="138">
        <v>12559.304</v>
      </c>
      <c r="G65" s="53" t="s">
        <v>46</v>
      </c>
      <c r="H65" s="138">
        <v>13.848991316333564</v>
      </c>
      <c r="I65" s="138">
        <v>13.848991316333564</v>
      </c>
      <c r="J65" s="53" t="s">
        <v>46</v>
      </c>
    </row>
    <row r="66" spans="1:10" ht="12.75">
      <c r="A66" s="39"/>
      <c r="B66" s="86"/>
      <c r="C66" s="86"/>
      <c r="D66" s="164"/>
      <c r="E66" s="164"/>
      <c r="F66" s="164"/>
      <c r="G66" s="86"/>
      <c r="H66" s="86"/>
      <c r="I66" s="86"/>
      <c r="J66" s="87"/>
    </row>
    <row r="67" spans="1:10" ht="12.75">
      <c r="A67" s="39" t="s">
        <v>185</v>
      </c>
      <c r="B67" s="86">
        <v>135.543</v>
      </c>
      <c r="C67" s="86">
        <v>2111.477</v>
      </c>
      <c r="D67" s="87">
        <v>2247.02</v>
      </c>
      <c r="E67" s="87">
        <v>443.513</v>
      </c>
      <c r="F67" s="87">
        <v>2690.533</v>
      </c>
      <c r="G67" s="87">
        <v>8.250730460189919</v>
      </c>
      <c r="H67" s="87">
        <v>13.348740027058124</v>
      </c>
      <c r="I67" s="87">
        <v>12.869088118392266</v>
      </c>
      <c r="J67" s="87">
        <v>18.853638836932493</v>
      </c>
    </row>
    <row r="68" spans="1:10" ht="12.75">
      <c r="A68" s="39" t="s">
        <v>186</v>
      </c>
      <c r="B68" s="86">
        <v>79.896</v>
      </c>
      <c r="C68" s="86">
        <v>3026.586</v>
      </c>
      <c r="D68" s="87">
        <v>3106.482</v>
      </c>
      <c r="E68" s="87">
        <v>145.563</v>
      </c>
      <c r="F68" s="87">
        <v>3252.045</v>
      </c>
      <c r="G68" s="87">
        <v>8.290546850679672</v>
      </c>
      <c r="H68" s="87">
        <v>11.781091622486395</v>
      </c>
      <c r="I68" s="87">
        <v>11.654887277283999</v>
      </c>
      <c r="J68" s="87">
        <v>19.150506512301014</v>
      </c>
    </row>
    <row r="69" spans="1:10" ht="12.75">
      <c r="A69" s="67" t="s">
        <v>187</v>
      </c>
      <c r="B69" s="148">
        <v>215.439</v>
      </c>
      <c r="C69" s="148">
        <v>5138.062999999999</v>
      </c>
      <c r="D69" s="138">
        <v>5353.5019999999995</v>
      </c>
      <c r="E69" s="138">
        <v>589.076</v>
      </c>
      <c r="F69" s="138">
        <v>5942.5779999999995</v>
      </c>
      <c r="G69" s="138">
        <v>8.265451755227316</v>
      </c>
      <c r="H69" s="138">
        <v>12.378488484147631</v>
      </c>
      <c r="I69" s="138">
        <v>12.135470196874042</v>
      </c>
      <c r="J69" s="138">
        <v>18.92613654618474</v>
      </c>
    </row>
    <row r="70" spans="1:10" ht="12.75">
      <c r="A70" s="39"/>
      <c r="B70" s="86"/>
      <c r="C70" s="86"/>
      <c r="D70" s="164"/>
      <c r="E70" s="164"/>
      <c r="F70" s="164"/>
      <c r="G70" s="86"/>
      <c r="H70" s="86"/>
      <c r="I70" s="86"/>
      <c r="J70" s="87"/>
    </row>
    <row r="71" spans="1:10" ht="12.75">
      <c r="A71" s="39" t="s">
        <v>188</v>
      </c>
      <c r="B71" s="86">
        <v>15.685</v>
      </c>
      <c r="C71" s="86">
        <v>414.665</v>
      </c>
      <c r="D71" s="87">
        <v>430.35</v>
      </c>
      <c r="E71" s="53" t="s">
        <v>46</v>
      </c>
      <c r="F71" s="87">
        <v>430.35</v>
      </c>
      <c r="G71" s="87">
        <v>7.036787797218483</v>
      </c>
      <c r="H71" s="87">
        <v>12.770318130023712</v>
      </c>
      <c r="I71" s="87">
        <v>12.402017291066281</v>
      </c>
      <c r="J71" s="53" t="s">
        <v>46</v>
      </c>
    </row>
    <row r="72" spans="1:10" ht="12.75">
      <c r="A72" s="39" t="s">
        <v>189</v>
      </c>
      <c r="B72" s="86">
        <v>16.06</v>
      </c>
      <c r="C72" s="86">
        <v>102.44</v>
      </c>
      <c r="D72" s="87">
        <v>118.5</v>
      </c>
      <c r="E72" s="87">
        <v>1.39</v>
      </c>
      <c r="F72" s="87">
        <v>119.89</v>
      </c>
      <c r="G72" s="87">
        <v>7.994026879044299</v>
      </c>
      <c r="H72" s="87">
        <v>12.306583373378183</v>
      </c>
      <c r="I72" s="87">
        <v>11.4681118745766</v>
      </c>
      <c r="J72" s="87">
        <v>20.746268656716417</v>
      </c>
    </row>
    <row r="73" spans="1:10" ht="12.75">
      <c r="A73" s="39" t="s">
        <v>190</v>
      </c>
      <c r="B73" s="86">
        <v>15.61</v>
      </c>
      <c r="C73" s="86">
        <v>1869.866</v>
      </c>
      <c r="D73" s="87">
        <v>1885.4759999999999</v>
      </c>
      <c r="E73" s="53" t="s">
        <v>46</v>
      </c>
      <c r="F73" s="87">
        <v>1885.4759999999999</v>
      </c>
      <c r="G73" s="87">
        <v>9.917407878017789</v>
      </c>
      <c r="H73" s="87">
        <v>12.70859216768388</v>
      </c>
      <c r="I73" s="87">
        <v>12.679048874304005</v>
      </c>
      <c r="J73" s="53" t="s">
        <v>46</v>
      </c>
    </row>
    <row r="74" spans="1:10" ht="12.75">
      <c r="A74" s="39" t="s">
        <v>191</v>
      </c>
      <c r="B74" s="86">
        <v>12.757</v>
      </c>
      <c r="C74" s="86">
        <v>1319.1019999999999</v>
      </c>
      <c r="D74" s="87">
        <v>1331.859</v>
      </c>
      <c r="E74" s="87">
        <v>0.992</v>
      </c>
      <c r="F74" s="87">
        <v>1332.8509999999999</v>
      </c>
      <c r="G74" s="87">
        <v>7.099053978853645</v>
      </c>
      <c r="H74" s="87">
        <v>13.275051073293948</v>
      </c>
      <c r="I74" s="87">
        <v>13.165345379779367</v>
      </c>
      <c r="J74" s="87">
        <v>31</v>
      </c>
    </row>
    <row r="75" spans="1:10" ht="12.75">
      <c r="A75" s="39" t="s">
        <v>192</v>
      </c>
      <c r="B75" s="86">
        <v>2.3</v>
      </c>
      <c r="C75" s="86">
        <v>289.853</v>
      </c>
      <c r="D75" s="87">
        <v>292.153</v>
      </c>
      <c r="E75" s="87">
        <v>0.607</v>
      </c>
      <c r="F75" s="87">
        <v>292.76</v>
      </c>
      <c r="G75" s="87">
        <v>9.787234042553191</v>
      </c>
      <c r="H75" s="87">
        <v>12.546119551573389</v>
      </c>
      <c r="I75" s="87">
        <v>12.518339189304996</v>
      </c>
      <c r="J75" s="87">
        <v>31.94736842105263</v>
      </c>
    </row>
    <row r="76" spans="1:10" ht="12.75">
      <c r="A76" s="39" t="s">
        <v>193</v>
      </c>
      <c r="B76" s="52" t="s">
        <v>46</v>
      </c>
      <c r="C76" s="86">
        <v>649.937</v>
      </c>
      <c r="D76" s="87">
        <v>649.937</v>
      </c>
      <c r="E76" s="87">
        <v>206.759</v>
      </c>
      <c r="F76" s="87">
        <v>856.696</v>
      </c>
      <c r="G76" s="53" t="s">
        <v>46</v>
      </c>
      <c r="H76" s="87">
        <v>13.799380029299986</v>
      </c>
      <c r="I76" s="87">
        <v>13.799380029299986</v>
      </c>
      <c r="J76" s="87">
        <v>26.4668458781362</v>
      </c>
    </row>
    <row r="77" spans="1:10" ht="12.75">
      <c r="A77" s="39" t="s">
        <v>194</v>
      </c>
      <c r="B77" s="86">
        <v>23.958</v>
      </c>
      <c r="C77" s="86">
        <v>110.65599999999999</v>
      </c>
      <c r="D77" s="87">
        <v>134.61399999999998</v>
      </c>
      <c r="E77" s="53" t="s">
        <v>46</v>
      </c>
      <c r="F77" s="87">
        <v>134.61399999999998</v>
      </c>
      <c r="G77" s="87">
        <v>7.557728706624606</v>
      </c>
      <c r="H77" s="87">
        <v>13.720520768753873</v>
      </c>
      <c r="I77" s="87">
        <v>11.981664441477523</v>
      </c>
      <c r="J77" s="53" t="s">
        <v>46</v>
      </c>
    </row>
    <row r="78" spans="1:10" ht="12.75">
      <c r="A78" s="39" t="s">
        <v>195</v>
      </c>
      <c r="B78" s="86">
        <v>69.923</v>
      </c>
      <c r="C78" s="86">
        <v>2870.7870000000003</v>
      </c>
      <c r="D78" s="87">
        <v>2940.71</v>
      </c>
      <c r="E78" s="87">
        <v>32.237</v>
      </c>
      <c r="F78" s="87">
        <v>2972.947</v>
      </c>
      <c r="G78" s="87">
        <v>7.003505608974359</v>
      </c>
      <c r="H78" s="87">
        <v>15.19200177808824</v>
      </c>
      <c r="I78" s="87">
        <v>14.781076747540851</v>
      </c>
      <c r="J78" s="87">
        <v>16.44744897959184</v>
      </c>
    </row>
    <row r="79" spans="1:10" ht="12.75">
      <c r="A79" s="67" t="s">
        <v>211</v>
      </c>
      <c r="B79" s="148">
        <v>156.293</v>
      </c>
      <c r="C79" s="148">
        <v>7627.306</v>
      </c>
      <c r="D79" s="138">
        <v>7783.598999999999</v>
      </c>
      <c r="E79" s="138">
        <v>241.985</v>
      </c>
      <c r="F79" s="138">
        <v>8025.583999999999</v>
      </c>
      <c r="G79" s="138">
        <v>7.443232688827507</v>
      </c>
      <c r="H79" s="138">
        <v>13.754541683948569</v>
      </c>
      <c r="I79" s="138">
        <v>13.524275100429517</v>
      </c>
      <c r="J79" s="138">
        <v>24.46764408493428</v>
      </c>
    </row>
    <row r="80" spans="1:10" ht="12.75">
      <c r="A80" s="39"/>
      <c r="B80" s="86"/>
      <c r="C80" s="86"/>
      <c r="D80" s="164"/>
      <c r="E80" s="164"/>
      <c r="F80" s="164"/>
      <c r="G80" s="86"/>
      <c r="H80" s="86"/>
      <c r="I80" s="86"/>
      <c r="J80" s="87"/>
    </row>
    <row r="81" spans="1:10" ht="12.75">
      <c r="A81" s="39" t="s">
        <v>196</v>
      </c>
      <c r="B81" s="86">
        <v>25.879</v>
      </c>
      <c r="C81" s="86">
        <v>7.888</v>
      </c>
      <c r="D81" s="87">
        <v>33.767</v>
      </c>
      <c r="E81" s="87">
        <v>5.637</v>
      </c>
      <c r="F81" s="87">
        <v>39.404</v>
      </c>
      <c r="G81" s="87">
        <v>7.263261296660118</v>
      </c>
      <c r="H81" s="87">
        <v>17.222707423580786</v>
      </c>
      <c r="I81" s="87">
        <v>8.397662273066402</v>
      </c>
      <c r="J81" s="87">
        <v>25.506787330316744</v>
      </c>
    </row>
    <row r="82" spans="1:10" ht="12.75">
      <c r="A82" s="39" t="s">
        <v>197</v>
      </c>
      <c r="B82" s="86">
        <v>9.298</v>
      </c>
      <c r="C82" s="86">
        <v>15.812000000000001</v>
      </c>
      <c r="D82" s="87">
        <v>25.11</v>
      </c>
      <c r="E82" s="87">
        <v>4.71</v>
      </c>
      <c r="F82" s="87">
        <v>29.82</v>
      </c>
      <c r="G82" s="87">
        <v>7.486312399355878</v>
      </c>
      <c r="H82" s="87">
        <v>12.430817610062894</v>
      </c>
      <c r="I82" s="87">
        <v>9.988066825775656</v>
      </c>
      <c r="J82" s="87">
        <v>25.737704918032787</v>
      </c>
    </row>
    <row r="83" spans="1:10" ht="12.75">
      <c r="A83" s="67" t="s">
        <v>198</v>
      </c>
      <c r="B83" s="148">
        <v>35.177</v>
      </c>
      <c r="C83" s="148">
        <v>23.7</v>
      </c>
      <c r="D83" s="138">
        <v>58.876999999999995</v>
      </c>
      <c r="E83" s="138">
        <v>10.347</v>
      </c>
      <c r="F83" s="138">
        <v>69.22399999999999</v>
      </c>
      <c r="G83" s="138">
        <v>7.3209157127991675</v>
      </c>
      <c r="H83" s="138">
        <v>13.699421965317919</v>
      </c>
      <c r="I83" s="138">
        <v>9.00948737566947</v>
      </c>
      <c r="J83" s="138">
        <v>25.611386138613863</v>
      </c>
    </row>
    <row r="84" spans="1:10" ht="12.75">
      <c r="A84" s="39"/>
      <c r="B84" s="86"/>
      <c r="C84" s="86"/>
      <c r="D84" s="164"/>
      <c r="E84" s="164"/>
      <c r="F84" s="164"/>
      <c r="G84" s="86"/>
      <c r="H84" s="86"/>
      <c r="I84" s="86"/>
      <c r="J84" s="87"/>
    </row>
    <row r="85" spans="1:10" ht="12.75">
      <c r="A85" s="55" t="s">
        <v>199</v>
      </c>
      <c r="B85" s="161">
        <v>33255.719000000005</v>
      </c>
      <c r="C85" s="161">
        <v>118428.47</v>
      </c>
      <c r="D85" s="142">
        <v>151684.189</v>
      </c>
      <c r="E85" s="142">
        <v>11782.105</v>
      </c>
      <c r="F85" s="142">
        <v>163466.29400000002</v>
      </c>
      <c r="G85" s="142">
        <v>6.904582006203298</v>
      </c>
      <c r="H85" s="142">
        <v>12.888594007417431</v>
      </c>
      <c r="I85" s="142">
        <v>10.83064180133847</v>
      </c>
      <c r="J85" s="142">
        <v>20.532324791925163</v>
      </c>
    </row>
    <row r="86" spans="1:10" ht="12.75">
      <c r="A86" s="99" t="s">
        <v>136</v>
      </c>
      <c r="B86" s="86">
        <v>6434.5682459664895</v>
      </c>
      <c r="C86" s="86">
        <v>22840.431754033467</v>
      </c>
      <c r="D86" s="87">
        <v>29275</v>
      </c>
      <c r="E86" s="87">
        <v>3447.762147428445</v>
      </c>
      <c r="F86" s="87">
        <v>32722.762147428402</v>
      </c>
      <c r="G86" s="87">
        <v>7.842453305893861</v>
      </c>
      <c r="H86" s="87">
        <v>14.591998289135535</v>
      </c>
      <c r="I86" s="87">
        <v>12.270774389604927</v>
      </c>
      <c r="J86" s="87">
        <v>35.27050236750598</v>
      </c>
    </row>
    <row r="87" spans="1:10" ht="12.75">
      <c r="A87" s="39"/>
      <c r="B87" s="86"/>
      <c r="C87" s="86"/>
      <c r="D87" s="164"/>
      <c r="E87" s="164"/>
      <c r="F87" s="164"/>
      <c r="G87" s="86"/>
      <c r="H87" s="86"/>
      <c r="I87" s="86"/>
      <c r="J87" s="87"/>
    </row>
    <row r="88" spans="1:10" ht="13.5" thickBot="1">
      <c r="A88" s="56" t="s">
        <v>137</v>
      </c>
      <c r="B88" s="176">
        <v>39690.28724596649</v>
      </c>
      <c r="C88" s="176">
        <v>141268.90175403343</v>
      </c>
      <c r="D88" s="177">
        <v>180959.18899999993</v>
      </c>
      <c r="E88" s="177">
        <v>15229.867147428444</v>
      </c>
      <c r="F88" s="177">
        <v>196189.05614742837</v>
      </c>
      <c r="G88" s="177">
        <v>7.04109265577422</v>
      </c>
      <c r="H88" s="177">
        <v>13.136531041168931</v>
      </c>
      <c r="I88" s="177">
        <v>11.040258566259569</v>
      </c>
      <c r="J88" s="177">
        <v>22.67753125063796</v>
      </c>
    </row>
    <row r="89" spans="4:5" ht="12.75">
      <c r="D89" s="39"/>
      <c r="E89" s="39"/>
    </row>
  </sheetData>
  <mergeCells count="7">
    <mergeCell ref="E6:E7"/>
    <mergeCell ref="F6:F7"/>
    <mergeCell ref="J6:J7"/>
    <mergeCell ref="A1:J1"/>
    <mergeCell ref="A3:J3"/>
    <mergeCell ref="B5:F5"/>
    <mergeCell ref="G5:J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60" r:id="rId1"/>
  <colBreaks count="1" manualBreakCount="1">
    <brk id="10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71" transitionEvaluation="1"/>
  <dimension ref="A1:AD28"/>
  <sheetViews>
    <sheetView showGridLines="0" zoomScale="75" zoomScaleNormal="75" workbookViewId="0" topLeftCell="A1">
      <selection activeCell="F41" sqref="F41"/>
    </sheetView>
  </sheetViews>
  <sheetFormatPr defaultColWidth="12.57421875" defaultRowHeight="12.75"/>
  <cols>
    <col min="1" max="1" width="26.7109375" style="7" customWidth="1"/>
    <col min="2" max="2" width="18.28125" style="7" customWidth="1"/>
    <col min="3" max="3" width="17.57421875" style="7" customWidth="1"/>
    <col min="4" max="4" width="17.421875" style="7" customWidth="1"/>
    <col min="5" max="5" width="17.8515625" style="7" customWidth="1"/>
    <col min="6" max="8" width="15.7109375" style="7" customWidth="1"/>
    <col min="9" max="9" width="12.57421875" style="7" customWidth="1"/>
    <col min="10" max="10" width="15.140625" style="7" customWidth="1"/>
    <col min="11" max="11" width="12.57421875" style="7" customWidth="1"/>
    <col min="12" max="12" width="26.7109375" style="7" customWidth="1"/>
    <col min="13" max="13" width="2.28125" style="7" customWidth="1"/>
    <col min="14" max="14" width="20.28125" style="7" customWidth="1"/>
    <col min="15" max="15" width="2.28125" style="7" customWidth="1"/>
    <col min="16" max="16" width="20.28125" style="7" customWidth="1"/>
    <col min="17" max="17" width="2.28125" style="7" customWidth="1"/>
    <col min="18" max="18" width="20.28125" style="7" customWidth="1"/>
    <col min="19" max="19" width="2.28125" style="7" customWidth="1"/>
    <col min="20" max="20" width="20.28125" style="7" customWidth="1"/>
    <col min="21" max="21" width="2.28125" style="7" customWidth="1"/>
    <col min="22" max="22" width="20.28125" style="7" customWidth="1"/>
    <col min="23" max="23" width="2.28125" style="7" customWidth="1"/>
    <col min="24" max="24" width="20.28125" style="7" customWidth="1"/>
    <col min="25" max="25" width="2.28125" style="7" customWidth="1"/>
    <col min="26" max="26" width="20.28125" style="7" customWidth="1"/>
    <col min="27" max="27" width="2.28125" style="7" customWidth="1"/>
    <col min="28" max="28" width="17.7109375" style="7" customWidth="1"/>
    <col min="29" max="16384" width="12.57421875" style="7" customWidth="1"/>
  </cols>
  <sheetData>
    <row r="1" spans="1:8" s="5" customFormat="1" ht="18">
      <c r="A1" s="701" t="s">
        <v>0</v>
      </c>
      <c r="B1" s="701"/>
      <c r="C1" s="701"/>
      <c r="D1" s="701"/>
      <c r="E1" s="701"/>
      <c r="F1" s="701"/>
      <c r="G1" s="701"/>
      <c r="H1" s="701"/>
    </row>
    <row r="2" ht="12.75">
      <c r="A2" s="775" t="s">
        <v>412</v>
      </c>
    </row>
    <row r="3" spans="1:8" s="174" customFormat="1" ht="15">
      <c r="A3" s="702" t="s">
        <v>346</v>
      </c>
      <c r="B3" s="702"/>
      <c r="C3" s="702"/>
      <c r="D3" s="702"/>
      <c r="E3" s="702"/>
      <c r="F3" s="702"/>
      <c r="G3" s="702"/>
      <c r="H3" s="702"/>
    </row>
    <row r="4" s="6" customFormat="1" ht="15" thickBot="1"/>
    <row r="5" spans="1:8" ht="12.75">
      <c r="A5" s="209"/>
      <c r="B5" s="698" t="s">
        <v>276</v>
      </c>
      <c r="C5" s="699"/>
      <c r="D5" s="699"/>
      <c r="E5" s="700"/>
      <c r="F5" s="698" t="s">
        <v>40</v>
      </c>
      <c r="G5" s="699"/>
      <c r="H5" s="699"/>
    </row>
    <row r="6" spans="1:8" ht="12.75">
      <c r="A6" s="8" t="s">
        <v>1</v>
      </c>
      <c r="B6" s="9" t="s">
        <v>41</v>
      </c>
      <c r="C6" s="696" t="s">
        <v>42</v>
      </c>
      <c r="D6" s="696" t="s">
        <v>28</v>
      </c>
      <c r="E6" s="696" t="s">
        <v>10</v>
      </c>
      <c r="F6" s="9" t="s">
        <v>41</v>
      </c>
      <c r="G6" s="696" t="s">
        <v>42</v>
      </c>
      <c r="H6" s="695" t="s">
        <v>28</v>
      </c>
    </row>
    <row r="7" spans="1:28" ht="13.5" thickBot="1">
      <c r="A7" s="175"/>
      <c r="B7" s="184" t="s">
        <v>34</v>
      </c>
      <c r="C7" s="697"/>
      <c r="D7" s="697"/>
      <c r="E7" s="697"/>
      <c r="F7" s="184" t="s">
        <v>34</v>
      </c>
      <c r="G7" s="697"/>
      <c r="H7" s="648"/>
      <c r="AB7" s="11"/>
    </row>
    <row r="8" spans="1:30" ht="12.75">
      <c r="A8" s="2">
        <v>1990</v>
      </c>
      <c r="B8" s="13">
        <v>1448</v>
      </c>
      <c r="C8" s="13">
        <v>475</v>
      </c>
      <c r="D8" s="13">
        <v>241</v>
      </c>
      <c r="E8" s="237">
        <v>2164</v>
      </c>
      <c r="F8" s="14">
        <v>4.681629834254144</v>
      </c>
      <c r="G8" s="14">
        <v>10.191578947368422</v>
      </c>
      <c r="H8" s="15">
        <v>19.904564315352697</v>
      </c>
      <c r="AB8" s="12"/>
      <c r="AD8" s="12"/>
    </row>
    <row r="9" spans="1:30" ht="12.75">
      <c r="A9" s="3" t="s">
        <v>22</v>
      </c>
      <c r="B9" s="13">
        <v>1322</v>
      </c>
      <c r="C9" s="13">
        <v>400</v>
      </c>
      <c r="D9" s="13">
        <v>282</v>
      </c>
      <c r="E9" s="237">
        <v>2004</v>
      </c>
      <c r="F9" s="14">
        <v>4.7328290468986385</v>
      </c>
      <c r="G9" s="14">
        <v>10.85075</v>
      </c>
      <c r="H9" s="15">
        <v>16.902127659574468</v>
      </c>
      <c r="AB9" s="12"/>
      <c r="AD9" s="12"/>
    </row>
    <row r="10" spans="1:30" ht="12.75">
      <c r="A10" s="2">
        <v>1992</v>
      </c>
      <c r="B10" s="13">
        <v>1305</v>
      </c>
      <c r="C10" s="13">
        <v>416</v>
      </c>
      <c r="D10" s="13">
        <v>294</v>
      </c>
      <c r="E10" s="237">
        <v>2015</v>
      </c>
      <c r="F10" s="14">
        <v>4.934099616858237</v>
      </c>
      <c r="G10" s="14">
        <v>11.122596153846153</v>
      </c>
      <c r="H10" s="15">
        <v>17.03061224489796</v>
      </c>
      <c r="AB10" s="12"/>
      <c r="AD10" s="12"/>
    </row>
    <row r="11" spans="1:30" ht="12.75">
      <c r="A11" s="2">
        <v>1993</v>
      </c>
      <c r="B11" s="13">
        <v>1272</v>
      </c>
      <c r="C11" s="13">
        <v>407</v>
      </c>
      <c r="D11" s="13">
        <v>284</v>
      </c>
      <c r="E11" s="237">
        <v>1963</v>
      </c>
      <c r="F11" s="14">
        <v>4.955188679245283</v>
      </c>
      <c r="G11" s="14">
        <v>11.14004914004914</v>
      </c>
      <c r="H11" s="15">
        <v>17.27112676056338</v>
      </c>
      <c r="AB11" s="11"/>
      <c r="AD11" s="12"/>
    </row>
    <row r="12" spans="1:30" ht="12.75">
      <c r="A12" s="2">
        <v>1994</v>
      </c>
      <c r="B12" s="13">
        <v>1178</v>
      </c>
      <c r="C12" s="13">
        <v>330</v>
      </c>
      <c r="D12" s="13">
        <v>251</v>
      </c>
      <c r="E12" s="237">
        <v>1759</v>
      </c>
      <c r="F12" s="14">
        <v>4.938879456706282</v>
      </c>
      <c r="G12" s="14">
        <v>11.887878787878789</v>
      </c>
      <c r="H12" s="15">
        <v>17.693227091633467</v>
      </c>
      <c r="AB12" s="12"/>
      <c r="AD12" s="12"/>
    </row>
    <row r="13" spans="1:8" ht="12.75">
      <c r="A13" s="2">
        <v>1995</v>
      </c>
      <c r="B13" s="13">
        <v>1110</v>
      </c>
      <c r="C13" s="13">
        <v>311</v>
      </c>
      <c r="D13" s="13">
        <v>242</v>
      </c>
      <c r="E13" s="237">
        <v>1663</v>
      </c>
      <c r="F13" s="14">
        <v>5.04954954954955</v>
      </c>
      <c r="G13" s="14">
        <v>12.305466237942122</v>
      </c>
      <c r="H13" s="15">
        <v>18.041322314049587</v>
      </c>
    </row>
    <row r="14" spans="1:10" ht="12.75">
      <c r="A14" s="2">
        <v>1996</v>
      </c>
      <c r="B14" s="10">
        <v>1077.482</v>
      </c>
      <c r="C14" s="10">
        <v>293.937</v>
      </c>
      <c r="D14" s="10">
        <v>234.206</v>
      </c>
      <c r="E14" s="237">
        <v>1605.625</v>
      </c>
      <c r="F14" s="14">
        <v>4.994236562652555</v>
      </c>
      <c r="G14" s="14">
        <v>12.23153260732742</v>
      </c>
      <c r="H14" s="15">
        <v>17.679307959659447</v>
      </c>
      <c r="J14" s="12"/>
    </row>
    <row r="15" spans="1:10" ht="12.75">
      <c r="A15" s="2">
        <v>1997</v>
      </c>
      <c r="B15" s="10">
        <v>1127.633</v>
      </c>
      <c r="C15" s="10">
        <v>388.102</v>
      </c>
      <c r="D15" s="10">
        <v>294.736</v>
      </c>
      <c r="E15" s="237">
        <v>1810.471</v>
      </c>
      <c r="F15" s="14">
        <v>5.316800767625637</v>
      </c>
      <c r="G15" s="14">
        <v>11.925215536121948</v>
      </c>
      <c r="H15" s="15">
        <v>17.94622984637099</v>
      </c>
      <c r="J15" s="12"/>
    </row>
    <row r="16" spans="1:8" ht="12.75">
      <c r="A16" s="2">
        <v>1998</v>
      </c>
      <c r="B16" s="10">
        <v>1314.134</v>
      </c>
      <c r="C16" s="10">
        <v>326.242</v>
      </c>
      <c r="D16" s="10">
        <v>280.178</v>
      </c>
      <c r="E16" s="237">
        <v>1920.554</v>
      </c>
      <c r="F16" s="14">
        <v>5.2</v>
      </c>
      <c r="G16" s="14">
        <v>13.2</v>
      </c>
      <c r="H16" s="15">
        <v>18.7</v>
      </c>
    </row>
    <row r="17" spans="1:8" ht="12.75">
      <c r="A17" s="2">
        <v>1999</v>
      </c>
      <c r="B17" s="10">
        <v>1346</v>
      </c>
      <c r="C17" s="10">
        <v>315</v>
      </c>
      <c r="D17" s="10">
        <v>289</v>
      </c>
      <c r="E17" s="237">
        <v>1950</v>
      </c>
      <c r="F17" s="14">
        <v>5.1</v>
      </c>
      <c r="G17" s="14">
        <v>13.6</v>
      </c>
      <c r="H17" s="15">
        <v>19.8</v>
      </c>
    </row>
    <row r="18" spans="1:8" ht="12.75">
      <c r="A18" s="2">
        <v>2000</v>
      </c>
      <c r="B18" s="10">
        <v>1405.753</v>
      </c>
      <c r="C18" s="10">
        <v>274.652</v>
      </c>
      <c r="D18" s="10">
        <v>270.692</v>
      </c>
      <c r="E18" s="237">
        <v>1951.097</v>
      </c>
      <c r="F18" s="14">
        <v>5.2</v>
      </c>
      <c r="G18" s="14">
        <v>13.9</v>
      </c>
      <c r="H18" s="15">
        <v>20</v>
      </c>
    </row>
    <row r="19" spans="1:8" ht="12.75">
      <c r="A19" s="4" t="s">
        <v>207</v>
      </c>
      <c r="B19" s="10">
        <v>1235.6607164876</v>
      </c>
      <c r="C19" s="10">
        <v>236.588027845692</v>
      </c>
      <c r="D19" s="10">
        <v>286.695503593254</v>
      </c>
      <c r="E19" s="237">
        <v>1758.94424792655</v>
      </c>
      <c r="F19" s="14">
        <v>5.249625903209117</v>
      </c>
      <c r="G19" s="14">
        <v>13.304610584200764</v>
      </c>
      <c r="H19" s="15">
        <v>20.00190465001516</v>
      </c>
    </row>
    <row r="20" spans="1:8" ht="12.75">
      <c r="A20" s="4" t="s">
        <v>223</v>
      </c>
      <c r="B20" s="10">
        <v>1275.961</v>
      </c>
      <c r="C20" s="10">
        <v>261.395</v>
      </c>
      <c r="D20" s="10">
        <v>292.002</v>
      </c>
      <c r="E20" s="237">
        <v>1829.358</v>
      </c>
      <c r="F20" s="14">
        <v>5.116684560743894</v>
      </c>
      <c r="G20" s="14">
        <v>11.594365999504973</v>
      </c>
      <c r="H20" s="15">
        <v>18.952704414878188</v>
      </c>
    </row>
    <row r="21" spans="1:8" ht="12.75">
      <c r="A21" s="4" t="s">
        <v>236</v>
      </c>
      <c r="B21" s="10">
        <v>1245.325</v>
      </c>
      <c r="C21" s="10">
        <v>212.255</v>
      </c>
      <c r="D21" s="10">
        <v>227.066</v>
      </c>
      <c r="E21" s="237">
        <v>1684.647</v>
      </c>
      <c r="F21" s="14">
        <v>5.1</v>
      </c>
      <c r="G21" s="14">
        <v>14.4</v>
      </c>
      <c r="H21" s="15">
        <v>21.2</v>
      </c>
    </row>
    <row r="22" spans="1:9" ht="12.75">
      <c r="A22" s="596">
        <v>2004</v>
      </c>
      <c r="B22" s="10">
        <v>1212.7572692130932</v>
      </c>
      <c r="C22" s="10">
        <v>193.05705615109</v>
      </c>
      <c r="D22" s="10">
        <v>197.9285806311568</v>
      </c>
      <c r="E22" s="237">
        <v>1603.7429059953404</v>
      </c>
      <c r="F22" s="14">
        <v>5.057192938200779</v>
      </c>
      <c r="G22" s="14">
        <v>14.473594140411603</v>
      </c>
      <c r="H22" s="15">
        <v>22.46284467452898</v>
      </c>
      <c r="I22" s="16"/>
    </row>
    <row r="23" spans="1:9" ht="12.75">
      <c r="A23" s="596">
        <v>2005</v>
      </c>
      <c r="B23" s="10">
        <v>1187.56800363602</v>
      </c>
      <c r="C23" s="10">
        <v>213.586096309982</v>
      </c>
      <c r="D23" s="10">
        <v>179.394870053993</v>
      </c>
      <c r="E23" s="237">
        <v>1580.5489699999948</v>
      </c>
      <c r="F23" s="14">
        <v>5.120969817032067</v>
      </c>
      <c r="G23" s="14">
        <v>15.573095218308858</v>
      </c>
      <c r="H23" s="15">
        <v>23.48891783414099</v>
      </c>
      <c r="I23" s="16"/>
    </row>
    <row r="24" spans="1:9" ht="12.75">
      <c r="A24" s="596">
        <v>2006</v>
      </c>
      <c r="B24" s="10">
        <f>1235634/1000</f>
        <v>1235.634</v>
      </c>
      <c r="C24" s="10">
        <f>116214/1000</f>
        <v>116.214</v>
      </c>
      <c r="D24" s="10">
        <f>165659/1000</f>
        <v>165.659</v>
      </c>
      <c r="E24" s="10">
        <f>B24+C24+D24</f>
        <v>1517.507</v>
      </c>
      <c r="F24" s="14">
        <v>5.1502338070982185</v>
      </c>
      <c r="G24" s="14">
        <v>13.028301237372435</v>
      </c>
      <c r="H24" s="15">
        <v>23.0125559130503</v>
      </c>
      <c r="I24" s="16"/>
    </row>
    <row r="25" spans="1:9" ht="13.5" thickBot="1">
      <c r="A25" s="597">
        <v>2007</v>
      </c>
      <c r="B25" s="173">
        <v>1091.939</v>
      </c>
      <c r="C25" s="173">
        <v>142.795</v>
      </c>
      <c r="D25" s="173">
        <v>123.018</v>
      </c>
      <c r="E25" s="173">
        <v>1357.752</v>
      </c>
      <c r="F25" s="270">
        <v>5.0709620426775395</v>
      </c>
      <c r="G25" s="270">
        <v>14.38946475170302</v>
      </c>
      <c r="H25" s="271">
        <v>23.18532335805571</v>
      </c>
      <c r="I25" s="16"/>
    </row>
    <row r="26" ht="12.75">
      <c r="I26" s="16"/>
    </row>
    <row r="27" ht="12.75">
      <c r="B27" s="115"/>
    </row>
    <row r="28" ht="12.75">
      <c r="B28" s="116"/>
    </row>
  </sheetData>
  <mergeCells count="9">
    <mergeCell ref="B5:E5"/>
    <mergeCell ref="F5:H5"/>
    <mergeCell ref="A1:H1"/>
    <mergeCell ref="A3:H3"/>
    <mergeCell ref="H6:H7"/>
    <mergeCell ref="C6:C7"/>
    <mergeCell ref="D6:D7"/>
    <mergeCell ref="E6:E7"/>
    <mergeCell ref="G6:G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58" r:id="rId1"/>
  <ignoredErrors>
    <ignoredError sqref="A19:A21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7" transitionEvaluation="1"/>
  <dimension ref="A1:I33"/>
  <sheetViews>
    <sheetView showGridLines="0" zoomScale="75" zoomScaleNormal="75" workbookViewId="0" topLeftCell="A1">
      <selection activeCell="C37" sqref="C37"/>
    </sheetView>
  </sheetViews>
  <sheetFormatPr defaultColWidth="12.57421875" defaultRowHeight="12.75"/>
  <cols>
    <col min="1" max="1" width="29.28125" style="439" customWidth="1"/>
    <col min="2" max="3" width="17.00390625" style="439" customWidth="1"/>
    <col min="4" max="4" width="17.140625" style="439" customWidth="1"/>
    <col min="5" max="8" width="17.00390625" style="439" customWidth="1"/>
    <col min="9" max="9" width="12.57421875" style="439" customWidth="1"/>
    <col min="10" max="10" width="15.140625" style="439" customWidth="1"/>
    <col min="11" max="11" width="12.57421875" style="439" customWidth="1"/>
    <col min="12" max="12" width="26.7109375" style="439" customWidth="1"/>
    <col min="13" max="13" width="2.28125" style="439" customWidth="1"/>
    <col min="14" max="14" width="20.28125" style="439" customWidth="1"/>
    <col min="15" max="15" width="2.28125" style="439" customWidth="1"/>
    <col min="16" max="16" width="20.28125" style="439" customWidth="1"/>
    <col min="17" max="17" width="2.28125" style="439" customWidth="1"/>
    <col min="18" max="18" width="20.28125" style="439" customWidth="1"/>
    <col min="19" max="19" width="2.28125" style="439" customWidth="1"/>
    <col min="20" max="20" width="20.28125" style="439" customWidth="1"/>
    <col min="21" max="21" width="2.28125" style="439" customWidth="1"/>
    <col min="22" max="22" width="20.28125" style="439" customWidth="1"/>
    <col min="23" max="23" width="2.28125" style="439" customWidth="1"/>
    <col min="24" max="24" width="20.28125" style="439" customWidth="1"/>
    <col min="25" max="25" width="2.28125" style="439" customWidth="1"/>
    <col min="26" max="26" width="20.28125" style="439" customWidth="1"/>
    <col min="27" max="27" width="2.28125" style="439" customWidth="1"/>
    <col min="28" max="28" width="17.7109375" style="439" customWidth="1"/>
    <col min="29" max="16384" width="12.57421875" style="439" customWidth="1"/>
  </cols>
  <sheetData>
    <row r="1" spans="1:8" s="438" customFormat="1" ht="18">
      <c r="A1" s="633" t="s">
        <v>0</v>
      </c>
      <c r="B1" s="633"/>
      <c r="C1" s="633"/>
      <c r="D1" s="633"/>
      <c r="E1" s="633"/>
      <c r="F1" s="633"/>
      <c r="G1" s="633"/>
      <c r="H1" s="633"/>
    </row>
    <row r="2" ht="12.75">
      <c r="A2" s="769" t="s">
        <v>412</v>
      </c>
    </row>
    <row r="3" spans="1:8" ht="15">
      <c r="A3" s="706" t="s">
        <v>328</v>
      </c>
      <c r="B3" s="706"/>
      <c r="C3" s="706"/>
      <c r="D3" s="706"/>
      <c r="E3" s="706"/>
      <c r="F3" s="706"/>
      <c r="G3" s="706"/>
      <c r="H3" s="706"/>
    </row>
    <row r="4" ht="13.5" thickBot="1">
      <c r="A4" s="439" t="s">
        <v>43</v>
      </c>
    </row>
    <row r="5" spans="1:8" ht="12.75">
      <c r="A5" s="440"/>
      <c r="B5" s="707" t="s">
        <v>250</v>
      </c>
      <c r="C5" s="708"/>
      <c r="D5" s="708"/>
      <c r="E5" s="709"/>
      <c r="F5" s="707" t="s">
        <v>245</v>
      </c>
      <c r="G5" s="708"/>
      <c r="H5" s="708"/>
    </row>
    <row r="6" spans="1:8" ht="12.75">
      <c r="A6" s="441"/>
      <c r="B6" s="703" t="s">
        <v>249</v>
      </c>
      <c r="C6" s="704"/>
      <c r="D6" s="704"/>
      <c r="E6" s="705"/>
      <c r="F6" s="703" t="s">
        <v>77</v>
      </c>
      <c r="G6" s="704"/>
      <c r="H6" s="704"/>
    </row>
    <row r="7" spans="1:8" ht="15" customHeight="1" thickBot="1">
      <c r="A7" s="442" t="s">
        <v>1</v>
      </c>
      <c r="B7" s="443" t="s">
        <v>277</v>
      </c>
      <c r="C7" s="444" t="s">
        <v>42</v>
      </c>
      <c r="D7" s="445" t="s">
        <v>104</v>
      </c>
      <c r="E7" s="443" t="s">
        <v>10</v>
      </c>
      <c r="F7" s="443" t="s">
        <v>278</v>
      </c>
      <c r="G7" s="443" t="s">
        <v>347</v>
      </c>
      <c r="H7" s="445" t="s">
        <v>104</v>
      </c>
    </row>
    <row r="8" spans="1:9" ht="12.75">
      <c r="A8" s="327">
        <v>1990</v>
      </c>
      <c r="B8" s="446">
        <v>6779</v>
      </c>
      <c r="C8" s="446">
        <v>4841</v>
      </c>
      <c r="D8" s="446">
        <v>4797</v>
      </c>
      <c r="E8" s="446">
        <v>16417</v>
      </c>
      <c r="F8" s="447">
        <v>333.75404180640203</v>
      </c>
      <c r="G8" s="447">
        <v>211.79666558484487</v>
      </c>
      <c r="H8" s="448">
        <v>52.69674131237004</v>
      </c>
      <c r="I8" s="449"/>
    </row>
    <row r="9" spans="1:9" ht="12.75">
      <c r="A9" s="586">
        <v>1991</v>
      </c>
      <c r="B9" s="446">
        <v>6256.8</v>
      </c>
      <c r="C9" s="446">
        <v>4340.3</v>
      </c>
      <c r="D9" s="446">
        <v>4766.4</v>
      </c>
      <c r="E9" s="446">
        <v>15363.5</v>
      </c>
      <c r="F9" s="447">
        <v>329.9195845804335</v>
      </c>
      <c r="G9" s="447">
        <v>175.03275515968895</v>
      </c>
      <c r="H9" s="448">
        <v>52.65467046506317</v>
      </c>
      <c r="I9" s="449"/>
    </row>
    <row r="10" spans="1:9" ht="12.75">
      <c r="A10" s="327">
        <v>1992</v>
      </c>
      <c r="B10" s="446">
        <v>6439</v>
      </c>
      <c r="C10" s="446">
        <v>4627</v>
      </c>
      <c r="D10" s="446">
        <v>5007</v>
      </c>
      <c r="E10" s="446">
        <v>16073</v>
      </c>
      <c r="F10" s="447">
        <v>329.4087242917073</v>
      </c>
      <c r="G10" s="447">
        <v>183.7654610363853</v>
      </c>
      <c r="H10" s="448">
        <v>52.6907311913262</v>
      </c>
      <c r="I10" s="449"/>
    </row>
    <row r="11" spans="1:9" ht="12.75">
      <c r="A11" s="327">
        <v>1993</v>
      </c>
      <c r="B11" s="446">
        <v>6303</v>
      </c>
      <c r="C11" s="446">
        <v>4534</v>
      </c>
      <c r="D11" s="446">
        <v>4905</v>
      </c>
      <c r="E11" s="446">
        <v>15742</v>
      </c>
      <c r="F11" s="447">
        <v>343.2680634187973</v>
      </c>
      <c r="G11" s="447">
        <v>207.69776303294748</v>
      </c>
      <c r="H11" s="448">
        <v>70.17417330785042</v>
      </c>
      <c r="I11" s="449"/>
    </row>
    <row r="12" spans="1:9" ht="12.75">
      <c r="A12" s="327">
        <v>1994</v>
      </c>
      <c r="B12" s="446">
        <v>5818</v>
      </c>
      <c r="C12" s="446">
        <v>3923</v>
      </c>
      <c r="D12" s="446">
        <v>4441</v>
      </c>
      <c r="E12" s="446">
        <v>14182</v>
      </c>
      <c r="F12" s="447">
        <v>371.61780438258035</v>
      </c>
      <c r="G12" s="447">
        <v>208.35887634776967</v>
      </c>
      <c r="H12" s="448">
        <v>47.67829024076545</v>
      </c>
      <c r="I12" s="449"/>
    </row>
    <row r="13" spans="1:9" ht="12.75">
      <c r="A13" s="327">
        <v>1995</v>
      </c>
      <c r="B13" s="446">
        <v>5605</v>
      </c>
      <c r="C13" s="446">
        <v>3827</v>
      </c>
      <c r="D13" s="446">
        <v>4366</v>
      </c>
      <c r="E13" s="446">
        <v>13798</v>
      </c>
      <c r="F13" s="447">
        <v>381.0536944214057</v>
      </c>
      <c r="G13" s="447">
        <v>216.75501544601107</v>
      </c>
      <c r="H13" s="448">
        <v>44.102268219681946</v>
      </c>
      <c r="I13" s="449"/>
    </row>
    <row r="14" spans="1:9" ht="12.75">
      <c r="A14" s="327">
        <v>1996</v>
      </c>
      <c r="B14" s="450">
        <v>5381.2</v>
      </c>
      <c r="C14" s="450">
        <v>3595.3</v>
      </c>
      <c r="D14" s="450">
        <v>4140.6</v>
      </c>
      <c r="E14" s="446">
        <v>13117.1</v>
      </c>
      <c r="F14" s="447">
        <v>405.67716033800923</v>
      </c>
      <c r="G14" s="447">
        <v>246.9438534492085</v>
      </c>
      <c r="H14" s="448">
        <v>47.19748055725843</v>
      </c>
      <c r="I14" s="449"/>
    </row>
    <row r="15" spans="1:9" ht="12.75">
      <c r="A15" s="327">
        <v>1997</v>
      </c>
      <c r="B15" s="450">
        <v>5995.4</v>
      </c>
      <c r="C15" s="450">
        <v>4628.2</v>
      </c>
      <c r="D15" s="450">
        <v>5289.4</v>
      </c>
      <c r="E15" s="446">
        <v>15913</v>
      </c>
      <c r="F15" s="447">
        <v>431.98346014688735</v>
      </c>
      <c r="G15" s="447">
        <v>269.1091798588824</v>
      </c>
      <c r="H15" s="448">
        <v>47.70834084598464</v>
      </c>
      <c r="I15" s="449"/>
    </row>
    <row r="16" spans="1:9" ht="12.75">
      <c r="A16" s="327">
        <v>1998</v>
      </c>
      <c r="B16" s="450">
        <v>6871.4</v>
      </c>
      <c r="C16" s="450">
        <v>4311.2</v>
      </c>
      <c r="D16" s="450">
        <v>5234</v>
      </c>
      <c r="E16" s="446">
        <v>16416.6</v>
      </c>
      <c r="F16" s="447">
        <v>414.728402630029</v>
      </c>
      <c r="G16" s="447">
        <v>251.1689685430265</v>
      </c>
      <c r="H16" s="448">
        <v>48.25526186097389</v>
      </c>
      <c r="I16" s="449"/>
    </row>
    <row r="17" spans="1:9" ht="12.75">
      <c r="A17" s="327">
        <v>1999</v>
      </c>
      <c r="B17" s="450">
        <v>6889</v>
      </c>
      <c r="C17" s="450">
        <v>4296</v>
      </c>
      <c r="D17" s="450">
        <v>5707</v>
      </c>
      <c r="E17" s="446">
        <v>16892</v>
      </c>
      <c r="F17" s="447">
        <v>419.32614522856494</v>
      </c>
      <c r="G17" s="447">
        <v>269.74024256848537</v>
      </c>
      <c r="H17" s="448">
        <v>42.24514081713606</v>
      </c>
      <c r="I17" s="449"/>
    </row>
    <row r="18" spans="1:9" ht="12.75">
      <c r="A18" s="327">
        <v>2000</v>
      </c>
      <c r="B18" s="450">
        <v>7244.3</v>
      </c>
      <c r="C18" s="450">
        <v>3820.5</v>
      </c>
      <c r="D18" s="450">
        <v>5423.4</v>
      </c>
      <c r="E18" s="446">
        <v>16488.2</v>
      </c>
      <c r="F18" s="447">
        <v>424.83</v>
      </c>
      <c r="G18" s="447">
        <v>263.98</v>
      </c>
      <c r="H18" s="448">
        <v>41.09</v>
      </c>
      <c r="I18" s="449"/>
    </row>
    <row r="19" spans="1:9" ht="12.75">
      <c r="A19" s="329" t="s">
        <v>207</v>
      </c>
      <c r="B19" s="450">
        <v>6486.756504851242</v>
      </c>
      <c r="C19" s="450">
        <v>3147.711579370979</v>
      </c>
      <c r="D19" s="450">
        <v>5734.456126460345</v>
      </c>
      <c r="E19" s="446">
        <v>15368.924210682568</v>
      </c>
      <c r="F19" s="447">
        <v>505.68</v>
      </c>
      <c r="G19" s="447">
        <v>288.22</v>
      </c>
      <c r="H19" s="448">
        <v>47.43</v>
      </c>
      <c r="I19" s="449"/>
    </row>
    <row r="20" spans="1:9" ht="12.75">
      <c r="A20" s="329" t="s">
        <v>223</v>
      </c>
      <c r="B20" s="450">
        <v>6528.8</v>
      </c>
      <c r="C20" s="450">
        <v>3030.8</v>
      </c>
      <c r="D20" s="441">
        <v>5512.1</v>
      </c>
      <c r="E20" s="446">
        <v>15071.7</v>
      </c>
      <c r="F20" s="447">
        <v>451.61</v>
      </c>
      <c r="G20" s="447">
        <v>272.13</v>
      </c>
      <c r="H20" s="448">
        <v>49.97</v>
      </c>
      <c r="I20" s="449"/>
    </row>
    <row r="21" spans="1:9" ht="12.75">
      <c r="A21" s="329" t="s">
        <v>236</v>
      </c>
      <c r="B21" s="450">
        <v>6354.4</v>
      </c>
      <c r="C21" s="450">
        <v>3060.7</v>
      </c>
      <c r="D21" s="441">
        <v>4824.6</v>
      </c>
      <c r="E21" s="446">
        <v>14239.7</v>
      </c>
      <c r="F21" s="447">
        <v>453.65</v>
      </c>
      <c r="G21" s="447">
        <v>360.65</v>
      </c>
      <c r="H21" s="448">
        <v>45.23</v>
      </c>
      <c r="I21" s="449"/>
    </row>
    <row r="22" spans="1:8" ht="15" customHeight="1">
      <c r="A22" s="586">
        <v>2004</v>
      </c>
      <c r="B22" s="450">
        <v>6133.147497616116</v>
      </c>
      <c r="C22" s="450">
        <v>2794.2294766735336</v>
      </c>
      <c r="D22" s="441">
        <v>4446.0389633676605</v>
      </c>
      <c r="E22" s="446">
        <v>13373.41593765731</v>
      </c>
      <c r="F22" s="447">
        <v>437.87</v>
      </c>
      <c r="G22" s="447">
        <v>287.56</v>
      </c>
      <c r="H22" s="448">
        <v>52.42</v>
      </c>
    </row>
    <row r="23" spans="1:8" ht="15" customHeight="1">
      <c r="A23" s="586">
        <v>2005</v>
      </c>
      <c r="B23" s="450">
        <v>6081.49990229311</v>
      </c>
      <c r="C23" s="450">
        <v>3326.196615142238</v>
      </c>
      <c r="D23" s="441">
        <v>4213.791362564651</v>
      </c>
      <c r="E23" s="446">
        <v>13621.487879999999</v>
      </c>
      <c r="F23" s="447">
        <v>498.05</v>
      </c>
      <c r="G23" s="447">
        <v>299.85</v>
      </c>
      <c r="H23" s="448">
        <v>42.82</v>
      </c>
    </row>
    <row r="24" spans="1:8" ht="15" customHeight="1">
      <c r="A24" s="586">
        <v>2006</v>
      </c>
      <c r="B24" s="450">
        <v>6363.804</v>
      </c>
      <c r="C24" s="450">
        <v>1514.0710000000001</v>
      </c>
      <c r="D24" s="450">
        <v>3812.2369999999996</v>
      </c>
      <c r="E24" s="450">
        <v>11690.112</v>
      </c>
      <c r="F24" s="447">
        <v>505.66</v>
      </c>
      <c r="G24" s="447">
        <v>323.83</v>
      </c>
      <c r="H24" s="448">
        <v>53.49</v>
      </c>
    </row>
    <row r="25" spans="1:8" ht="15" customHeight="1" thickBot="1">
      <c r="A25" s="587">
        <v>2007</v>
      </c>
      <c r="B25" s="451">
        <v>5538.187221919271</v>
      </c>
      <c r="C25" s="451">
        <v>2055.518619219433</v>
      </c>
      <c r="D25" s="451">
        <v>2852.2121088612976</v>
      </c>
      <c r="E25" s="451">
        <v>10445.91795</v>
      </c>
      <c r="F25" s="452">
        <v>518.91</v>
      </c>
      <c r="G25" s="452">
        <v>305.22</v>
      </c>
      <c r="H25" s="453">
        <v>57.94</v>
      </c>
    </row>
    <row r="26" ht="15" customHeight="1">
      <c r="A26" s="454" t="s">
        <v>262</v>
      </c>
    </row>
    <row r="27" spans="1:2" ht="14.25">
      <c r="A27" s="454" t="s">
        <v>263</v>
      </c>
      <c r="B27" s="455"/>
    </row>
    <row r="28" ht="12.75">
      <c r="B28" s="455"/>
    </row>
    <row r="29" spans="2:4" ht="12.75">
      <c r="B29" s="455"/>
      <c r="C29" s="455"/>
      <c r="D29" s="455"/>
    </row>
    <row r="30" spans="2:4" ht="12.75">
      <c r="B30" s="455"/>
      <c r="C30" s="455"/>
      <c r="D30" s="455"/>
    </row>
    <row r="31" spans="2:4" ht="12.75">
      <c r="B31" s="455"/>
      <c r="C31" s="455"/>
      <c r="D31" s="455"/>
    </row>
    <row r="32" spans="2:4" ht="12.75">
      <c r="B32" s="455"/>
      <c r="C32" s="455"/>
      <c r="D32" s="455"/>
    </row>
    <row r="33" spans="2:4" ht="12.75">
      <c r="B33" s="455"/>
      <c r="C33" s="455"/>
      <c r="D33" s="455"/>
    </row>
  </sheetData>
  <mergeCells count="6">
    <mergeCell ref="F6:H6"/>
    <mergeCell ref="B6:E6"/>
    <mergeCell ref="A3:H3"/>
    <mergeCell ref="A1:H1"/>
    <mergeCell ref="B5:E5"/>
    <mergeCell ref="F5:H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57" r:id="rId1"/>
  <ignoredErrors>
    <ignoredError sqref="A19:A21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1813"/>
  <dimension ref="A1:H30"/>
  <sheetViews>
    <sheetView showGridLines="0" zoomScale="75" zoomScaleNormal="75" workbookViewId="0" topLeftCell="A1">
      <selection activeCell="G14" sqref="G14"/>
    </sheetView>
  </sheetViews>
  <sheetFormatPr defaultColWidth="11.421875" defaultRowHeight="12.75"/>
  <cols>
    <col min="1" max="1" width="43.00390625" style="100" customWidth="1"/>
    <col min="2" max="2" width="23.140625" style="100" customWidth="1"/>
    <col min="3" max="3" width="22.28125" style="100" customWidth="1"/>
    <col min="4" max="4" width="23.00390625" style="100" customWidth="1"/>
    <col min="5" max="5" width="22.7109375" style="100" customWidth="1"/>
    <col min="6" max="6" width="11.28125" style="39" customWidth="1"/>
    <col min="7" max="8" width="11.28125" style="100" customWidth="1"/>
    <col min="9" max="16384" width="11.421875" style="100" customWidth="1"/>
  </cols>
  <sheetData>
    <row r="1" spans="1:8" s="342" customFormat="1" ht="18">
      <c r="A1" s="676" t="s">
        <v>0</v>
      </c>
      <c r="B1" s="676"/>
      <c r="C1" s="676"/>
      <c r="D1" s="676"/>
      <c r="E1" s="676"/>
      <c r="F1" s="399"/>
      <c r="G1" s="399"/>
      <c r="H1" s="399"/>
    </row>
    <row r="2" spans="1:8" ht="12.75">
      <c r="A2" s="774" t="s">
        <v>412</v>
      </c>
      <c r="B2" s="39"/>
      <c r="C2" s="39"/>
      <c r="D2" s="39"/>
      <c r="E2" s="39"/>
      <c r="G2" s="39"/>
      <c r="H2" s="39"/>
    </row>
    <row r="3" spans="1:8" s="93" customFormat="1" ht="15">
      <c r="A3" s="639" t="s">
        <v>360</v>
      </c>
      <c r="B3" s="639"/>
      <c r="C3" s="639"/>
      <c r="D3" s="639"/>
      <c r="E3" s="639"/>
      <c r="F3" s="38"/>
      <c r="G3" s="38"/>
      <c r="H3" s="38"/>
    </row>
    <row r="4" spans="1:8" s="93" customFormat="1" ht="15">
      <c r="A4" s="639" t="s">
        <v>264</v>
      </c>
      <c r="B4" s="639"/>
      <c r="C4" s="639"/>
      <c r="D4" s="639"/>
      <c r="E4" s="639"/>
      <c r="F4" s="38"/>
      <c r="G4" s="38"/>
      <c r="H4" s="38"/>
    </row>
    <row r="5" spans="1:8" ht="13.5" thickBot="1">
      <c r="A5" s="39"/>
      <c r="B5" s="39"/>
      <c r="C5" s="39"/>
      <c r="D5" s="39"/>
      <c r="E5" s="39"/>
      <c r="G5" s="39"/>
      <c r="H5" s="39"/>
    </row>
    <row r="6" spans="1:8" ht="12.75">
      <c r="A6" s="203" t="s">
        <v>120</v>
      </c>
      <c r="B6" s="204" t="s">
        <v>41</v>
      </c>
      <c r="C6" s="689" t="s">
        <v>42</v>
      </c>
      <c r="D6" s="204" t="s">
        <v>4</v>
      </c>
      <c r="E6" s="691" t="s">
        <v>10</v>
      </c>
      <c r="G6" s="39"/>
      <c r="H6" s="39"/>
    </row>
    <row r="7" spans="1:8" ht="13.5" thickBot="1">
      <c r="A7" s="66" t="s">
        <v>123</v>
      </c>
      <c r="B7" s="91" t="s">
        <v>34</v>
      </c>
      <c r="C7" s="690"/>
      <c r="D7" s="91" t="s">
        <v>38</v>
      </c>
      <c r="E7" s="692"/>
      <c r="G7" s="39"/>
      <c r="H7" s="39"/>
    </row>
    <row r="8" spans="1:8" ht="12.75">
      <c r="A8" s="45" t="s">
        <v>124</v>
      </c>
      <c r="B8" s="82">
        <v>18530</v>
      </c>
      <c r="C8" s="82">
        <v>1822</v>
      </c>
      <c r="D8" s="82">
        <v>454</v>
      </c>
      <c r="E8" s="456">
        <v>20806</v>
      </c>
      <c r="G8" s="39"/>
      <c r="H8" s="39"/>
    </row>
    <row r="9" spans="1:8" ht="12.75">
      <c r="A9" s="39" t="s">
        <v>268</v>
      </c>
      <c r="B9" s="82">
        <v>1147</v>
      </c>
      <c r="C9" s="82">
        <v>1913</v>
      </c>
      <c r="D9" s="109">
        <v>55</v>
      </c>
      <c r="E9" s="83">
        <v>3115</v>
      </c>
      <c r="G9" s="39"/>
      <c r="H9" s="39"/>
    </row>
    <row r="10" spans="1:8" ht="12.75">
      <c r="A10" s="39" t="s">
        <v>125</v>
      </c>
      <c r="B10" s="82">
        <v>768</v>
      </c>
      <c r="C10" s="82">
        <v>10</v>
      </c>
      <c r="D10" s="109">
        <v>29</v>
      </c>
      <c r="E10" s="83">
        <v>807</v>
      </c>
      <c r="G10" s="39"/>
      <c r="H10" s="39"/>
    </row>
    <row r="11" spans="1:8" ht="12.75">
      <c r="A11" s="39" t="s">
        <v>126</v>
      </c>
      <c r="B11" s="82">
        <v>549</v>
      </c>
      <c r="C11" s="82">
        <v>8</v>
      </c>
      <c r="D11" s="109">
        <v>8</v>
      </c>
      <c r="E11" s="83">
        <v>565</v>
      </c>
      <c r="G11" s="39"/>
      <c r="H11" s="39"/>
    </row>
    <row r="12" spans="1:8" ht="12.75">
      <c r="A12" s="39" t="s">
        <v>265</v>
      </c>
      <c r="B12" s="82">
        <v>3193</v>
      </c>
      <c r="C12" s="51" t="s">
        <v>46</v>
      </c>
      <c r="D12" s="109">
        <v>683</v>
      </c>
      <c r="E12" s="83">
        <v>3876</v>
      </c>
      <c r="G12" s="39"/>
      <c r="H12" s="39"/>
    </row>
    <row r="13" spans="1:8" ht="12.75">
      <c r="A13" s="39" t="s">
        <v>127</v>
      </c>
      <c r="B13" s="82">
        <v>75387</v>
      </c>
      <c r="C13" s="51" t="s">
        <v>46</v>
      </c>
      <c r="D13" s="109">
        <v>176</v>
      </c>
      <c r="E13" s="83">
        <v>75563</v>
      </c>
      <c r="G13" s="39"/>
      <c r="H13" s="39"/>
    </row>
    <row r="14" spans="1:8" ht="12.75">
      <c r="A14" s="39" t="s">
        <v>128</v>
      </c>
      <c r="B14" s="82">
        <v>94103</v>
      </c>
      <c r="C14" s="51" t="s">
        <v>46</v>
      </c>
      <c r="D14" s="109">
        <v>807</v>
      </c>
      <c r="E14" s="83">
        <v>94910</v>
      </c>
      <c r="G14" s="39"/>
      <c r="H14" s="39"/>
    </row>
    <row r="15" spans="1:8" ht="12.75">
      <c r="A15" s="39" t="s">
        <v>129</v>
      </c>
      <c r="B15" s="82">
        <v>200921</v>
      </c>
      <c r="C15" s="51" t="s">
        <v>46</v>
      </c>
      <c r="D15" s="109">
        <v>941</v>
      </c>
      <c r="E15" s="83">
        <v>201862</v>
      </c>
      <c r="G15" s="39"/>
      <c r="H15" s="39"/>
    </row>
    <row r="16" spans="1:8" ht="12.75">
      <c r="A16" s="39" t="s">
        <v>267</v>
      </c>
      <c r="B16" s="82">
        <v>5485</v>
      </c>
      <c r="C16" s="82">
        <v>452</v>
      </c>
      <c r="D16" s="109">
        <v>54</v>
      </c>
      <c r="E16" s="83">
        <v>5991</v>
      </c>
      <c r="G16" s="39"/>
      <c r="H16" s="39"/>
    </row>
    <row r="17" spans="1:8" ht="12.75">
      <c r="A17" s="39" t="s">
        <v>130</v>
      </c>
      <c r="B17" s="82">
        <v>71093</v>
      </c>
      <c r="C17" s="82">
        <v>4643</v>
      </c>
      <c r="D17" s="109">
        <v>8201</v>
      </c>
      <c r="E17" s="83">
        <v>83937</v>
      </c>
      <c r="G17" s="39"/>
      <c r="H17" s="39"/>
    </row>
    <row r="18" spans="1:8" ht="12.75">
      <c r="A18" s="39" t="s">
        <v>269</v>
      </c>
      <c r="B18" s="82">
        <v>27864</v>
      </c>
      <c r="C18" s="51">
        <v>27</v>
      </c>
      <c r="D18" s="582" t="s">
        <v>46</v>
      </c>
      <c r="E18" s="83">
        <v>27891</v>
      </c>
      <c r="G18" s="39"/>
      <c r="H18" s="39"/>
    </row>
    <row r="19" spans="1:8" ht="12.75">
      <c r="A19" s="39" t="s">
        <v>131</v>
      </c>
      <c r="B19" s="82">
        <v>77558</v>
      </c>
      <c r="C19" s="82">
        <v>4376</v>
      </c>
      <c r="D19" s="109">
        <v>17064</v>
      </c>
      <c r="E19" s="83">
        <v>98998</v>
      </c>
      <c r="G19" s="39"/>
      <c r="H19" s="39"/>
    </row>
    <row r="20" spans="1:8" ht="12.75">
      <c r="A20" s="39" t="s">
        <v>132</v>
      </c>
      <c r="B20" s="82">
        <v>35867</v>
      </c>
      <c r="C20" s="82">
        <v>887</v>
      </c>
      <c r="D20" s="109">
        <v>1393</v>
      </c>
      <c r="E20" s="83">
        <v>38147</v>
      </c>
      <c r="G20" s="39"/>
      <c r="H20" s="39"/>
    </row>
    <row r="21" spans="1:8" ht="12.75">
      <c r="A21" s="39" t="s">
        <v>266</v>
      </c>
      <c r="B21" s="82">
        <v>147124</v>
      </c>
      <c r="C21" s="82">
        <v>10369</v>
      </c>
      <c r="D21" s="109">
        <v>16336</v>
      </c>
      <c r="E21" s="83">
        <v>173829</v>
      </c>
      <c r="G21" s="39"/>
      <c r="H21" s="39"/>
    </row>
    <row r="22" spans="1:8" ht="12.75">
      <c r="A22" s="39" t="s">
        <v>133</v>
      </c>
      <c r="B22" s="82">
        <v>31872</v>
      </c>
      <c r="C22" s="82">
        <v>5508</v>
      </c>
      <c r="D22" s="109">
        <v>4768</v>
      </c>
      <c r="E22" s="83">
        <v>42148</v>
      </c>
      <c r="G22" s="39"/>
      <c r="H22" s="39"/>
    </row>
    <row r="23" spans="1:8" ht="12.75">
      <c r="A23" s="39" t="s">
        <v>134</v>
      </c>
      <c r="B23" s="82">
        <v>113030</v>
      </c>
      <c r="C23" s="82">
        <v>68601</v>
      </c>
      <c r="D23" s="109">
        <v>28119</v>
      </c>
      <c r="E23" s="83">
        <v>209750</v>
      </c>
      <c r="G23" s="39"/>
      <c r="H23" s="39"/>
    </row>
    <row r="24" spans="1:8" ht="12.75">
      <c r="A24" s="39" t="s">
        <v>135</v>
      </c>
      <c r="B24" s="82">
        <v>250578</v>
      </c>
      <c r="C24" s="82">
        <v>6790</v>
      </c>
      <c r="D24" s="109">
        <v>73283</v>
      </c>
      <c r="E24" s="83">
        <v>330651</v>
      </c>
      <c r="G24" s="39"/>
      <c r="H24" s="39"/>
    </row>
    <row r="25" spans="1:8" ht="12.75">
      <c r="A25" s="39"/>
      <c r="B25" s="83"/>
      <c r="C25" s="83"/>
      <c r="D25" s="82"/>
      <c r="E25" s="83"/>
      <c r="G25" s="39"/>
      <c r="H25" s="39"/>
    </row>
    <row r="26" spans="1:8" ht="12.75">
      <c r="A26" s="191" t="s">
        <v>110</v>
      </c>
      <c r="B26" s="134">
        <v>1155069</v>
      </c>
      <c r="C26" s="134">
        <v>105406</v>
      </c>
      <c r="D26" s="134">
        <v>152371</v>
      </c>
      <c r="E26" s="141">
        <v>1412846</v>
      </c>
      <c r="G26" s="39"/>
      <c r="H26" s="39"/>
    </row>
    <row r="27" spans="1:8" ht="12.75">
      <c r="A27" s="39" t="s">
        <v>136</v>
      </c>
      <c r="B27" s="82">
        <v>80565</v>
      </c>
      <c r="C27" s="82">
        <v>10808</v>
      </c>
      <c r="D27" s="82">
        <v>13288</v>
      </c>
      <c r="E27" s="83">
        <v>104661.11256000027</v>
      </c>
      <c r="G27" s="39"/>
      <c r="H27" s="39"/>
    </row>
    <row r="28" spans="1:8" ht="12.75">
      <c r="A28" s="39"/>
      <c r="B28" s="82"/>
      <c r="C28" s="82"/>
      <c r="D28" s="82"/>
      <c r="E28" s="83"/>
      <c r="G28" s="39"/>
      <c r="H28" s="39"/>
    </row>
    <row r="29" spans="1:8" ht="13.5" thickBot="1">
      <c r="A29" s="56" t="s">
        <v>137</v>
      </c>
      <c r="B29" s="192">
        <v>1235634</v>
      </c>
      <c r="C29" s="192">
        <v>116214</v>
      </c>
      <c r="D29" s="192">
        <v>165659</v>
      </c>
      <c r="E29" s="193">
        <v>1517507.1125600003</v>
      </c>
      <c r="G29" s="39"/>
      <c r="H29" s="39"/>
    </row>
    <row r="30" spans="1:8" ht="12.75">
      <c r="A30" s="39"/>
      <c r="B30" s="39"/>
      <c r="C30" s="39"/>
      <c r="D30" s="84"/>
      <c r="E30" s="84"/>
      <c r="G30" s="39"/>
      <c r="H30" s="39"/>
    </row>
  </sheetData>
  <mergeCells count="5">
    <mergeCell ref="A1:E1"/>
    <mergeCell ref="A3:E3"/>
    <mergeCell ref="A4:E4"/>
    <mergeCell ref="C6:C7"/>
    <mergeCell ref="E6:E7"/>
  </mergeCells>
  <hyperlinks>
    <hyperlink ref="A2" location="'Indice'!A1" display="Volver al Indice"/>
  </hyperlinks>
  <printOptions horizontalCentered="1"/>
  <pageMargins left="1.1811023622047245" right="0.75" top="0.5905511811023623" bottom="1" header="0" footer="0"/>
  <pageSetup horizontalDpi="600" verticalDpi="600" orientation="portrait" paperSize="9" scale="61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0"/>
  <sheetViews>
    <sheetView zoomScale="75" zoomScaleNormal="75" workbookViewId="0" topLeftCell="A1">
      <selection activeCell="B12" sqref="B12"/>
    </sheetView>
  </sheetViews>
  <sheetFormatPr defaultColWidth="11.421875" defaultRowHeight="12.75"/>
  <cols>
    <col min="1" max="1" width="43.00390625" style="100" customWidth="1"/>
    <col min="2" max="2" width="23.140625" style="100" customWidth="1"/>
    <col min="3" max="3" width="22.28125" style="100" customWidth="1"/>
    <col min="4" max="4" width="23.00390625" style="100" customWidth="1"/>
    <col min="5" max="5" width="22.7109375" style="100" customWidth="1"/>
    <col min="6" max="6" width="11.28125" style="39" customWidth="1"/>
    <col min="7" max="8" width="11.28125" style="100" customWidth="1"/>
    <col min="9" max="16384" width="11.421875" style="100" customWidth="1"/>
  </cols>
  <sheetData>
    <row r="1" spans="1:8" s="342" customFormat="1" ht="18">
      <c r="A1" s="676" t="s">
        <v>0</v>
      </c>
      <c r="B1" s="676"/>
      <c r="C1" s="676"/>
      <c r="D1" s="676"/>
      <c r="E1" s="676"/>
      <c r="F1" s="399"/>
      <c r="G1" s="399"/>
      <c r="H1" s="399"/>
    </row>
    <row r="2" spans="1:8" ht="12.75">
      <c r="A2" s="774" t="s">
        <v>412</v>
      </c>
      <c r="B2" s="39"/>
      <c r="C2" s="39"/>
      <c r="D2" s="39"/>
      <c r="E2" s="39"/>
      <c r="G2" s="39"/>
      <c r="H2" s="39"/>
    </row>
    <row r="3" spans="1:8" s="93" customFormat="1" ht="15">
      <c r="A3" s="639" t="s">
        <v>394</v>
      </c>
      <c r="B3" s="639"/>
      <c r="C3" s="639"/>
      <c r="D3" s="639"/>
      <c r="E3" s="639"/>
      <c r="F3" s="38"/>
      <c r="G3" s="38"/>
      <c r="H3" s="38"/>
    </row>
    <row r="4" spans="1:8" s="93" customFormat="1" ht="15">
      <c r="A4" s="639" t="s">
        <v>264</v>
      </c>
      <c r="B4" s="639"/>
      <c r="C4" s="639"/>
      <c r="D4" s="639"/>
      <c r="E4" s="639"/>
      <c r="F4" s="38"/>
      <c r="G4" s="38"/>
      <c r="H4" s="38"/>
    </row>
    <row r="5" spans="1:8" ht="13.5" thickBot="1">
      <c r="A5" s="39"/>
      <c r="B5" s="39"/>
      <c r="C5" s="39"/>
      <c r="D5" s="39"/>
      <c r="E5" s="39"/>
      <c r="G5" s="39"/>
      <c r="H5" s="39"/>
    </row>
    <row r="6" spans="1:8" ht="12.75">
      <c r="A6" s="203" t="s">
        <v>120</v>
      </c>
      <c r="B6" s="204" t="s">
        <v>41</v>
      </c>
      <c r="C6" s="689" t="s">
        <v>42</v>
      </c>
      <c r="D6" s="204" t="s">
        <v>4</v>
      </c>
      <c r="E6" s="691" t="s">
        <v>10</v>
      </c>
      <c r="G6" s="39"/>
      <c r="H6" s="39"/>
    </row>
    <row r="7" spans="1:8" ht="13.5" thickBot="1">
      <c r="A7" s="66" t="s">
        <v>123</v>
      </c>
      <c r="B7" s="91" t="s">
        <v>34</v>
      </c>
      <c r="C7" s="690"/>
      <c r="D7" s="91" t="s">
        <v>38</v>
      </c>
      <c r="E7" s="692"/>
      <c r="G7" s="39"/>
      <c r="H7" s="39"/>
    </row>
    <row r="8" spans="1:8" ht="12.75">
      <c r="A8" s="45" t="s">
        <v>124</v>
      </c>
      <c r="B8" s="82">
        <v>14978</v>
      </c>
      <c r="C8" s="82">
        <v>1147</v>
      </c>
      <c r="D8" s="82">
        <v>226</v>
      </c>
      <c r="E8" s="456">
        <v>16351</v>
      </c>
      <c r="G8" s="39"/>
      <c r="H8" s="39"/>
    </row>
    <row r="9" spans="1:8" ht="12.75">
      <c r="A9" s="39" t="s">
        <v>268</v>
      </c>
      <c r="B9" s="82">
        <v>1286</v>
      </c>
      <c r="C9" s="82">
        <v>958</v>
      </c>
      <c r="D9" s="82">
        <v>76</v>
      </c>
      <c r="E9" s="83">
        <v>2320</v>
      </c>
      <c r="G9" s="39"/>
      <c r="H9" s="39"/>
    </row>
    <row r="10" spans="1:8" ht="12.75">
      <c r="A10" s="39" t="s">
        <v>125</v>
      </c>
      <c r="B10" s="82">
        <v>236</v>
      </c>
      <c r="C10" s="51" t="s">
        <v>46</v>
      </c>
      <c r="D10" s="82">
        <v>1</v>
      </c>
      <c r="E10" s="83">
        <v>237</v>
      </c>
      <c r="G10" s="39"/>
      <c r="H10" s="39"/>
    </row>
    <row r="11" spans="1:8" ht="12.75">
      <c r="A11" s="39" t="s">
        <v>126</v>
      </c>
      <c r="B11" s="82">
        <v>346</v>
      </c>
      <c r="C11" s="82">
        <v>19</v>
      </c>
      <c r="D11" s="82">
        <v>37</v>
      </c>
      <c r="E11" s="83">
        <v>402</v>
      </c>
      <c r="G11" s="39"/>
      <c r="H11" s="39"/>
    </row>
    <row r="12" spans="1:8" ht="12.75">
      <c r="A12" s="39" t="s">
        <v>265</v>
      </c>
      <c r="B12" s="82">
        <v>1856</v>
      </c>
      <c r="C12" s="51" t="s">
        <v>46</v>
      </c>
      <c r="D12" s="82">
        <v>660</v>
      </c>
      <c r="E12" s="83">
        <v>2516</v>
      </c>
      <c r="G12" s="39"/>
      <c r="H12" s="39"/>
    </row>
    <row r="13" spans="1:8" ht="12.75">
      <c r="A13" s="39" t="s">
        <v>127</v>
      </c>
      <c r="B13" s="82">
        <v>54635</v>
      </c>
      <c r="C13" s="51" t="s">
        <v>46</v>
      </c>
      <c r="D13" s="82">
        <v>51</v>
      </c>
      <c r="E13" s="83">
        <v>54686</v>
      </c>
      <c r="G13" s="39"/>
      <c r="H13" s="39"/>
    </row>
    <row r="14" spans="1:8" ht="12.75">
      <c r="A14" s="39" t="s">
        <v>128</v>
      </c>
      <c r="B14" s="82">
        <v>99250</v>
      </c>
      <c r="C14" s="51" t="s">
        <v>46</v>
      </c>
      <c r="D14" s="82">
        <v>675</v>
      </c>
      <c r="E14" s="83">
        <v>99925</v>
      </c>
      <c r="G14" s="39"/>
      <c r="H14" s="39"/>
    </row>
    <row r="15" spans="1:8" ht="12.75">
      <c r="A15" s="39" t="s">
        <v>129</v>
      </c>
      <c r="B15" s="82">
        <v>129197</v>
      </c>
      <c r="C15" s="82">
        <v>3</v>
      </c>
      <c r="D15" s="82">
        <v>1240</v>
      </c>
      <c r="E15" s="83">
        <v>130440</v>
      </c>
      <c r="G15" s="39"/>
      <c r="H15" s="39"/>
    </row>
    <row r="16" spans="1:8" ht="12.75">
      <c r="A16" s="39" t="s">
        <v>267</v>
      </c>
      <c r="B16" s="82">
        <v>4687</v>
      </c>
      <c r="C16" s="82">
        <v>299</v>
      </c>
      <c r="D16" s="82">
        <v>21</v>
      </c>
      <c r="E16" s="83">
        <v>5007</v>
      </c>
      <c r="G16" s="39"/>
      <c r="H16" s="39"/>
    </row>
    <row r="17" spans="1:8" ht="12.75">
      <c r="A17" s="39" t="s">
        <v>130</v>
      </c>
      <c r="B17" s="82">
        <v>67979</v>
      </c>
      <c r="C17" s="82">
        <v>5317</v>
      </c>
      <c r="D17" s="82">
        <v>8464</v>
      </c>
      <c r="E17" s="83">
        <v>81760</v>
      </c>
      <c r="G17" s="39"/>
      <c r="H17" s="39"/>
    </row>
    <row r="18" spans="1:8" ht="12.75">
      <c r="A18" s="39" t="s">
        <v>269</v>
      </c>
      <c r="B18" s="82">
        <v>38979</v>
      </c>
      <c r="C18" s="51" t="s">
        <v>46</v>
      </c>
      <c r="D18" s="51" t="s">
        <v>46</v>
      </c>
      <c r="E18" s="83">
        <v>38979</v>
      </c>
      <c r="G18" s="39"/>
      <c r="H18" s="39"/>
    </row>
    <row r="19" spans="1:8" ht="12.75">
      <c r="A19" s="39" t="s">
        <v>131</v>
      </c>
      <c r="B19" s="82">
        <v>66472</v>
      </c>
      <c r="C19" s="82">
        <v>1708</v>
      </c>
      <c r="D19" s="82">
        <v>20064</v>
      </c>
      <c r="E19" s="83">
        <v>88244</v>
      </c>
      <c r="G19" s="39"/>
      <c r="H19" s="39"/>
    </row>
    <row r="20" spans="1:8" ht="12.75">
      <c r="A20" s="39" t="s">
        <v>132</v>
      </c>
      <c r="B20" s="82">
        <v>41435</v>
      </c>
      <c r="C20" s="82">
        <v>6356</v>
      </c>
      <c r="D20" s="82">
        <v>985</v>
      </c>
      <c r="E20" s="83">
        <v>48776</v>
      </c>
      <c r="G20" s="39"/>
      <c r="H20" s="39"/>
    </row>
    <row r="21" spans="1:8" ht="12.75">
      <c r="A21" s="39" t="s">
        <v>266</v>
      </c>
      <c r="B21" s="82">
        <v>139817</v>
      </c>
      <c r="C21" s="82">
        <v>12719</v>
      </c>
      <c r="D21" s="51" t="s">
        <v>46</v>
      </c>
      <c r="E21" s="83">
        <v>152536</v>
      </c>
      <c r="G21" s="39"/>
      <c r="H21" s="39"/>
    </row>
    <row r="22" spans="1:8" ht="12.75">
      <c r="A22" s="39" t="s">
        <v>133</v>
      </c>
      <c r="B22" s="82">
        <v>25298</v>
      </c>
      <c r="C22" s="82">
        <v>8924</v>
      </c>
      <c r="D22" s="82">
        <v>2839</v>
      </c>
      <c r="E22" s="83">
        <v>37061</v>
      </c>
      <c r="G22" s="39"/>
      <c r="H22" s="39"/>
    </row>
    <row r="23" spans="1:8" ht="12.75">
      <c r="A23" s="39" t="s">
        <v>134</v>
      </c>
      <c r="B23" s="82">
        <v>134324</v>
      </c>
      <c r="C23" s="82">
        <v>91052</v>
      </c>
      <c r="D23" s="82">
        <v>7831</v>
      </c>
      <c r="E23" s="83">
        <v>233207</v>
      </c>
      <c r="G23" s="39"/>
      <c r="H23" s="39"/>
    </row>
    <row r="24" spans="1:8" ht="12.75">
      <c r="A24" s="39" t="s">
        <v>135</v>
      </c>
      <c r="B24" s="82">
        <v>229560</v>
      </c>
      <c r="C24" s="82">
        <v>8852</v>
      </c>
      <c r="D24" s="82">
        <v>75161</v>
      </c>
      <c r="E24" s="83">
        <v>313573</v>
      </c>
      <c r="G24" s="39"/>
      <c r="H24" s="39"/>
    </row>
    <row r="25" spans="1:8" ht="12.75">
      <c r="A25" s="39"/>
      <c r="B25" s="83"/>
      <c r="C25" s="83"/>
      <c r="D25" s="82"/>
      <c r="E25" s="83"/>
      <c r="G25" s="39"/>
      <c r="H25" s="39"/>
    </row>
    <row r="26" spans="1:8" ht="12.75">
      <c r="A26" s="191" t="s">
        <v>110</v>
      </c>
      <c r="B26" s="134">
        <v>1050335</v>
      </c>
      <c r="C26" s="134">
        <v>137354</v>
      </c>
      <c r="D26" s="134">
        <v>118331</v>
      </c>
      <c r="E26" s="141">
        <v>1306020</v>
      </c>
      <c r="G26" s="39"/>
      <c r="H26" s="39"/>
    </row>
    <row r="27" spans="1:8" ht="12.75">
      <c r="A27" s="39" t="s">
        <v>136</v>
      </c>
      <c r="B27" s="82">
        <v>41604</v>
      </c>
      <c r="C27" s="82">
        <v>5441</v>
      </c>
      <c r="D27" s="82">
        <v>4687</v>
      </c>
      <c r="E27" s="83">
        <v>51732</v>
      </c>
      <c r="G27" s="39"/>
      <c r="H27" s="39"/>
    </row>
    <row r="28" spans="1:8" ht="12.75">
      <c r="A28" s="39"/>
      <c r="B28" s="83"/>
      <c r="C28" s="83"/>
      <c r="D28" s="82"/>
      <c r="E28" s="83"/>
      <c r="G28" s="39"/>
      <c r="H28" s="39"/>
    </row>
    <row r="29" spans="1:8" ht="13.5" thickBot="1">
      <c r="A29" s="56" t="s">
        <v>137</v>
      </c>
      <c r="B29" s="192">
        <v>1091939</v>
      </c>
      <c r="C29" s="192">
        <v>142795</v>
      </c>
      <c r="D29" s="192">
        <v>123018</v>
      </c>
      <c r="E29" s="193">
        <v>1357752</v>
      </c>
      <c r="G29" s="39"/>
      <c r="H29" s="39"/>
    </row>
    <row r="30" spans="1:8" ht="12.75">
      <c r="A30" s="39"/>
      <c r="B30" s="39"/>
      <c r="C30" s="39"/>
      <c r="D30" s="84"/>
      <c r="E30" s="84"/>
      <c r="G30" s="39"/>
      <c r="H30" s="39"/>
    </row>
  </sheetData>
  <mergeCells count="5">
    <mergeCell ref="A1:E1"/>
    <mergeCell ref="A3:E3"/>
    <mergeCell ref="A4:E4"/>
    <mergeCell ref="C6:C7"/>
    <mergeCell ref="E6:E7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3" r:id="rId1"/>
  <colBreaks count="1" manualBreakCount="1">
    <brk id="5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185"/>
  <dimension ref="A1:I33"/>
  <sheetViews>
    <sheetView showGridLines="0" zoomScale="75" zoomScaleNormal="75" workbookViewId="0" topLeftCell="A2">
      <selection activeCell="H38" sqref="H38"/>
    </sheetView>
  </sheetViews>
  <sheetFormatPr defaultColWidth="11.421875" defaultRowHeight="12.75"/>
  <cols>
    <col min="1" max="1" width="32.421875" style="100" customWidth="1"/>
    <col min="2" max="5" width="13.28125" style="100" customWidth="1"/>
    <col min="6" max="6" width="11.28125" style="39" customWidth="1"/>
    <col min="7" max="7" width="11.28125" style="100" customWidth="1"/>
    <col min="8" max="8" width="15.57421875" style="100" customWidth="1"/>
    <col min="9" max="16384" width="11.421875" style="100" customWidth="1"/>
  </cols>
  <sheetData>
    <row r="1" spans="1:8" s="342" customFormat="1" ht="18">
      <c r="A1" s="676" t="s">
        <v>0</v>
      </c>
      <c r="B1" s="676"/>
      <c r="C1" s="676"/>
      <c r="D1" s="676"/>
      <c r="E1" s="676"/>
      <c r="F1" s="676"/>
      <c r="G1" s="676"/>
      <c r="H1" s="676"/>
    </row>
    <row r="2" spans="1:8" ht="12.75">
      <c r="A2" s="774" t="s">
        <v>412</v>
      </c>
      <c r="B2" s="39"/>
      <c r="C2" s="39"/>
      <c r="D2" s="39"/>
      <c r="E2" s="39"/>
      <c r="G2" s="39"/>
      <c r="H2" s="39"/>
    </row>
    <row r="3" spans="1:9" ht="15">
      <c r="A3" s="639" t="s">
        <v>361</v>
      </c>
      <c r="B3" s="639"/>
      <c r="C3" s="639"/>
      <c r="D3" s="639"/>
      <c r="E3" s="639"/>
      <c r="F3" s="639"/>
      <c r="G3" s="639"/>
      <c r="H3" s="639"/>
      <c r="I3" s="39"/>
    </row>
    <row r="4" spans="1:9" ht="13.5" thickBot="1">
      <c r="A4" s="67"/>
      <c r="B4" s="39"/>
      <c r="C4" s="39"/>
      <c r="D4" s="39"/>
      <c r="E4" s="39"/>
      <c r="G4" s="39"/>
      <c r="H4" s="39"/>
      <c r="I4" s="39"/>
    </row>
    <row r="5" spans="1:9" ht="12.75">
      <c r="A5" s="203" t="s">
        <v>120</v>
      </c>
      <c r="B5" s="637" t="s">
        <v>39</v>
      </c>
      <c r="C5" s="638"/>
      <c r="D5" s="638"/>
      <c r="E5" s="638"/>
      <c r="F5" s="637" t="s">
        <v>122</v>
      </c>
      <c r="G5" s="638"/>
      <c r="H5" s="638"/>
      <c r="I5" s="39"/>
    </row>
    <row r="6" spans="1:9" ht="12.75">
      <c r="A6" s="66" t="s">
        <v>123</v>
      </c>
      <c r="B6" s="43" t="s">
        <v>41</v>
      </c>
      <c r="C6" s="710" t="s">
        <v>42</v>
      </c>
      <c r="D6" s="43" t="s">
        <v>4</v>
      </c>
      <c r="E6" s="710" t="s">
        <v>10</v>
      </c>
      <c r="F6" s="43" t="s">
        <v>41</v>
      </c>
      <c r="G6" s="710" t="s">
        <v>42</v>
      </c>
      <c r="H6" s="81" t="s">
        <v>4</v>
      </c>
      <c r="I6" s="39"/>
    </row>
    <row r="7" spans="1:9" ht="13.5" thickBot="1">
      <c r="A7" s="207"/>
      <c r="B7" s="91" t="s">
        <v>34</v>
      </c>
      <c r="C7" s="711"/>
      <c r="D7" s="91" t="s">
        <v>38</v>
      </c>
      <c r="E7" s="711"/>
      <c r="F7" s="91" t="s">
        <v>34</v>
      </c>
      <c r="G7" s="711"/>
      <c r="H7" s="95" t="s">
        <v>38</v>
      </c>
      <c r="I7" s="39"/>
    </row>
    <row r="8" spans="1:9" ht="12.75">
      <c r="A8" s="39" t="s">
        <v>124</v>
      </c>
      <c r="B8" s="458">
        <v>115.27</v>
      </c>
      <c r="C8" s="88">
        <v>15.626000000000001</v>
      </c>
      <c r="D8" s="88">
        <v>6.186</v>
      </c>
      <c r="E8" s="88">
        <v>137.082</v>
      </c>
      <c r="F8" s="88">
        <v>6.22072315164598</v>
      </c>
      <c r="G8" s="88">
        <v>8.576289791437981</v>
      </c>
      <c r="H8" s="104">
        <v>13.625550660792952</v>
      </c>
      <c r="I8" s="39"/>
    </row>
    <row r="9" spans="1:9" ht="12.75">
      <c r="A9" s="39" t="s">
        <v>268</v>
      </c>
      <c r="B9" s="86">
        <v>8.072</v>
      </c>
      <c r="C9" s="88">
        <v>19.757999999999996</v>
      </c>
      <c r="D9" s="88">
        <v>1.27</v>
      </c>
      <c r="E9" s="88">
        <v>29.1</v>
      </c>
      <c r="F9" s="88">
        <v>7.037489102005231</v>
      </c>
      <c r="G9" s="88">
        <v>10.328280188186094</v>
      </c>
      <c r="H9" s="104">
        <v>23.090909090909093</v>
      </c>
      <c r="I9" s="39"/>
    </row>
    <row r="10" spans="1:9" ht="12.75">
      <c r="A10" s="39" t="s">
        <v>125</v>
      </c>
      <c r="B10" s="86">
        <v>5.009</v>
      </c>
      <c r="C10" s="88">
        <v>0.127</v>
      </c>
      <c r="D10" s="88">
        <v>0.382</v>
      </c>
      <c r="E10" s="88">
        <v>5.518</v>
      </c>
      <c r="F10" s="88">
        <v>6.522135416666667</v>
      </c>
      <c r="G10" s="88">
        <v>12.7</v>
      </c>
      <c r="H10" s="104">
        <v>13.172413793103448</v>
      </c>
      <c r="I10" s="39"/>
    </row>
    <row r="11" spans="1:9" ht="12.75">
      <c r="A11" s="39" t="s">
        <v>126</v>
      </c>
      <c r="B11" s="86">
        <v>3.867</v>
      </c>
      <c r="C11" s="88">
        <v>0.083</v>
      </c>
      <c r="D11" s="88">
        <v>0.14</v>
      </c>
      <c r="E11" s="88">
        <v>4.09</v>
      </c>
      <c r="F11" s="88">
        <v>7.043715846994536</v>
      </c>
      <c r="G11" s="88">
        <v>10.375</v>
      </c>
      <c r="H11" s="104">
        <v>17.5</v>
      </c>
      <c r="I11" s="39"/>
    </row>
    <row r="12" spans="1:9" ht="12.75">
      <c r="A12" s="39" t="s">
        <v>265</v>
      </c>
      <c r="B12" s="86">
        <v>19.903</v>
      </c>
      <c r="C12" s="459" t="s">
        <v>46</v>
      </c>
      <c r="D12" s="88">
        <v>16.671</v>
      </c>
      <c r="E12" s="88">
        <v>36.574</v>
      </c>
      <c r="F12" s="88">
        <v>6.233322893830254</v>
      </c>
      <c r="G12" s="459" t="s">
        <v>46</v>
      </c>
      <c r="H12" s="104">
        <v>24.40849194729136</v>
      </c>
      <c r="I12" s="39"/>
    </row>
    <row r="13" spans="1:9" ht="12.75">
      <c r="A13" s="39" t="s">
        <v>127</v>
      </c>
      <c r="B13" s="86">
        <v>325.91</v>
      </c>
      <c r="C13" s="459" t="s">
        <v>46</v>
      </c>
      <c r="D13" s="88">
        <v>3.316</v>
      </c>
      <c r="E13" s="88">
        <v>329.22600000000006</v>
      </c>
      <c r="F13" s="88">
        <v>4.323159165373341</v>
      </c>
      <c r="G13" s="459" t="s">
        <v>46</v>
      </c>
      <c r="H13" s="104">
        <v>18.84090909090909</v>
      </c>
      <c r="I13" s="39"/>
    </row>
    <row r="14" spans="1:9" ht="12.75">
      <c r="A14" s="39" t="s">
        <v>128</v>
      </c>
      <c r="B14" s="86">
        <v>409.769</v>
      </c>
      <c r="C14" s="459" t="s">
        <v>46</v>
      </c>
      <c r="D14" s="88">
        <v>15.624000000000002</v>
      </c>
      <c r="E14" s="88">
        <v>425.39300000000003</v>
      </c>
      <c r="F14" s="88">
        <v>4.354473289905742</v>
      </c>
      <c r="G14" s="459" t="s">
        <v>46</v>
      </c>
      <c r="H14" s="104">
        <v>19.360594795539036</v>
      </c>
      <c r="I14" s="39"/>
    </row>
    <row r="15" spans="1:9" ht="12.75">
      <c r="A15" s="39" t="s">
        <v>129</v>
      </c>
      <c r="B15" s="86">
        <v>874.729</v>
      </c>
      <c r="C15" s="459" t="s">
        <v>46</v>
      </c>
      <c r="D15" s="88">
        <v>15.738000000000001</v>
      </c>
      <c r="E15" s="88">
        <v>890.4670000000001</v>
      </c>
      <c r="F15" s="88">
        <v>4.35359668725519</v>
      </c>
      <c r="G15" s="459" t="s">
        <v>46</v>
      </c>
      <c r="H15" s="104">
        <v>16.724760892667376</v>
      </c>
      <c r="I15" s="39"/>
    </row>
    <row r="16" spans="1:9" ht="12.75">
      <c r="A16" s="39" t="s">
        <v>267</v>
      </c>
      <c r="B16" s="86">
        <v>32.502</v>
      </c>
      <c r="C16" s="88">
        <v>3.9280000000000004</v>
      </c>
      <c r="D16" s="88">
        <v>1.209</v>
      </c>
      <c r="E16" s="88">
        <v>37.639</v>
      </c>
      <c r="F16" s="88">
        <v>5.925615314494075</v>
      </c>
      <c r="G16" s="88">
        <v>8.690265486725664</v>
      </c>
      <c r="H16" s="104">
        <v>22.38888888888889</v>
      </c>
      <c r="I16" s="39"/>
    </row>
    <row r="17" spans="1:9" ht="12.75">
      <c r="A17" s="39" t="s">
        <v>130</v>
      </c>
      <c r="B17" s="86">
        <v>403.133</v>
      </c>
      <c r="C17" s="88">
        <v>43.089000000000006</v>
      </c>
      <c r="D17" s="88">
        <v>156.35700000000003</v>
      </c>
      <c r="E17" s="88">
        <v>602.579</v>
      </c>
      <c r="F17" s="88">
        <v>5.670502018482832</v>
      </c>
      <c r="G17" s="88">
        <v>9.280422140857207</v>
      </c>
      <c r="H17" s="104">
        <v>19.06560175588343</v>
      </c>
      <c r="I17" s="39"/>
    </row>
    <row r="18" spans="1:9" ht="12.75">
      <c r="A18" s="39" t="s">
        <v>269</v>
      </c>
      <c r="B18" s="86">
        <v>148.043</v>
      </c>
      <c r="C18" s="88">
        <v>0.216</v>
      </c>
      <c r="D18" s="459" t="s">
        <v>46</v>
      </c>
      <c r="E18" s="88">
        <v>148.25900000000001</v>
      </c>
      <c r="F18" s="88">
        <v>5.313056273327591</v>
      </c>
      <c r="G18" s="88">
        <v>8</v>
      </c>
      <c r="H18" s="502" t="s">
        <v>46</v>
      </c>
      <c r="I18" s="39"/>
    </row>
    <row r="19" spans="1:9" ht="12.75">
      <c r="A19" s="39" t="s">
        <v>131</v>
      </c>
      <c r="B19" s="86">
        <v>447.706</v>
      </c>
      <c r="C19" s="88">
        <v>46.96200000000001</v>
      </c>
      <c r="D19" s="88">
        <v>370.52</v>
      </c>
      <c r="E19" s="88">
        <v>865.1879999999999</v>
      </c>
      <c r="F19" s="88">
        <v>5.772531524794347</v>
      </c>
      <c r="G19" s="88">
        <v>10.731718464351006</v>
      </c>
      <c r="H19" s="104">
        <v>21.713548992030002</v>
      </c>
      <c r="I19" s="39"/>
    </row>
    <row r="20" spans="1:9" ht="12.75">
      <c r="A20" s="39" t="s">
        <v>132</v>
      </c>
      <c r="B20" s="86">
        <v>193.33399999999997</v>
      </c>
      <c r="C20" s="88">
        <v>10.468</v>
      </c>
      <c r="D20" s="88">
        <v>29.128</v>
      </c>
      <c r="E20" s="88">
        <v>232.93</v>
      </c>
      <c r="F20" s="88">
        <v>5.390303064097917</v>
      </c>
      <c r="G20" s="88">
        <v>11.801578354002254</v>
      </c>
      <c r="H20" s="104">
        <v>20.910265613783203</v>
      </c>
      <c r="I20" s="39"/>
    </row>
    <row r="21" spans="1:9" ht="12.75">
      <c r="A21" s="39" t="s">
        <v>266</v>
      </c>
      <c r="B21" s="86">
        <v>808.068</v>
      </c>
      <c r="C21" s="88">
        <v>146.032</v>
      </c>
      <c r="D21" s="88">
        <v>277.739</v>
      </c>
      <c r="E21" s="88">
        <v>1231.839</v>
      </c>
      <c r="F21" s="88">
        <v>5.492428155841331</v>
      </c>
      <c r="G21" s="88">
        <v>14.083518179187964</v>
      </c>
      <c r="H21" s="104">
        <v>17.001652791380998</v>
      </c>
      <c r="I21" s="39"/>
    </row>
    <row r="22" spans="1:9" ht="12.75">
      <c r="A22" s="39" t="s">
        <v>133</v>
      </c>
      <c r="B22" s="86">
        <v>203.87199999999996</v>
      </c>
      <c r="C22" s="88">
        <v>62.82200000000001</v>
      </c>
      <c r="D22" s="88">
        <v>96.93400000000001</v>
      </c>
      <c r="E22" s="88">
        <v>363.628</v>
      </c>
      <c r="F22" s="88">
        <v>6.396586345381525</v>
      </c>
      <c r="G22" s="88">
        <v>11.40559186637618</v>
      </c>
      <c r="H22" s="104">
        <v>20.33011744966443</v>
      </c>
      <c r="I22" s="39"/>
    </row>
    <row r="23" spans="1:9" ht="12.75">
      <c r="A23" s="39" t="s">
        <v>134</v>
      </c>
      <c r="B23" s="86">
        <v>632.545</v>
      </c>
      <c r="C23" s="88">
        <v>881.92</v>
      </c>
      <c r="D23" s="88">
        <v>470.74199999999996</v>
      </c>
      <c r="E23" s="88">
        <v>1985.2069999999997</v>
      </c>
      <c r="F23" s="88">
        <v>5.596257630717508</v>
      </c>
      <c r="G23" s="88">
        <v>12.85578927420883</v>
      </c>
      <c r="H23" s="104">
        <v>16.741064760482235</v>
      </c>
      <c r="I23" s="39"/>
    </row>
    <row r="24" spans="1:9" ht="12.75">
      <c r="A24" s="39" t="s">
        <v>135</v>
      </c>
      <c r="B24" s="86">
        <v>1093.452</v>
      </c>
      <c r="C24" s="88">
        <v>106.95</v>
      </c>
      <c r="D24" s="88">
        <v>1893.0409999999997</v>
      </c>
      <c r="E24" s="88">
        <v>3093.4429999999998</v>
      </c>
      <c r="F24" s="88">
        <v>4.36371908148361</v>
      </c>
      <c r="G24" s="88">
        <v>15.751104565537556</v>
      </c>
      <c r="H24" s="104">
        <v>25.83192554889947</v>
      </c>
      <c r="I24" s="39"/>
    </row>
    <row r="25" spans="1:9" ht="12.75">
      <c r="A25" s="39"/>
      <c r="B25" s="86"/>
      <c r="C25" s="88"/>
      <c r="D25" s="88"/>
      <c r="E25" s="88"/>
      <c r="F25" s="88"/>
      <c r="G25" s="88"/>
      <c r="H25" s="104"/>
      <c r="I25" s="39"/>
    </row>
    <row r="26" spans="1:9" ht="12.75">
      <c r="A26" s="191" t="s">
        <v>110</v>
      </c>
      <c r="B26" s="161">
        <v>5725.184</v>
      </c>
      <c r="C26" s="460">
        <v>1337.981</v>
      </c>
      <c r="D26" s="460">
        <v>3354.997</v>
      </c>
      <c r="E26" s="460">
        <v>10418.162</v>
      </c>
      <c r="F26" s="460">
        <v>4.956573157101437</v>
      </c>
      <c r="G26" s="460">
        <v>12.693594292545017</v>
      </c>
      <c r="H26" s="461">
        <v>22.01860590269802</v>
      </c>
      <c r="I26" s="39"/>
    </row>
    <row r="27" spans="1:9" ht="12.75">
      <c r="A27" s="39" t="s">
        <v>136</v>
      </c>
      <c r="B27" s="86">
        <v>638.62</v>
      </c>
      <c r="C27" s="88">
        <v>176.09</v>
      </c>
      <c r="D27" s="88">
        <v>457.24</v>
      </c>
      <c r="E27" s="88">
        <v>1271.95</v>
      </c>
      <c r="F27" s="88">
        <v>7.926767206603364</v>
      </c>
      <c r="G27" s="88">
        <v>16.292561065877127</v>
      </c>
      <c r="H27" s="104">
        <v>34.409993979530405</v>
      </c>
      <c r="I27" s="39"/>
    </row>
    <row r="28" spans="1:9" ht="12.75">
      <c r="A28" s="39"/>
      <c r="B28" s="86"/>
      <c r="C28" s="88"/>
      <c r="D28" s="88"/>
      <c r="E28" s="88"/>
      <c r="F28" s="88"/>
      <c r="G28" s="88"/>
      <c r="H28" s="104"/>
      <c r="I28" s="39"/>
    </row>
    <row r="29" spans="1:9" ht="13.5" thickBot="1">
      <c r="A29" s="56" t="s">
        <v>137</v>
      </c>
      <c r="B29" s="176">
        <v>6363.804</v>
      </c>
      <c r="C29" s="462">
        <v>1514.0710000000001</v>
      </c>
      <c r="D29" s="462">
        <v>3812.2369999999996</v>
      </c>
      <c r="E29" s="462">
        <v>11690.112</v>
      </c>
      <c r="F29" s="462">
        <v>5.120969817032067</v>
      </c>
      <c r="G29" s="462">
        <v>13.028301237372435</v>
      </c>
      <c r="H29" s="463">
        <v>23.0125559130503</v>
      </c>
      <c r="I29" s="39"/>
    </row>
    <row r="30" spans="1:9" ht="12.75">
      <c r="A30" s="39" t="s">
        <v>212</v>
      </c>
      <c r="B30" s="39"/>
      <c r="C30" s="39"/>
      <c r="D30" s="39"/>
      <c r="E30" s="104"/>
      <c r="G30" s="39"/>
      <c r="H30" s="39"/>
      <c r="I30" s="39"/>
    </row>
    <row r="31" spans="6:9" ht="12.75">
      <c r="F31" s="457"/>
      <c r="I31" s="39"/>
    </row>
    <row r="32" ht="12.75">
      <c r="I32" s="39"/>
    </row>
    <row r="33" spans="5:9" ht="12.75">
      <c r="E33" s="356"/>
      <c r="I33" s="39"/>
    </row>
  </sheetData>
  <mergeCells count="7">
    <mergeCell ref="A3:H3"/>
    <mergeCell ref="A1:H1"/>
    <mergeCell ref="C6:C7"/>
    <mergeCell ref="E6:E7"/>
    <mergeCell ref="G6:G7"/>
    <mergeCell ref="F5:H5"/>
    <mergeCell ref="B5:E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A1">
      <selection activeCell="J16" sqref="J16"/>
    </sheetView>
  </sheetViews>
  <sheetFormatPr defaultColWidth="11.421875" defaultRowHeight="12.75"/>
  <cols>
    <col min="1" max="1" width="32.421875" style="100" customWidth="1"/>
    <col min="2" max="5" width="13.28125" style="100" customWidth="1"/>
    <col min="6" max="6" width="11.28125" style="39" customWidth="1"/>
    <col min="7" max="7" width="11.28125" style="100" customWidth="1"/>
    <col min="8" max="8" width="15.57421875" style="100" customWidth="1"/>
    <col min="9" max="16384" width="11.421875" style="100" customWidth="1"/>
  </cols>
  <sheetData>
    <row r="1" spans="1:8" s="342" customFormat="1" ht="18">
      <c r="A1" s="676" t="s">
        <v>0</v>
      </c>
      <c r="B1" s="676"/>
      <c r="C1" s="676"/>
      <c r="D1" s="676"/>
      <c r="E1" s="676"/>
      <c r="F1" s="676"/>
      <c r="G1" s="676"/>
      <c r="H1" s="676"/>
    </row>
    <row r="2" spans="1:8" ht="12.75">
      <c r="A2" s="774" t="s">
        <v>412</v>
      </c>
      <c r="B2" s="39"/>
      <c r="C2" s="39"/>
      <c r="D2" s="39"/>
      <c r="E2" s="39"/>
      <c r="G2" s="39"/>
      <c r="H2" s="39"/>
    </row>
    <row r="3" spans="1:9" ht="15">
      <c r="A3" s="639" t="s">
        <v>395</v>
      </c>
      <c r="B3" s="639"/>
      <c r="C3" s="639"/>
      <c r="D3" s="639"/>
      <c r="E3" s="639"/>
      <c r="F3" s="639"/>
      <c r="G3" s="639"/>
      <c r="H3" s="639"/>
      <c r="I3" s="39"/>
    </row>
    <row r="4" spans="1:9" ht="13.5" thickBot="1">
      <c r="A4" s="67"/>
      <c r="B4" s="39"/>
      <c r="C4" s="39"/>
      <c r="D4" s="39"/>
      <c r="E4" s="39"/>
      <c r="G4" s="39"/>
      <c r="H4" s="39"/>
      <c r="I4" s="39"/>
    </row>
    <row r="5" spans="1:9" ht="12.75">
      <c r="A5" s="203" t="s">
        <v>120</v>
      </c>
      <c r="B5" s="637" t="s">
        <v>39</v>
      </c>
      <c r="C5" s="638"/>
      <c r="D5" s="638"/>
      <c r="E5" s="638"/>
      <c r="F5" s="637" t="s">
        <v>122</v>
      </c>
      <c r="G5" s="638"/>
      <c r="H5" s="638"/>
      <c r="I5" s="39"/>
    </row>
    <row r="6" spans="1:9" ht="12.75">
      <c r="A6" s="66" t="s">
        <v>123</v>
      </c>
      <c r="B6" s="43" t="s">
        <v>41</v>
      </c>
      <c r="C6" s="710" t="s">
        <v>42</v>
      </c>
      <c r="D6" s="43" t="s">
        <v>4</v>
      </c>
      <c r="E6" s="710" t="s">
        <v>10</v>
      </c>
      <c r="F6" s="43" t="s">
        <v>41</v>
      </c>
      <c r="G6" s="710" t="s">
        <v>42</v>
      </c>
      <c r="H6" s="81" t="s">
        <v>4</v>
      </c>
      <c r="I6" s="39"/>
    </row>
    <row r="7" spans="1:9" ht="13.5" thickBot="1">
      <c r="A7" s="207"/>
      <c r="B7" s="91" t="s">
        <v>34</v>
      </c>
      <c r="C7" s="711"/>
      <c r="D7" s="91" t="s">
        <v>38</v>
      </c>
      <c r="E7" s="711"/>
      <c r="F7" s="91" t="s">
        <v>34</v>
      </c>
      <c r="G7" s="711"/>
      <c r="H7" s="95" t="s">
        <v>38</v>
      </c>
      <c r="I7" s="39"/>
    </row>
    <row r="8" spans="1:9" ht="12.75">
      <c r="A8" s="39" t="s">
        <v>124</v>
      </c>
      <c r="B8" s="458">
        <v>91.01100000000001</v>
      </c>
      <c r="C8" s="88">
        <v>9.557</v>
      </c>
      <c r="D8" s="88">
        <v>4.353</v>
      </c>
      <c r="E8" s="88">
        <v>104.921</v>
      </c>
      <c r="F8" s="88">
        <v>6.076311924155428</v>
      </c>
      <c r="G8" s="88">
        <v>8.332170880557976</v>
      </c>
      <c r="H8" s="104">
        <v>19.261061946902654</v>
      </c>
      <c r="I8" s="39"/>
    </row>
    <row r="9" spans="1:9" ht="12.75">
      <c r="A9" s="39" t="s">
        <v>268</v>
      </c>
      <c r="B9" s="86">
        <v>9.947</v>
      </c>
      <c r="C9" s="88">
        <v>10.92</v>
      </c>
      <c r="D9" s="88">
        <v>1.675</v>
      </c>
      <c r="E9" s="88">
        <v>22.541999999999998</v>
      </c>
      <c r="F9" s="88">
        <v>7.734836702954898</v>
      </c>
      <c r="G9" s="88">
        <v>11.398747390396661</v>
      </c>
      <c r="H9" s="104">
        <v>22.039473684210524</v>
      </c>
      <c r="I9" s="39"/>
    </row>
    <row r="10" spans="1:9" ht="12.75">
      <c r="A10" s="39" t="s">
        <v>125</v>
      </c>
      <c r="B10" s="86">
        <v>1.655</v>
      </c>
      <c r="C10" s="459" t="s">
        <v>46</v>
      </c>
      <c r="D10" s="88">
        <v>0.02</v>
      </c>
      <c r="E10" s="88">
        <v>1.675</v>
      </c>
      <c r="F10" s="88">
        <v>7.01271186440678</v>
      </c>
      <c r="G10" s="459" t="s">
        <v>46</v>
      </c>
      <c r="H10" s="104">
        <v>20</v>
      </c>
      <c r="I10" s="39"/>
    </row>
    <row r="11" spans="1:9" ht="12.75">
      <c r="A11" s="39" t="s">
        <v>126</v>
      </c>
      <c r="B11" s="86">
        <v>2.6310000000000002</v>
      </c>
      <c r="C11" s="88">
        <v>0.44</v>
      </c>
      <c r="D11" s="88">
        <v>0.67</v>
      </c>
      <c r="E11" s="88">
        <v>3.741</v>
      </c>
      <c r="F11" s="88">
        <v>7.604046242774566</v>
      </c>
      <c r="G11" s="88">
        <v>23.157894736842106</v>
      </c>
      <c r="H11" s="104">
        <v>18.10810810810811</v>
      </c>
      <c r="I11" s="39"/>
    </row>
    <row r="12" spans="1:9" ht="12.75">
      <c r="A12" s="39" t="s">
        <v>265</v>
      </c>
      <c r="B12" s="86">
        <v>10.82</v>
      </c>
      <c r="C12" s="459" t="s">
        <v>46</v>
      </c>
      <c r="D12" s="88">
        <v>16.408</v>
      </c>
      <c r="E12" s="88">
        <v>27.228</v>
      </c>
      <c r="F12" s="88">
        <v>5.829741379310344</v>
      </c>
      <c r="G12" s="459" t="s">
        <v>46</v>
      </c>
      <c r="H12" s="104">
        <v>24.860606060606063</v>
      </c>
      <c r="I12" s="39"/>
    </row>
    <row r="13" spans="1:9" ht="12.75">
      <c r="A13" s="39" t="s">
        <v>127</v>
      </c>
      <c r="B13" s="86">
        <v>237.303</v>
      </c>
      <c r="C13" s="459" t="s">
        <v>46</v>
      </c>
      <c r="D13" s="88">
        <v>0.995</v>
      </c>
      <c r="E13" s="88">
        <v>238.298</v>
      </c>
      <c r="F13" s="88">
        <v>4.343424544705774</v>
      </c>
      <c r="G13" s="459" t="s">
        <v>46</v>
      </c>
      <c r="H13" s="104">
        <v>19.509803921568626</v>
      </c>
      <c r="I13" s="39"/>
    </row>
    <row r="14" spans="1:9" ht="12.75">
      <c r="A14" s="39" t="s">
        <v>128</v>
      </c>
      <c r="B14" s="86">
        <v>440.72</v>
      </c>
      <c r="C14" s="459" t="s">
        <v>46</v>
      </c>
      <c r="D14" s="88">
        <v>11.516</v>
      </c>
      <c r="E14" s="88">
        <v>452.23600000000005</v>
      </c>
      <c r="F14" s="88">
        <v>4.440503778337532</v>
      </c>
      <c r="G14" s="459" t="s">
        <v>46</v>
      </c>
      <c r="H14" s="104">
        <v>17.06074074074074</v>
      </c>
      <c r="I14" s="39"/>
    </row>
    <row r="15" spans="1:9" ht="12.75">
      <c r="A15" s="39" t="s">
        <v>129</v>
      </c>
      <c r="B15" s="86">
        <v>566.198</v>
      </c>
      <c r="C15" s="88">
        <v>0.03</v>
      </c>
      <c r="D15" s="88">
        <v>20.399</v>
      </c>
      <c r="E15" s="88">
        <v>586.627</v>
      </c>
      <c r="F15" s="88">
        <v>4.382439220724939</v>
      </c>
      <c r="G15" s="88">
        <v>10</v>
      </c>
      <c r="H15" s="104">
        <v>16.450806451612905</v>
      </c>
      <c r="I15" s="39"/>
    </row>
    <row r="16" spans="1:9" ht="12.75">
      <c r="A16" s="39" t="s">
        <v>267</v>
      </c>
      <c r="B16" s="86">
        <v>27.834</v>
      </c>
      <c r="C16" s="88">
        <v>2.686</v>
      </c>
      <c r="D16" s="88">
        <v>0.273</v>
      </c>
      <c r="E16" s="88">
        <v>30.793</v>
      </c>
      <c r="F16" s="88">
        <v>5.938553445700875</v>
      </c>
      <c r="G16" s="88">
        <v>8.983277591973245</v>
      </c>
      <c r="H16" s="104">
        <v>13</v>
      </c>
      <c r="I16" s="39"/>
    </row>
    <row r="17" spans="1:9" ht="12.75">
      <c r="A17" s="39" t="s">
        <v>130</v>
      </c>
      <c r="B17" s="86">
        <v>391.46799999999996</v>
      </c>
      <c r="C17" s="88">
        <v>53.080999999999996</v>
      </c>
      <c r="D17" s="88">
        <v>159.025</v>
      </c>
      <c r="E17" s="88">
        <v>603.574</v>
      </c>
      <c r="F17" s="88">
        <v>5.758660762882655</v>
      </c>
      <c r="G17" s="88">
        <v>9.983261237539967</v>
      </c>
      <c r="H17" s="104">
        <v>18.788397920604915</v>
      </c>
      <c r="I17" s="39"/>
    </row>
    <row r="18" spans="1:9" ht="12.75">
      <c r="A18" s="39" t="s">
        <v>269</v>
      </c>
      <c r="B18" s="86">
        <v>204.109</v>
      </c>
      <c r="C18" s="459" t="s">
        <v>46</v>
      </c>
      <c r="D18" s="459" t="s">
        <v>46</v>
      </c>
      <c r="E18" s="88">
        <v>204.109</v>
      </c>
      <c r="F18" s="88">
        <v>5.236383693783832</v>
      </c>
      <c r="G18" s="459" t="s">
        <v>46</v>
      </c>
      <c r="H18" s="502" t="s">
        <v>46</v>
      </c>
      <c r="I18" s="39"/>
    </row>
    <row r="19" spans="1:9" ht="12.75">
      <c r="A19" s="39" t="s">
        <v>131</v>
      </c>
      <c r="B19" s="86">
        <v>386.06600000000003</v>
      </c>
      <c r="C19" s="88">
        <v>18.274</v>
      </c>
      <c r="D19" s="88">
        <v>340.54200000000003</v>
      </c>
      <c r="E19" s="88">
        <v>744.8820000000001</v>
      </c>
      <c r="F19" s="88">
        <v>5.8079492116981575</v>
      </c>
      <c r="G19" s="88">
        <v>10.699063231850117</v>
      </c>
      <c r="H19" s="104">
        <v>16.972787081339717</v>
      </c>
      <c r="I19" s="39"/>
    </row>
    <row r="20" spans="1:9" ht="12.75">
      <c r="A20" s="39" t="s">
        <v>132</v>
      </c>
      <c r="B20" s="86">
        <v>226.847</v>
      </c>
      <c r="C20" s="88">
        <v>75.236</v>
      </c>
      <c r="D20" s="88">
        <v>21.707</v>
      </c>
      <c r="E20" s="88">
        <v>323.79</v>
      </c>
      <c r="F20" s="88">
        <v>5.474767708459032</v>
      </c>
      <c r="G20" s="88">
        <v>11.837004405286343</v>
      </c>
      <c r="H20" s="104">
        <v>22.037563451776652</v>
      </c>
      <c r="I20" s="39"/>
    </row>
    <row r="21" spans="1:9" ht="12.75">
      <c r="A21" s="39" t="s">
        <v>266</v>
      </c>
      <c r="B21" s="86">
        <v>771.673</v>
      </c>
      <c r="C21" s="88">
        <v>183.329</v>
      </c>
      <c r="D21" s="459" t="s">
        <v>46</v>
      </c>
      <c r="E21" s="88">
        <v>955.002</v>
      </c>
      <c r="F21" s="88">
        <v>5.519164336239513</v>
      </c>
      <c r="G21" s="88">
        <v>14.413790392326442</v>
      </c>
      <c r="H21" s="502" t="s">
        <v>46</v>
      </c>
      <c r="I21" s="39"/>
    </row>
    <row r="22" spans="1:9" ht="12.75">
      <c r="A22" s="39" t="s">
        <v>133</v>
      </c>
      <c r="B22" s="86">
        <v>157.267</v>
      </c>
      <c r="C22" s="88">
        <v>95.832</v>
      </c>
      <c r="D22" s="88">
        <v>58.07</v>
      </c>
      <c r="E22" s="88">
        <v>311.169</v>
      </c>
      <c r="F22" s="88">
        <v>6.216578385643134</v>
      </c>
      <c r="G22" s="88">
        <v>10.738682205289107</v>
      </c>
      <c r="H22" s="104">
        <v>20.454385346953153</v>
      </c>
      <c r="I22" s="39"/>
    </row>
    <row r="23" spans="1:9" ht="12.75">
      <c r="A23" s="39" t="s">
        <v>134</v>
      </c>
      <c r="B23" s="86">
        <v>741.9770000000001</v>
      </c>
      <c r="C23" s="88">
        <v>1360.851</v>
      </c>
      <c r="D23" s="88">
        <v>153.686</v>
      </c>
      <c r="E23" s="88">
        <v>2256.5140000000006</v>
      </c>
      <c r="F23" s="88">
        <v>5.523785771716149</v>
      </c>
      <c r="G23" s="88">
        <v>14.94586609849317</v>
      </c>
      <c r="H23" s="104">
        <v>19.625335206231643</v>
      </c>
      <c r="I23" s="39"/>
    </row>
    <row r="24" spans="1:9" ht="12.75">
      <c r="A24" s="39" t="s">
        <v>135</v>
      </c>
      <c r="B24" s="86">
        <v>1005.2540000000001</v>
      </c>
      <c r="C24" s="88">
        <v>146.795</v>
      </c>
      <c r="D24" s="88">
        <v>1926.076</v>
      </c>
      <c r="E24" s="88">
        <v>3078.125</v>
      </c>
      <c r="F24" s="88">
        <v>4.3790468722774</v>
      </c>
      <c r="G24" s="88">
        <v>16.58325802078626</v>
      </c>
      <c r="H24" s="104">
        <v>25.626002847221297</v>
      </c>
      <c r="I24" s="39"/>
    </row>
    <row r="25" spans="1:9" ht="12.75">
      <c r="A25" s="39"/>
      <c r="B25" s="86"/>
      <c r="C25" s="88"/>
      <c r="D25" s="88"/>
      <c r="E25" s="88"/>
      <c r="F25" s="88"/>
      <c r="G25" s="88"/>
      <c r="H25" s="104"/>
      <c r="I25" s="39"/>
    </row>
    <row r="26" spans="1:9" ht="12.75">
      <c r="A26" s="191" t="s">
        <v>110</v>
      </c>
      <c r="B26" s="161">
        <v>5272.78</v>
      </c>
      <c r="C26" s="460">
        <v>1957.0310000000004</v>
      </c>
      <c r="D26" s="460">
        <v>2715.4150000000004</v>
      </c>
      <c r="E26" s="460">
        <v>9945.226</v>
      </c>
      <c r="F26" s="460">
        <v>5.020093589188212</v>
      </c>
      <c r="G26" s="460">
        <v>14.24808159937097</v>
      </c>
      <c r="H26" s="461">
        <v>22.94762150239582</v>
      </c>
      <c r="I26" s="39"/>
    </row>
    <row r="27" spans="1:9" ht="12.75">
      <c r="A27" s="39" t="s">
        <v>136</v>
      </c>
      <c r="B27" s="86">
        <v>265.4072219192708</v>
      </c>
      <c r="C27" s="88">
        <v>98.48761921943263</v>
      </c>
      <c r="D27" s="88">
        <v>136.797108861297</v>
      </c>
      <c r="E27" s="88">
        <v>500.6919500000005</v>
      </c>
      <c r="F27" s="88">
        <v>6.379367895377147</v>
      </c>
      <c r="G27" s="88">
        <v>18.10101437592954</v>
      </c>
      <c r="H27" s="104">
        <v>29.18649645003136</v>
      </c>
      <c r="I27" s="39"/>
    </row>
    <row r="28" spans="1:9" ht="12.75">
      <c r="A28" s="39"/>
      <c r="B28" s="86"/>
      <c r="C28" s="88"/>
      <c r="D28" s="88"/>
      <c r="E28" s="88"/>
      <c r="F28" s="88"/>
      <c r="G28" s="88"/>
      <c r="H28" s="104"/>
      <c r="I28" s="39"/>
    </row>
    <row r="29" spans="1:9" ht="13.5" thickBot="1">
      <c r="A29" s="56" t="s">
        <v>137</v>
      </c>
      <c r="B29" s="176">
        <v>5538.187221919271</v>
      </c>
      <c r="C29" s="462">
        <v>2055.518619219433</v>
      </c>
      <c r="D29" s="462">
        <v>2852.2121088612976</v>
      </c>
      <c r="E29" s="462">
        <v>10445.917950000003</v>
      </c>
      <c r="F29" s="462">
        <v>5.0709620426775395</v>
      </c>
      <c r="G29" s="462">
        <v>14.38946475170302</v>
      </c>
      <c r="H29" s="463">
        <v>23.18532335805571</v>
      </c>
      <c r="I29" s="39"/>
    </row>
    <row r="30" spans="1:9" ht="12.75">
      <c r="A30" s="39" t="s">
        <v>212</v>
      </c>
      <c r="I30" s="39"/>
    </row>
    <row r="31" spans="6:9" ht="12.75">
      <c r="F31" s="457"/>
      <c r="I31" s="39"/>
    </row>
    <row r="32" ht="12.75">
      <c r="I32" s="39"/>
    </row>
    <row r="33" spans="6:9" ht="12.75">
      <c r="F33" s="100"/>
      <c r="I33" s="39"/>
    </row>
  </sheetData>
  <mergeCells count="7">
    <mergeCell ref="C6:C7"/>
    <mergeCell ref="E6:E7"/>
    <mergeCell ref="G6:G7"/>
    <mergeCell ref="A1:H1"/>
    <mergeCell ref="A3:H3"/>
    <mergeCell ref="B5:E5"/>
    <mergeCell ref="F5:H5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194">
    <pageSetUpPr fitToPage="1"/>
  </sheetPr>
  <dimension ref="A1:K91"/>
  <sheetViews>
    <sheetView showGridLines="0" zoomScale="75" zoomScaleNormal="75" workbookViewId="0" topLeftCell="A58">
      <selection activeCell="J53" sqref="J53"/>
    </sheetView>
  </sheetViews>
  <sheetFormatPr defaultColWidth="11.421875" defaultRowHeight="12.75"/>
  <cols>
    <col min="1" max="1" width="40.28125" style="100" customWidth="1"/>
    <col min="2" max="4" width="18.7109375" style="100" customWidth="1"/>
    <col min="5" max="5" width="23.421875" style="100" customWidth="1"/>
    <col min="6" max="6" width="12.7109375" style="39" customWidth="1"/>
    <col min="7" max="10" width="10.57421875" style="100" customWidth="1"/>
    <col min="11" max="16384" width="11.421875" style="100" customWidth="1"/>
  </cols>
  <sheetData>
    <row r="1" spans="1:6" s="342" customFormat="1" ht="18">
      <c r="A1" s="676" t="s">
        <v>0</v>
      </c>
      <c r="B1" s="676"/>
      <c r="C1" s="676"/>
      <c r="D1" s="676"/>
      <c r="E1" s="676"/>
      <c r="F1" s="398"/>
    </row>
    <row r="2" spans="1:5" ht="12.75">
      <c r="A2" s="774" t="s">
        <v>412</v>
      </c>
      <c r="B2" s="39"/>
      <c r="C2" s="39"/>
      <c r="D2" s="39"/>
      <c r="E2" s="39"/>
    </row>
    <row r="3" spans="1:6" s="93" customFormat="1" ht="15">
      <c r="A3" s="639" t="s">
        <v>362</v>
      </c>
      <c r="B3" s="639"/>
      <c r="C3" s="639"/>
      <c r="D3" s="639"/>
      <c r="E3" s="639"/>
      <c r="F3" s="38"/>
    </row>
    <row r="4" spans="1:6" s="93" customFormat="1" ht="15">
      <c r="A4" s="639" t="s">
        <v>264</v>
      </c>
      <c r="B4" s="639"/>
      <c r="C4" s="639"/>
      <c r="D4" s="639"/>
      <c r="E4" s="639"/>
      <c r="F4" s="38"/>
    </row>
    <row r="5" spans="1:5" ht="13.5" thickBot="1">
      <c r="A5" s="39"/>
      <c r="B5" s="39"/>
      <c r="C5" s="39"/>
      <c r="D5" s="39"/>
      <c r="E5" s="39"/>
    </row>
    <row r="6" spans="1:5" ht="12.75">
      <c r="A6" s="203" t="s">
        <v>141</v>
      </c>
      <c r="B6" s="205" t="s">
        <v>41</v>
      </c>
      <c r="C6" s="712" t="s">
        <v>42</v>
      </c>
      <c r="D6" s="204" t="s">
        <v>4</v>
      </c>
      <c r="E6" s="669" t="s">
        <v>10</v>
      </c>
    </row>
    <row r="7" spans="1:5" ht="13.5" thickBot="1">
      <c r="A7" s="207" t="s">
        <v>142</v>
      </c>
      <c r="B7" s="91" t="s">
        <v>34</v>
      </c>
      <c r="C7" s="711"/>
      <c r="D7" s="91" t="s">
        <v>38</v>
      </c>
      <c r="E7" s="670"/>
    </row>
    <row r="8" spans="1:5" ht="12.75">
      <c r="A8" s="45" t="s">
        <v>143</v>
      </c>
      <c r="B8" s="51">
        <v>35</v>
      </c>
      <c r="C8" s="51">
        <v>31</v>
      </c>
      <c r="D8" s="51">
        <v>17</v>
      </c>
      <c r="E8" s="50">
        <v>83</v>
      </c>
    </row>
    <row r="9" spans="1:5" ht="12.75">
      <c r="A9" s="39" t="s">
        <v>144</v>
      </c>
      <c r="B9" s="51">
        <v>1405</v>
      </c>
      <c r="C9" s="51">
        <v>295</v>
      </c>
      <c r="D9" s="51">
        <v>326</v>
      </c>
      <c r="E9" s="50">
        <v>2026</v>
      </c>
    </row>
    <row r="10" spans="1:5" ht="12.75">
      <c r="A10" s="39" t="s">
        <v>145</v>
      </c>
      <c r="B10" s="51">
        <v>16985</v>
      </c>
      <c r="C10" s="51">
        <v>1481</v>
      </c>
      <c r="D10" s="51">
        <v>99</v>
      </c>
      <c r="E10" s="50">
        <v>18565</v>
      </c>
    </row>
    <row r="11" spans="1:5" ht="12.75">
      <c r="A11" s="39" t="s">
        <v>146</v>
      </c>
      <c r="B11" s="51">
        <v>105</v>
      </c>
      <c r="C11" s="51">
        <v>15</v>
      </c>
      <c r="D11" s="51">
        <v>12</v>
      </c>
      <c r="E11" s="50">
        <v>132</v>
      </c>
    </row>
    <row r="12" spans="1:5" ht="12.75">
      <c r="A12" s="67" t="s">
        <v>147</v>
      </c>
      <c r="B12" s="68">
        <v>18530</v>
      </c>
      <c r="C12" s="68">
        <v>1822</v>
      </c>
      <c r="D12" s="68">
        <v>454</v>
      </c>
      <c r="E12" s="69">
        <v>20806</v>
      </c>
    </row>
    <row r="13" spans="1:5" ht="12.75">
      <c r="A13" s="39"/>
      <c r="B13" s="68"/>
      <c r="C13" s="68"/>
      <c r="D13" s="68"/>
      <c r="E13" s="69"/>
    </row>
    <row r="14" spans="1:5" ht="12.75">
      <c r="A14" s="67" t="s">
        <v>148</v>
      </c>
      <c r="B14" s="68">
        <v>1147</v>
      </c>
      <c r="C14" s="68">
        <v>1913</v>
      </c>
      <c r="D14" s="68">
        <v>55</v>
      </c>
      <c r="E14" s="69">
        <v>3115</v>
      </c>
    </row>
    <row r="15" spans="1:5" ht="12.75">
      <c r="A15" s="39"/>
      <c r="B15" s="68"/>
      <c r="C15" s="68"/>
      <c r="D15" s="68"/>
      <c r="E15" s="69"/>
    </row>
    <row r="16" spans="1:5" ht="12.75">
      <c r="A16" s="67" t="s">
        <v>149</v>
      </c>
      <c r="B16" s="68">
        <v>768</v>
      </c>
      <c r="C16" s="68">
        <v>10</v>
      </c>
      <c r="D16" s="68">
        <v>29</v>
      </c>
      <c r="E16" s="69">
        <v>807</v>
      </c>
    </row>
    <row r="17" spans="1:5" ht="12.75">
      <c r="A17" s="39"/>
      <c r="B17" s="51"/>
      <c r="C17" s="51"/>
      <c r="D17" s="51"/>
      <c r="E17" s="50"/>
    </row>
    <row r="18" spans="1:5" ht="12.75">
      <c r="A18" s="39" t="s">
        <v>150</v>
      </c>
      <c r="B18" s="51">
        <v>106</v>
      </c>
      <c r="C18" s="51">
        <v>5</v>
      </c>
      <c r="D18" s="51" t="s">
        <v>46</v>
      </c>
      <c r="E18" s="50">
        <v>111</v>
      </c>
    </row>
    <row r="19" spans="1:5" ht="12.75">
      <c r="A19" s="39" t="s">
        <v>151</v>
      </c>
      <c r="B19" s="51">
        <v>321</v>
      </c>
      <c r="C19" s="51">
        <v>3</v>
      </c>
      <c r="D19" s="51">
        <v>8</v>
      </c>
      <c r="E19" s="50">
        <v>332</v>
      </c>
    </row>
    <row r="20" spans="1:5" ht="12.75">
      <c r="A20" s="39" t="s">
        <v>152</v>
      </c>
      <c r="B20" s="51">
        <v>122</v>
      </c>
      <c r="C20" s="51" t="s">
        <v>46</v>
      </c>
      <c r="D20" s="51" t="s">
        <v>46</v>
      </c>
      <c r="E20" s="50">
        <v>122</v>
      </c>
    </row>
    <row r="21" spans="1:5" ht="12.75">
      <c r="A21" s="67" t="s">
        <v>208</v>
      </c>
      <c r="B21" s="68">
        <v>549</v>
      </c>
      <c r="C21" s="68">
        <v>8</v>
      </c>
      <c r="D21" s="68">
        <v>8</v>
      </c>
      <c r="E21" s="69">
        <v>565</v>
      </c>
    </row>
    <row r="22" spans="1:5" ht="12.75">
      <c r="A22" s="39"/>
      <c r="B22" s="68"/>
      <c r="C22" s="68"/>
      <c r="D22" s="68"/>
      <c r="E22" s="69"/>
    </row>
    <row r="23" spans="1:5" ht="12.75">
      <c r="A23" s="67" t="s">
        <v>153</v>
      </c>
      <c r="B23" s="68">
        <v>3193</v>
      </c>
      <c r="C23" s="68" t="s">
        <v>46</v>
      </c>
      <c r="D23" s="68">
        <v>683</v>
      </c>
      <c r="E23" s="69">
        <v>3876</v>
      </c>
    </row>
    <row r="24" spans="1:5" ht="12.75">
      <c r="A24" s="39"/>
      <c r="B24" s="68"/>
      <c r="C24" s="68"/>
      <c r="D24" s="68"/>
      <c r="E24" s="69"/>
    </row>
    <row r="25" spans="1:5" ht="12.75">
      <c r="A25" s="67" t="s">
        <v>154</v>
      </c>
      <c r="B25" s="68">
        <v>75387</v>
      </c>
      <c r="C25" s="68" t="s">
        <v>46</v>
      </c>
      <c r="D25" s="68">
        <v>176</v>
      </c>
      <c r="E25" s="69">
        <v>75563</v>
      </c>
    </row>
    <row r="26" spans="1:5" ht="12.75">
      <c r="A26" s="39"/>
      <c r="B26" s="51"/>
      <c r="C26" s="51"/>
      <c r="D26" s="51"/>
      <c r="E26" s="50"/>
    </row>
    <row r="27" spans="1:5" ht="12.75">
      <c r="A27" s="39" t="s">
        <v>155</v>
      </c>
      <c r="B27" s="51">
        <v>24366</v>
      </c>
      <c r="C27" s="51" t="s">
        <v>46</v>
      </c>
      <c r="D27" s="51">
        <v>60</v>
      </c>
      <c r="E27" s="50">
        <v>24426</v>
      </c>
    </row>
    <row r="28" spans="1:5" ht="12.75">
      <c r="A28" s="39" t="s">
        <v>156</v>
      </c>
      <c r="B28" s="51">
        <v>64655</v>
      </c>
      <c r="C28" s="51" t="s">
        <v>46</v>
      </c>
      <c r="D28" s="51">
        <v>728</v>
      </c>
      <c r="E28" s="50">
        <v>65383</v>
      </c>
    </row>
    <row r="29" spans="1:5" ht="12.75">
      <c r="A29" s="39" t="s">
        <v>157</v>
      </c>
      <c r="B29" s="51">
        <v>5082</v>
      </c>
      <c r="C29" s="51" t="s">
        <v>46</v>
      </c>
      <c r="D29" s="51">
        <v>19</v>
      </c>
      <c r="E29" s="50">
        <v>5101</v>
      </c>
    </row>
    <row r="30" spans="1:5" ht="12.75">
      <c r="A30" s="67" t="s">
        <v>209</v>
      </c>
      <c r="B30" s="68">
        <v>94103</v>
      </c>
      <c r="C30" s="68" t="s">
        <v>46</v>
      </c>
      <c r="D30" s="68">
        <v>807</v>
      </c>
      <c r="E30" s="69">
        <v>94910</v>
      </c>
    </row>
    <row r="31" spans="1:5" ht="12.75">
      <c r="A31" s="39"/>
      <c r="B31" s="51"/>
      <c r="C31" s="51"/>
      <c r="D31" s="51"/>
      <c r="E31" s="50"/>
    </row>
    <row r="32" spans="1:5" ht="12.75">
      <c r="A32" s="39" t="s">
        <v>158</v>
      </c>
      <c r="B32" s="51">
        <v>168187</v>
      </c>
      <c r="C32" s="51" t="s">
        <v>46</v>
      </c>
      <c r="D32" s="51">
        <v>333</v>
      </c>
      <c r="E32" s="50">
        <v>168520</v>
      </c>
    </row>
    <row r="33" spans="1:5" ht="12.75">
      <c r="A33" s="39" t="s">
        <v>159</v>
      </c>
      <c r="B33" s="51">
        <v>6366</v>
      </c>
      <c r="C33" s="51" t="s">
        <v>46</v>
      </c>
      <c r="D33" s="51" t="s">
        <v>46</v>
      </c>
      <c r="E33" s="50">
        <v>6366</v>
      </c>
    </row>
    <row r="34" spans="1:5" ht="12.75">
      <c r="A34" s="39" t="s">
        <v>160</v>
      </c>
      <c r="B34" s="51">
        <v>10259</v>
      </c>
      <c r="C34" s="51" t="s">
        <v>46</v>
      </c>
      <c r="D34" s="51">
        <v>548</v>
      </c>
      <c r="E34" s="50">
        <v>10807</v>
      </c>
    </row>
    <row r="35" spans="1:5" ht="12.75">
      <c r="A35" s="39" t="s">
        <v>161</v>
      </c>
      <c r="B35" s="51">
        <v>16109</v>
      </c>
      <c r="C35" s="51" t="s">
        <v>46</v>
      </c>
      <c r="D35" s="51">
        <v>60</v>
      </c>
      <c r="E35" s="50">
        <v>16169</v>
      </c>
    </row>
    <row r="36" spans="1:5" ht="12.75">
      <c r="A36" s="67" t="s">
        <v>162</v>
      </c>
      <c r="B36" s="68">
        <v>200921</v>
      </c>
      <c r="C36" s="68" t="s">
        <v>46</v>
      </c>
      <c r="D36" s="68">
        <v>941</v>
      </c>
      <c r="E36" s="69">
        <v>201862</v>
      </c>
    </row>
    <row r="37" spans="1:5" ht="12.75">
      <c r="A37" s="39"/>
      <c r="B37" s="51"/>
      <c r="C37" s="51"/>
      <c r="D37" s="51"/>
      <c r="E37" s="50"/>
    </row>
    <row r="38" spans="1:5" ht="12.75">
      <c r="A38" s="67" t="s">
        <v>163</v>
      </c>
      <c r="B38" s="68">
        <v>5485</v>
      </c>
      <c r="C38" s="68">
        <v>452</v>
      </c>
      <c r="D38" s="68">
        <v>54</v>
      </c>
      <c r="E38" s="69">
        <v>5991</v>
      </c>
    </row>
    <row r="39" spans="1:5" ht="12.75">
      <c r="A39" s="39"/>
      <c r="B39" s="51"/>
      <c r="C39" s="51"/>
      <c r="D39" s="51"/>
      <c r="E39" s="50"/>
    </row>
    <row r="40" spans="1:5" ht="12.75">
      <c r="A40" s="39" t="s">
        <v>164</v>
      </c>
      <c r="B40" s="51">
        <v>11727</v>
      </c>
      <c r="C40" s="51" t="s">
        <v>46</v>
      </c>
      <c r="D40" s="51" t="s">
        <v>46</v>
      </c>
      <c r="E40" s="50">
        <v>11727</v>
      </c>
    </row>
    <row r="41" spans="1:5" ht="12.75">
      <c r="A41" s="39" t="s">
        <v>165</v>
      </c>
      <c r="B41" s="51">
        <v>3389</v>
      </c>
      <c r="C41" s="51" t="s">
        <v>46</v>
      </c>
      <c r="D41" s="51">
        <v>3</v>
      </c>
      <c r="E41" s="50">
        <v>3392</v>
      </c>
    </row>
    <row r="42" spans="1:5" ht="12.75">
      <c r="A42" s="39" t="s">
        <v>166</v>
      </c>
      <c r="B42" s="51">
        <v>3379</v>
      </c>
      <c r="C42" s="51">
        <v>3628</v>
      </c>
      <c r="D42" s="51">
        <v>2510</v>
      </c>
      <c r="E42" s="50">
        <v>9517</v>
      </c>
    </row>
    <row r="43" spans="1:5" ht="12.75">
      <c r="A43" s="39" t="s">
        <v>167</v>
      </c>
      <c r="B43" s="51">
        <v>3232</v>
      </c>
      <c r="C43" s="51">
        <v>159</v>
      </c>
      <c r="D43" s="51">
        <v>14</v>
      </c>
      <c r="E43" s="50">
        <v>3405</v>
      </c>
    </row>
    <row r="44" spans="1:5" ht="12.75">
      <c r="A44" s="39" t="s">
        <v>168</v>
      </c>
      <c r="B44" s="51">
        <v>17524</v>
      </c>
      <c r="C44" s="51">
        <v>135</v>
      </c>
      <c r="D44" s="51">
        <v>139</v>
      </c>
      <c r="E44" s="50">
        <v>17798</v>
      </c>
    </row>
    <row r="45" spans="1:5" ht="12.75">
      <c r="A45" s="39" t="s">
        <v>169</v>
      </c>
      <c r="B45" s="51">
        <v>21667</v>
      </c>
      <c r="C45" s="51" t="s">
        <v>46</v>
      </c>
      <c r="D45" s="51">
        <v>720</v>
      </c>
      <c r="E45" s="50">
        <v>22387</v>
      </c>
    </row>
    <row r="46" spans="1:5" ht="12.75">
      <c r="A46" s="39" t="s">
        <v>170</v>
      </c>
      <c r="B46" s="51">
        <v>3149</v>
      </c>
      <c r="C46" s="51">
        <v>353</v>
      </c>
      <c r="D46" s="51">
        <v>6</v>
      </c>
      <c r="E46" s="50">
        <v>3508</v>
      </c>
    </row>
    <row r="47" spans="1:5" ht="12.75">
      <c r="A47" s="39" t="s">
        <v>171</v>
      </c>
      <c r="B47" s="51">
        <v>3516</v>
      </c>
      <c r="C47" s="51">
        <v>156</v>
      </c>
      <c r="D47" s="51">
        <v>4791</v>
      </c>
      <c r="E47" s="50">
        <v>8463</v>
      </c>
    </row>
    <row r="48" spans="1:5" ht="12.75">
      <c r="A48" s="39" t="s">
        <v>172</v>
      </c>
      <c r="B48" s="51">
        <v>3510</v>
      </c>
      <c r="C48" s="51">
        <v>212</v>
      </c>
      <c r="D48" s="51">
        <v>18</v>
      </c>
      <c r="E48" s="50">
        <v>3740</v>
      </c>
    </row>
    <row r="49" spans="1:5" ht="12.75">
      <c r="A49" s="67" t="s">
        <v>210</v>
      </c>
      <c r="B49" s="68">
        <v>71093</v>
      </c>
      <c r="C49" s="68">
        <v>4643</v>
      </c>
      <c r="D49" s="68">
        <v>8201</v>
      </c>
      <c r="E49" s="69">
        <v>83937</v>
      </c>
    </row>
    <row r="50" spans="1:5" ht="12.75">
      <c r="A50" s="39"/>
      <c r="B50" s="68"/>
      <c r="C50" s="68"/>
      <c r="D50" s="68"/>
      <c r="E50" s="69"/>
    </row>
    <row r="51" spans="1:5" ht="12.75">
      <c r="A51" s="67" t="s">
        <v>173</v>
      </c>
      <c r="B51" s="68">
        <v>27864</v>
      </c>
      <c r="C51" s="68">
        <v>27</v>
      </c>
      <c r="D51" s="68" t="s">
        <v>46</v>
      </c>
      <c r="E51" s="69">
        <v>27891</v>
      </c>
    </row>
    <row r="52" spans="1:5" ht="12.75">
      <c r="A52" s="39"/>
      <c r="B52" s="51"/>
      <c r="C52" s="51"/>
      <c r="D52" s="51"/>
      <c r="E52" s="50"/>
    </row>
    <row r="53" spans="1:5" ht="12.75">
      <c r="A53" s="39" t="s">
        <v>174</v>
      </c>
      <c r="B53" s="51">
        <v>4497</v>
      </c>
      <c r="C53" s="51">
        <v>1677</v>
      </c>
      <c r="D53" s="51" t="s">
        <v>46</v>
      </c>
      <c r="E53" s="50">
        <v>6174</v>
      </c>
    </row>
    <row r="54" spans="1:5" ht="12.75">
      <c r="A54" s="39" t="s">
        <v>175</v>
      </c>
      <c r="B54" s="51">
        <v>7385</v>
      </c>
      <c r="C54" s="51">
        <v>249</v>
      </c>
      <c r="D54" s="51">
        <v>5</v>
      </c>
      <c r="E54" s="50">
        <v>7639</v>
      </c>
    </row>
    <row r="55" spans="1:5" ht="12.75">
      <c r="A55" s="39" t="s">
        <v>176</v>
      </c>
      <c r="B55" s="51">
        <v>3904</v>
      </c>
      <c r="C55" s="51" t="s">
        <v>46</v>
      </c>
      <c r="D55" s="51" t="s">
        <v>46</v>
      </c>
      <c r="E55" s="50">
        <v>3904</v>
      </c>
    </row>
    <row r="56" spans="1:5" ht="12.75">
      <c r="A56" s="39" t="s">
        <v>177</v>
      </c>
      <c r="B56" s="51">
        <v>32057</v>
      </c>
      <c r="C56" s="51">
        <v>2394</v>
      </c>
      <c r="D56" s="51" t="s">
        <v>46</v>
      </c>
      <c r="E56" s="50">
        <v>34451</v>
      </c>
    </row>
    <row r="57" spans="1:5" ht="12.75">
      <c r="A57" s="39" t="s">
        <v>178</v>
      </c>
      <c r="B57" s="51">
        <v>29715</v>
      </c>
      <c r="C57" s="51">
        <v>56</v>
      </c>
      <c r="D57" s="51">
        <v>17059</v>
      </c>
      <c r="E57" s="50">
        <v>46830</v>
      </c>
    </row>
    <row r="58" spans="1:5" ht="12.75">
      <c r="A58" s="67" t="s">
        <v>179</v>
      </c>
      <c r="B58" s="68">
        <v>77558</v>
      </c>
      <c r="C58" s="68">
        <v>4376</v>
      </c>
      <c r="D58" s="68">
        <v>17064</v>
      </c>
      <c r="E58" s="69">
        <v>98998</v>
      </c>
    </row>
    <row r="59" spans="1:5" ht="12.75">
      <c r="A59" s="39"/>
      <c r="B59" s="51"/>
      <c r="C59" s="51"/>
      <c r="D59" s="51"/>
      <c r="E59" s="50"/>
    </row>
    <row r="60" spans="1:5" ht="12.75">
      <c r="A60" s="39" t="s">
        <v>180</v>
      </c>
      <c r="B60" s="51">
        <v>18114</v>
      </c>
      <c r="C60" s="51">
        <v>55</v>
      </c>
      <c r="D60" s="51">
        <v>125</v>
      </c>
      <c r="E60" s="50">
        <v>18294</v>
      </c>
    </row>
    <row r="61" spans="1:5" ht="12.75">
      <c r="A61" s="39" t="s">
        <v>181</v>
      </c>
      <c r="B61" s="51">
        <v>11757</v>
      </c>
      <c r="C61" s="51" t="s">
        <v>46</v>
      </c>
      <c r="D61" s="51" t="s">
        <v>46</v>
      </c>
      <c r="E61" s="50">
        <v>11757</v>
      </c>
    </row>
    <row r="62" spans="1:5" ht="12.75">
      <c r="A62" s="39" t="s">
        <v>182</v>
      </c>
      <c r="B62" s="51">
        <v>5996</v>
      </c>
      <c r="C62" s="51">
        <v>832</v>
      </c>
      <c r="D62" s="51">
        <v>1268</v>
      </c>
      <c r="E62" s="50">
        <v>8096</v>
      </c>
    </row>
    <row r="63" spans="1:5" ht="12.75">
      <c r="A63" s="67" t="s">
        <v>183</v>
      </c>
      <c r="B63" s="68">
        <v>35867</v>
      </c>
      <c r="C63" s="68">
        <v>887</v>
      </c>
      <c r="D63" s="68">
        <v>1393</v>
      </c>
      <c r="E63" s="69">
        <v>38147</v>
      </c>
    </row>
    <row r="64" spans="1:5" ht="12.75">
      <c r="A64" s="39"/>
      <c r="B64" s="68"/>
      <c r="C64" s="68"/>
      <c r="D64" s="68"/>
      <c r="E64" s="69"/>
    </row>
    <row r="65" spans="1:5" ht="12.75">
      <c r="A65" s="67" t="s">
        <v>184</v>
      </c>
      <c r="B65" s="68">
        <v>147124</v>
      </c>
      <c r="C65" s="68">
        <v>10369</v>
      </c>
      <c r="D65" s="68">
        <v>16336</v>
      </c>
      <c r="E65" s="69">
        <v>173829</v>
      </c>
    </row>
    <row r="66" spans="1:5" ht="12.75">
      <c r="A66" s="39"/>
      <c r="B66" s="51"/>
      <c r="C66" s="51"/>
      <c r="D66" s="51"/>
      <c r="E66" s="50"/>
    </row>
    <row r="67" spans="1:5" ht="12.75">
      <c r="A67" s="39" t="s">
        <v>185</v>
      </c>
      <c r="B67" s="51">
        <v>6977</v>
      </c>
      <c r="C67" s="51">
        <v>3065</v>
      </c>
      <c r="D67" s="51">
        <v>446</v>
      </c>
      <c r="E67" s="50">
        <v>10488</v>
      </c>
    </row>
    <row r="68" spans="1:5" ht="12.75">
      <c r="A68" s="39" t="s">
        <v>186</v>
      </c>
      <c r="B68" s="51">
        <v>24895</v>
      </c>
      <c r="C68" s="51">
        <v>2443</v>
      </c>
      <c r="D68" s="51">
        <v>4322</v>
      </c>
      <c r="E68" s="50">
        <v>31660</v>
      </c>
    </row>
    <row r="69" spans="1:5" ht="12.75">
      <c r="A69" s="67" t="s">
        <v>187</v>
      </c>
      <c r="B69" s="68">
        <v>31872</v>
      </c>
      <c r="C69" s="68">
        <v>5508</v>
      </c>
      <c r="D69" s="68">
        <v>4768</v>
      </c>
      <c r="E69" s="69">
        <v>42148</v>
      </c>
    </row>
    <row r="70" spans="1:5" ht="12.75">
      <c r="A70" s="39"/>
      <c r="B70" s="51"/>
      <c r="C70" s="51"/>
      <c r="D70" s="51"/>
      <c r="E70" s="50"/>
    </row>
    <row r="71" spans="1:5" ht="12.75">
      <c r="A71" s="39" t="s">
        <v>188</v>
      </c>
      <c r="B71" s="51">
        <v>17474</v>
      </c>
      <c r="C71" s="51" t="s">
        <v>46</v>
      </c>
      <c r="D71" s="51" t="s">
        <v>46</v>
      </c>
      <c r="E71" s="50">
        <v>17474</v>
      </c>
    </row>
    <row r="72" spans="1:5" ht="12.75">
      <c r="A72" s="39" t="s">
        <v>189</v>
      </c>
      <c r="B72" s="51">
        <v>888</v>
      </c>
      <c r="C72" s="51">
        <v>426</v>
      </c>
      <c r="D72" s="51">
        <v>39</v>
      </c>
      <c r="E72" s="50">
        <v>1353</v>
      </c>
    </row>
    <row r="73" spans="1:5" ht="12.75">
      <c r="A73" s="39" t="s">
        <v>190</v>
      </c>
      <c r="B73" s="51">
        <v>741</v>
      </c>
      <c r="C73" s="51">
        <v>791</v>
      </c>
      <c r="D73" s="51" t="s">
        <v>46</v>
      </c>
      <c r="E73" s="50">
        <v>1532</v>
      </c>
    </row>
    <row r="74" spans="1:5" ht="12.75">
      <c r="A74" s="39" t="s">
        <v>191</v>
      </c>
      <c r="B74" s="51">
        <v>3886</v>
      </c>
      <c r="C74" s="51">
        <v>19231</v>
      </c>
      <c r="D74" s="51">
        <v>48</v>
      </c>
      <c r="E74" s="50">
        <v>23165</v>
      </c>
    </row>
    <row r="75" spans="1:5" ht="12.75">
      <c r="A75" s="39" t="s">
        <v>192</v>
      </c>
      <c r="B75" s="51">
        <v>1429</v>
      </c>
      <c r="C75" s="51">
        <v>1382</v>
      </c>
      <c r="D75" s="51" t="s">
        <v>46</v>
      </c>
      <c r="E75" s="50">
        <v>2811</v>
      </c>
    </row>
    <row r="76" spans="1:5" ht="12.75">
      <c r="A76" s="39" t="s">
        <v>193</v>
      </c>
      <c r="B76" s="51">
        <v>18683</v>
      </c>
      <c r="C76" s="51">
        <v>167</v>
      </c>
      <c r="D76" s="51">
        <v>76</v>
      </c>
      <c r="E76" s="50">
        <v>18926</v>
      </c>
    </row>
    <row r="77" spans="1:5" ht="12.75">
      <c r="A77" s="39" t="s">
        <v>194</v>
      </c>
      <c r="B77" s="51">
        <v>1252</v>
      </c>
      <c r="C77" s="51">
        <v>1870</v>
      </c>
      <c r="D77" s="51" t="s">
        <v>46</v>
      </c>
      <c r="E77" s="50">
        <v>3122</v>
      </c>
    </row>
    <row r="78" spans="1:11" ht="12.75">
      <c r="A78" s="39" t="s">
        <v>195</v>
      </c>
      <c r="B78" s="51">
        <v>68677</v>
      </c>
      <c r="C78" s="51">
        <v>44734</v>
      </c>
      <c r="D78" s="51">
        <v>27956</v>
      </c>
      <c r="E78" s="50">
        <v>141367</v>
      </c>
      <c r="I78" s="39"/>
      <c r="J78" s="39"/>
      <c r="K78" s="39"/>
    </row>
    <row r="79" spans="1:11" ht="12.75">
      <c r="A79" s="67" t="s">
        <v>211</v>
      </c>
      <c r="B79" s="68">
        <v>113030</v>
      </c>
      <c r="C79" s="68">
        <v>68601</v>
      </c>
      <c r="D79" s="68">
        <v>28119</v>
      </c>
      <c r="E79" s="69">
        <v>209750</v>
      </c>
      <c r="I79" s="39"/>
      <c r="J79" s="39"/>
      <c r="K79" s="39"/>
    </row>
    <row r="80" spans="1:11" ht="12.75">
      <c r="A80" s="39"/>
      <c r="B80" s="51"/>
      <c r="C80" s="51"/>
      <c r="D80" s="51"/>
      <c r="E80" s="50"/>
      <c r="I80" s="39"/>
      <c r="J80" s="39"/>
      <c r="K80" s="39"/>
    </row>
    <row r="81" spans="1:11" ht="12.75">
      <c r="A81" s="39" t="s">
        <v>196</v>
      </c>
      <c r="B81" s="51">
        <v>162441</v>
      </c>
      <c r="C81" s="51">
        <v>1127</v>
      </c>
      <c r="D81" s="51">
        <v>54086</v>
      </c>
      <c r="E81" s="50">
        <v>217654</v>
      </c>
      <c r="I81" s="39"/>
      <c r="J81" s="39"/>
      <c r="K81" s="39"/>
    </row>
    <row r="82" spans="1:11" ht="12.75">
      <c r="A82" s="39" t="s">
        <v>197</v>
      </c>
      <c r="B82" s="51">
        <v>88137</v>
      </c>
      <c r="C82" s="51">
        <v>5663</v>
      </c>
      <c r="D82" s="51">
        <v>19197</v>
      </c>
      <c r="E82" s="50">
        <v>112997</v>
      </c>
      <c r="I82" s="39"/>
      <c r="J82" s="39"/>
      <c r="K82" s="39"/>
    </row>
    <row r="83" spans="1:11" ht="12.75">
      <c r="A83" s="67" t="s">
        <v>198</v>
      </c>
      <c r="B83" s="68">
        <v>250578</v>
      </c>
      <c r="C83" s="68">
        <v>6790</v>
      </c>
      <c r="D83" s="68">
        <v>73283</v>
      </c>
      <c r="E83" s="69">
        <v>330651</v>
      </c>
      <c r="I83" s="39"/>
      <c r="J83" s="39"/>
      <c r="K83" s="39"/>
    </row>
    <row r="84" spans="1:11" ht="12.75">
      <c r="A84" s="39"/>
      <c r="B84" s="51"/>
      <c r="C84" s="51"/>
      <c r="D84" s="51"/>
      <c r="E84" s="50"/>
      <c r="I84" s="39"/>
      <c r="J84" s="39"/>
      <c r="K84" s="39"/>
    </row>
    <row r="85" spans="1:5" ht="12.75">
      <c r="A85" s="218" t="s">
        <v>199</v>
      </c>
      <c r="B85" s="222">
        <v>1155069</v>
      </c>
      <c r="C85" s="222">
        <v>105406</v>
      </c>
      <c r="D85" s="222">
        <v>152371</v>
      </c>
      <c r="E85" s="223">
        <v>1412846</v>
      </c>
    </row>
    <row r="86" spans="1:5" ht="12.75">
      <c r="A86" s="71" t="s">
        <v>136</v>
      </c>
      <c r="B86" s="51">
        <v>80565</v>
      </c>
      <c r="C86" s="51">
        <v>10808</v>
      </c>
      <c r="D86" s="51">
        <v>13288</v>
      </c>
      <c r="E86" s="50">
        <v>104661.11256000027</v>
      </c>
    </row>
    <row r="87" spans="1:5" ht="12.75">
      <c r="A87" s="72"/>
      <c r="B87" s="51"/>
      <c r="C87" s="51"/>
      <c r="D87" s="51"/>
      <c r="E87" s="50"/>
    </row>
    <row r="88" spans="1:5" ht="13.5" thickBot="1">
      <c r="A88" s="74" t="s">
        <v>137</v>
      </c>
      <c r="B88" s="57">
        <v>1235634</v>
      </c>
      <c r="C88" s="57">
        <v>116214</v>
      </c>
      <c r="D88" s="57">
        <v>165659</v>
      </c>
      <c r="E88" s="75">
        <v>1517507.1125600003</v>
      </c>
    </row>
    <row r="89" spans="1:5" ht="12.75">
      <c r="A89" s="39"/>
      <c r="B89" s="302"/>
      <c r="C89" s="302"/>
      <c r="D89" s="302"/>
      <c r="E89" s="302"/>
    </row>
    <row r="90" spans="1:5" ht="12.75">
      <c r="A90" s="39"/>
      <c r="B90" s="302"/>
      <c r="C90" s="302"/>
      <c r="D90" s="302"/>
      <c r="E90" s="302"/>
    </row>
    <row r="91" spans="2:5" ht="12.75">
      <c r="B91" s="464"/>
      <c r="C91" s="464"/>
      <c r="D91" s="464"/>
      <c r="E91" s="464"/>
    </row>
  </sheetData>
  <mergeCells count="5">
    <mergeCell ref="C6:C7"/>
    <mergeCell ref="E6:E7"/>
    <mergeCell ref="A1:E1"/>
    <mergeCell ref="A3:E3"/>
    <mergeCell ref="A4:E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91"/>
  <sheetViews>
    <sheetView zoomScale="75" zoomScaleNormal="75" workbookViewId="0" topLeftCell="A34">
      <selection activeCell="E74" sqref="E74"/>
    </sheetView>
  </sheetViews>
  <sheetFormatPr defaultColWidth="11.421875" defaultRowHeight="12.75"/>
  <cols>
    <col min="1" max="1" width="40.28125" style="100" customWidth="1"/>
    <col min="2" max="4" width="18.7109375" style="100" customWidth="1"/>
    <col min="5" max="5" width="23.421875" style="100" customWidth="1"/>
    <col min="6" max="6" width="12.7109375" style="39" customWidth="1"/>
    <col min="7" max="10" width="10.57421875" style="100" customWidth="1"/>
    <col min="11" max="16384" width="11.421875" style="100" customWidth="1"/>
  </cols>
  <sheetData>
    <row r="1" spans="1:6" s="342" customFormat="1" ht="18">
      <c r="A1" s="676" t="s">
        <v>0</v>
      </c>
      <c r="B1" s="676"/>
      <c r="C1" s="676"/>
      <c r="D1" s="676"/>
      <c r="E1" s="676"/>
      <c r="F1" s="398"/>
    </row>
    <row r="2" spans="1:5" ht="12.75">
      <c r="A2" s="774" t="s">
        <v>412</v>
      </c>
      <c r="B2" s="39"/>
      <c r="C2" s="39"/>
      <c r="D2" s="39"/>
      <c r="E2" s="39"/>
    </row>
    <row r="3" spans="1:6" s="93" customFormat="1" ht="15">
      <c r="A3" s="639" t="s">
        <v>396</v>
      </c>
      <c r="B3" s="639"/>
      <c r="C3" s="639"/>
      <c r="D3" s="639"/>
      <c r="E3" s="639"/>
      <c r="F3" s="38"/>
    </row>
    <row r="4" spans="1:6" s="93" customFormat="1" ht="15">
      <c r="A4" s="639" t="s">
        <v>264</v>
      </c>
      <c r="B4" s="639"/>
      <c r="C4" s="639"/>
      <c r="D4" s="639"/>
      <c r="E4" s="639"/>
      <c r="F4" s="38"/>
    </row>
    <row r="5" spans="1:5" ht="13.5" thickBot="1">
      <c r="A5" s="39"/>
      <c r="B5" s="39"/>
      <c r="C5" s="39"/>
      <c r="D5" s="39"/>
      <c r="E5" s="39"/>
    </row>
    <row r="6" spans="1:5" ht="12.75">
      <c r="A6" s="203" t="s">
        <v>141</v>
      </c>
      <c r="B6" s="205" t="s">
        <v>41</v>
      </c>
      <c r="C6" s="712" t="s">
        <v>42</v>
      </c>
      <c r="D6" s="204" t="s">
        <v>4</v>
      </c>
      <c r="E6" s="669" t="s">
        <v>10</v>
      </c>
    </row>
    <row r="7" spans="1:5" ht="13.5" thickBot="1">
      <c r="A7" s="207" t="s">
        <v>142</v>
      </c>
      <c r="B7" s="91" t="s">
        <v>34</v>
      </c>
      <c r="C7" s="711"/>
      <c r="D7" s="91" t="s">
        <v>38</v>
      </c>
      <c r="E7" s="670"/>
    </row>
    <row r="8" spans="1:5" ht="12.75">
      <c r="A8" s="45" t="s">
        <v>143</v>
      </c>
      <c r="B8" s="51">
        <v>85</v>
      </c>
      <c r="C8" s="51">
        <v>11</v>
      </c>
      <c r="D8" s="51">
        <v>20</v>
      </c>
      <c r="E8" s="50">
        <v>116</v>
      </c>
    </row>
    <row r="9" spans="1:5" ht="12.75">
      <c r="A9" s="39" t="s">
        <v>144</v>
      </c>
      <c r="B9" s="51">
        <v>1677</v>
      </c>
      <c r="C9" s="51">
        <v>35</v>
      </c>
      <c r="D9" s="51">
        <v>10</v>
      </c>
      <c r="E9" s="50">
        <v>1722</v>
      </c>
    </row>
    <row r="10" spans="1:5" ht="12.75">
      <c r="A10" s="39" t="s">
        <v>145</v>
      </c>
      <c r="B10" s="51">
        <v>13019</v>
      </c>
      <c r="C10" s="51">
        <v>888</v>
      </c>
      <c r="D10" s="51">
        <v>135</v>
      </c>
      <c r="E10" s="50">
        <v>14042</v>
      </c>
    </row>
    <row r="11" spans="1:5" ht="12.75">
      <c r="A11" s="39" t="s">
        <v>146</v>
      </c>
      <c r="B11" s="51">
        <v>197</v>
      </c>
      <c r="C11" s="51">
        <v>213</v>
      </c>
      <c r="D11" s="51">
        <v>61</v>
      </c>
      <c r="E11" s="50">
        <v>471</v>
      </c>
    </row>
    <row r="12" spans="1:5" ht="12.75">
      <c r="A12" s="67" t="s">
        <v>147</v>
      </c>
      <c r="B12" s="68">
        <v>14978</v>
      </c>
      <c r="C12" s="68">
        <v>1147</v>
      </c>
      <c r="D12" s="68">
        <v>226</v>
      </c>
      <c r="E12" s="69">
        <v>16351</v>
      </c>
    </row>
    <row r="13" spans="1:5" ht="12.75">
      <c r="A13" s="39"/>
      <c r="B13" s="68"/>
      <c r="C13" s="68"/>
      <c r="D13" s="68"/>
      <c r="E13" s="69"/>
    </row>
    <row r="14" spans="1:5" ht="12.75">
      <c r="A14" s="67" t="s">
        <v>148</v>
      </c>
      <c r="B14" s="68">
        <v>1286</v>
      </c>
      <c r="C14" s="68">
        <v>958</v>
      </c>
      <c r="D14" s="68">
        <v>76</v>
      </c>
      <c r="E14" s="69">
        <v>2320</v>
      </c>
    </row>
    <row r="15" spans="1:5" ht="12.75">
      <c r="A15" s="39"/>
      <c r="B15" s="68"/>
      <c r="C15" s="68"/>
      <c r="D15" s="68"/>
      <c r="E15" s="69"/>
    </row>
    <row r="16" spans="1:5" ht="12.75">
      <c r="A16" s="67" t="s">
        <v>149</v>
      </c>
      <c r="B16" s="68">
        <v>236</v>
      </c>
      <c r="C16" s="68" t="s">
        <v>46</v>
      </c>
      <c r="D16" s="68">
        <v>1</v>
      </c>
      <c r="E16" s="69">
        <v>237</v>
      </c>
    </row>
    <row r="17" spans="1:5" ht="12.75">
      <c r="A17" s="39"/>
      <c r="B17" s="68"/>
      <c r="C17" s="68"/>
      <c r="D17" s="68"/>
      <c r="E17" s="69"/>
    </row>
    <row r="18" spans="1:5" ht="12.75">
      <c r="A18" s="39" t="s">
        <v>150</v>
      </c>
      <c r="B18" s="51">
        <v>58</v>
      </c>
      <c r="C18" s="51" t="s">
        <v>46</v>
      </c>
      <c r="D18" s="51">
        <v>30</v>
      </c>
      <c r="E18" s="50">
        <v>88</v>
      </c>
    </row>
    <row r="19" spans="1:5" ht="12.75">
      <c r="A19" s="39" t="s">
        <v>151</v>
      </c>
      <c r="B19" s="51">
        <v>147</v>
      </c>
      <c r="C19" s="51">
        <v>19</v>
      </c>
      <c r="D19" s="51">
        <v>7</v>
      </c>
      <c r="E19" s="50">
        <v>173</v>
      </c>
    </row>
    <row r="20" spans="1:5" ht="12.75">
      <c r="A20" s="39" t="s">
        <v>152</v>
      </c>
      <c r="B20" s="51">
        <v>141</v>
      </c>
      <c r="C20" s="51" t="s">
        <v>46</v>
      </c>
      <c r="D20" s="51" t="s">
        <v>46</v>
      </c>
      <c r="E20" s="50">
        <v>141</v>
      </c>
    </row>
    <row r="21" spans="1:5" ht="12.75">
      <c r="A21" s="67" t="s">
        <v>208</v>
      </c>
      <c r="B21" s="68">
        <v>346</v>
      </c>
      <c r="C21" s="68">
        <v>19</v>
      </c>
      <c r="D21" s="68">
        <v>37</v>
      </c>
      <c r="E21" s="69">
        <v>402</v>
      </c>
    </row>
    <row r="22" spans="1:5" ht="12.75">
      <c r="A22" s="39"/>
      <c r="B22" s="68"/>
      <c r="C22" s="68"/>
      <c r="D22" s="68"/>
      <c r="E22" s="69"/>
    </row>
    <row r="23" spans="1:5" ht="12.75">
      <c r="A23" s="67" t="s">
        <v>153</v>
      </c>
      <c r="B23" s="68">
        <v>1856</v>
      </c>
      <c r="C23" s="68" t="s">
        <v>46</v>
      </c>
      <c r="D23" s="68">
        <v>660</v>
      </c>
      <c r="E23" s="69">
        <v>2516</v>
      </c>
    </row>
    <row r="24" spans="1:5" ht="12.75">
      <c r="A24" s="39"/>
      <c r="B24" s="68"/>
      <c r="C24" s="68"/>
      <c r="D24" s="68"/>
      <c r="E24" s="69"/>
    </row>
    <row r="25" spans="1:5" ht="12.75">
      <c r="A25" s="67" t="s">
        <v>154</v>
      </c>
      <c r="B25" s="68">
        <v>54635</v>
      </c>
      <c r="C25" s="68" t="s">
        <v>46</v>
      </c>
      <c r="D25" s="68">
        <v>51</v>
      </c>
      <c r="E25" s="69">
        <v>54686</v>
      </c>
    </row>
    <row r="26" spans="1:5" ht="12.75">
      <c r="A26" s="39"/>
      <c r="B26" s="68"/>
      <c r="C26" s="68"/>
      <c r="D26" s="68"/>
      <c r="E26" s="69"/>
    </row>
    <row r="27" spans="1:5" ht="12.75">
      <c r="A27" s="39" t="s">
        <v>155</v>
      </c>
      <c r="B27" s="51">
        <v>36960</v>
      </c>
      <c r="C27" s="51" t="s">
        <v>46</v>
      </c>
      <c r="D27" s="51" t="s">
        <v>46</v>
      </c>
      <c r="E27" s="50">
        <v>36960</v>
      </c>
    </row>
    <row r="28" spans="1:5" ht="12.75">
      <c r="A28" s="39" t="s">
        <v>156</v>
      </c>
      <c r="B28" s="51">
        <v>57938</v>
      </c>
      <c r="C28" s="51" t="s">
        <v>46</v>
      </c>
      <c r="D28" s="51">
        <v>633</v>
      </c>
      <c r="E28" s="50">
        <v>58571</v>
      </c>
    </row>
    <row r="29" spans="1:5" ht="12.75">
      <c r="A29" s="39" t="s">
        <v>157</v>
      </c>
      <c r="B29" s="51">
        <v>4352</v>
      </c>
      <c r="C29" s="51" t="s">
        <v>46</v>
      </c>
      <c r="D29" s="51">
        <v>42</v>
      </c>
      <c r="E29" s="50">
        <v>4394</v>
      </c>
    </row>
    <row r="30" spans="1:5" ht="12.75">
      <c r="A30" s="67" t="s">
        <v>209</v>
      </c>
      <c r="B30" s="68">
        <v>99250</v>
      </c>
      <c r="C30" s="68" t="s">
        <v>46</v>
      </c>
      <c r="D30" s="68">
        <v>675</v>
      </c>
      <c r="E30" s="69">
        <v>99925</v>
      </c>
    </row>
    <row r="31" spans="1:5" ht="12.75">
      <c r="A31" s="39"/>
      <c r="B31" s="68"/>
      <c r="C31" s="68"/>
      <c r="D31" s="68"/>
      <c r="E31" s="69"/>
    </row>
    <row r="32" spans="1:5" ht="12.75">
      <c r="A32" s="39" t="s">
        <v>158</v>
      </c>
      <c r="B32" s="51">
        <v>103730</v>
      </c>
      <c r="C32" s="51">
        <v>3</v>
      </c>
      <c r="D32" s="51">
        <v>763</v>
      </c>
      <c r="E32" s="50">
        <v>104496</v>
      </c>
    </row>
    <row r="33" spans="1:5" ht="12.75">
      <c r="A33" s="39" t="s">
        <v>159</v>
      </c>
      <c r="B33" s="51">
        <v>5052</v>
      </c>
      <c r="C33" s="51" t="s">
        <v>46</v>
      </c>
      <c r="D33" s="51" t="s">
        <v>46</v>
      </c>
      <c r="E33" s="50">
        <v>5052</v>
      </c>
    </row>
    <row r="34" spans="1:5" ht="12.75">
      <c r="A34" s="39" t="s">
        <v>160</v>
      </c>
      <c r="B34" s="51">
        <v>8109</v>
      </c>
      <c r="C34" s="51" t="s">
        <v>46</v>
      </c>
      <c r="D34" s="51">
        <v>477</v>
      </c>
      <c r="E34" s="50">
        <v>8586</v>
      </c>
    </row>
    <row r="35" spans="1:5" ht="12.75">
      <c r="A35" s="39" t="s">
        <v>161</v>
      </c>
      <c r="B35" s="51">
        <v>12306</v>
      </c>
      <c r="C35" s="51" t="s">
        <v>46</v>
      </c>
      <c r="D35" s="51" t="s">
        <v>46</v>
      </c>
      <c r="E35" s="50">
        <v>12306</v>
      </c>
    </row>
    <row r="36" spans="1:5" ht="12.75">
      <c r="A36" s="67" t="s">
        <v>162</v>
      </c>
      <c r="B36" s="68">
        <v>129197</v>
      </c>
      <c r="C36" s="68">
        <v>3</v>
      </c>
      <c r="D36" s="68">
        <v>1240</v>
      </c>
      <c r="E36" s="69">
        <v>130440</v>
      </c>
    </row>
    <row r="37" spans="1:5" ht="12.75">
      <c r="A37" s="39"/>
      <c r="B37" s="68"/>
      <c r="C37" s="68"/>
      <c r="D37" s="68"/>
      <c r="E37" s="69"/>
    </row>
    <row r="38" spans="1:5" ht="12.75">
      <c r="A38" s="67" t="s">
        <v>163</v>
      </c>
      <c r="B38" s="68">
        <v>4687</v>
      </c>
      <c r="C38" s="68">
        <v>299</v>
      </c>
      <c r="D38" s="68">
        <v>21</v>
      </c>
      <c r="E38" s="69">
        <v>5007</v>
      </c>
    </row>
    <row r="39" spans="1:5" ht="12.75">
      <c r="A39" s="39"/>
      <c r="B39" s="68"/>
      <c r="C39" s="68"/>
      <c r="D39" s="68"/>
      <c r="E39" s="69"/>
    </row>
    <row r="40" spans="1:5" ht="12.75">
      <c r="A40" s="39" t="s">
        <v>164</v>
      </c>
      <c r="B40" s="51">
        <v>13436</v>
      </c>
      <c r="C40" s="51" t="s">
        <v>46</v>
      </c>
      <c r="D40" s="51" t="s">
        <v>46</v>
      </c>
      <c r="E40" s="50">
        <v>13436</v>
      </c>
    </row>
    <row r="41" spans="1:5" ht="12.75">
      <c r="A41" s="39" t="s">
        <v>165</v>
      </c>
      <c r="B41" s="51">
        <v>2263</v>
      </c>
      <c r="C41" s="51" t="s">
        <v>46</v>
      </c>
      <c r="D41" s="51">
        <v>12</v>
      </c>
      <c r="E41" s="50">
        <v>2275</v>
      </c>
    </row>
    <row r="42" spans="1:5" ht="12.75">
      <c r="A42" s="39" t="s">
        <v>166</v>
      </c>
      <c r="B42" s="51">
        <v>4108</v>
      </c>
      <c r="C42" s="51">
        <v>4147</v>
      </c>
      <c r="D42" s="51">
        <v>2364</v>
      </c>
      <c r="E42" s="50">
        <v>10619</v>
      </c>
    </row>
    <row r="43" spans="1:5" ht="12.75">
      <c r="A43" s="39" t="s">
        <v>167</v>
      </c>
      <c r="B43" s="51">
        <v>2638</v>
      </c>
      <c r="C43" s="51">
        <v>522</v>
      </c>
      <c r="D43" s="51" t="s">
        <v>46</v>
      </c>
      <c r="E43" s="50">
        <v>3160</v>
      </c>
    </row>
    <row r="44" spans="1:5" ht="12.75">
      <c r="A44" s="39" t="s">
        <v>168</v>
      </c>
      <c r="B44" s="51">
        <v>16633</v>
      </c>
      <c r="C44" s="51">
        <v>61</v>
      </c>
      <c r="D44" s="51">
        <v>7</v>
      </c>
      <c r="E44" s="50">
        <v>16701</v>
      </c>
    </row>
    <row r="45" spans="1:5" ht="12.75">
      <c r="A45" s="39" t="s">
        <v>169</v>
      </c>
      <c r="B45" s="51">
        <v>17695</v>
      </c>
      <c r="C45" s="51" t="s">
        <v>46</v>
      </c>
      <c r="D45" s="51">
        <v>958</v>
      </c>
      <c r="E45" s="50">
        <v>18653</v>
      </c>
    </row>
    <row r="46" spans="1:5" ht="12.75">
      <c r="A46" s="39" t="s">
        <v>170</v>
      </c>
      <c r="B46" s="51">
        <v>3150</v>
      </c>
      <c r="C46" s="51">
        <v>439</v>
      </c>
      <c r="D46" s="51" t="s">
        <v>46</v>
      </c>
      <c r="E46" s="50">
        <v>3589</v>
      </c>
    </row>
    <row r="47" spans="1:5" ht="12.75">
      <c r="A47" s="39" t="s">
        <v>171</v>
      </c>
      <c r="B47" s="51">
        <v>3803</v>
      </c>
      <c r="C47" s="51">
        <v>68</v>
      </c>
      <c r="D47" s="51">
        <v>5102</v>
      </c>
      <c r="E47" s="50">
        <v>8973</v>
      </c>
    </row>
    <row r="48" spans="1:5" ht="12.75">
      <c r="A48" s="39" t="s">
        <v>172</v>
      </c>
      <c r="B48" s="51">
        <v>4253</v>
      </c>
      <c r="C48" s="51">
        <v>80</v>
      </c>
      <c r="D48" s="51">
        <v>21</v>
      </c>
      <c r="E48" s="50">
        <v>4354</v>
      </c>
    </row>
    <row r="49" spans="1:5" ht="12.75">
      <c r="A49" s="67" t="s">
        <v>210</v>
      </c>
      <c r="B49" s="68">
        <v>67979</v>
      </c>
      <c r="C49" s="68">
        <v>5317</v>
      </c>
      <c r="D49" s="68">
        <v>8464</v>
      </c>
      <c r="E49" s="69">
        <v>81760</v>
      </c>
    </row>
    <row r="50" spans="1:5" ht="12.75">
      <c r="A50" s="39"/>
      <c r="B50" s="68"/>
      <c r="C50" s="68"/>
      <c r="D50" s="68"/>
      <c r="E50" s="69"/>
    </row>
    <row r="51" spans="1:5" ht="12.75">
      <c r="A51" s="67" t="s">
        <v>173</v>
      </c>
      <c r="B51" s="68">
        <v>38979</v>
      </c>
      <c r="C51" s="68" t="s">
        <v>46</v>
      </c>
      <c r="D51" s="68" t="s">
        <v>46</v>
      </c>
      <c r="E51" s="69">
        <v>38979</v>
      </c>
    </row>
    <row r="52" spans="1:5" ht="12.75">
      <c r="A52" s="39"/>
      <c r="B52" s="68"/>
      <c r="C52" s="68"/>
      <c r="D52" s="68"/>
      <c r="E52" s="69"/>
    </row>
    <row r="53" spans="1:5" ht="12.75">
      <c r="A53" s="39" t="s">
        <v>174</v>
      </c>
      <c r="B53" s="51">
        <v>3903</v>
      </c>
      <c r="C53" s="51">
        <v>1450</v>
      </c>
      <c r="D53" s="51" t="s">
        <v>46</v>
      </c>
      <c r="E53" s="50">
        <v>5353</v>
      </c>
    </row>
    <row r="54" spans="1:5" ht="12.75">
      <c r="A54" s="39" t="s">
        <v>175</v>
      </c>
      <c r="B54" s="51">
        <v>7556</v>
      </c>
      <c r="C54" s="51">
        <v>191</v>
      </c>
      <c r="D54" s="51">
        <v>141</v>
      </c>
      <c r="E54" s="50">
        <v>7888</v>
      </c>
    </row>
    <row r="55" spans="1:5" ht="12.75">
      <c r="A55" s="39" t="s">
        <v>176</v>
      </c>
      <c r="B55" s="51">
        <v>2852</v>
      </c>
      <c r="C55" s="51" t="s">
        <v>46</v>
      </c>
      <c r="D55" s="51" t="s">
        <v>46</v>
      </c>
      <c r="E55" s="50">
        <v>2852</v>
      </c>
    </row>
    <row r="56" spans="1:5" ht="12.75">
      <c r="A56" s="39" t="s">
        <v>177</v>
      </c>
      <c r="B56" s="51">
        <v>28467</v>
      </c>
      <c r="C56" s="51">
        <v>9</v>
      </c>
      <c r="D56" s="51" t="s">
        <v>46</v>
      </c>
      <c r="E56" s="50">
        <v>28476</v>
      </c>
    </row>
    <row r="57" spans="1:5" ht="12.75">
      <c r="A57" s="39" t="s">
        <v>178</v>
      </c>
      <c r="B57" s="51">
        <v>23694</v>
      </c>
      <c r="C57" s="51">
        <v>58</v>
      </c>
      <c r="D57" s="51">
        <v>19923</v>
      </c>
      <c r="E57" s="50">
        <v>43675</v>
      </c>
    </row>
    <row r="58" spans="1:5" ht="12.75">
      <c r="A58" s="67" t="s">
        <v>179</v>
      </c>
      <c r="B58" s="68">
        <v>66472</v>
      </c>
      <c r="C58" s="68">
        <v>1708</v>
      </c>
      <c r="D58" s="68">
        <v>20064</v>
      </c>
      <c r="E58" s="69">
        <v>88244</v>
      </c>
    </row>
    <row r="59" spans="1:5" ht="12.75">
      <c r="A59" s="39"/>
      <c r="B59" s="68"/>
      <c r="C59" s="68"/>
      <c r="D59" s="68"/>
      <c r="E59" s="69"/>
    </row>
    <row r="60" spans="1:5" ht="12.75">
      <c r="A60" s="39" t="s">
        <v>180</v>
      </c>
      <c r="B60" s="51">
        <v>27474</v>
      </c>
      <c r="C60" s="51">
        <v>1748</v>
      </c>
      <c r="D60" s="51">
        <v>20</v>
      </c>
      <c r="E60" s="50">
        <v>29242</v>
      </c>
    </row>
    <row r="61" spans="1:5" ht="12.75">
      <c r="A61" s="39" t="s">
        <v>181</v>
      </c>
      <c r="B61" s="51">
        <v>8644</v>
      </c>
      <c r="C61" s="51" t="s">
        <v>46</v>
      </c>
      <c r="D61" s="51" t="s">
        <v>46</v>
      </c>
      <c r="E61" s="50">
        <v>8644</v>
      </c>
    </row>
    <row r="62" spans="1:5" ht="12.75">
      <c r="A62" s="39" t="s">
        <v>182</v>
      </c>
      <c r="B62" s="51">
        <v>5317</v>
      </c>
      <c r="C62" s="51">
        <v>4608</v>
      </c>
      <c r="D62" s="51">
        <v>965</v>
      </c>
      <c r="E62" s="50">
        <v>10890</v>
      </c>
    </row>
    <row r="63" spans="1:5" ht="12.75">
      <c r="A63" s="67" t="s">
        <v>183</v>
      </c>
      <c r="B63" s="68">
        <v>41435</v>
      </c>
      <c r="C63" s="68">
        <v>6356</v>
      </c>
      <c r="D63" s="68">
        <v>985</v>
      </c>
      <c r="E63" s="69">
        <v>48776</v>
      </c>
    </row>
    <row r="64" spans="1:5" ht="12.75">
      <c r="A64" s="39"/>
      <c r="B64" s="68"/>
      <c r="C64" s="68"/>
      <c r="D64" s="68"/>
      <c r="E64" s="69"/>
    </row>
    <row r="65" spans="1:5" ht="12.75">
      <c r="A65" s="67" t="s">
        <v>184</v>
      </c>
      <c r="B65" s="68">
        <v>139817</v>
      </c>
      <c r="C65" s="68">
        <v>12719</v>
      </c>
      <c r="D65" s="68" t="s">
        <v>46</v>
      </c>
      <c r="E65" s="69">
        <v>152536</v>
      </c>
    </row>
    <row r="66" spans="1:5" ht="12.75">
      <c r="A66" s="39"/>
      <c r="B66" s="68"/>
      <c r="C66" s="68"/>
      <c r="D66" s="68"/>
      <c r="E66" s="69"/>
    </row>
    <row r="67" spans="1:5" ht="12.75">
      <c r="A67" s="39" t="s">
        <v>185</v>
      </c>
      <c r="B67" s="51">
        <v>4966</v>
      </c>
      <c r="C67" s="51">
        <v>2307</v>
      </c>
      <c r="D67" s="51">
        <v>98</v>
      </c>
      <c r="E67" s="50">
        <v>7371</v>
      </c>
    </row>
    <row r="68" spans="1:5" ht="12.75">
      <c r="A68" s="39" t="s">
        <v>186</v>
      </c>
      <c r="B68" s="51">
        <v>20332</v>
      </c>
      <c r="C68" s="51">
        <v>6617</v>
      </c>
      <c r="D68" s="51">
        <v>2741</v>
      </c>
      <c r="E68" s="50">
        <v>29690</v>
      </c>
    </row>
    <row r="69" spans="1:5" ht="12.75">
      <c r="A69" s="67" t="s">
        <v>187</v>
      </c>
      <c r="B69" s="68">
        <v>25298</v>
      </c>
      <c r="C69" s="68">
        <v>8924</v>
      </c>
      <c r="D69" s="68">
        <v>2839</v>
      </c>
      <c r="E69" s="69">
        <v>37061</v>
      </c>
    </row>
    <row r="70" spans="1:5" ht="12.75">
      <c r="A70" s="39"/>
      <c r="B70" s="68"/>
      <c r="C70" s="68"/>
      <c r="D70" s="68"/>
      <c r="E70" s="69"/>
    </row>
    <row r="71" spans="1:5" ht="12.75">
      <c r="A71" s="39" t="s">
        <v>188</v>
      </c>
      <c r="B71" s="51">
        <v>17584</v>
      </c>
      <c r="C71" s="51" t="s">
        <v>46</v>
      </c>
      <c r="D71" s="51" t="s">
        <v>46</v>
      </c>
      <c r="E71" s="50">
        <v>17584</v>
      </c>
    </row>
    <row r="72" spans="1:5" ht="12.75">
      <c r="A72" s="39" t="s">
        <v>189</v>
      </c>
      <c r="B72" s="51">
        <v>505</v>
      </c>
      <c r="C72" s="51">
        <v>286</v>
      </c>
      <c r="D72" s="51">
        <v>45</v>
      </c>
      <c r="E72" s="50">
        <v>836</v>
      </c>
    </row>
    <row r="73" spans="1:5" ht="12.75">
      <c r="A73" s="39" t="s">
        <v>190</v>
      </c>
      <c r="B73" s="51">
        <v>136</v>
      </c>
      <c r="C73" s="51">
        <v>378</v>
      </c>
      <c r="D73" s="51">
        <v>7</v>
      </c>
      <c r="E73" s="50">
        <v>521</v>
      </c>
    </row>
    <row r="74" spans="1:5" ht="12.75">
      <c r="A74" s="39" t="s">
        <v>191</v>
      </c>
      <c r="B74" s="51">
        <v>3526</v>
      </c>
      <c r="C74" s="51">
        <v>8795</v>
      </c>
      <c r="D74" s="51">
        <v>2</v>
      </c>
      <c r="E74" s="50">
        <v>12323</v>
      </c>
    </row>
    <row r="75" spans="1:5" ht="12.75">
      <c r="A75" s="39" t="s">
        <v>192</v>
      </c>
      <c r="B75" s="51">
        <v>1993</v>
      </c>
      <c r="C75" s="51">
        <v>964</v>
      </c>
      <c r="D75" s="51">
        <v>67</v>
      </c>
      <c r="E75" s="50">
        <v>3024</v>
      </c>
    </row>
    <row r="76" spans="1:5" ht="12.75">
      <c r="A76" s="39" t="s">
        <v>193</v>
      </c>
      <c r="B76" s="51">
        <v>8385</v>
      </c>
      <c r="C76" s="51">
        <v>644</v>
      </c>
      <c r="D76" s="51">
        <v>824</v>
      </c>
      <c r="E76" s="50">
        <v>9853</v>
      </c>
    </row>
    <row r="77" spans="1:5" ht="12.75">
      <c r="A77" s="39" t="s">
        <v>194</v>
      </c>
      <c r="B77" s="51">
        <v>1910</v>
      </c>
      <c r="C77" s="51">
        <v>24</v>
      </c>
      <c r="D77" s="51" t="s">
        <v>46</v>
      </c>
      <c r="E77" s="50">
        <v>1934</v>
      </c>
    </row>
    <row r="78" spans="1:11" ht="12.75">
      <c r="A78" s="39" t="s">
        <v>195</v>
      </c>
      <c r="B78" s="51">
        <v>100285</v>
      </c>
      <c r="C78" s="51">
        <v>79961</v>
      </c>
      <c r="D78" s="51">
        <v>6886</v>
      </c>
      <c r="E78" s="50">
        <v>187132</v>
      </c>
      <c r="I78" s="39"/>
      <c r="J78" s="39"/>
      <c r="K78" s="39"/>
    </row>
    <row r="79" spans="1:11" ht="12.75">
      <c r="A79" s="67" t="s">
        <v>211</v>
      </c>
      <c r="B79" s="68">
        <v>134324</v>
      </c>
      <c r="C79" s="68">
        <v>91052</v>
      </c>
      <c r="D79" s="68">
        <v>7831</v>
      </c>
      <c r="E79" s="69">
        <v>233207</v>
      </c>
      <c r="I79" s="39"/>
      <c r="J79" s="39"/>
      <c r="K79" s="39"/>
    </row>
    <row r="80" spans="1:11" ht="12.75">
      <c r="A80" s="39"/>
      <c r="B80" s="68"/>
      <c r="C80" s="68"/>
      <c r="D80" s="68"/>
      <c r="E80" s="69"/>
      <c r="I80" s="39"/>
      <c r="J80" s="39"/>
      <c r="K80" s="39"/>
    </row>
    <row r="81" spans="1:11" ht="12.75">
      <c r="A81" s="39" t="s">
        <v>196</v>
      </c>
      <c r="B81" s="51">
        <v>152520</v>
      </c>
      <c r="C81" s="51">
        <v>1363</v>
      </c>
      <c r="D81" s="51">
        <v>52690</v>
      </c>
      <c r="E81" s="50">
        <v>206573</v>
      </c>
      <c r="I81" s="39"/>
      <c r="J81" s="39"/>
      <c r="K81" s="39"/>
    </row>
    <row r="82" spans="1:11" ht="12.75">
      <c r="A82" s="39" t="s">
        <v>197</v>
      </c>
      <c r="B82" s="51">
        <v>77040</v>
      </c>
      <c r="C82" s="51">
        <v>7489</v>
      </c>
      <c r="D82" s="51">
        <v>22471</v>
      </c>
      <c r="E82" s="50">
        <v>107000</v>
      </c>
      <c r="I82" s="39"/>
      <c r="J82" s="39"/>
      <c r="K82" s="39"/>
    </row>
    <row r="83" spans="1:11" ht="12.75">
      <c r="A83" s="67" t="s">
        <v>198</v>
      </c>
      <c r="B83" s="68">
        <v>229560</v>
      </c>
      <c r="C83" s="68">
        <v>8852</v>
      </c>
      <c r="D83" s="68">
        <v>75161</v>
      </c>
      <c r="E83" s="69">
        <v>313573</v>
      </c>
      <c r="I83" s="39"/>
      <c r="J83" s="39"/>
      <c r="K83" s="39"/>
    </row>
    <row r="84" spans="1:11" ht="12.75">
      <c r="A84" s="39"/>
      <c r="B84" s="68"/>
      <c r="C84" s="68"/>
      <c r="D84" s="68"/>
      <c r="E84" s="69"/>
      <c r="I84" s="39"/>
      <c r="J84" s="39"/>
      <c r="K84" s="39"/>
    </row>
    <row r="85" spans="1:5" ht="12.75">
      <c r="A85" s="218" t="s">
        <v>199</v>
      </c>
      <c r="B85" s="222">
        <v>1050335</v>
      </c>
      <c r="C85" s="222">
        <v>137354</v>
      </c>
      <c r="D85" s="222">
        <v>118331</v>
      </c>
      <c r="E85" s="223">
        <v>1306020</v>
      </c>
    </row>
    <row r="86" spans="1:5" ht="12.75">
      <c r="A86" s="71" t="s">
        <v>136</v>
      </c>
      <c r="B86" s="51">
        <v>41604</v>
      </c>
      <c r="C86" s="51">
        <v>5441</v>
      </c>
      <c r="D86" s="51">
        <v>4687</v>
      </c>
      <c r="E86" s="50">
        <v>51732</v>
      </c>
    </row>
    <row r="87" spans="1:5" ht="12.75">
      <c r="A87" s="72"/>
      <c r="B87" s="598"/>
      <c r="C87" s="598"/>
      <c r="D87" s="599"/>
      <c r="E87" s="599"/>
    </row>
    <row r="88" spans="1:5" ht="13.5" thickBot="1">
      <c r="A88" s="74" t="s">
        <v>137</v>
      </c>
      <c r="B88" s="57">
        <v>1091939</v>
      </c>
      <c r="C88" s="57">
        <v>142795</v>
      </c>
      <c r="D88" s="57">
        <v>123018</v>
      </c>
      <c r="E88" s="75">
        <v>1357752</v>
      </c>
    </row>
    <row r="89" spans="1:5" ht="12.75">
      <c r="A89" s="39"/>
      <c r="B89" s="302"/>
      <c r="C89" s="302"/>
      <c r="D89" s="302"/>
      <c r="E89" s="302"/>
    </row>
    <row r="90" spans="1:5" ht="12.75">
      <c r="A90" s="39"/>
      <c r="B90" s="302"/>
      <c r="C90" s="302"/>
      <c r="D90" s="302"/>
      <c r="E90" s="302"/>
    </row>
    <row r="91" spans="2:5" ht="12.75">
      <c r="B91" s="464"/>
      <c r="C91" s="464"/>
      <c r="D91" s="464"/>
      <c r="E91" s="464"/>
    </row>
  </sheetData>
  <mergeCells count="5">
    <mergeCell ref="A1:E1"/>
    <mergeCell ref="A3:E3"/>
    <mergeCell ref="A4:E4"/>
    <mergeCell ref="C6:C7"/>
    <mergeCell ref="E6:E7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0" r:id="rId1"/>
  <rowBreaks count="1" manualBreakCount="1"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="75" zoomScaleNormal="75" workbookViewId="0" topLeftCell="A1">
      <selection activeCell="B30" sqref="B30"/>
    </sheetView>
  </sheetViews>
  <sheetFormatPr defaultColWidth="11.421875" defaultRowHeight="12.75"/>
  <cols>
    <col min="1" max="1" width="32.28125" style="100" bestFit="1" customWidth="1"/>
    <col min="2" max="6" width="14.421875" style="100" customWidth="1"/>
    <col min="7" max="7" width="17.28125" style="100" customWidth="1"/>
    <col min="8" max="16384" width="11.421875" style="100" customWidth="1"/>
  </cols>
  <sheetData>
    <row r="1" spans="1:7" s="342" customFormat="1" ht="18">
      <c r="A1" s="635" t="s">
        <v>0</v>
      </c>
      <c r="B1" s="635"/>
      <c r="C1" s="635"/>
      <c r="D1" s="635"/>
      <c r="E1" s="635"/>
      <c r="F1" s="635"/>
      <c r="G1" s="635"/>
    </row>
    <row r="2" ht="12.75">
      <c r="A2" s="770" t="s">
        <v>412</v>
      </c>
    </row>
    <row r="3" spans="1:7" s="93" customFormat="1" ht="15">
      <c r="A3" s="636" t="s">
        <v>380</v>
      </c>
      <c r="B3" s="636"/>
      <c r="C3" s="636"/>
      <c r="D3" s="636"/>
      <c r="E3" s="636"/>
      <c r="F3" s="636"/>
      <c r="G3" s="636"/>
    </row>
    <row r="4" spans="1:13" s="93" customFormat="1" ht="15.75" thickBot="1">
      <c r="A4" s="639"/>
      <c r="B4" s="639"/>
      <c r="C4" s="639"/>
      <c r="D4" s="639"/>
      <c r="E4" s="639"/>
      <c r="F4" s="639"/>
      <c r="G4" s="639"/>
      <c r="I4" s="39"/>
      <c r="J4" s="100"/>
      <c r="K4" s="100"/>
      <c r="L4" s="100"/>
      <c r="M4" s="100"/>
    </row>
    <row r="5" spans="1:11" ht="12.75">
      <c r="A5" s="45"/>
      <c r="B5" s="637" t="s">
        <v>95</v>
      </c>
      <c r="C5" s="638"/>
      <c r="D5" s="637" t="s">
        <v>96</v>
      </c>
      <c r="E5" s="638"/>
      <c r="F5" s="637" t="s">
        <v>10</v>
      </c>
      <c r="G5" s="638"/>
      <c r="H5" s="39"/>
      <c r="I5" s="39"/>
      <c r="K5" s="39"/>
    </row>
    <row r="6" spans="1:11" ht="12.75">
      <c r="A6" s="343" t="s">
        <v>97</v>
      </c>
      <c r="B6" s="81" t="s">
        <v>68</v>
      </c>
      <c r="C6" s="44" t="s">
        <v>60</v>
      </c>
      <c r="D6" s="81" t="s">
        <v>68</v>
      </c>
      <c r="E6" s="44" t="s">
        <v>60</v>
      </c>
      <c r="F6" s="81" t="s">
        <v>68</v>
      </c>
      <c r="G6" s="44" t="s">
        <v>60</v>
      </c>
      <c r="H6" s="39"/>
      <c r="K6" s="39"/>
    </row>
    <row r="7" spans="1:11" ht="13.5" thickBot="1">
      <c r="A7" s="39"/>
      <c r="B7" s="95" t="s">
        <v>71</v>
      </c>
      <c r="C7" s="95" t="s">
        <v>62</v>
      </c>
      <c r="D7" s="95" t="s">
        <v>71</v>
      </c>
      <c r="E7" s="95" t="s">
        <v>62</v>
      </c>
      <c r="F7" s="95" t="s">
        <v>71</v>
      </c>
      <c r="G7" s="95" t="s">
        <v>62</v>
      </c>
      <c r="H7" s="39"/>
      <c r="K7" s="39"/>
    </row>
    <row r="8" spans="1:11" ht="12.75">
      <c r="A8" s="344" t="s">
        <v>98</v>
      </c>
      <c r="B8" s="345">
        <v>2427983</v>
      </c>
      <c r="C8" s="345">
        <v>643167.4579999999</v>
      </c>
      <c r="D8" s="346" t="s">
        <v>46</v>
      </c>
      <c r="E8" s="346" t="s">
        <v>46</v>
      </c>
      <c r="F8" s="345">
        <v>2427983</v>
      </c>
      <c r="G8" s="588">
        <v>643167.4579999999</v>
      </c>
      <c r="H8" s="39"/>
      <c r="K8" s="39"/>
    </row>
    <row r="9" spans="1:11" ht="12.75">
      <c r="A9" s="348" t="s">
        <v>25</v>
      </c>
      <c r="B9" s="325">
        <v>197822</v>
      </c>
      <c r="C9" s="325">
        <v>31445.341</v>
      </c>
      <c r="D9" s="349" t="s">
        <v>46</v>
      </c>
      <c r="E9" s="349" t="s">
        <v>46</v>
      </c>
      <c r="F9" s="325">
        <v>197822</v>
      </c>
      <c r="G9" s="326">
        <v>31445.341</v>
      </c>
      <c r="H9" s="39"/>
      <c r="K9" s="39"/>
    </row>
    <row r="10" spans="1:11" ht="12.75">
      <c r="A10" s="348" t="s">
        <v>29</v>
      </c>
      <c r="B10" s="325">
        <v>735107</v>
      </c>
      <c r="C10" s="325">
        <v>181838.87299999996</v>
      </c>
      <c r="D10" s="349" t="s">
        <v>46</v>
      </c>
      <c r="E10" s="349" t="s">
        <v>46</v>
      </c>
      <c r="F10" s="325">
        <v>735107</v>
      </c>
      <c r="G10" s="326">
        <v>181838.87299999996</v>
      </c>
      <c r="H10" s="39"/>
      <c r="K10" s="39"/>
    </row>
    <row r="11" spans="1:11" ht="12.75">
      <c r="A11" s="348" t="s">
        <v>30</v>
      </c>
      <c r="B11" s="325">
        <v>301795</v>
      </c>
      <c r="C11" s="325">
        <v>84917.65699999999</v>
      </c>
      <c r="D11" s="349" t="s">
        <v>46</v>
      </c>
      <c r="E11" s="349" t="s">
        <v>46</v>
      </c>
      <c r="F11" s="325">
        <v>301795</v>
      </c>
      <c r="G11" s="326">
        <v>84917.65699999999</v>
      </c>
      <c r="H11" s="39"/>
      <c r="K11" s="39"/>
    </row>
    <row r="12" spans="1:11" ht="12.75">
      <c r="A12" s="348" t="s">
        <v>31</v>
      </c>
      <c r="B12" s="325">
        <v>1193259</v>
      </c>
      <c r="C12" s="325">
        <v>344965.58699999994</v>
      </c>
      <c r="D12" s="349" t="s">
        <v>46</v>
      </c>
      <c r="E12" s="349" t="s">
        <v>46</v>
      </c>
      <c r="F12" s="325">
        <v>1193259</v>
      </c>
      <c r="G12" s="326">
        <v>344965.58699999994</v>
      </c>
      <c r="H12" s="39"/>
      <c r="K12" s="39"/>
    </row>
    <row r="13" spans="1:11" ht="12.75">
      <c r="A13" s="350"/>
      <c r="B13" s="325"/>
      <c r="C13" s="325"/>
      <c r="D13" s="325"/>
      <c r="E13" s="325"/>
      <c r="F13" s="325"/>
      <c r="G13" s="326"/>
      <c r="H13" s="39"/>
      <c r="K13" s="39"/>
    </row>
    <row r="14" spans="1:11" ht="12.75">
      <c r="A14" s="351" t="s">
        <v>99</v>
      </c>
      <c r="B14" s="345">
        <v>14578929</v>
      </c>
      <c r="C14" s="345">
        <v>163466.29399999997</v>
      </c>
      <c r="D14" s="345">
        <v>2483502</v>
      </c>
      <c r="E14" s="345">
        <v>32722.762147428446</v>
      </c>
      <c r="F14" s="347">
        <v>17062431</v>
      </c>
      <c r="G14" s="347">
        <v>196189.0561474284</v>
      </c>
      <c r="H14" s="39"/>
      <c r="K14" s="39"/>
    </row>
    <row r="15" spans="1:11" ht="12.75">
      <c r="A15" s="348" t="s">
        <v>111</v>
      </c>
      <c r="B15" s="325">
        <v>4816471</v>
      </c>
      <c r="C15" s="325">
        <v>33255.719000000005</v>
      </c>
      <c r="D15" s="325">
        <v>820479</v>
      </c>
      <c r="E15" s="325">
        <v>6434.5682459664895</v>
      </c>
      <c r="F15" s="326">
        <v>5636950</v>
      </c>
      <c r="G15" s="326">
        <v>39690.287245966494</v>
      </c>
      <c r="H15" s="39"/>
      <c r="K15" s="39"/>
    </row>
    <row r="16" spans="1:11" ht="12.75">
      <c r="A16" s="348" t="s">
        <v>100</v>
      </c>
      <c r="B16" s="325">
        <v>9188626</v>
      </c>
      <c r="C16" s="325">
        <v>118428.47</v>
      </c>
      <c r="D16" s="325">
        <v>1565271</v>
      </c>
      <c r="E16" s="325">
        <v>22840.431754033467</v>
      </c>
      <c r="F16" s="326">
        <v>10753897</v>
      </c>
      <c r="G16" s="326">
        <v>141268.90175403346</v>
      </c>
      <c r="H16" s="39"/>
      <c r="K16" s="39"/>
    </row>
    <row r="17" spans="1:11" ht="12.75">
      <c r="A17" s="348" t="s">
        <v>101</v>
      </c>
      <c r="B17" s="325">
        <v>573832</v>
      </c>
      <c r="C17" s="325">
        <v>11782.105</v>
      </c>
      <c r="D17" s="325">
        <v>97752</v>
      </c>
      <c r="E17" s="325">
        <v>3447.762147428445</v>
      </c>
      <c r="F17" s="326">
        <v>671584</v>
      </c>
      <c r="G17" s="326">
        <v>15229.867147428446</v>
      </c>
      <c r="H17" s="39"/>
      <c r="K17" s="39"/>
    </row>
    <row r="18" spans="1:11" ht="12.75">
      <c r="A18" s="350"/>
      <c r="B18" s="325"/>
      <c r="C18" s="325"/>
      <c r="D18" s="325"/>
      <c r="E18" s="325"/>
      <c r="F18" s="325"/>
      <c r="G18" s="326"/>
      <c r="H18" s="39"/>
      <c r="K18" s="39"/>
    </row>
    <row r="19" spans="1:11" ht="12.75">
      <c r="A19" s="351" t="s">
        <v>102</v>
      </c>
      <c r="B19" s="345">
        <v>1306020</v>
      </c>
      <c r="C19" s="345">
        <v>9945.225999999999</v>
      </c>
      <c r="D19" s="345">
        <v>51732</v>
      </c>
      <c r="E19" s="345">
        <v>500.6919500000004</v>
      </c>
      <c r="F19" s="347">
        <v>1357752</v>
      </c>
      <c r="G19" s="347">
        <v>10445.91795</v>
      </c>
      <c r="H19" s="39"/>
      <c r="K19" s="39"/>
    </row>
    <row r="20" spans="1:11" ht="12.75">
      <c r="A20" s="348" t="s">
        <v>103</v>
      </c>
      <c r="B20" s="325">
        <v>1050335</v>
      </c>
      <c r="C20" s="325">
        <v>5272.78</v>
      </c>
      <c r="D20" s="325">
        <v>41604</v>
      </c>
      <c r="E20" s="325">
        <v>265.4072219192708</v>
      </c>
      <c r="F20" s="326">
        <v>1091939</v>
      </c>
      <c r="G20" s="326">
        <v>5538.18722191927</v>
      </c>
      <c r="H20" s="39"/>
      <c r="K20" s="39"/>
    </row>
    <row r="21" spans="1:11" ht="12.75">
      <c r="A21" s="348" t="s">
        <v>42</v>
      </c>
      <c r="B21" s="325">
        <v>137354</v>
      </c>
      <c r="C21" s="325">
        <v>1957.0310000000004</v>
      </c>
      <c r="D21" s="325">
        <v>5441</v>
      </c>
      <c r="E21" s="325">
        <v>98.48761921943263</v>
      </c>
      <c r="F21" s="326">
        <v>142795</v>
      </c>
      <c r="G21" s="326">
        <v>2055.518619219433</v>
      </c>
      <c r="H21" s="39"/>
      <c r="K21" s="39"/>
    </row>
    <row r="22" spans="1:11" ht="12.75">
      <c r="A22" s="348" t="s">
        <v>104</v>
      </c>
      <c r="B22" s="325">
        <v>118331</v>
      </c>
      <c r="C22" s="325">
        <v>2715.4150000000004</v>
      </c>
      <c r="D22" s="325">
        <v>4687</v>
      </c>
      <c r="E22" s="325">
        <v>136.797108861297</v>
      </c>
      <c r="F22" s="326">
        <v>123018</v>
      </c>
      <c r="G22" s="326">
        <v>2852.2121088612976</v>
      </c>
      <c r="H22" s="39"/>
      <c r="K22" s="39"/>
    </row>
    <row r="23" spans="1:11" ht="12.75">
      <c r="A23" s="350"/>
      <c r="B23" s="325"/>
      <c r="C23" s="325"/>
      <c r="D23" s="325"/>
      <c r="E23" s="325"/>
      <c r="F23" s="325"/>
      <c r="G23" s="326"/>
      <c r="H23" s="39"/>
      <c r="K23" s="39"/>
    </row>
    <row r="24" spans="1:11" ht="12.75">
      <c r="A24" s="351" t="s">
        <v>381</v>
      </c>
      <c r="B24" s="345">
        <v>41488545</v>
      </c>
      <c r="C24" s="345">
        <v>3439441.7689999994</v>
      </c>
      <c r="D24" s="346" t="s">
        <v>46</v>
      </c>
      <c r="E24" s="346" t="s">
        <v>46</v>
      </c>
      <c r="F24" s="345">
        <v>41488545</v>
      </c>
      <c r="G24" s="347">
        <v>3439441.7689999994</v>
      </c>
      <c r="H24" s="39"/>
      <c r="K24" s="39"/>
    </row>
    <row r="25" spans="1:11" ht="12.75">
      <c r="A25" s="348" t="s">
        <v>45</v>
      </c>
      <c r="B25" s="325">
        <v>1975516</v>
      </c>
      <c r="C25" s="325">
        <v>12759.126999999999</v>
      </c>
      <c r="D25" s="346" t="s">
        <v>46</v>
      </c>
      <c r="E25" s="346" t="s">
        <v>46</v>
      </c>
      <c r="F25" s="325">
        <v>1975516</v>
      </c>
      <c r="G25" s="326">
        <v>12759.126999999999</v>
      </c>
      <c r="H25" s="39"/>
      <c r="K25" s="39"/>
    </row>
    <row r="26" spans="1:11" ht="12.75">
      <c r="A26" s="348" t="s">
        <v>105</v>
      </c>
      <c r="B26" s="325">
        <v>39513029</v>
      </c>
      <c r="C26" s="325">
        <v>3426682.642</v>
      </c>
      <c r="D26" s="346" t="s">
        <v>46</v>
      </c>
      <c r="E26" s="346" t="s">
        <v>46</v>
      </c>
      <c r="F26" s="325">
        <v>39513029</v>
      </c>
      <c r="G26" s="326">
        <v>3426682.642</v>
      </c>
      <c r="H26" s="39"/>
      <c r="K26" s="39"/>
    </row>
    <row r="27" spans="1:11" ht="12.75">
      <c r="A27" s="350"/>
      <c r="B27" s="325"/>
      <c r="C27" s="325"/>
      <c r="D27" s="325"/>
      <c r="E27" s="325"/>
      <c r="F27" s="325"/>
      <c r="G27" s="326"/>
      <c r="H27" s="39"/>
      <c r="K27" s="39"/>
    </row>
    <row r="28" spans="1:11" ht="12.75">
      <c r="A28" s="351" t="s">
        <v>106</v>
      </c>
      <c r="B28" s="345">
        <v>26171</v>
      </c>
      <c r="C28" s="345">
        <v>5167.973</v>
      </c>
      <c r="D28" s="346" t="s">
        <v>46</v>
      </c>
      <c r="E28" s="346" t="s">
        <v>46</v>
      </c>
      <c r="F28" s="345">
        <v>26171</v>
      </c>
      <c r="G28" s="347">
        <v>5167.973</v>
      </c>
      <c r="H28" s="39"/>
      <c r="K28" s="39"/>
    </row>
    <row r="29" spans="1:11" ht="12.75">
      <c r="A29" s="348" t="s">
        <v>56</v>
      </c>
      <c r="B29" s="325">
        <v>24904</v>
      </c>
      <c r="C29" s="325">
        <v>4990.288</v>
      </c>
      <c r="D29" s="349" t="s">
        <v>46</v>
      </c>
      <c r="E29" s="349" t="s">
        <v>46</v>
      </c>
      <c r="F29" s="325">
        <v>24904</v>
      </c>
      <c r="G29" s="326">
        <v>4990.288</v>
      </c>
      <c r="H29" s="39"/>
      <c r="K29" s="39"/>
    </row>
    <row r="30" spans="1:11" ht="12.75">
      <c r="A30" s="348" t="s">
        <v>107</v>
      </c>
      <c r="B30" s="325">
        <v>1267</v>
      </c>
      <c r="C30" s="325">
        <v>177.685</v>
      </c>
      <c r="D30" s="349" t="s">
        <v>46</v>
      </c>
      <c r="E30" s="349" t="s">
        <v>46</v>
      </c>
      <c r="F30" s="325">
        <v>1267</v>
      </c>
      <c r="G30" s="326">
        <v>177.685</v>
      </c>
      <c r="H30" s="39"/>
      <c r="K30" s="39"/>
    </row>
    <row r="31" spans="1:8" ht="12.75">
      <c r="A31" s="350"/>
      <c r="B31" s="325"/>
      <c r="C31" s="325"/>
      <c r="D31" s="325"/>
      <c r="E31" s="325"/>
      <c r="F31" s="325"/>
      <c r="G31" s="326"/>
      <c r="H31" s="39"/>
    </row>
    <row r="32" spans="1:8" ht="15" customHeight="1">
      <c r="A32" s="351" t="s">
        <v>382</v>
      </c>
      <c r="B32" s="345">
        <v>712306.7459999999</v>
      </c>
      <c r="C32" s="345">
        <v>1328091.298</v>
      </c>
      <c r="D32" s="349" t="s">
        <v>46</v>
      </c>
      <c r="E32" s="349" t="s">
        <v>46</v>
      </c>
      <c r="F32" s="345">
        <v>712306.7459999999</v>
      </c>
      <c r="G32" s="347">
        <v>1328091.298</v>
      </c>
      <c r="H32" s="39"/>
    </row>
    <row r="33" spans="1:8" ht="12.75">
      <c r="A33" s="348" t="s">
        <v>64</v>
      </c>
      <c r="B33" s="325">
        <v>591393.7259999999</v>
      </c>
      <c r="C33" s="325">
        <v>1131030.91</v>
      </c>
      <c r="D33" s="349" t="s">
        <v>46</v>
      </c>
      <c r="E33" s="349" t="s">
        <v>46</v>
      </c>
      <c r="F33" s="325">
        <v>591393.7259999999</v>
      </c>
      <c r="G33" s="326">
        <v>1131030.91</v>
      </c>
      <c r="H33" s="39"/>
    </row>
    <row r="34" spans="1:8" ht="12.75">
      <c r="A34" s="348" t="s">
        <v>108</v>
      </c>
      <c r="B34" s="325">
        <v>23925.581000000002</v>
      </c>
      <c r="C34" s="325">
        <v>39215.880999999994</v>
      </c>
      <c r="D34" s="349" t="s">
        <v>46</v>
      </c>
      <c r="E34" s="349" t="s">
        <v>46</v>
      </c>
      <c r="F34" s="325">
        <v>23925.581000000002</v>
      </c>
      <c r="G34" s="326">
        <v>39215.880999999994</v>
      </c>
      <c r="H34" s="39"/>
    </row>
    <row r="35" spans="1:11" ht="12.75">
      <c r="A35" s="348" t="s">
        <v>109</v>
      </c>
      <c r="B35" s="325">
        <v>96987.43899999998</v>
      </c>
      <c r="C35" s="325">
        <v>157844.507</v>
      </c>
      <c r="D35" s="349" t="s">
        <v>46</v>
      </c>
      <c r="E35" s="349" t="s">
        <v>46</v>
      </c>
      <c r="F35" s="325">
        <v>96987.43899999998</v>
      </c>
      <c r="G35" s="326">
        <v>157844.507</v>
      </c>
      <c r="H35" s="39"/>
      <c r="K35" s="39"/>
    </row>
    <row r="36" spans="1:11" ht="12.75">
      <c r="A36" s="350"/>
      <c r="B36" s="325"/>
      <c r="C36" s="325"/>
      <c r="D36" s="325"/>
      <c r="E36" s="325"/>
      <c r="F36" s="325"/>
      <c r="G36" s="326"/>
      <c r="H36" s="39"/>
      <c r="K36" s="39"/>
    </row>
    <row r="37" spans="1:11" ht="15" customHeight="1">
      <c r="A37" s="351" t="s">
        <v>383</v>
      </c>
      <c r="B37" s="345">
        <v>47121.09500000001</v>
      </c>
      <c r="C37" s="345">
        <v>56669.83269</v>
      </c>
      <c r="D37" s="345">
        <v>14726.793</v>
      </c>
      <c r="E37" s="345">
        <v>17996.574109999994</v>
      </c>
      <c r="F37" s="347">
        <v>61847.888000000006</v>
      </c>
      <c r="G37" s="347">
        <v>74666.4068</v>
      </c>
      <c r="H37" s="39"/>
      <c r="K37" s="39"/>
    </row>
    <row r="38" spans="1:11" ht="12.75">
      <c r="A38" s="348"/>
      <c r="B38" s="345"/>
      <c r="C38" s="345"/>
      <c r="D38" s="345"/>
      <c r="E38" s="345"/>
      <c r="F38" s="345"/>
      <c r="G38" s="347"/>
      <c r="H38" s="39"/>
      <c r="K38" s="39"/>
    </row>
    <row r="39" spans="1:11" ht="13.5" thickBot="1">
      <c r="A39" s="352" t="s">
        <v>110</v>
      </c>
      <c r="B39" s="353">
        <v>819255488.9999999</v>
      </c>
      <c r="C39" s="353">
        <v>5645949.850689999</v>
      </c>
      <c r="D39" s="353">
        <v>17262027</v>
      </c>
      <c r="E39" s="353">
        <v>51220.02820742844</v>
      </c>
      <c r="F39" s="353">
        <v>836517515.9999999</v>
      </c>
      <c r="G39" s="354">
        <v>5697169.8788974285</v>
      </c>
      <c r="H39" s="39"/>
      <c r="K39" s="39"/>
    </row>
    <row r="40" spans="1:9" ht="14.25">
      <c r="A40" s="355" t="s">
        <v>384</v>
      </c>
      <c r="D40" s="39"/>
      <c r="E40" s="39"/>
      <c r="F40" s="39"/>
      <c r="G40" s="39"/>
      <c r="H40" s="39"/>
      <c r="I40" s="39"/>
    </row>
    <row r="41" spans="1:9" ht="14.25">
      <c r="A41" s="357" t="s">
        <v>385</v>
      </c>
      <c r="B41" s="340"/>
      <c r="H41" s="39"/>
      <c r="I41" s="39"/>
    </row>
    <row r="42" spans="8:9" ht="12.75">
      <c r="H42" s="39"/>
      <c r="I42" s="39"/>
    </row>
    <row r="43" spans="8:9" ht="12.75">
      <c r="H43" s="39"/>
      <c r="I43" s="39"/>
    </row>
    <row r="44" spans="8:9" ht="12.75">
      <c r="H44" s="39"/>
      <c r="I44" s="39"/>
    </row>
    <row r="45" spans="8:9" ht="12.75">
      <c r="H45" s="39"/>
      <c r="I45" s="39"/>
    </row>
    <row r="46" spans="8:9" ht="12.75">
      <c r="H46" s="39"/>
      <c r="I46" s="39"/>
    </row>
    <row r="47" spans="8:9" ht="12.75">
      <c r="H47" s="39"/>
      <c r="I47" s="39"/>
    </row>
    <row r="48" spans="8:9" ht="12.75">
      <c r="H48" s="39"/>
      <c r="I48" s="39"/>
    </row>
    <row r="49" spans="8:9" ht="12.75">
      <c r="H49" s="39"/>
      <c r="I49" s="39"/>
    </row>
  </sheetData>
  <mergeCells count="6">
    <mergeCell ref="A1:G1"/>
    <mergeCell ref="A3:G3"/>
    <mergeCell ref="A4:G4"/>
    <mergeCell ref="B5:C5"/>
    <mergeCell ref="D5:E5"/>
    <mergeCell ref="F5:G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70" r:id="rId1"/>
  <colBreaks count="1" manualBreakCount="1">
    <brk id="7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208">
    <pageSetUpPr fitToPage="1"/>
  </sheetPr>
  <dimension ref="A1:J98"/>
  <sheetViews>
    <sheetView showGridLines="0" zoomScale="75" zoomScaleNormal="75" workbookViewId="0" topLeftCell="A1">
      <selection activeCell="K42" sqref="K42"/>
    </sheetView>
  </sheetViews>
  <sheetFormatPr defaultColWidth="11.421875" defaultRowHeight="12.75"/>
  <cols>
    <col min="1" max="1" width="30.7109375" style="100" customWidth="1"/>
    <col min="2" max="7" width="11.7109375" style="100" customWidth="1"/>
    <col min="8" max="8" width="11.7109375" style="39" customWidth="1"/>
    <col min="9" max="9" width="10.57421875" style="39" customWidth="1"/>
    <col min="10" max="10" width="10.57421875" style="100" customWidth="1"/>
    <col min="11" max="16384" width="11.421875" style="100" customWidth="1"/>
  </cols>
  <sheetData>
    <row r="1" spans="1:9" s="342" customFormat="1" ht="18">
      <c r="A1" s="676" t="s">
        <v>0</v>
      </c>
      <c r="B1" s="676"/>
      <c r="C1" s="676"/>
      <c r="D1" s="676"/>
      <c r="E1" s="676"/>
      <c r="F1" s="676"/>
      <c r="G1" s="676"/>
      <c r="H1" s="676"/>
      <c r="I1" s="398"/>
    </row>
    <row r="2" spans="1:7" ht="12.75">
      <c r="A2" s="774" t="s">
        <v>412</v>
      </c>
      <c r="B2" s="39"/>
      <c r="C2" s="39"/>
      <c r="D2" s="39"/>
      <c r="E2" s="39"/>
      <c r="F2" s="39"/>
      <c r="G2" s="39"/>
    </row>
    <row r="3" spans="1:9" s="93" customFormat="1" ht="15">
      <c r="A3" s="639" t="s">
        <v>363</v>
      </c>
      <c r="B3" s="639"/>
      <c r="C3" s="639"/>
      <c r="D3" s="639"/>
      <c r="E3" s="639"/>
      <c r="F3" s="639"/>
      <c r="G3" s="639"/>
      <c r="H3" s="639"/>
      <c r="I3" s="38"/>
    </row>
    <row r="4" spans="1:9" s="93" customFormat="1" ht="15.75" thickBot="1">
      <c r="A4" s="92"/>
      <c r="B4" s="38"/>
      <c r="C4" s="38"/>
      <c r="D4" s="38"/>
      <c r="E4" s="38"/>
      <c r="F4" s="38"/>
      <c r="G4" s="38"/>
      <c r="H4" s="38"/>
      <c r="I4" s="38"/>
    </row>
    <row r="5" spans="1:8" ht="12.75">
      <c r="A5" s="677" t="s">
        <v>285</v>
      </c>
      <c r="B5" s="637" t="s">
        <v>39</v>
      </c>
      <c r="C5" s="638"/>
      <c r="D5" s="638"/>
      <c r="E5" s="667"/>
      <c r="F5" s="637" t="s">
        <v>122</v>
      </c>
      <c r="G5" s="638"/>
      <c r="H5" s="638"/>
    </row>
    <row r="6" spans="1:10" ht="12.75">
      <c r="A6" s="678"/>
      <c r="B6" s="44" t="s">
        <v>41</v>
      </c>
      <c r="C6" s="710" t="s">
        <v>42</v>
      </c>
      <c r="D6" s="44" t="s">
        <v>4</v>
      </c>
      <c r="E6" s="710" t="s">
        <v>10</v>
      </c>
      <c r="F6" s="44" t="s">
        <v>41</v>
      </c>
      <c r="G6" s="710" t="s">
        <v>42</v>
      </c>
      <c r="H6" s="44" t="s">
        <v>4</v>
      </c>
      <c r="J6" s="39"/>
    </row>
    <row r="7" spans="1:10" ht="13.5" thickBot="1">
      <c r="A7" s="679"/>
      <c r="B7" s="95" t="s">
        <v>34</v>
      </c>
      <c r="C7" s="711"/>
      <c r="D7" s="95" t="s">
        <v>38</v>
      </c>
      <c r="E7" s="711"/>
      <c r="F7" s="95" t="s">
        <v>34</v>
      </c>
      <c r="G7" s="711"/>
      <c r="H7" s="95" t="s">
        <v>38</v>
      </c>
      <c r="J7" s="39"/>
    </row>
    <row r="8" spans="1:10" ht="12.75">
      <c r="A8" s="39" t="s">
        <v>143</v>
      </c>
      <c r="B8" s="52">
        <v>0.235</v>
      </c>
      <c r="C8" s="52">
        <v>0.322</v>
      </c>
      <c r="D8" s="52">
        <v>0.34</v>
      </c>
      <c r="E8" s="52">
        <v>0.897</v>
      </c>
      <c r="F8" s="52">
        <v>6.714285714285714</v>
      </c>
      <c r="G8" s="52">
        <v>10.387096774193548</v>
      </c>
      <c r="H8" s="53">
        <v>20</v>
      </c>
      <c r="J8" s="39"/>
    </row>
    <row r="9" spans="1:10" ht="12.75">
      <c r="A9" s="39" t="s">
        <v>144</v>
      </c>
      <c r="B9" s="52">
        <v>10.381</v>
      </c>
      <c r="C9" s="52">
        <v>2.7</v>
      </c>
      <c r="D9" s="52">
        <v>3.942</v>
      </c>
      <c r="E9" s="52">
        <v>17.023000000000003</v>
      </c>
      <c r="F9" s="52">
        <v>7.388612099644128</v>
      </c>
      <c r="G9" s="52">
        <v>9.152542372881358</v>
      </c>
      <c r="H9" s="53">
        <v>12.0920245398773</v>
      </c>
      <c r="J9" s="39"/>
    </row>
    <row r="10" spans="1:10" ht="12.75">
      <c r="A10" s="39" t="s">
        <v>145</v>
      </c>
      <c r="B10" s="52">
        <v>103.897</v>
      </c>
      <c r="C10" s="52">
        <v>12.464</v>
      </c>
      <c r="D10" s="52">
        <v>1.659</v>
      </c>
      <c r="E10" s="52">
        <v>118.02</v>
      </c>
      <c r="F10" s="52">
        <v>6.116985575507801</v>
      </c>
      <c r="G10" s="52">
        <v>8.415935178933154</v>
      </c>
      <c r="H10" s="53">
        <v>16.757575757575758</v>
      </c>
      <c r="J10" s="39"/>
    </row>
    <row r="11" spans="1:10" ht="12.75">
      <c r="A11" s="39" t="s">
        <v>146</v>
      </c>
      <c r="B11" s="52">
        <v>0.757</v>
      </c>
      <c r="C11" s="52">
        <v>0.14</v>
      </c>
      <c r="D11" s="52">
        <v>0.245</v>
      </c>
      <c r="E11" s="52">
        <v>1.142</v>
      </c>
      <c r="F11" s="52">
        <v>7.20952380952381</v>
      </c>
      <c r="G11" s="52">
        <v>9.333333333333334</v>
      </c>
      <c r="H11" s="53">
        <v>20.416666666666668</v>
      </c>
      <c r="J11" s="39"/>
    </row>
    <row r="12" spans="1:10" s="400" customFormat="1" ht="12.75">
      <c r="A12" s="67" t="s">
        <v>147</v>
      </c>
      <c r="B12" s="94">
        <v>115.27</v>
      </c>
      <c r="C12" s="94">
        <v>15.626000000000001</v>
      </c>
      <c r="D12" s="94">
        <v>6.186</v>
      </c>
      <c r="E12" s="94">
        <v>137.082</v>
      </c>
      <c r="F12" s="94">
        <v>6.22072315164598</v>
      </c>
      <c r="G12" s="94">
        <v>8.576289791437981</v>
      </c>
      <c r="H12" s="70">
        <v>13.625550660792952</v>
      </c>
      <c r="I12" s="67"/>
      <c r="J12" s="67"/>
    </row>
    <row r="13" spans="1:10" ht="12.75">
      <c r="A13" s="39"/>
      <c r="B13" s="94"/>
      <c r="C13" s="94"/>
      <c r="D13" s="94"/>
      <c r="E13" s="94"/>
      <c r="F13" s="94"/>
      <c r="G13" s="94"/>
      <c r="H13" s="70"/>
      <c r="J13" s="39"/>
    </row>
    <row r="14" spans="1:10" ht="12.75">
      <c r="A14" s="67" t="s">
        <v>148</v>
      </c>
      <c r="B14" s="94">
        <v>8.072</v>
      </c>
      <c r="C14" s="94">
        <v>19.757999999999996</v>
      </c>
      <c r="D14" s="94">
        <v>1.27</v>
      </c>
      <c r="E14" s="94">
        <v>29.1</v>
      </c>
      <c r="F14" s="94">
        <v>7.037489102005231</v>
      </c>
      <c r="G14" s="94">
        <v>10.328280188186094</v>
      </c>
      <c r="H14" s="70">
        <v>23.090909090909093</v>
      </c>
      <c r="J14" s="39"/>
    </row>
    <row r="15" spans="1:10" ht="12.75">
      <c r="A15" s="39"/>
      <c r="B15" s="94"/>
      <c r="C15" s="94"/>
      <c r="D15" s="94"/>
      <c r="E15" s="94"/>
      <c r="F15" s="94"/>
      <c r="G15" s="94"/>
      <c r="H15" s="70"/>
      <c r="J15" s="39"/>
    </row>
    <row r="16" spans="1:10" s="400" customFormat="1" ht="12.75">
      <c r="A16" s="67" t="s">
        <v>149</v>
      </c>
      <c r="B16" s="94">
        <v>5.009</v>
      </c>
      <c r="C16" s="94">
        <v>0.127</v>
      </c>
      <c r="D16" s="94">
        <v>0.382</v>
      </c>
      <c r="E16" s="94">
        <v>5.518</v>
      </c>
      <c r="F16" s="94">
        <v>6.522135416666667</v>
      </c>
      <c r="G16" s="94">
        <v>12.7</v>
      </c>
      <c r="H16" s="70">
        <v>13.172413793103448</v>
      </c>
      <c r="I16" s="67"/>
      <c r="J16" s="67"/>
    </row>
    <row r="17" spans="1:10" ht="12.75">
      <c r="A17" s="39"/>
      <c r="B17" s="52"/>
      <c r="C17" s="52"/>
      <c r="D17" s="52"/>
      <c r="E17" s="52"/>
      <c r="F17" s="52"/>
      <c r="G17" s="52"/>
      <c r="H17" s="53"/>
      <c r="J17" s="39"/>
    </row>
    <row r="18" spans="1:10" ht="12.75">
      <c r="A18" s="39" t="s">
        <v>150</v>
      </c>
      <c r="B18" s="52">
        <v>0.79</v>
      </c>
      <c r="C18" s="52">
        <v>0.04</v>
      </c>
      <c r="D18" s="52" t="s">
        <v>46</v>
      </c>
      <c r="E18" s="52">
        <v>0.83</v>
      </c>
      <c r="F18" s="52">
        <v>7.452830188679245</v>
      </c>
      <c r="G18" s="52">
        <v>8</v>
      </c>
      <c r="H18" s="53" t="s">
        <v>46</v>
      </c>
      <c r="J18" s="39"/>
    </row>
    <row r="19" spans="1:10" ht="12.75">
      <c r="A19" s="39" t="s">
        <v>151</v>
      </c>
      <c r="B19" s="52">
        <v>2.237</v>
      </c>
      <c r="C19" s="52">
        <v>0.043</v>
      </c>
      <c r="D19" s="52">
        <v>0.14</v>
      </c>
      <c r="E19" s="52">
        <v>2.42</v>
      </c>
      <c r="F19" s="52">
        <v>6.968847352024922</v>
      </c>
      <c r="G19" s="52">
        <v>14.333333333333332</v>
      </c>
      <c r="H19" s="53">
        <v>17.5</v>
      </c>
      <c r="J19" s="39"/>
    </row>
    <row r="20" spans="1:10" ht="12.75">
      <c r="A20" s="39" t="s">
        <v>152</v>
      </c>
      <c r="B20" s="52">
        <v>0.84</v>
      </c>
      <c r="C20" s="52" t="s">
        <v>46</v>
      </c>
      <c r="D20" s="52" t="s">
        <v>46</v>
      </c>
      <c r="E20" s="52">
        <v>0.84</v>
      </c>
      <c r="F20" s="52">
        <v>6.885245901639344</v>
      </c>
      <c r="G20" s="52" t="s">
        <v>46</v>
      </c>
      <c r="H20" s="53" t="s">
        <v>46</v>
      </c>
      <c r="J20" s="39"/>
    </row>
    <row r="21" spans="1:10" ht="12.75">
      <c r="A21" s="67" t="s">
        <v>208</v>
      </c>
      <c r="B21" s="94">
        <v>3.867</v>
      </c>
      <c r="C21" s="94">
        <v>0.083</v>
      </c>
      <c r="D21" s="94">
        <v>0.14</v>
      </c>
      <c r="E21" s="94">
        <v>4.09</v>
      </c>
      <c r="F21" s="94">
        <v>7.043715846994536</v>
      </c>
      <c r="G21" s="94">
        <v>10.375</v>
      </c>
      <c r="H21" s="70">
        <v>17.5</v>
      </c>
      <c r="J21" s="39"/>
    </row>
    <row r="22" spans="1:10" ht="12.75">
      <c r="A22" s="39"/>
      <c r="B22" s="94"/>
      <c r="C22" s="94"/>
      <c r="D22" s="94"/>
      <c r="E22" s="94"/>
      <c r="F22" s="94" t="s">
        <v>46</v>
      </c>
      <c r="G22" s="94" t="s">
        <v>46</v>
      </c>
      <c r="H22" s="70" t="s">
        <v>46</v>
      </c>
      <c r="J22" s="39"/>
    </row>
    <row r="23" spans="1:10" ht="12.75">
      <c r="A23" s="67" t="s">
        <v>153</v>
      </c>
      <c r="B23" s="94">
        <v>19.903</v>
      </c>
      <c r="C23" s="94" t="s">
        <v>46</v>
      </c>
      <c r="D23" s="94">
        <v>16.671</v>
      </c>
      <c r="E23" s="94">
        <v>36.574</v>
      </c>
      <c r="F23" s="94">
        <v>6.233322893830254</v>
      </c>
      <c r="G23" s="94" t="s">
        <v>46</v>
      </c>
      <c r="H23" s="70">
        <v>24.40849194729136</v>
      </c>
      <c r="J23" s="39"/>
    </row>
    <row r="24" spans="1:10" ht="12.75">
      <c r="A24" s="39"/>
      <c r="B24" s="94"/>
      <c r="C24" s="94"/>
      <c r="D24" s="94"/>
      <c r="E24" s="94"/>
      <c r="F24" s="94"/>
      <c r="G24" s="94"/>
      <c r="H24" s="70"/>
      <c r="J24" s="39"/>
    </row>
    <row r="25" spans="1:10" ht="12.75">
      <c r="A25" s="67" t="s">
        <v>154</v>
      </c>
      <c r="B25" s="94">
        <v>325.91</v>
      </c>
      <c r="C25" s="94" t="s">
        <v>46</v>
      </c>
      <c r="D25" s="94">
        <v>3.316</v>
      </c>
      <c r="E25" s="94">
        <v>329.22600000000006</v>
      </c>
      <c r="F25" s="94">
        <v>4.323159165373341</v>
      </c>
      <c r="G25" s="94" t="s">
        <v>46</v>
      </c>
      <c r="H25" s="70">
        <v>18.84090909090909</v>
      </c>
      <c r="J25" s="39"/>
    </row>
    <row r="26" spans="1:10" ht="12.75">
      <c r="A26" s="39"/>
      <c r="B26" s="94"/>
      <c r="C26" s="94"/>
      <c r="D26" s="94"/>
      <c r="E26" s="94"/>
      <c r="F26" s="94"/>
      <c r="G26" s="94"/>
      <c r="H26" s="70"/>
      <c r="J26" s="39"/>
    </row>
    <row r="27" spans="1:10" ht="12.75">
      <c r="A27" s="39" t="s">
        <v>155</v>
      </c>
      <c r="B27" s="52">
        <v>109.94100000000002</v>
      </c>
      <c r="C27" s="52" t="s">
        <v>46</v>
      </c>
      <c r="D27" s="52">
        <v>1.025</v>
      </c>
      <c r="E27" s="52">
        <v>110.96600000000002</v>
      </c>
      <c r="F27" s="52">
        <v>4.512065993597637</v>
      </c>
      <c r="G27" s="52" t="s">
        <v>46</v>
      </c>
      <c r="H27" s="53">
        <v>17.083333333333332</v>
      </c>
      <c r="J27" s="39"/>
    </row>
    <row r="28" spans="1:10" ht="12.75">
      <c r="A28" s="39" t="s">
        <v>156</v>
      </c>
      <c r="B28" s="52">
        <v>270.285</v>
      </c>
      <c r="C28" s="52" t="s">
        <v>46</v>
      </c>
      <c r="D28" s="52">
        <v>14.332</v>
      </c>
      <c r="E28" s="52">
        <v>284.617</v>
      </c>
      <c r="F28" s="52">
        <v>4.180419147784394</v>
      </c>
      <c r="G28" s="52" t="s">
        <v>46</v>
      </c>
      <c r="H28" s="53">
        <v>19.686813186813186</v>
      </c>
      <c r="J28" s="39"/>
    </row>
    <row r="29" spans="1:10" ht="12.75">
      <c r="A29" s="39" t="s">
        <v>157</v>
      </c>
      <c r="B29" s="52">
        <v>29.543</v>
      </c>
      <c r="C29" s="52" t="s">
        <v>46</v>
      </c>
      <c r="D29" s="52">
        <v>0.267</v>
      </c>
      <c r="E29" s="52">
        <v>29.81</v>
      </c>
      <c r="F29" s="52">
        <v>5.813262495080677</v>
      </c>
      <c r="G29" s="52" t="s">
        <v>46</v>
      </c>
      <c r="H29" s="53">
        <v>14.052631578947368</v>
      </c>
      <c r="J29" s="39"/>
    </row>
    <row r="30" spans="1:10" ht="12.75">
      <c r="A30" s="67" t="s">
        <v>209</v>
      </c>
      <c r="B30" s="94">
        <v>409.769</v>
      </c>
      <c r="C30" s="94" t="s">
        <v>46</v>
      </c>
      <c r="D30" s="94">
        <v>15.624000000000002</v>
      </c>
      <c r="E30" s="94">
        <v>425.39300000000003</v>
      </c>
      <c r="F30" s="94">
        <v>4.354473289905742</v>
      </c>
      <c r="G30" s="94" t="s">
        <v>46</v>
      </c>
      <c r="H30" s="70">
        <v>19.360594795539036</v>
      </c>
      <c r="J30" s="39"/>
    </row>
    <row r="31" spans="1:10" ht="12.75">
      <c r="A31" s="39"/>
      <c r="B31" s="94"/>
      <c r="C31" s="94"/>
      <c r="D31" s="94"/>
      <c r="E31" s="94"/>
      <c r="F31" s="94"/>
      <c r="G31" s="94"/>
      <c r="H31" s="70"/>
      <c r="J31" s="39"/>
    </row>
    <row r="32" spans="1:10" ht="12.75">
      <c r="A32" s="39" t="s">
        <v>158</v>
      </c>
      <c r="B32" s="52">
        <v>725.4180000000001</v>
      </c>
      <c r="C32" s="52" t="s">
        <v>46</v>
      </c>
      <c r="D32" s="52">
        <v>5.532</v>
      </c>
      <c r="E32" s="52">
        <v>730.95</v>
      </c>
      <c r="F32" s="52">
        <v>4.31316332415704</v>
      </c>
      <c r="G32" s="52" t="s">
        <v>46</v>
      </c>
      <c r="H32" s="53">
        <v>16.61261261261261</v>
      </c>
      <c r="J32" s="39"/>
    </row>
    <row r="33" spans="1:10" ht="12.75">
      <c r="A33" s="39" t="s">
        <v>159</v>
      </c>
      <c r="B33" s="52">
        <v>28.136</v>
      </c>
      <c r="C33" s="52" t="s">
        <v>46</v>
      </c>
      <c r="D33" s="52" t="s">
        <v>46</v>
      </c>
      <c r="E33" s="52">
        <v>28.136</v>
      </c>
      <c r="F33" s="52">
        <v>4.419729814640276</v>
      </c>
      <c r="G33" s="52" t="s">
        <v>46</v>
      </c>
      <c r="H33" s="53" t="s">
        <v>46</v>
      </c>
      <c r="J33" s="39"/>
    </row>
    <row r="34" spans="1:10" ht="12.75">
      <c r="A34" s="39" t="s">
        <v>160</v>
      </c>
      <c r="B34" s="52">
        <v>51.97099999999999</v>
      </c>
      <c r="C34" s="52" t="s">
        <v>46</v>
      </c>
      <c r="D34" s="52">
        <v>9.206</v>
      </c>
      <c r="E34" s="52">
        <v>61.17699999999999</v>
      </c>
      <c r="F34" s="52">
        <v>5.065893361926113</v>
      </c>
      <c r="G34" s="52" t="s">
        <v>46</v>
      </c>
      <c r="H34" s="53">
        <v>16.7992700729927</v>
      </c>
      <c r="J34" s="39"/>
    </row>
    <row r="35" spans="1:10" ht="12.75">
      <c r="A35" s="39" t="s">
        <v>161</v>
      </c>
      <c r="B35" s="52">
        <v>69.204</v>
      </c>
      <c r="C35" s="52" t="s">
        <v>46</v>
      </c>
      <c r="D35" s="52">
        <v>1</v>
      </c>
      <c r="E35" s="52">
        <v>70.204</v>
      </c>
      <c r="F35" s="52">
        <v>4.295983611645664</v>
      </c>
      <c r="G35" s="52" t="s">
        <v>46</v>
      </c>
      <c r="H35" s="53">
        <v>16.666666666666668</v>
      </c>
      <c r="J35" s="39"/>
    </row>
    <row r="36" spans="1:10" s="400" customFormat="1" ht="12.75">
      <c r="A36" s="67" t="s">
        <v>162</v>
      </c>
      <c r="B36" s="94">
        <v>874.729</v>
      </c>
      <c r="C36" s="94" t="s">
        <v>46</v>
      </c>
      <c r="D36" s="94">
        <v>15.738000000000001</v>
      </c>
      <c r="E36" s="94">
        <v>890.4670000000001</v>
      </c>
      <c r="F36" s="94">
        <v>4.35359668725519</v>
      </c>
      <c r="G36" s="94" t="s">
        <v>46</v>
      </c>
      <c r="H36" s="70">
        <v>16.724760892667376</v>
      </c>
      <c r="I36" s="67"/>
      <c r="J36" s="67"/>
    </row>
    <row r="37" spans="1:10" ht="12.75">
      <c r="A37" s="39"/>
      <c r="B37" s="94"/>
      <c r="C37" s="94"/>
      <c r="D37" s="94"/>
      <c r="E37" s="94"/>
      <c r="F37" s="94"/>
      <c r="G37" s="94"/>
      <c r="H37" s="70"/>
      <c r="J37" s="39"/>
    </row>
    <row r="38" spans="1:10" ht="12.75">
      <c r="A38" s="67" t="s">
        <v>163</v>
      </c>
      <c r="B38" s="94">
        <v>32.502</v>
      </c>
      <c r="C38" s="94">
        <v>3.9280000000000004</v>
      </c>
      <c r="D38" s="94">
        <v>1.209</v>
      </c>
      <c r="E38" s="94">
        <v>37.639</v>
      </c>
      <c r="F38" s="94">
        <v>5.925615314494075</v>
      </c>
      <c r="G38" s="94">
        <v>8.690265486725664</v>
      </c>
      <c r="H38" s="70">
        <v>22.38888888888889</v>
      </c>
      <c r="J38" s="39"/>
    </row>
    <row r="39" spans="1:10" ht="12.75">
      <c r="A39" s="39"/>
      <c r="B39" s="94"/>
      <c r="C39" s="94"/>
      <c r="D39" s="94"/>
      <c r="E39" s="94"/>
      <c r="F39" s="94"/>
      <c r="G39" s="94"/>
      <c r="H39" s="70"/>
      <c r="J39" s="39"/>
    </row>
    <row r="40" spans="1:10" ht="12.75">
      <c r="A40" s="39" t="s">
        <v>164</v>
      </c>
      <c r="B40" s="52">
        <v>67.727</v>
      </c>
      <c r="C40" s="52" t="s">
        <v>46</v>
      </c>
      <c r="D40" s="52" t="s">
        <v>46</v>
      </c>
      <c r="E40" s="52">
        <v>67.727</v>
      </c>
      <c r="F40" s="52">
        <v>5.775304852050823</v>
      </c>
      <c r="G40" s="52" t="s">
        <v>46</v>
      </c>
      <c r="H40" s="53" t="s">
        <v>46</v>
      </c>
      <c r="J40" s="39"/>
    </row>
    <row r="41" spans="1:10" ht="12.75">
      <c r="A41" s="39" t="s">
        <v>165</v>
      </c>
      <c r="B41" s="52">
        <v>22.326</v>
      </c>
      <c r="C41" s="52" t="s">
        <v>46</v>
      </c>
      <c r="D41" s="52">
        <v>0.076</v>
      </c>
      <c r="E41" s="52">
        <v>22.402</v>
      </c>
      <c r="F41" s="52">
        <v>6.587784007081735</v>
      </c>
      <c r="G41" s="52" t="s">
        <v>46</v>
      </c>
      <c r="H41" s="53">
        <v>25.333333333333332</v>
      </c>
      <c r="J41" s="39"/>
    </row>
    <row r="42" spans="1:10" ht="12.75">
      <c r="A42" s="39" t="s">
        <v>166</v>
      </c>
      <c r="B42" s="52">
        <v>21.589</v>
      </c>
      <c r="C42" s="52">
        <v>31.041000000000004</v>
      </c>
      <c r="D42" s="52">
        <v>62.381</v>
      </c>
      <c r="E42" s="52">
        <v>115.011</v>
      </c>
      <c r="F42" s="52">
        <v>6.389168393015685</v>
      </c>
      <c r="G42" s="52">
        <v>8.55595369349504</v>
      </c>
      <c r="H42" s="53">
        <v>24.852988047808765</v>
      </c>
      <c r="J42" s="39"/>
    </row>
    <row r="43" spans="1:10" ht="12.75">
      <c r="A43" s="39" t="s">
        <v>167</v>
      </c>
      <c r="B43" s="52">
        <v>18.659</v>
      </c>
      <c r="C43" s="52">
        <v>1.8</v>
      </c>
      <c r="D43" s="52">
        <v>0.49</v>
      </c>
      <c r="E43" s="52">
        <v>20.948999999999998</v>
      </c>
      <c r="F43" s="52">
        <v>5.773205445544554</v>
      </c>
      <c r="G43" s="52">
        <v>11.320754716981133</v>
      </c>
      <c r="H43" s="53">
        <v>35</v>
      </c>
      <c r="J43" s="39"/>
    </row>
    <row r="44" spans="1:10" ht="12.75">
      <c r="A44" s="39" t="s">
        <v>168</v>
      </c>
      <c r="B44" s="52">
        <v>100.651</v>
      </c>
      <c r="C44" s="52">
        <v>1.255</v>
      </c>
      <c r="D44" s="52">
        <v>2.796</v>
      </c>
      <c r="E44" s="52">
        <v>104.702</v>
      </c>
      <c r="F44" s="52">
        <v>5.743608765122119</v>
      </c>
      <c r="G44" s="52">
        <v>9.296296296296296</v>
      </c>
      <c r="H44" s="53">
        <v>20.115107913669064</v>
      </c>
      <c r="J44" s="39"/>
    </row>
    <row r="45" spans="1:10" ht="12.75">
      <c r="A45" s="39" t="s">
        <v>169</v>
      </c>
      <c r="B45" s="52">
        <v>108.335</v>
      </c>
      <c r="C45" s="52" t="s">
        <v>46</v>
      </c>
      <c r="D45" s="52">
        <v>14.4</v>
      </c>
      <c r="E45" s="52">
        <v>122.735</v>
      </c>
      <c r="F45" s="52">
        <v>5</v>
      </c>
      <c r="G45" s="52" t="s">
        <v>46</v>
      </c>
      <c r="H45" s="53">
        <v>20</v>
      </c>
      <c r="J45" s="39"/>
    </row>
    <row r="46" spans="1:10" ht="12.75">
      <c r="A46" s="39" t="s">
        <v>170</v>
      </c>
      <c r="B46" s="52">
        <v>19.221</v>
      </c>
      <c r="C46" s="52">
        <v>5.458999999999999</v>
      </c>
      <c r="D46" s="52">
        <v>0.139</v>
      </c>
      <c r="E46" s="52">
        <v>24.819</v>
      </c>
      <c r="F46" s="52">
        <v>6.103842489679264</v>
      </c>
      <c r="G46" s="52">
        <v>15.464589235127477</v>
      </c>
      <c r="H46" s="53">
        <v>23.166666666666668</v>
      </c>
      <c r="J46" s="39"/>
    </row>
    <row r="47" spans="1:10" ht="12.75">
      <c r="A47" s="39" t="s">
        <v>171</v>
      </c>
      <c r="B47" s="52">
        <v>22.122</v>
      </c>
      <c r="C47" s="52">
        <v>1.56</v>
      </c>
      <c r="D47" s="52">
        <v>75.64</v>
      </c>
      <c r="E47" s="52">
        <v>99.322</v>
      </c>
      <c r="F47" s="52">
        <v>6.291808873720137</v>
      </c>
      <c r="G47" s="52">
        <v>10</v>
      </c>
      <c r="H47" s="53">
        <v>15.787935712794823</v>
      </c>
      <c r="J47" s="39"/>
    </row>
    <row r="48" spans="1:10" ht="12.75">
      <c r="A48" s="39" t="s">
        <v>172</v>
      </c>
      <c r="B48" s="52">
        <v>22.503</v>
      </c>
      <c r="C48" s="52">
        <v>1.974</v>
      </c>
      <c r="D48" s="52">
        <v>0.435</v>
      </c>
      <c r="E48" s="52">
        <v>24.912</v>
      </c>
      <c r="F48" s="52">
        <v>6.411111111111111</v>
      </c>
      <c r="G48" s="52">
        <v>9.31132075471698</v>
      </c>
      <c r="H48" s="53">
        <v>24.166666666666668</v>
      </c>
      <c r="J48" s="39"/>
    </row>
    <row r="49" spans="1:10" ht="12.75">
      <c r="A49" s="67" t="s">
        <v>210</v>
      </c>
      <c r="B49" s="94">
        <v>403.133</v>
      </c>
      <c r="C49" s="94">
        <v>43.089000000000006</v>
      </c>
      <c r="D49" s="94">
        <v>156.35700000000003</v>
      </c>
      <c r="E49" s="94">
        <v>602.579</v>
      </c>
      <c r="F49" s="94">
        <v>5.670502018482832</v>
      </c>
      <c r="G49" s="94">
        <v>9.280422140857207</v>
      </c>
      <c r="H49" s="70">
        <v>19.06560175588343</v>
      </c>
      <c r="J49" s="39"/>
    </row>
    <row r="50" spans="1:10" ht="12.75">
      <c r="A50" s="39"/>
      <c r="B50" s="94"/>
      <c r="C50" s="94"/>
      <c r="D50" s="94"/>
      <c r="E50" s="94"/>
      <c r="F50" s="94"/>
      <c r="G50" s="94"/>
      <c r="H50" s="70"/>
      <c r="J50" s="39"/>
    </row>
    <row r="51" spans="1:10" ht="12.75">
      <c r="A51" s="67" t="s">
        <v>173</v>
      </c>
      <c r="B51" s="94">
        <v>148.043</v>
      </c>
      <c r="C51" s="94">
        <v>0.216</v>
      </c>
      <c r="D51" s="94" t="s">
        <v>46</v>
      </c>
      <c r="E51" s="94">
        <v>148.25900000000001</v>
      </c>
      <c r="F51" s="94">
        <v>5.313056273327591</v>
      </c>
      <c r="G51" s="94">
        <v>8</v>
      </c>
      <c r="H51" s="70" t="s">
        <v>46</v>
      </c>
      <c r="J51" s="39"/>
    </row>
    <row r="52" spans="1:10" ht="12.75">
      <c r="A52" s="39"/>
      <c r="B52" s="52"/>
      <c r="C52" s="52"/>
      <c r="D52" s="52"/>
      <c r="E52" s="52"/>
      <c r="F52" s="52"/>
      <c r="G52" s="52"/>
      <c r="H52" s="53"/>
      <c r="J52" s="39"/>
    </row>
    <row r="53" spans="1:10" ht="12.75">
      <c r="A53" s="39" t="s">
        <v>174</v>
      </c>
      <c r="B53" s="52">
        <v>21.699</v>
      </c>
      <c r="C53" s="52">
        <v>16.68</v>
      </c>
      <c r="D53" s="52" t="s">
        <v>46</v>
      </c>
      <c r="E53" s="52">
        <v>38.379000000000005</v>
      </c>
      <c r="F53" s="52">
        <v>4.825216811207472</v>
      </c>
      <c r="G53" s="52">
        <v>9.946332737030412</v>
      </c>
      <c r="H53" s="53" t="s">
        <v>46</v>
      </c>
      <c r="J53" s="39"/>
    </row>
    <row r="54" spans="1:10" ht="12.75">
      <c r="A54" s="39" t="s">
        <v>175</v>
      </c>
      <c r="B54" s="52">
        <v>41.093</v>
      </c>
      <c r="C54" s="52">
        <v>3.1170000000000004</v>
      </c>
      <c r="D54" s="52">
        <v>0.143</v>
      </c>
      <c r="E54" s="52">
        <v>44.353</v>
      </c>
      <c r="F54" s="52">
        <v>5.564387271496276</v>
      </c>
      <c r="G54" s="52">
        <v>12.518072289156628</v>
      </c>
      <c r="H54" s="53">
        <v>28.6</v>
      </c>
      <c r="J54" s="39"/>
    </row>
    <row r="55" spans="1:10" ht="12.75">
      <c r="A55" s="39" t="s">
        <v>176</v>
      </c>
      <c r="B55" s="52">
        <v>22.837000000000003</v>
      </c>
      <c r="C55" s="52" t="s">
        <v>46</v>
      </c>
      <c r="D55" s="52" t="s">
        <v>46</v>
      </c>
      <c r="E55" s="52">
        <v>22.837000000000003</v>
      </c>
      <c r="F55" s="52">
        <v>5.8496413934426235</v>
      </c>
      <c r="G55" s="52" t="s">
        <v>46</v>
      </c>
      <c r="H55" s="53" t="s">
        <v>46</v>
      </c>
      <c r="J55" s="39"/>
    </row>
    <row r="56" spans="1:10" ht="12.75">
      <c r="A56" s="39" t="s">
        <v>177</v>
      </c>
      <c r="B56" s="52">
        <v>185.28700000000003</v>
      </c>
      <c r="C56" s="52">
        <v>26.448</v>
      </c>
      <c r="D56" s="52" t="s">
        <v>46</v>
      </c>
      <c r="E56" s="52">
        <v>211.735</v>
      </c>
      <c r="F56" s="52">
        <v>5.779923261690115</v>
      </c>
      <c r="G56" s="52">
        <v>11.047619047619047</v>
      </c>
      <c r="H56" s="53" t="s">
        <v>46</v>
      </c>
      <c r="J56" s="39"/>
    </row>
    <row r="57" spans="1:10" ht="12.75">
      <c r="A57" s="39" t="s">
        <v>178</v>
      </c>
      <c r="B57" s="52">
        <v>176.79</v>
      </c>
      <c r="C57" s="52">
        <v>0.717</v>
      </c>
      <c r="D57" s="52">
        <v>370.37700000000007</v>
      </c>
      <c r="E57" s="52">
        <v>547.884</v>
      </c>
      <c r="F57" s="52">
        <v>5.949520444220091</v>
      </c>
      <c r="G57" s="52">
        <v>12.803571428571429</v>
      </c>
      <c r="H57" s="53">
        <v>21.711530570373412</v>
      </c>
      <c r="J57" s="39"/>
    </row>
    <row r="58" spans="1:10" ht="12.75">
      <c r="A58" s="67" t="s">
        <v>179</v>
      </c>
      <c r="B58" s="94">
        <v>447.706</v>
      </c>
      <c r="C58" s="94">
        <v>46.96200000000001</v>
      </c>
      <c r="D58" s="94">
        <v>370.52</v>
      </c>
      <c r="E58" s="94">
        <v>865.1879999999999</v>
      </c>
      <c r="F58" s="94">
        <v>5.772531524794347</v>
      </c>
      <c r="G58" s="94">
        <v>10.731718464351006</v>
      </c>
      <c r="H58" s="70">
        <v>21.713548992030002</v>
      </c>
      <c r="J58" s="39"/>
    </row>
    <row r="59" spans="1:10" ht="12.75">
      <c r="A59" s="39"/>
      <c r="B59" s="94"/>
      <c r="C59" s="94"/>
      <c r="D59" s="94"/>
      <c r="E59" s="94"/>
      <c r="F59" s="94"/>
      <c r="G59" s="94"/>
      <c r="H59" s="70"/>
      <c r="J59" s="39"/>
    </row>
    <row r="60" spans="1:10" ht="12.75">
      <c r="A60" s="39" t="s">
        <v>180</v>
      </c>
      <c r="B60" s="52">
        <v>92.957</v>
      </c>
      <c r="C60" s="52">
        <v>0.8</v>
      </c>
      <c r="D60" s="52">
        <v>2.4</v>
      </c>
      <c r="E60" s="52">
        <v>96.157</v>
      </c>
      <c r="F60" s="52">
        <v>5.131776526443635</v>
      </c>
      <c r="G60" s="52">
        <v>14.545454545454545</v>
      </c>
      <c r="H60" s="53">
        <v>19.2</v>
      </c>
      <c r="J60" s="39"/>
    </row>
    <row r="61" spans="1:10" ht="12.75">
      <c r="A61" s="39" t="s">
        <v>181</v>
      </c>
      <c r="B61" s="52">
        <v>59.47599999999999</v>
      </c>
      <c r="C61" s="52" t="s">
        <v>46</v>
      </c>
      <c r="D61" s="52" t="s">
        <v>46</v>
      </c>
      <c r="E61" s="52">
        <v>59.47599999999999</v>
      </c>
      <c r="F61" s="52">
        <v>5.058773496640299</v>
      </c>
      <c r="G61" s="52" t="s">
        <v>46</v>
      </c>
      <c r="H61" s="53" t="s">
        <v>46</v>
      </c>
      <c r="J61" s="39"/>
    </row>
    <row r="62" spans="1:10" ht="12.75">
      <c r="A62" s="39" t="s">
        <v>182</v>
      </c>
      <c r="B62" s="52">
        <v>40.901</v>
      </c>
      <c r="C62" s="52">
        <v>9.668</v>
      </c>
      <c r="D62" s="52">
        <v>26.728000000000005</v>
      </c>
      <c r="E62" s="52">
        <v>77.29700000000001</v>
      </c>
      <c r="F62" s="52">
        <v>6.821380920613743</v>
      </c>
      <c r="G62" s="52">
        <v>11.620192307692307</v>
      </c>
      <c r="H62" s="53">
        <v>21.078864353312305</v>
      </c>
      <c r="J62" s="39"/>
    </row>
    <row r="63" spans="1:10" ht="12.75">
      <c r="A63" s="67" t="s">
        <v>183</v>
      </c>
      <c r="B63" s="94">
        <v>193.33399999999997</v>
      </c>
      <c r="C63" s="94">
        <v>10.468</v>
      </c>
      <c r="D63" s="94">
        <v>29.128</v>
      </c>
      <c r="E63" s="94">
        <v>232.93</v>
      </c>
      <c r="F63" s="94">
        <v>5.390303064097917</v>
      </c>
      <c r="G63" s="94">
        <v>11.801578354002254</v>
      </c>
      <c r="H63" s="70">
        <v>20.910265613783203</v>
      </c>
      <c r="J63" s="39"/>
    </row>
    <row r="64" spans="1:10" ht="12.75">
      <c r="A64" s="39"/>
      <c r="B64" s="94"/>
      <c r="C64" s="94"/>
      <c r="D64" s="94"/>
      <c r="E64" s="94"/>
      <c r="F64" s="94"/>
      <c r="G64" s="94"/>
      <c r="H64" s="70"/>
      <c r="J64" s="39"/>
    </row>
    <row r="65" spans="1:10" s="400" customFormat="1" ht="12.75">
      <c r="A65" s="67" t="s">
        <v>184</v>
      </c>
      <c r="B65" s="94">
        <v>808.068</v>
      </c>
      <c r="C65" s="94">
        <v>146.032</v>
      </c>
      <c r="D65" s="94">
        <v>277.739</v>
      </c>
      <c r="E65" s="94">
        <v>1231.839</v>
      </c>
      <c r="F65" s="94">
        <v>5.492428155841331</v>
      </c>
      <c r="G65" s="94">
        <v>14.083518179187964</v>
      </c>
      <c r="H65" s="70">
        <v>17.001652791380998</v>
      </c>
      <c r="I65" s="67"/>
      <c r="J65" s="67"/>
    </row>
    <row r="66" spans="1:10" ht="12.75">
      <c r="A66" s="39"/>
      <c r="B66" s="52"/>
      <c r="C66" s="52"/>
      <c r="D66" s="52"/>
      <c r="E66" s="52"/>
      <c r="F66" s="52"/>
      <c r="G66" s="52"/>
      <c r="H66" s="53"/>
      <c r="J66" s="39"/>
    </row>
    <row r="67" spans="1:10" ht="12.75">
      <c r="A67" s="39" t="s">
        <v>185</v>
      </c>
      <c r="B67" s="52">
        <v>40.312</v>
      </c>
      <c r="C67" s="52">
        <v>31.432999999999996</v>
      </c>
      <c r="D67" s="52">
        <v>8.84</v>
      </c>
      <c r="E67" s="52">
        <v>80.585</v>
      </c>
      <c r="F67" s="52">
        <v>5.777841479145764</v>
      </c>
      <c r="G67" s="52">
        <v>10.255464926590538</v>
      </c>
      <c r="H67" s="53">
        <v>19.82062780269058</v>
      </c>
      <c r="J67" s="39"/>
    </row>
    <row r="68" spans="1:10" ht="12.75">
      <c r="A68" s="39" t="s">
        <v>186</v>
      </c>
      <c r="B68" s="52">
        <v>163.56</v>
      </c>
      <c r="C68" s="52">
        <v>31.389000000000003</v>
      </c>
      <c r="D68" s="52">
        <v>88.09400000000001</v>
      </c>
      <c r="E68" s="52">
        <v>283.043</v>
      </c>
      <c r="F68" s="52">
        <v>6.5699939746937135</v>
      </c>
      <c r="G68" s="52">
        <v>12.848546868604176</v>
      </c>
      <c r="H68" s="53">
        <v>20.38269319759371</v>
      </c>
      <c r="J68" s="39"/>
    </row>
    <row r="69" spans="1:10" ht="12.75">
      <c r="A69" s="67" t="s">
        <v>187</v>
      </c>
      <c r="B69" s="94">
        <v>203.87199999999996</v>
      </c>
      <c r="C69" s="94">
        <v>62.82200000000001</v>
      </c>
      <c r="D69" s="94">
        <v>96.93400000000001</v>
      </c>
      <c r="E69" s="94">
        <v>363.628</v>
      </c>
      <c r="F69" s="94">
        <v>6.396586345381525</v>
      </c>
      <c r="G69" s="94">
        <v>11.40559186637618</v>
      </c>
      <c r="H69" s="70">
        <v>20.33011744966443</v>
      </c>
      <c r="J69" s="39"/>
    </row>
    <row r="70" spans="1:10" ht="12.75">
      <c r="A70" s="39"/>
      <c r="B70" s="94"/>
      <c r="C70" s="94"/>
      <c r="D70" s="94"/>
      <c r="E70" s="94"/>
      <c r="F70" s="94"/>
      <c r="G70" s="94"/>
      <c r="H70" s="70"/>
      <c r="J70" s="39"/>
    </row>
    <row r="71" spans="1:10" ht="12.75">
      <c r="A71" s="39" t="s">
        <v>188</v>
      </c>
      <c r="B71" s="52">
        <v>103.70099999999998</v>
      </c>
      <c r="C71" s="52" t="s">
        <v>46</v>
      </c>
      <c r="D71" s="52" t="s">
        <v>46</v>
      </c>
      <c r="E71" s="52">
        <v>103.70099999999998</v>
      </c>
      <c r="F71" s="52">
        <v>5.934588531532562</v>
      </c>
      <c r="G71" s="52" t="s">
        <v>46</v>
      </c>
      <c r="H71" s="53" t="s">
        <v>46</v>
      </c>
      <c r="J71" s="39"/>
    </row>
    <row r="72" spans="1:10" ht="12.75">
      <c r="A72" s="39" t="s">
        <v>189</v>
      </c>
      <c r="B72" s="52">
        <v>5.63</v>
      </c>
      <c r="C72" s="52">
        <v>6.966999999999999</v>
      </c>
      <c r="D72" s="52">
        <v>0.73</v>
      </c>
      <c r="E72" s="52">
        <v>13.326999999999998</v>
      </c>
      <c r="F72" s="52">
        <v>6.34009009009009</v>
      </c>
      <c r="G72" s="52">
        <v>16.354460093896712</v>
      </c>
      <c r="H72" s="53">
        <v>18.717948717948715</v>
      </c>
      <c r="J72" s="39"/>
    </row>
    <row r="73" spans="1:10" ht="12.75">
      <c r="A73" s="39" t="s">
        <v>190</v>
      </c>
      <c r="B73" s="52">
        <v>4.504</v>
      </c>
      <c r="C73" s="52">
        <v>10.015</v>
      </c>
      <c r="D73" s="52" t="s">
        <v>46</v>
      </c>
      <c r="E73" s="52">
        <v>14.519000000000002</v>
      </c>
      <c r="F73" s="52">
        <v>6.078272604588394</v>
      </c>
      <c r="G73" s="52">
        <v>12.661188369152972</v>
      </c>
      <c r="H73" s="53" t="s">
        <v>46</v>
      </c>
      <c r="J73" s="39"/>
    </row>
    <row r="74" spans="1:10" ht="12.75">
      <c r="A74" s="39" t="s">
        <v>191</v>
      </c>
      <c r="B74" s="52">
        <v>20.767</v>
      </c>
      <c r="C74" s="52">
        <v>148.427</v>
      </c>
      <c r="D74" s="52">
        <v>1.435</v>
      </c>
      <c r="E74" s="52">
        <v>170.629</v>
      </c>
      <c r="F74" s="52">
        <v>5.344055584148224</v>
      </c>
      <c r="G74" s="52">
        <v>7.718111382663408</v>
      </c>
      <c r="H74" s="53">
        <v>29.895833333333332</v>
      </c>
      <c r="J74" s="39"/>
    </row>
    <row r="75" spans="1:10" ht="12.75">
      <c r="A75" s="39" t="s">
        <v>192</v>
      </c>
      <c r="B75" s="52">
        <v>7.953</v>
      </c>
      <c r="C75" s="52">
        <v>17.382999999999996</v>
      </c>
      <c r="D75" s="52" t="s">
        <v>46</v>
      </c>
      <c r="E75" s="52">
        <v>25.335999999999995</v>
      </c>
      <c r="F75" s="52">
        <v>5.565430370888733</v>
      </c>
      <c r="G75" s="52">
        <v>12.578147612156293</v>
      </c>
      <c r="H75" s="53" t="s">
        <v>46</v>
      </c>
      <c r="J75" s="39"/>
    </row>
    <row r="76" spans="1:10" ht="12.75">
      <c r="A76" s="39" t="s">
        <v>193</v>
      </c>
      <c r="B76" s="52">
        <v>155.467</v>
      </c>
      <c r="C76" s="52">
        <v>2.1720000000000006</v>
      </c>
      <c r="D76" s="52">
        <v>1.53</v>
      </c>
      <c r="E76" s="52">
        <v>159.169</v>
      </c>
      <c r="F76" s="52">
        <v>8.321308141090832</v>
      </c>
      <c r="G76" s="52">
        <v>13.005988023952098</v>
      </c>
      <c r="H76" s="53">
        <v>20.13157894736842</v>
      </c>
      <c r="J76" s="39"/>
    </row>
    <row r="77" spans="1:10" ht="12.75">
      <c r="A77" s="39" t="s">
        <v>194</v>
      </c>
      <c r="B77" s="52">
        <v>7.733</v>
      </c>
      <c r="C77" s="52">
        <v>15.493</v>
      </c>
      <c r="D77" s="52" t="s">
        <v>46</v>
      </c>
      <c r="E77" s="52">
        <v>23.226</v>
      </c>
      <c r="F77" s="52">
        <v>6.176517571884984</v>
      </c>
      <c r="G77" s="52">
        <v>8.285026737967915</v>
      </c>
      <c r="H77" s="53" t="s">
        <v>46</v>
      </c>
      <c r="J77" s="39"/>
    </row>
    <row r="78" spans="1:10" ht="12.75">
      <c r="A78" s="39" t="s">
        <v>195</v>
      </c>
      <c r="B78" s="52">
        <v>326.79</v>
      </c>
      <c r="C78" s="52">
        <v>681.4629999999999</v>
      </c>
      <c r="D78" s="52">
        <v>467.047</v>
      </c>
      <c r="E78" s="52">
        <v>1475.3</v>
      </c>
      <c r="F78" s="52">
        <v>4.758361605777772</v>
      </c>
      <c r="G78" s="52">
        <v>15.233670139044126</v>
      </c>
      <c r="H78" s="53">
        <v>16.7065030762627</v>
      </c>
      <c r="J78" s="39"/>
    </row>
    <row r="79" spans="1:10" ht="12.75">
      <c r="A79" s="67" t="s">
        <v>211</v>
      </c>
      <c r="B79" s="94">
        <v>632.545</v>
      </c>
      <c r="C79" s="94">
        <v>881.92</v>
      </c>
      <c r="D79" s="94">
        <v>470.74199999999996</v>
      </c>
      <c r="E79" s="94">
        <v>1985.2069999999997</v>
      </c>
      <c r="F79" s="94">
        <v>5.596257630717508</v>
      </c>
      <c r="G79" s="94">
        <v>12.85578927420883</v>
      </c>
      <c r="H79" s="70">
        <v>16.741064760482235</v>
      </c>
      <c r="J79" s="39"/>
    </row>
    <row r="80" spans="1:10" ht="12.75">
      <c r="A80" s="39"/>
      <c r="B80" s="52"/>
      <c r="C80" s="52"/>
      <c r="D80" s="52"/>
      <c r="E80" s="52"/>
      <c r="F80" s="52"/>
      <c r="G80" s="52"/>
      <c r="H80" s="53"/>
      <c r="J80" s="39"/>
    </row>
    <row r="81" spans="1:10" ht="12.75">
      <c r="A81" s="39" t="s">
        <v>196</v>
      </c>
      <c r="B81" s="52">
        <v>730.9539999999998</v>
      </c>
      <c r="C81" s="52">
        <v>13.664</v>
      </c>
      <c r="D81" s="52">
        <v>1394.367</v>
      </c>
      <c r="E81" s="52">
        <v>2138.985</v>
      </c>
      <c r="F81" s="52">
        <v>4.49981223952081</v>
      </c>
      <c r="G81" s="52">
        <v>12.124223602484472</v>
      </c>
      <c r="H81" s="53">
        <v>25.7805531930629</v>
      </c>
      <c r="J81" s="39"/>
    </row>
    <row r="82" spans="1:10" ht="12.75">
      <c r="A82" s="39" t="s">
        <v>197</v>
      </c>
      <c r="B82" s="52">
        <v>362.498</v>
      </c>
      <c r="C82" s="52">
        <v>93.28600000000002</v>
      </c>
      <c r="D82" s="52">
        <v>498.674</v>
      </c>
      <c r="E82" s="52">
        <v>954.458</v>
      </c>
      <c r="F82" s="52">
        <v>4.112892428832386</v>
      </c>
      <c r="G82" s="52">
        <v>16.47289422567544</v>
      </c>
      <c r="H82" s="53">
        <v>25.976663020263583</v>
      </c>
      <c r="J82" s="39"/>
    </row>
    <row r="83" spans="1:10" ht="12.75">
      <c r="A83" s="67" t="s">
        <v>198</v>
      </c>
      <c r="B83" s="94">
        <v>1093.452</v>
      </c>
      <c r="C83" s="94">
        <v>106.95</v>
      </c>
      <c r="D83" s="94">
        <v>1893.0409999999997</v>
      </c>
      <c r="E83" s="94">
        <v>3093.4429999999998</v>
      </c>
      <c r="F83" s="94">
        <v>4.36371908148361</v>
      </c>
      <c r="G83" s="94">
        <v>15.751104565537556</v>
      </c>
      <c r="H83" s="70">
        <v>25.83192554889947</v>
      </c>
      <c r="J83" s="39"/>
    </row>
    <row r="84" spans="1:10" ht="12.75">
      <c r="A84" s="39"/>
      <c r="B84" s="94"/>
      <c r="C84" s="94"/>
      <c r="D84" s="94"/>
      <c r="E84" s="94"/>
      <c r="F84" s="94"/>
      <c r="G84" s="94"/>
      <c r="H84" s="70"/>
      <c r="J84" s="39"/>
    </row>
    <row r="85" spans="1:10" ht="12.75">
      <c r="A85" s="55" t="s">
        <v>199</v>
      </c>
      <c r="B85" s="220">
        <v>5725.184</v>
      </c>
      <c r="C85" s="220">
        <v>1337.981</v>
      </c>
      <c r="D85" s="220">
        <v>3354.997</v>
      </c>
      <c r="E85" s="220">
        <v>10418.162</v>
      </c>
      <c r="F85" s="220">
        <v>4.956573157101437</v>
      </c>
      <c r="G85" s="220">
        <v>12.693594292545017</v>
      </c>
      <c r="H85" s="221">
        <v>22.01860590269802</v>
      </c>
      <c r="J85" s="39"/>
    </row>
    <row r="86" spans="1:10" ht="12.75">
      <c r="A86" s="71" t="s">
        <v>136</v>
      </c>
      <c r="B86" s="52">
        <v>638.62</v>
      </c>
      <c r="C86" s="52">
        <v>176.09</v>
      </c>
      <c r="D86" s="52">
        <v>457.24</v>
      </c>
      <c r="E86" s="52">
        <v>1271.95</v>
      </c>
      <c r="F86" s="52">
        <v>7.926767206603364</v>
      </c>
      <c r="G86" s="52">
        <v>16.292561065877127</v>
      </c>
      <c r="H86" s="53">
        <v>34.409993979530405</v>
      </c>
      <c r="J86" s="39"/>
    </row>
    <row r="87" spans="1:10" ht="12.75">
      <c r="A87" s="72"/>
      <c r="B87" s="52"/>
      <c r="C87" s="52"/>
      <c r="D87" s="52"/>
      <c r="E87" s="52"/>
      <c r="F87" s="52"/>
      <c r="G87" s="52"/>
      <c r="H87" s="53"/>
      <c r="J87" s="39"/>
    </row>
    <row r="88" spans="1:10" ht="13.5" thickBot="1">
      <c r="A88" s="74" t="s">
        <v>137</v>
      </c>
      <c r="B88" s="58">
        <v>6363.804</v>
      </c>
      <c r="C88" s="58">
        <v>1514.0710000000001</v>
      </c>
      <c r="D88" s="58">
        <v>3812.2369999999996</v>
      </c>
      <c r="E88" s="58">
        <v>11690.112</v>
      </c>
      <c r="F88" s="58">
        <v>5.1502338070982185</v>
      </c>
      <c r="G88" s="58">
        <v>13.028301237372435</v>
      </c>
      <c r="H88" s="59">
        <v>23.0125559130503</v>
      </c>
      <c r="J88" s="39"/>
    </row>
    <row r="89" ht="12.75">
      <c r="J89" s="39"/>
    </row>
    <row r="90" ht="12.75">
      <c r="J90" s="39"/>
    </row>
    <row r="91" ht="12.75">
      <c r="J91" s="39"/>
    </row>
    <row r="92" ht="12.75">
      <c r="J92" s="39"/>
    </row>
    <row r="93" ht="12.75">
      <c r="J93" s="39"/>
    </row>
    <row r="94" ht="12.75">
      <c r="J94" s="39"/>
    </row>
    <row r="95" ht="12.75">
      <c r="J95" s="39"/>
    </row>
    <row r="96" ht="12.75">
      <c r="J96" s="39"/>
    </row>
    <row r="97" ht="12.75">
      <c r="J97" s="39"/>
    </row>
    <row r="98" ht="12.75">
      <c r="J98" s="39"/>
    </row>
  </sheetData>
  <mergeCells count="8">
    <mergeCell ref="A1:H1"/>
    <mergeCell ref="A3:H3"/>
    <mergeCell ref="C6:C7"/>
    <mergeCell ref="E6:E7"/>
    <mergeCell ref="G6:G7"/>
    <mergeCell ref="F5:H5"/>
    <mergeCell ref="B5:E5"/>
    <mergeCell ref="A5:A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98"/>
  <sheetViews>
    <sheetView zoomScale="75" zoomScaleNormal="75" workbookViewId="0" topLeftCell="A12">
      <selection activeCell="B12" sqref="B12"/>
    </sheetView>
  </sheetViews>
  <sheetFormatPr defaultColWidth="11.421875" defaultRowHeight="12.75"/>
  <cols>
    <col min="1" max="1" width="30.7109375" style="100" customWidth="1"/>
    <col min="2" max="7" width="11.7109375" style="100" customWidth="1"/>
    <col min="8" max="8" width="11.7109375" style="39" customWidth="1"/>
    <col min="9" max="9" width="10.57421875" style="39" customWidth="1"/>
    <col min="10" max="10" width="10.57421875" style="100" customWidth="1"/>
    <col min="11" max="16384" width="11.421875" style="100" customWidth="1"/>
  </cols>
  <sheetData>
    <row r="1" spans="1:9" s="342" customFormat="1" ht="18">
      <c r="A1" s="676" t="s">
        <v>0</v>
      </c>
      <c r="B1" s="676"/>
      <c r="C1" s="676"/>
      <c r="D1" s="676"/>
      <c r="E1" s="676"/>
      <c r="F1" s="676"/>
      <c r="G1" s="676"/>
      <c r="H1" s="676"/>
      <c r="I1" s="398"/>
    </row>
    <row r="2" spans="1:7" ht="12.75">
      <c r="A2" s="774" t="s">
        <v>412</v>
      </c>
      <c r="B2" s="39"/>
      <c r="C2" s="39"/>
      <c r="D2" s="39"/>
      <c r="E2" s="39"/>
      <c r="F2" s="39"/>
      <c r="G2" s="39"/>
    </row>
    <row r="3" spans="1:9" s="93" customFormat="1" ht="15">
      <c r="A3" s="639" t="s">
        <v>397</v>
      </c>
      <c r="B3" s="639"/>
      <c r="C3" s="639"/>
      <c r="D3" s="639"/>
      <c r="E3" s="639"/>
      <c r="F3" s="639"/>
      <c r="G3" s="639"/>
      <c r="H3" s="639"/>
      <c r="I3" s="38"/>
    </row>
    <row r="4" spans="1:9" s="93" customFormat="1" ht="15.75" thickBot="1">
      <c r="A4" s="92"/>
      <c r="B4" s="38"/>
      <c r="C4" s="38"/>
      <c r="D4" s="38"/>
      <c r="E4" s="38"/>
      <c r="F4" s="38"/>
      <c r="G4" s="38"/>
      <c r="H4" s="38"/>
      <c r="I4" s="38"/>
    </row>
    <row r="5" spans="1:8" ht="12.75">
      <c r="A5" s="677" t="s">
        <v>285</v>
      </c>
      <c r="B5" s="637" t="s">
        <v>39</v>
      </c>
      <c r="C5" s="638"/>
      <c r="D5" s="638"/>
      <c r="E5" s="667"/>
      <c r="F5" s="637" t="s">
        <v>122</v>
      </c>
      <c r="G5" s="638"/>
      <c r="H5" s="638"/>
    </row>
    <row r="6" spans="1:10" ht="12.75">
      <c r="A6" s="678"/>
      <c r="B6" s="44" t="s">
        <v>41</v>
      </c>
      <c r="C6" s="710" t="s">
        <v>42</v>
      </c>
      <c r="D6" s="44" t="s">
        <v>4</v>
      </c>
      <c r="E6" s="710" t="s">
        <v>10</v>
      </c>
      <c r="F6" s="44" t="s">
        <v>41</v>
      </c>
      <c r="G6" s="710" t="s">
        <v>42</v>
      </c>
      <c r="H6" s="44" t="s">
        <v>4</v>
      </c>
      <c r="J6" s="39"/>
    </row>
    <row r="7" spans="1:10" ht="13.5" thickBot="1">
      <c r="A7" s="679"/>
      <c r="B7" s="95" t="s">
        <v>34</v>
      </c>
      <c r="C7" s="711"/>
      <c r="D7" s="95" t="s">
        <v>38</v>
      </c>
      <c r="E7" s="711"/>
      <c r="F7" s="95" t="s">
        <v>34</v>
      </c>
      <c r="G7" s="711"/>
      <c r="H7" s="95" t="s">
        <v>38</v>
      </c>
      <c r="J7" s="39"/>
    </row>
    <row r="8" spans="1:10" ht="12.75">
      <c r="A8" s="39" t="s">
        <v>143</v>
      </c>
      <c r="B8" s="52">
        <v>0.669</v>
      </c>
      <c r="C8" s="52">
        <v>0.149</v>
      </c>
      <c r="D8" s="52">
        <v>0.386</v>
      </c>
      <c r="E8" s="52">
        <v>1.2040000000000002</v>
      </c>
      <c r="F8" s="52">
        <v>7.870588235294119</v>
      </c>
      <c r="G8" s="52">
        <v>13.545454545454545</v>
      </c>
      <c r="H8" s="53">
        <v>19.3</v>
      </c>
      <c r="J8" s="39"/>
    </row>
    <row r="9" spans="1:10" ht="12.75">
      <c r="A9" s="39" t="s">
        <v>144</v>
      </c>
      <c r="B9" s="52">
        <v>13.432</v>
      </c>
      <c r="C9" s="52">
        <v>0.407</v>
      </c>
      <c r="D9" s="52">
        <v>0.167</v>
      </c>
      <c r="E9" s="52">
        <v>14.006</v>
      </c>
      <c r="F9" s="52">
        <v>8.00954084675015</v>
      </c>
      <c r="G9" s="52">
        <v>11.628571428571428</v>
      </c>
      <c r="H9" s="53">
        <v>16.7</v>
      </c>
      <c r="J9" s="39"/>
    </row>
    <row r="10" spans="1:10" ht="12.75">
      <c r="A10" s="39" t="s">
        <v>145</v>
      </c>
      <c r="B10" s="52">
        <v>75.508</v>
      </c>
      <c r="C10" s="52">
        <v>7.288</v>
      </c>
      <c r="D10" s="52">
        <v>2.89</v>
      </c>
      <c r="E10" s="52">
        <v>85.68599999999999</v>
      </c>
      <c r="F10" s="52">
        <v>5.799831016207082</v>
      </c>
      <c r="G10" s="52">
        <v>8.207207207207208</v>
      </c>
      <c r="H10" s="53">
        <v>21.40740740740741</v>
      </c>
      <c r="J10" s="39"/>
    </row>
    <row r="11" spans="1:10" ht="12.75">
      <c r="A11" s="39" t="s">
        <v>146</v>
      </c>
      <c r="B11" s="52">
        <v>1.402</v>
      </c>
      <c r="C11" s="52">
        <v>1.713</v>
      </c>
      <c r="D11" s="52">
        <v>0.91</v>
      </c>
      <c r="E11" s="52">
        <v>4.025</v>
      </c>
      <c r="F11" s="52">
        <v>7.116751269035532</v>
      </c>
      <c r="G11" s="52">
        <v>8.04225352112676</v>
      </c>
      <c r="H11" s="53">
        <v>14.918032786885245</v>
      </c>
      <c r="J11" s="39"/>
    </row>
    <row r="12" spans="1:10" s="400" customFormat="1" ht="12.75">
      <c r="A12" s="67" t="s">
        <v>147</v>
      </c>
      <c r="B12" s="94">
        <v>91.01100000000001</v>
      </c>
      <c r="C12" s="94">
        <v>9.557</v>
      </c>
      <c r="D12" s="94">
        <v>4.353</v>
      </c>
      <c r="E12" s="94">
        <v>104.921</v>
      </c>
      <c r="F12" s="94">
        <v>6.076311924155428</v>
      </c>
      <c r="G12" s="94">
        <v>8.332170880557976</v>
      </c>
      <c r="H12" s="70">
        <v>19.261061946902654</v>
      </c>
      <c r="I12" s="67"/>
      <c r="J12" s="67"/>
    </row>
    <row r="13" spans="1:10" ht="12.75">
      <c r="A13" s="39"/>
      <c r="B13" s="94"/>
      <c r="C13" s="94"/>
      <c r="D13" s="94"/>
      <c r="E13" s="94"/>
      <c r="F13" s="94"/>
      <c r="G13" s="94"/>
      <c r="H13" s="70"/>
      <c r="J13" s="39"/>
    </row>
    <row r="14" spans="1:10" ht="12.75">
      <c r="A14" s="67" t="s">
        <v>148</v>
      </c>
      <c r="B14" s="94">
        <v>9.947</v>
      </c>
      <c r="C14" s="94">
        <v>10.92</v>
      </c>
      <c r="D14" s="94">
        <v>1.675</v>
      </c>
      <c r="E14" s="94">
        <v>22.541999999999998</v>
      </c>
      <c r="F14" s="94">
        <v>7.734836702954898</v>
      </c>
      <c r="G14" s="94">
        <v>11.398747390396661</v>
      </c>
      <c r="H14" s="70">
        <v>22.039473684210524</v>
      </c>
      <c r="J14" s="39"/>
    </row>
    <row r="15" spans="1:10" ht="12.75">
      <c r="A15" s="39"/>
      <c r="B15" s="94"/>
      <c r="C15" s="94"/>
      <c r="D15" s="94"/>
      <c r="E15" s="94"/>
      <c r="F15" s="94"/>
      <c r="G15" s="94"/>
      <c r="H15" s="70"/>
      <c r="J15" s="39"/>
    </row>
    <row r="16" spans="1:10" s="400" customFormat="1" ht="12.75">
      <c r="A16" s="67" t="s">
        <v>149</v>
      </c>
      <c r="B16" s="94">
        <v>1.655</v>
      </c>
      <c r="C16" s="94" t="s">
        <v>46</v>
      </c>
      <c r="D16" s="94">
        <v>0.02</v>
      </c>
      <c r="E16" s="94">
        <v>1.675</v>
      </c>
      <c r="F16" s="94">
        <v>7.01271186440678</v>
      </c>
      <c r="G16" s="94" t="s">
        <v>46</v>
      </c>
      <c r="H16" s="70">
        <v>20</v>
      </c>
      <c r="I16" s="67"/>
      <c r="J16" s="67"/>
    </row>
    <row r="17" spans="1:10" ht="12.75">
      <c r="A17" s="39"/>
      <c r="B17" s="94"/>
      <c r="C17" s="94"/>
      <c r="D17" s="94"/>
      <c r="E17" s="94"/>
      <c r="F17" s="94"/>
      <c r="G17" s="94"/>
      <c r="H17" s="70"/>
      <c r="J17" s="39"/>
    </row>
    <row r="18" spans="1:10" ht="12.75">
      <c r="A18" s="39" t="s">
        <v>150</v>
      </c>
      <c r="B18" s="52">
        <v>0.34</v>
      </c>
      <c r="C18" s="52" t="s">
        <v>46</v>
      </c>
      <c r="D18" s="52">
        <v>0.51</v>
      </c>
      <c r="E18" s="52">
        <v>0.85</v>
      </c>
      <c r="F18" s="52">
        <v>5.862068965517241</v>
      </c>
      <c r="G18" s="52" t="s">
        <v>46</v>
      </c>
      <c r="H18" s="53">
        <v>17</v>
      </c>
      <c r="J18" s="39"/>
    </row>
    <row r="19" spans="1:10" ht="12.75">
      <c r="A19" s="39" t="s">
        <v>151</v>
      </c>
      <c r="B19" s="52">
        <v>1.228</v>
      </c>
      <c r="C19" s="52">
        <v>0.44</v>
      </c>
      <c r="D19" s="52">
        <v>0.16</v>
      </c>
      <c r="E19" s="52">
        <v>1.8279999999999998</v>
      </c>
      <c r="F19" s="52">
        <v>8.353741496598639</v>
      </c>
      <c r="G19" s="52">
        <v>23.157894736842106</v>
      </c>
      <c r="H19" s="53">
        <v>22.857142857142858</v>
      </c>
      <c r="J19" s="39"/>
    </row>
    <row r="20" spans="1:10" ht="12.75">
      <c r="A20" s="39" t="s">
        <v>152</v>
      </c>
      <c r="B20" s="52">
        <v>1.063</v>
      </c>
      <c r="C20" s="52" t="s">
        <v>46</v>
      </c>
      <c r="D20" s="52" t="s">
        <v>46</v>
      </c>
      <c r="E20" s="52">
        <v>1.063</v>
      </c>
      <c r="F20" s="52">
        <v>7.539007092198582</v>
      </c>
      <c r="G20" s="52" t="s">
        <v>46</v>
      </c>
      <c r="H20" s="53" t="s">
        <v>46</v>
      </c>
      <c r="J20" s="39"/>
    </row>
    <row r="21" spans="1:10" ht="12.75">
      <c r="A21" s="67" t="s">
        <v>208</v>
      </c>
      <c r="B21" s="94">
        <v>2.6310000000000002</v>
      </c>
      <c r="C21" s="94">
        <v>0.44</v>
      </c>
      <c r="D21" s="94">
        <v>0.67</v>
      </c>
      <c r="E21" s="94">
        <v>3.741</v>
      </c>
      <c r="F21" s="94">
        <v>7.604046242774566</v>
      </c>
      <c r="G21" s="94">
        <v>23.157894736842106</v>
      </c>
      <c r="H21" s="70">
        <v>18.10810810810811</v>
      </c>
      <c r="J21" s="39"/>
    </row>
    <row r="22" spans="1:10" ht="12.75">
      <c r="A22" s="39"/>
      <c r="B22" s="94"/>
      <c r="C22" s="94"/>
      <c r="D22" s="94"/>
      <c r="E22" s="94"/>
      <c r="F22" s="94"/>
      <c r="G22" s="94"/>
      <c r="H22" s="70"/>
      <c r="J22" s="39"/>
    </row>
    <row r="23" spans="1:10" ht="12.75">
      <c r="A23" s="67" t="s">
        <v>153</v>
      </c>
      <c r="B23" s="94">
        <v>10.82</v>
      </c>
      <c r="C23" s="94" t="s">
        <v>46</v>
      </c>
      <c r="D23" s="94">
        <v>16.408</v>
      </c>
      <c r="E23" s="94">
        <v>27.228</v>
      </c>
      <c r="F23" s="94">
        <v>5.829741379310344</v>
      </c>
      <c r="G23" s="94" t="s">
        <v>46</v>
      </c>
      <c r="H23" s="70">
        <v>24.860606060606063</v>
      </c>
      <c r="J23" s="39"/>
    </row>
    <row r="24" spans="1:10" ht="12.75">
      <c r="A24" s="39"/>
      <c r="B24" s="94"/>
      <c r="C24" s="94"/>
      <c r="D24" s="94"/>
      <c r="E24" s="94"/>
      <c r="F24" s="94"/>
      <c r="G24" s="94"/>
      <c r="H24" s="70"/>
      <c r="J24" s="39"/>
    </row>
    <row r="25" spans="1:10" ht="12.75">
      <c r="A25" s="67" t="s">
        <v>154</v>
      </c>
      <c r="B25" s="94">
        <v>237.303</v>
      </c>
      <c r="C25" s="94" t="s">
        <v>46</v>
      </c>
      <c r="D25" s="94">
        <v>0.995</v>
      </c>
      <c r="E25" s="94">
        <v>238.298</v>
      </c>
      <c r="F25" s="94">
        <v>4.343424544705774</v>
      </c>
      <c r="G25" s="94" t="s">
        <v>46</v>
      </c>
      <c r="H25" s="70">
        <v>19.509803921568626</v>
      </c>
      <c r="J25" s="39"/>
    </row>
    <row r="26" spans="1:10" ht="12.75">
      <c r="A26" s="39"/>
      <c r="B26" s="94"/>
      <c r="C26" s="94"/>
      <c r="D26" s="94"/>
      <c r="E26" s="94"/>
      <c r="F26" s="94"/>
      <c r="G26" s="94"/>
      <c r="H26" s="70"/>
      <c r="J26" s="39"/>
    </row>
    <row r="27" spans="1:10" ht="12.75">
      <c r="A27" s="39" t="s">
        <v>155</v>
      </c>
      <c r="B27" s="52">
        <v>170.016</v>
      </c>
      <c r="C27" s="52" t="s">
        <v>46</v>
      </c>
      <c r="D27" s="52" t="s">
        <v>46</v>
      </c>
      <c r="E27" s="52">
        <v>170.016</v>
      </c>
      <c r="F27" s="52">
        <v>4.6</v>
      </c>
      <c r="G27" s="52" t="s">
        <v>46</v>
      </c>
      <c r="H27" s="53" t="s">
        <v>46</v>
      </c>
      <c r="J27" s="39"/>
    </row>
    <row r="28" spans="1:10" ht="12.75">
      <c r="A28" s="39" t="s">
        <v>156</v>
      </c>
      <c r="B28" s="52">
        <v>245.259</v>
      </c>
      <c r="C28" s="52" t="s">
        <v>46</v>
      </c>
      <c r="D28" s="52">
        <v>10.77</v>
      </c>
      <c r="E28" s="52">
        <v>256.029</v>
      </c>
      <c r="F28" s="52">
        <v>4.233128516690255</v>
      </c>
      <c r="G28" s="52" t="s">
        <v>46</v>
      </c>
      <c r="H28" s="53">
        <v>17.01421800947867</v>
      </c>
      <c r="J28" s="39"/>
    </row>
    <row r="29" spans="1:10" ht="12.75">
      <c r="A29" s="39" t="s">
        <v>157</v>
      </c>
      <c r="B29" s="52">
        <v>25.445</v>
      </c>
      <c r="C29" s="52" t="s">
        <v>46</v>
      </c>
      <c r="D29" s="52">
        <v>0.746</v>
      </c>
      <c r="E29" s="52">
        <v>26.191</v>
      </c>
      <c r="F29" s="52">
        <v>5.846737132352941</v>
      </c>
      <c r="G29" s="52" t="s">
        <v>46</v>
      </c>
      <c r="H29" s="53">
        <v>17.761904761904763</v>
      </c>
      <c r="J29" s="39"/>
    </row>
    <row r="30" spans="1:10" ht="12.75">
      <c r="A30" s="67" t="s">
        <v>209</v>
      </c>
      <c r="B30" s="94">
        <v>440.72</v>
      </c>
      <c r="C30" s="94" t="s">
        <v>46</v>
      </c>
      <c r="D30" s="94">
        <v>11.516</v>
      </c>
      <c r="E30" s="94">
        <v>452.23600000000005</v>
      </c>
      <c r="F30" s="94">
        <v>4.440503778337532</v>
      </c>
      <c r="G30" s="94" t="s">
        <v>46</v>
      </c>
      <c r="H30" s="70">
        <v>17.06074074074074</v>
      </c>
      <c r="J30" s="39"/>
    </row>
    <row r="31" spans="1:10" ht="12.75">
      <c r="A31" s="39"/>
      <c r="B31" s="94"/>
      <c r="C31" s="94"/>
      <c r="D31" s="94"/>
      <c r="E31" s="94"/>
      <c r="F31" s="94"/>
      <c r="G31" s="94"/>
      <c r="H31" s="70"/>
      <c r="J31" s="39"/>
    </row>
    <row r="32" spans="1:10" ht="12.75">
      <c r="A32" s="39" t="s">
        <v>158</v>
      </c>
      <c r="B32" s="52">
        <v>447.169</v>
      </c>
      <c r="C32" s="52">
        <v>0.03</v>
      </c>
      <c r="D32" s="52">
        <v>12.6</v>
      </c>
      <c r="E32" s="52">
        <v>459.799</v>
      </c>
      <c r="F32" s="52">
        <v>4.310893666248915</v>
      </c>
      <c r="G32" s="52">
        <v>10</v>
      </c>
      <c r="H32" s="53">
        <v>16.51376146788991</v>
      </c>
      <c r="J32" s="39"/>
    </row>
    <row r="33" spans="1:10" ht="12.75">
      <c r="A33" s="39" t="s">
        <v>159</v>
      </c>
      <c r="B33" s="52">
        <v>23.37</v>
      </c>
      <c r="C33" s="52" t="s">
        <v>46</v>
      </c>
      <c r="D33" s="52" t="s">
        <v>46</v>
      </c>
      <c r="E33" s="52">
        <v>23.37</v>
      </c>
      <c r="F33" s="52">
        <v>4.6258907363420425</v>
      </c>
      <c r="G33" s="52" t="s">
        <v>46</v>
      </c>
      <c r="H33" s="53" t="s">
        <v>46</v>
      </c>
      <c r="J33" s="39"/>
    </row>
    <row r="34" spans="1:10" ht="12.75">
      <c r="A34" s="39" t="s">
        <v>160</v>
      </c>
      <c r="B34" s="52">
        <v>40.455</v>
      </c>
      <c r="C34" s="52" t="s">
        <v>46</v>
      </c>
      <c r="D34" s="52">
        <v>7.799</v>
      </c>
      <c r="E34" s="52">
        <v>48.254</v>
      </c>
      <c r="F34" s="52">
        <v>4.988901220865705</v>
      </c>
      <c r="G34" s="52" t="s">
        <v>46</v>
      </c>
      <c r="H34" s="53">
        <v>16.350104821802937</v>
      </c>
      <c r="J34" s="39"/>
    </row>
    <row r="35" spans="1:10" ht="12.75">
      <c r="A35" s="39" t="s">
        <v>161</v>
      </c>
      <c r="B35" s="52">
        <v>55.204</v>
      </c>
      <c r="C35" s="52" t="s">
        <v>46</v>
      </c>
      <c r="D35" s="52" t="s">
        <v>46</v>
      </c>
      <c r="E35" s="52">
        <v>55.204</v>
      </c>
      <c r="F35" s="52">
        <v>4.485941816999838</v>
      </c>
      <c r="G35" s="52" t="s">
        <v>46</v>
      </c>
      <c r="H35" s="53" t="s">
        <v>46</v>
      </c>
      <c r="J35" s="39"/>
    </row>
    <row r="36" spans="1:10" s="400" customFormat="1" ht="12.75">
      <c r="A36" s="67" t="s">
        <v>162</v>
      </c>
      <c r="B36" s="94">
        <v>566.198</v>
      </c>
      <c r="C36" s="94">
        <v>0.03</v>
      </c>
      <c r="D36" s="94">
        <v>20.399</v>
      </c>
      <c r="E36" s="94">
        <v>586.627</v>
      </c>
      <c r="F36" s="94">
        <v>4.382439220724939</v>
      </c>
      <c r="G36" s="94">
        <v>10</v>
      </c>
      <c r="H36" s="70">
        <v>16.450806451612905</v>
      </c>
      <c r="I36" s="67"/>
      <c r="J36" s="67"/>
    </row>
    <row r="37" spans="1:10" ht="12.75">
      <c r="A37" s="39"/>
      <c r="B37" s="94"/>
      <c r="C37" s="94"/>
      <c r="D37" s="94"/>
      <c r="E37" s="94"/>
      <c r="F37" s="94"/>
      <c r="G37" s="94"/>
      <c r="H37" s="70"/>
      <c r="J37" s="39"/>
    </row>
    <row r="38" spans="1:10" ht="12.75">
      <c r="A38" s="67" t="s">
        <v>163</v>
      </c>
      <c r="B38" s="94">
        <v>27.834</v>
      </c>
      <c r="C38" s="94">
        <v>2.686</v>
      </c>
      <c r="D38" s="94">
        <v>0.273</v>
      </c>
      <c r="E38" s="94">
        <v>30.793</v>
      </c>
      <c r="F38" s="94">
        <v>5.938553445700875</v>
      </c>
      <c r="G38" s="94">
        <v>8.983277591973245</v>
      </c>
      <c r="H38" s="70">
        <v>13</v>
      </c>
      <c r="J38" s="39"/>
    </row>
    <row r="39" spans="1:10" ht="12.75">
      <c r="A39" s="39"/>
      <c r="B39" s="94"/>
      <c r="C39" s="94"/>
      <c r="D39" s="94"/>
      <c r="E39" s="94"/>
      <c r="F39" s="94"/>
      <c r="G39" s="94"/>
      <c r="H39" s="70"/>
      <c r="J39" s="39"/>
    </row>
    <row r="40" spans="1:10" ht="12.75">
      <c r="A40" s="39" t="s">
        <v>164</v>
      </c>
      <c r="B40" s="52">
        <v>77.792</v>
      </c>
      <c r="C40" s="52" t="s">
        <v>46</v>
      </c>
      <c r="D40" s="52" t="s">
        <v>46</v>
      </c>
      <c r="E40" s="52">
        <v>77.792</v>
      </c>
      <c r="F40" s="52">
        <v>5.789818398332837</v>
      </c>
      <c r="G40" s="52" t="s">
        <v>46</v>
      </c>
      <c r="H40" s="53" t="s">
        <v>46</v>
      </c>
      <c r="J40" s="39"/>
    </row>
    <row r="41" spans="1:10" ht="12.75">
      <c r="A41" s="39" t="s">
        <v>165</v>
      </c>
      <c r="B41" s="52">
        <v>13.981</v>
      </c>
      <c r="C41" s="52" t="s">
        <v>46</v>
      </c>
      <c r="D41" s="52">
        <v>0.297</v>
      </c>
      <c r="E41" s="52">
        <v>14.278</v>
      </c>
      <c r="F41" s="52">
        <v>6.178082191780822</v>
      </c>
      <c r="G41" s="52" t="s">
        <v>46</v>
      </c>
      <c r="H41" s="53">
        <v>24.75</v>
      </c>
      <c r="J41" s="39"/>
    </row>
    <row r="42" spans="1:10" ht="12.75">
      <c r="A42" s="39" t="s">
        <v>166</v>
      </c>
      <c r="B42" s="52">
        <v>26.152</v>
      </c>
      <c r="C42" s="52">
        <v>36.769</v>
      </c>
      <c r="D42" s="52">
        <v>58.117000000000004</v>
      </c>
      <c r="E42" s="52">
        <v>121.03800000000001</v>
      </c>
      <c r="F42" s="52">
        <v>6.366114897760467</v>
      </c>
      <c r="G42" s="52">
        <v>8.866409452616349</v>
      </c>
      <c r="H42" s="53">
        <v>24.584179357022</v>
      </c>
      <c r="J42" s="39"/>
    </row>
    <row r="43" spans="1:10" ht="12.75">
      <c r="A43" s="39" t="s">
        <v>167</v>
      </c>
      <c r="B43" s="52">
        <v>13.538</v>
      </c>
      <c r="C43" s="52">
        <v>6.253</v>
      </c>
      <c r="D43" s="52" t="s">
        <v>46</v>
      </c>
      <c r="E43" s="52">
        <v>19.791</v>
      </c>
      <c r="F43" s="52">
        <v>5.131918119787718</v>
      </c>
      <c r="G43" s="52">
        <v>11.978927203065135</v>
      </c>
      <c r="H43" s="53" t="s">
        <v>46</v>
      </c>
      <c r="J43" s="39"/>
    </row>
    <row r="44" spans="1:10" ht="12.75">
      <c r="A44" s="39" t="s">
        <v>168</v>
      </c>
      <c r="B44" s="52">
        <v>96.64</v>
      </c>
      <c r="C44" s="52">
        <v>0.589</v>
      </c>
      <c r="D44" s="52">
        <v>0.146</v>
      </c>
      <c r="E44" s="52">
        <v>97.375</v>
      </c>
      <c r="F44" s="52">
        <v>5.810136475680875</v>
      </c>
      <c r="G44" s="52">
        <v>9.655737704918034</v>
      </c>
      <c r="H44" s="53">
        <v>20.857142857142854</v>
      </c>
      <c r="J44" s="39"/>
    </row>
    <row r="45" spans="1:10" ht="12.75">
      <c r="A45" s="39" t="s">
        <v>169</v>
      </c>
      <c r="B45" s="52">
        <v>88.475</v>
      </c>
      <c r="C45" s="52" t="s">
        <v>46</v>
      </c>
      <c r="D45" s="52">
        <v>19.16</v>
      </c>
      <c r="E45" s="52">
        <v>107.635</v>
      </c>
      <c r="F45" s="52">
        <v>5</v>
      </c>
      <c r="G45" s="52" t="s">
        <v>46</v>
      </c>
      <c r="H45" s="53">
        <v>20</v>
      </c>
      <c r="J45" s="39"/>
    </row>
    <row r="46" spans="1:10" ht="12.75">
      <c r="A46" s="39" t="s">
        <v>170</v>
      </c>
      <c r="B46" s="52">
        <v>20.674</v>
      </c>
      <c r="C46" s="52">
        <v>7.152</v>
      </c>
      <c r="D46" s="52" t="s">
        <v>46</v>
      </c>
      <c r="E46" s="52">
        <v>27.826</v>
      </c>
      <c r="F46" s="52">
        <v>6.563174603174603</v>
      </c>
      <c r="G46" s="52">
        <v>16.291571753986332</v>
      </c>
      <c r="H46" s="53" t="s">
        <v>46</v>
      </c>
      <c r="J46" s="39"/>
    </row>
    <row r="47" spans="1:10" ht="12.75">
      <c r="A47" s="39" t="s">
        <v>171</v>
      </c>
      <c r="B47" s="52">
        <v>29.038</v>
      </c>
      <c r="C47" s="52">
        <v>0.851</v>
      </c>
      <c r="D47" s="52">
        <v>80.55</v>
      </c>
      <c r="E47" s="52">
        <v>110.439</v>
      </c>
      <c r="F47" s="52">
        <v>7.635550880883513</v>
      </c>
      <c r="G47" s="52">
        <v>12.514705882352942</v>
      </c>
      <c r="H47" s="53">
        <v>15.787926303410426</v>
      </c>
      <c r="J47" s="39"/>
    </row>
    <row r="48" spans="1:10" ht="12.75">
      <c r="A48" s="39" t="s">
        <v>172</v>
      </c>
      <c r="B48" s="52">
        <v>25.178</v>
      </c>
      <c r="C48" s="52">
        <v>1.467</v>
      </c>
      <c r="D48" s="52">
        <v>0.755</v>
      </c>
      <c r="E48" s="52">
        <v>27.4</v>
      </c>
      <c r="F48" s="52">
        <v>5.920056430754761</v>
      </c>
      <c r="G48" s="52">
        <v>18.3375</v>
      </c>
      <c r="H48" s="53">
        <v>35.95238095238095</v>
      </c>
      <c r="J48" s="39"/>
    </row>
    <row r="49" spans="1:10" ht="12.75">
      <c r="A49" s="67" t="s">
        <v>210</v>
      </c>
      <c r="B49" s="94">
        <v>391.46799999999996</v>
      </c>
      <c r="C49" s="94">
        <v>53.080999999999996</v>
      </c>
      <c r="D49" s="94">
        <v>159.025</v>
      </c>
      <c r="E49" s="94">
        <v>603.574</v>
      </c>
      <c r="F49" s="94">
        <v>5.758660762882655</v>
      </c>
      <c r="G49" s="94">
        <v>9.983261237539967</v>
      </c>
      <c r="H49" s="70">
        <v>18.788397920604915</v>
      </c>
      <c r="J49" s="39"/>
    </row>
    <row r="50" spans="1:10" ht="12.75">
      <c r="A50" s="39"/>
      <c r="B50" s="94"/>
      <c r="C50" s="94"/>
      <c r="D50" s="94"/>
      <c r="E50" s="94"/>
      <c r="F50" s="94"/>
      <c r="G50" s="94"/>
      <c r="H50" s="70"/>
      <c r="J50" s="39"/>
    </row>
    <row r="51" spans="1:10" ht="12.75">
      <c r="A51" s="67" t="s">
        <v>173</v>
      </c>
      <c r="B51" s="94">
        <v>204.109</v>
      </c>
      <c r="C51" s="94" t="s">
        <v>46</v>
      </c>
      <c r="D51" s="94" t="s">
        <v>46</v>
      </c>
      <c r="E51" s="94">
        <v>204.109</v>
      </c>
      <c r="F51" s="94">
        <v>5.236383693783832</v>
      </c>
      <c r="G51" s="94" t="s">
        <v>46</v>
      </c>
      <c r="H51" s="70" t="s">
        <v>46</v>
      </c>
      <c r="J51" s="39"/>
    </row>
    <row r="52" spans="1:10" ht="12.75">
      <c r="A52" s="39"/>
      <c r="B52" s="94"/>
      <c r="C52" s="94"/>
      <c r="D52" s="94"/>
      <c r="E52" s="94"/>
      <c r="F52" s="94"/>
      <c r="G52" s="94"/>
      <c r="H52" s="70"/>
      <c r="J52" s="39"/>
    </row>
    <row r="53" spans="1:10" ht="12.75">
      <c r="A53" s="39" t="s">
        <v>174</v>
      </c>
      <c r="B53" s="52">
        <v>18.977</v>
      </c>
      <c r="C53" s="52">
        <v>14.455</v>
      </c>
      <c r="D53" s="52" t="s">
        <v>46</v>
      </c>
      <c r="E53" s="52">
        <v>33.432</v>
      </c>
      <c r="F53" s="52">
        <v>4.862157314885985</v>
      </c>
      <c r="G53" s="52">
        <v>9.96896551724138</v>
      </c>
      <c r="H53" s="53" t="s">
        <v>46</v>
      </c>
      <c r="J53" s="39"/>
    </row>
    <row r="54" spans="1:10" ht="12.75">
      <c r="A54" s="39" t="s">
        <v>175</v>
      </c>
      <c r="B54" s="52">
        <v>43.59</v>
      </c>
      <c r="C54" s="52">
        <v>2.949</v>
      </c>
      <c r="D54" s="52">
        <v>4.083</v>
      </c>
      <c r="E54" s="52">
        <v>50.622</v>
      </c>
      <c r="F54" s="52">
        <v>5.768925357331922</v>
      </c>
      <c r="G54" s="52">
        <v>15.43979057591623</v>
      </c>
      <c r="H54" s="53">
        <v>28.95744680851064</v>
      </c>
      <c r="J54" s="39"/>
    </row>
    <row r="55" spans="1:10" ht="12.75">
      <c r="A55" s="39" t="s">
        <v>176</v>
      </c>
      <c r="B55" s="52">
        <v>17.371</v>
      </c>
      <c r="C55" s="52" t="s">
        <v>46</v>
      </c>
      <c r="D55" s="52" t="s">
        <v>46</v>
      </c>
      <c r="E55" s="52">
        <v>17.371</v>
      </c>
      <c r="F55" s="52">
        <v>6.090813464235623</v>
      </c>
      <c r="G55" s="52" t="s">
        <v>46</v>
      </c>
      <c r="H55" s="53" t="s">
        <v>46</v>
      </c>
      <c r="J55" s="39"/>
    </row>
    <row r="56" spans="1:10" ht="12.75">
      <c r="A56" s="39" t="s">
        <v>177</v>
      </c>
      <c r="B56" s="52">
        <v>170.42</v>
      </c>
      <c r="C56" s="52">
        <v>0.108</v>
      </c>
      <c r="D56" s="52" t="s">
        <v>46</v>
      </c>
      <c r="E56" s="52">
        <v>170.528</v>
      </c>
      <c r="F56" s="52">
        <v>5.98658095338462</v>
      </c>
      <c r="G56" s="52">
        <v>12</v>
      </c>
      <c r="H56" s="53" t="s">
        <v>46</v>
      </c>
      <c r="J56" s="39"/>
    </row>
    <row r="57" spans="1:10" ht="12.75">
      <c r="A57" s="39" t="s">
        <v>178</v>
      </c>
      <c r="B57" s="52">
        <v>135.708</v>
      </c>
      <c r="C57" s="52">
        <v>0.762</v>
      </c>
      <c r="D57" s="52">
        <v>336.459</v>
      </c>
      <c r="E57" s="52">
        <v>472.929</v>
      </c>
      <c r="F57" s="52">
        <v>5.727525955938212</v>
      </c>
      <c r="G57" s="52">
        <v>13.13793103448276</v>
      </c>
      <c r="H57" s="53">
        <v>16.88796867941575</v>
      </c>
      <c r="J57" s="39"/>
    </row>
    <row r="58" spans="1:10" ht="12.75">
      <c r="A58" s="67" t="s">
        <v>179</v>
      </c>
      <c r="B58" s="94">
        <v>386.06600000000003</v>
      </c>
      <c r="C58" s="94">
        <v>18.274</v>
      </c>
      <c r="D58" s="94">
        <v>340.54200000000003</v>
      </c>
      <c r="E58" s="94">
        <v>744.8820000000001</v>
      </c>
      <c r="F58" s="94">
        <v>5.8079492116981575</v>
      </c>
      <c r="G58" s="94">
        <v>10.699063231850117</v>
      </c>
      <c r="H58" s="70">
        <v>16.972787081339717</v>
      </c>
      <c r="J58" s="39"/>
    </row>
    <row r="59" spans="1:10" ht="12.75">
      <c r="A59" s="39"/>
      <c r="B59" s="94"/>
      <c r="C59" s="94"/>
      <c r="D59" s="94"/>
      <c r="E59" s="94"/>
      <c r="F59" s="94"/>
      <c r="G59" s="94"/>
      <c r="H59" s="70"/>
      <c r="J59" s="39"/>
    </row>
    <row r="60" spans="1:10" ht="12.75">
      <c r="A60" s="39" t="s">
        <v>180</v>
      </c>
      <c r="B60" s="52">
        <v>143.382</v>
      </c>
      <c r="C60" s="52">
        <v>22.595</v>
      </c>
      <c r="D60" s="52">
        <v>0.507</v>
      </c>
      <c r="E60" s="52">
        <v>166.484</v>
      </c>
      <c r="F60" s="52">
        <v>5.218825070976196</v>
      </c>
      <c r="G60" s="52">
        <v>12.926201372997712</v>
      </c>
      <c r="H60" s="53">
        <v>25.35</v>
      </c>
      <c r="J60" s="39"/>
    </row>
    <row r="61" spans="1:10" ht="12.75">
      <c r="A61" s="39" t="s">
        <v>181</v>
      </c>
      <c r="B61" s="52">
        <v>49.34</v>
      </c>
      <c r="C61" s="52" t="s">
        <v>46</v>
      </c>
      <c r="D61" s="52" t="s">
        <v>46</v>
      </c>
      <c r="E61" s="52">
        <v>49.34</v>
      </c>
      <c r="F61" s="52">
        <v>5.70800555298473</v>
      </c>
      <c r="G61" s="52" t="s">
        <v>46</v>
      </c>
      <c r="H61" s="53" t="s">
        <v>46</v>
      </c>
      <c r="J61" s="39"/>
    </row>
    <row r="62" spans="1:10" ht="12.75">
      <c r="A62" s="39" t="s">
        <v>182</v>
      </c>
      <c r="B62" s="52">
        <v>34.125</v>
      </c>
      <c r="C62" s="52">
        <v>52.641</v>
      </c>
      <c r="D62" s="52">
        <v>21.2</v>
      </c>
      <c r="E62" s="52">
        <v>107.966</v>
      </c>
      <c r="F62" s="52">
        <v>6.418092909535452</v>
      </c>
      <c r="G62" s="52">
        <v>11.423828125</v>
      </c>
      <c r="H62" s="53">
        <v>21.968911917098445</v>
      </c>
      <c r="J62" s="39"/>
    </row>
    <row r="63" spans="1:10" ht="12.75">
      <c r="A63" s="67" t="s">
        <v>183</v>
      </c>
      <c r="B63" s="94">
        <v>226.847</v>
      </c>
      <c r="C63" s="94">
        <v>75.236</v>
      </c>
      <c r="D63" s="94">
        <v>21.707</v>
      </c>
      <c r="E63" s="94">
        <v>323.79</v>
      </c>
      <c r="F63" s="94">
        <v>5.474767708459032</v>
      </c>
      <c r="G63" s="94">
        <v>11.837004405286343</v>
      </c>
      <c r="H63" s="70">
        <v>22.037563451776652</v>
      </c>
      <c r="J63" s="39"/>
    </row>
    <row r="64" spans="1:10" ht="12.75">
      <c r="A64" s="39"/>
      <c r="B64" s="94"/>
      <c r="C64" s="94"/>
      <c r="D64" s="94"/>
      <c r="E64" s="94"/>
      <c r="F64" s="94"/>
      <c r="G64" s="94"/>
      <c r="H64" s="70"/>
      <c r="J64" s="39"/>
    </row>
    <row r="65" spans="1:10" s="400" customFormat="1" ht="12.75">
      <c r="A65" s="67" t="s">
        <v>184</v>
      </c>
      <c r="B65" s="94">
        <v>771.673</v>
      </c>
      <c r="C65" s="94">
        <v>183.329</v>
      </c>
      <c r="D65" s="94" t="s">
        <v>46</v>
      </c>
      <c r="E65" s="94">
        <v>955.002</v>
      </c>
      <c r="F65" s="94">
        <v>5.519164336239513</v>
      </c>
      <c r="G65" s="94">
        <v>14.413790392326442</v>
      </c>
      <c r="H65" s="70" t="s">
        <v>46</v>
      </c>
      <c r="I65" s="67"/>
      <c r="J65" s="67"/>
    </row>
    <row r="66" spans="1:10" ht="12.75">
      <c r="A66" s="39"/>
      <c r="B66" s="94"/>
      <c r="C66" s="94"/>
      <c r="D66" s="94"/>
      <c r="E66" s="94"/>
      <c r="F66" s="94"/>
      <c r="G66" s="94"/>
      <c r="H66" s="70"/>
      <c r="J66" s="39"/>
    </row>
    <row r="67" spans="1:10" ht="12.75">
      <c r="A67" s="39" t="s">
        <v>185</v>
      </c>
      <c r="B67" s="52">
        <v>27.637</v>
      </c>
      <c r="C67" s="52">
        <v>23.044</v>
      </c>
      <c r="D67" s="52">
        <v>2.001</v>
      </c>
      <c r="E67" s="52">
        <v>52.681999999999995</v>
      </c>
      <c r="F67" s="52">
        <v>5.565243656866694</v>
      </c>
      <c r="G67" s="52">
        <v>9.98872995231903</v>
      </c>
      <c r="H67" s="53">
        <v>20.418367346938776</v>
      </c>
      <c r="J67" s="39"/>
    </row>
    <row r="68" spans="1:10" ht="12.75">
      <c r="A68" s="39" t="s">
        <v>186</v>
      </c>
      <c r="B68" s="52">
        <v>129.63</v>
      </c>
      <c r="C68" s="52">
        <v>72.788</v>
      </c>
      <c r="D68" s="52">
        <v>56.069</v>
      </c>
      <c r="E68" s="52">
        <v>258.487</v>
      </c>
      <c r="F68" s="52">
        <v>6.375663977965768</v>
      </c>
      <c r="G68" s="52">
        <v>11.000151125887864</v>
      </c>
      <c r="H68" s="53">
        <v>20.455673112002916</v>
      </c>
      <c r="J68" s="39"/>
    </row>
    <row r="69" spans="1:10" ht="12.75">
      <c r="A69" s="67" t="s">
        <v>187</v>
      </c>
      <c r="B69" s="94">
        <v>157.267</v>
      </c>
      <c r="C69" s="94">
        <v>95.832</v>
      </c>
      <c r="D69" s="94">
        <v>58.07</v>
      </c>
      <c r="E69" s="94">
        <v>311.169</v>
      </c>
      <c r="F69" s="94">
        <v>6.216578385643134</v>
      </c>
      <c r="G69" s="94">
        <v>10.738682205289107</v>
      </c>
      <c r="H69" s="70">
        <v>20.454385346953153</v>
      </c>
      <c r="J69" s="39"/>
    </row>
    <row r="70" spans="1:10" ht="12.75">
      <c r="A70" s="39"/>
      <c r="B70" s="94"/>
      <c r="C70" s="94"/>
      <c r="D70" s="94"/>
      <c r="E70" s="94"/>
      <c r="F70" s="94"/>
      <c r="G70" s="94"/>
      <c r="H70" s="70"/>
      <c r="J70" s="39"/>
    </row>
    <row r="71" spans="1:10" ht="12.75">
      <c r="A71" s="39" t="s">
        <v>188</v>
      </c>
      <c r="B71" s="52">
        <v>102.95</v>
      </c>
      <c r="C71" s="52" t="s">
        <v>46</v>
      </c>
      <c r="D71" s="52" t="s">
        <v>46</v>
      </c>
      <c r="E71" s="52">
        <v>102.95</v>
      </c>
      <c r="F71" s="52">
        <v>5.85475432211101</v>
      </c>
      <c r="G71" s="52" t="s">
        <v>46</v>
      </c>
      <c r="H71" s="53" t="s">
        <v>46</v>
      </c>
      <c r="J71" s="39"/>
    </row>
    <row r="72" spans="1:10" ht="12.75">
      <c r="A72" s="39" t="s">
        <v>189</v>
      </c>
      <c r="B72" s="52">
        <v>3.109</v>
      </c>
      <c r="C72" s="52">
        <v>4.84</v>
      </c>
      <c r="D72" s="52">
        <v>0.92</v>
      </c>
      <c r="E72" s="52">
        <v>8.869</v>
      </c>
      <c r="F72" s="52">
        <v>6.156435643564357</v>
      </c>
      <c r="G72" s="52">
        <v>16.923076923076923</v>
      </c>
      <c r="H72" s="53">
        <v>20.444444444444446</v>
      </c>
      <c r="J72" s="39"/>
    </row>
    <row r="73" spans="1:10" ht="12.75">
      <c r="A73" s="39" t="s">
        <v>190</v>
      </c>
      <c r="B73" s="52">
        <v>1.155</v>
      </c>
      <c r="C73" s="52">
        <v>3.814</v>
      </c>
      <c r="D73" s="52">
        <v>0.14</v>
      </c>
      <c r="E73" s="52">
        <v>5.109</v>
      </c>
      <c r="F73" s="52">
        <v>8.49264705882353</v>
      </c>
      <c r="G73" s="52">
        <v>10.08994708994709</v>
      </c>
      <c r="H73" s="53">
        <v>20</v>
      </c>
      <c r="J73" s="39"/>
    </row>
    <row r="74" spans="1:10" ht="12.75">
      <c r="A74" s="39" t="s">
        <v>191</v>
      </c>
      <c r="B74" s="52">
        <v>23.914</v>
      </c>
      <c r="C74" s="52">
        <v>85.053</v>
      </c>
      <c r="D74" s="52">
        <v>0.04</v>
      </c>
      <c r="E74" s="52">
        <v>109.007</v>
      </c>
      <c r="F74" s="52">
        <v>6.782189449801475</v>
      </c>
      <c r="G74" s="52">
        <v>9.670608300170551</v>
      </c>
      <c r="H74" s="53">
        <v>20</v>
      </c>
      <c r="J74" s="39"/>
    </row>
    <row r="75" spans="1:10" ht="12.75">
      <c r="A75" s="39" t="s">
        <v>192</v>
      </c>
      <c r="B75" s="52">
        <v>8.662</v>
      </c>
      <c r="C75" s="52">
        <v>11.784</v>
      </c>
      <c r="D75" s="52">
        <v>1.273</v>
      </c>
      <c r="E75" s="52">
        <v>21.719</v>
      </c>
      <c r="F75" s="52">
        <v>4.346211741093828</v>
      </c>
      <c r="G75" s="52">
        <v>12.224066390041495</v>
      </c>
      <c r="H75" s="53">
        <v>19</v>
      </c>
      <c r="J75" s="39"/>
    </row>
    <row r="76" spans="1:10" ht="12.75">
      <c r="A76" s="39" t="s">
        <v>193</v>
      </c>
      <c r="B76" s="52">
        <v>70.797</v>
      </c>
      <c r="C76" s="52">
        <v>7.564</v>
      </c>
      <c r="D76" s="52">
        <v>18.4</v>
      </c>
      <c r="E76" s="52">
        <v>96.761</v>
      </c>
      <c r="F76" s="52">
        <v>8.443291592128801</v>
      </c>
      <c r="G76" s="52">
        <v>11.745341614906833</v>
      </c>
      <c r="H76" s="53">
        <v>22.33009708737864</v>
      </c>
      <c r="J76" s="39"/>
    </row>
    <row r="77" spans="1:10" ht="12.75">
      <c r="A77" s="39" t="s">
        <v>194</v>
      </c>
      <c r="B77" s="52">
        <v>10.233</v>
      </c>
      <c r="C77" s="52">
        <v>0.18</v>
      </c>
      <c r="D77" s="52" t="s">
        <v>46</v>
      </c>
      <c r="E77" s="52">
        <v>10.413</v>
      </c>
      <c r="F77" s="52">
        <v>5.357591623036649</v>
      </c>
      <c r="G77" s="52">
        <v>7.5</v>
      </c>
      <c r="H77" s="53" t="s">
        <v>46</v>
      </c>
      <c r="J77" s="39"/>
    </row>
    <row r="78" spans="1:10" ht="12.75">
      <c r="A78" s="39" t="s">
        <v>195</v>
      </c>
      <c r="B78" s="52">
        <v>521.157</v>
      </c>
      <c r="C78" s="52">
        <v>1247.616</v>
      </c>
      <c r="D78" s="52">
        <v>132.913</v>
      </c>
      <c r="E78" s="52">
        <v>1901.6860000000001</v>
      </c>
      <c r="F78" s="52">
        <v>5.196759236176896</v>
      </c>
      <c r="G78" s="52">
        <v>15.60280636810445</v>
      </c>
      <c r="H78" s="53">
        <v>19.30191693290735</v>
      </c>
      <c r="J78" s="39"/>
    </row>
    <row r="79" spans="1:10" ht="12.75">
      <c r="A79" s="67" t="s">
        <v>211</v>
      </c>
      <c r="B79" s="94">
        <v>741.9770000000001</v>
      </c>
      <c r="C79" s="94">
        <v>1360.851</v>
      </c>
      <c r="D79" s="94">
        <v>153.686</v>
      </c>
      <c r="E79" s="94">
        <v>2256.5140000000006</v>
      </c>
      <c r="F79" s="94">
        <v>5.523785771716149</v>
      </c>
      <c r="G79" s="94">
        <v>14.94586609849317</v>
      </c>
      <c r="H79" s="70">
        <v>19.625335206231643</v>
      </c>
      <c r="J79" s="39"/>
    </row>
    <row r="80" spans="1:10" ht="12.75">
      <c r="A80" s="39"/>
      <c r="B80" s="94"/>
      <c r="C80" s="94"/>
      <c r="D80" s="94"/>
      <c r="E80" s="94"/>
      <c r="F80" s="94"/>
      <c r="G80" s="94"/>
      <c r="H80" s="70"/>
      <c r="J80" s="39"/>
    </row>
    <row r="81" spans="1:10" ht="12.75">
      <c r="A81" s="39" t="s">
        <v>196</v>
      </c>
      <c r="B81" s="52">
        <v>689.397</v>
      </c>
      <c r="C81" s="52">
        <v>26.183</v>
      </c>
      <c r="D81" s="52">
        <v>1339.382</v>
      </c>
      <c r="E81" s="52">
        <v>2054.962</v>
      </c>
      <c r="F81" s="52">
        <v>4.520043273013376</v>
      </c>
      <c r="G81" s="52">
        <v>19.209831254585474</v>
      </c>
      <c r="H81" s="53">
        <v>25.420041753653447</v>
      </c>
      <c r="J81" s="39"/>
    </row>
    <row r="82" spans="1:10" ht="12.75">
      <c r="A82" s="39" t="s">
        <v>197</v>
      </c>
      <c r="B82" s="52">
        <v>315.857</v>
      </c>
      <c r="C82" s="52">
        <v>120.612</v>
      </c>
      <c r="D82" s="52">
        <v>586.694</v>
      </c>
      <c r="E82" s="52">
        <v>1023.163</v>
      </c>
      <c r="F82" s="52">
        <v>4.099909138110073</v>
      </c>
      <c r="G82" s="52">
        <v>16.10522099078649</v>
      </c>
      <c r="H82" s="53">
        <v>26.10894041208669</v>
      </c>
      <c r="J82" s="39"/>
    </row>
    <row r="83" spans="1:10" ht="12.75">
      <c r="A83" s="67" t="s">
        <v>198</v>
      </c>
      <c r="B83" s="94">
        <v>1005.2540000000001</v>
      </c>
      <c r="C83" s="94">
        <v>146.795</v>
      </c>
      <c r="D83" s="94">
        <v>1926.076</v>
      </c>
      <c r="E83" s="94">
        <v>3078.125</v>
      </c>
      <c r="F83" s="94">
        <v>4.3790468722774</v>
      </c>
      <c r="G83" s="94">
        <v>16.58325802078626</v>
      </c>
      <c r="H83" s="70">
        <v>25.626002847221297</v>
      </c>
      <c r="J83" s="39"/>
    </row>
    <row r="84" spans="1:10" ht="12.75">
      <c r="A84" s="39"/>
      <c r="B84" s="94"/>
      <c r="C84" s="94"/>
      <c r="D84" s="94"/>
      <c r="E84" s="94"/>
      <c r="F84" s="94"/>
      <c r="G84" s="94"/>
      <c r="H84" s="70"/>
      <c r="J84" s="39"/>
    </row>
    <row r="85" spans="1:10" ht="12.75">
      <c r="A85" s="55" t="s">
        <v>199</v>
      </c>
      <c r="B85" s="220">
        <v>5272.78</v>
      </c>
      <c r="C85" s="220">
        <v>1957.0310000000004</v>
      </c>
      <c r="D85" s="220">
        <v>2715.4150000000004</v>
      </c>
      <c r="E85" s="220">
        <v>9945.226</v>
      </c>
      <c r="F85" s="220">
        <v>5.020093589188212</v>
      </c>
      <c r="G85" s="220">
        <v>14.24808159937097</v>
      </c>
      <c r="H85" s="221">
        <v>22.94762150239582</v>
      </c>
      <c r="J85" s="39"/>
    </row>
    <row r="86" spans="1:10" ht="12.75">
      <c r="A86" s="71" t="s">
        <v>136</v>
      </c>
      <c r="B86" s="52">
        <v>265.4072219192708</v>
      </c>
      <c r="C86" s="52">
        <v>98.48761921943263</v>
      </c>
      <c r="D86" s="52">
        <v>136.797108861297</v>
      </c>
      <c r="E86" s="52">
        <v>500.6919500000005</v>
      </c>
      <c r="F86" s="52">
        <v>6.379367895377147</v>
      </c>
      <c r="G86" s="52">
        <v>18.10101437592954</v>
      </c>
      <c r="H86" s="53">
        <v>29.18649645003136</v>
      </c>
      <c r="J86" s="39"/>
    </row>
    <row r="87" spans="1:10" ht="12.75">
      <c r="A87" s="39"/>
      <c r="B87" s="94"/>
      <c r="C87" s="94"/>
      <c r="D87" s="94"/>
      <c r="E87" s="94"/>
      <c r="F87" s="94"/>
      <c r="G87" s="94"/>
      <c r="H87" s="70"/>
      <c r="J87" s="39"/>
    </row>
    <row r="88" spans="1:10" ht="13.5" thickBot="1">
      <c r="A88" s="74" t="s">
        <v>137</v>
      </c>
      <c r="B88" s="58">
        <v>5538.187221919271</v>
      </c>
      <c r="C88" s="58">
        <v>2055.518619219433</v>
      </c>
      <c r="D88" s="58">
        <v>2852.2121088612976</v>
      </c>
      <c r="E88" s="58">
        <v>10445.917950000003</v>
      </c>
      <c r="F88" s="58">
        <v>5.0709620426775395</v>
      </c>
      <c r="G88" s="58">
        <v>14.38946475170302</v>
      </c>
      <c r="H88" s="59">
        <v>23.18532335805571</v>
      </c>
      <c r="J88" s="39"/>
    </row>
    <row r="89" ht="12.75">
      <c r="J89" s="39"/>
    </row>
    <row r="90" ht="12.75">
      <c r="J90" s="39"/>
    </row>
    <row r="91" ht="12.75">
      <c r="J91" s="39"/>
    </row>
    <row r="92" ht="12.75">
      <c r="J92" s="39"/>
    </row>
    <row r="93" ht="12.75">
      <c r="J93" s="39"/>
    </row>
    <row r="94" ht="12.75">
      <c r="J94" s="39"/>
    </row>
    <row r="95" ht="12.75">
      <c r="J95" s="39"/>
    </row>
    <row r="96" ht="12.75">
      <c r="J96" s="39"/>
    </row>
    <row r="97" ht="12.75">
      <c r="J97" s="39"/>
    </row>
    <row r="98" ht="12.75">
      <c r="J98" s="39"/>
    </row>
  </sheetData>
  <mergeCells count="8">
    <mergeCell ref="A1:H1"/>
    <mergeCell ref="A3:H3"/>
    <mergeCell ref="A5:A7"/>
    <mergeCell ref="B5:E5"/>
    <mergeCell ref="F5:H5"/>
    <mergeCell ref="C6:C7"/>
    <mergeCell ref="E6:E7"/>
    <mergeCell ref="G6:G7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59" r:id="rId1"/>
  <rowBreaks count="1" manualBreakCount="1">
    <brk id="89" max="7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22" transitionEvaluation="1"/>
  <dimension ref="A1:AA34"/>
  <sheetViews>
    <sheetView showGridLines="0" zoomScale="75" zoomScaleNormal="75" workbookViewId="0" topLeftCell="A1">
      <selection activeCell="C25" sqref="C25"/>
    </sheetView>
  </sheetViews>
  <sheetFormatPr defaultColWidth="12.57421875" defaultRowHeight="12.75"/>
  <cols>
    <col min="1" max="1" width="25.140625" style="469" customWidth="1"/>
    <col min="2" max="2" width="12.7109375" style="469" customWidth="1"/>
    <col min="3" max="3" width="21.7109375" style="469" customWidth="1"/>
    <col min="4" max="5" width="12.7109375" style="469" customWidth="1"/>
    <col min="6" max="6" width="21.7109375" style="469" customWidth="1"/>
    <col min="7" max="7" width="12.7109375" style="469" customWidth="1"/>
    <col min="8" max="8" width="26.7109375" style="469" customWidth="1"/>
    <col min="9" max="9" width="2.28125" style="469" customWidth="1"/>
    <col min="10" max="10" width="17.7109375" style="469" customWidth="1"/>
    <col min="11" max="11" width="2.28125" style="469" customWidth="1"/>
    <col min="12" max="12" width="17.7109375" style="469" customWidth="1"/>
    <col min="13" max="13" width="2.28125" style="469" customWidth="1"/>
    <col min="14" max="14" width="17.7109375" style="469" customWidth="1"/>
    <col min="15" max="15" width="2.28125" style="469" customWidth="1"/>
    <col min="16" max="16" width="17.7109375" style="469" customWidth="1"/>
    <col min="17" max="17" width="2.28125" style="469" customWidth="1"/>
    <col min="18" max="18" width="17.7109375" style="469" customWidth="1"/>
    <col min="19" max="19" width="2.28125" style="469" customWidth="1"/>
    <col min="20" max="20" width="17.7109375" style="469" customWidth="1"/>
    <col min="21" max="21" width="2.28125" style="469" customWidth="1"/>
    <col min="22" max="22" width="17.7109375" style="469" customWidth="1"/>
    <col min="23" max="23" width="2.28125" style="469" customWidth="1"/>
    <col min="24" max="24" width="17.7109375" style="469" customWidth="1"/>
    <col min="25" max="16384" width="12.57421875" style="469" customWidth="1"/>
  </cols>
  <sheetData>
    <row r="1" spans="1:6" s="465" customFormat="1" ht="18">
      <c r="A1" s="633" t="s">
        <v>0</v>
      </c>
      <c r="B1" s="633"/>
      <c r="C1" s="633"/>
      <c r="D1" s="633"/>
      <c r="E1" s="633"/>
      <c r="F1" s="633"/>
    </row>
    <row r="2" ht="12.75">
      <c r="A2" s="769" t="s">
        <v>412</v>
      </c>
    </row>
    <row r="3" spans="1:6" s="466" customFormat="1" ht="15">
      <c r="A3" s="716" t="s">
        <v>329</v>
      </c>
      <c r="B3" s="716"/>
      <c r="C3" s="716"/>
      <c r="D3" s="716"/>
      <c r="E3" s="716"/>
      <c r="F3" s="716"/>
    </row>
    <row r="4" spans="1:8" ht="13.5" thickBot="1">
      <c r="A4" s="467"/>
      <c r="B4" s="467"/>
      <c r="C4" s="467"/>
      <c r="D4" s="467"/>
      <c r="E4" s="467"/>
      <c r="F4" s="467"/>
      <c r="G4" s="468"/>
      <c r="H4" s="468"/>
    </row>
    <row r="5" spans="1:8" ht="12.75">
      <c r="A5" s="470"/>
      <c r="B5" s="713" t="s">
        <v>44</v>
      </c>
      <c r="C5" s="714"/>
      <c r="D5" s="715"/>
      <c r="E5" s="713" t="s">
        <v>222</v>
      </c>
      <c r="F5" s="714"/>
      <c r="G5" s="468"/>
      <c r="H5" s="468"/>
    </row>
    <row r="6" spans="1:8" ht="12.75">
      <c r="A6" s="471" t="s">
        <v>1</v>
      </c>
      <c r="B6" s="472"/>
      <c r="C6" s="473" t="s">
        <v>287</v>
      </c>
      <c r="D6" s="472"/>
      <c r="E6" s="472"/>
      <c r="F6" s="473" t="s">
        <v>287</v>
      </c>
      <c r="G6" s="468"/>
      <c r="H6" s="468"/>
    </row>
    <row r="7" spans="1:27" ht="12.75">
      <c r="A7" s="474"/>
      <c r="B7" s="475" t="s">
        <v>45</v>
      </c>
      <c r="C7" s="476" t="s">
        <v>288</v>
      </c>
      <c r="D7" s="475" t="s">
        <v>10</v>
      </c>
      <c r="E7" s="475" t="s">
        <v>45</v>
      </c>
      <c r="F7" s="476" t="s">
        <v>288</v>
      </c>
      <c r="G7" s="468"/>
      <c r="H7" s="468"/>
      <c r="Y7" s="477"/>
      <c r="AA7" s="477"/>
    </row>
    <row r="8" spans="1:27" ht="13.5" customHeight="1" thickBot="1">
      <c r="A8" s="478"/>
      <c r="B8" s="479"/>
      <c r="C8" s="480" t="s">
        <v>289</v>
      </c>
      <c r="D8" s="479"/>
      <c r="E8" s="479"/>
      <c r="F8" s="480" t="s">
        <v>289</v>
      </c>
      <c r="G8" s="468"/>
      <c r="H8" s="468"/>
      <c r="Y8" s="477"/>
      <c r="AA8" s="477"/>
    </row>
    <row r="9" spans="1:27" ht="12.75">
      <c r="A9" s="586">
        <v>1991</v>
      </c>
      <c r="B9" s="481">
        <v>591</v>
      </c>
      <c r="C9" s="481">
        <v>24354</v>
      </c>
      <c r="D9" s="481">
        <v>24945</v>
      </c>
      <c r="E9" s="482">
        <v>5.7</v>
      </c>
      <c r="F9" s="483">
        <v>77.3</v>
      </c>
      <c r="G9" s="717"/>
      <c r="H9" s="717"/>
      <c r="Y9" s="477"/>
      <c r="AA9" s="477"/>
    </row>
    <row r="10" spans="1:27" ht="12.75">
      <c r="A10" s="327">
        <v>1992</v>
      </c>
      <c r="B10" s="481">
        <v>620</v>
      </c>
      <c r="C10" s="481">
        <v>24667</v>
      </c>
      <c r="D10" s="481">
        <v>25287</v>
      </c>
      <c r="E10" s="482">
        <v>5.7</v>
      </c>
      <c r="F10" s="483">
        <v>77.5</v>
      </c>
      <c r="G10" s="717"/>
      <c r="H10" s="717"/>
      <c r="Y10" s="477"/>
      <c r="AA10" s="477"/>
    </row>
    <row r="11" spans="1:27" ht="12.75">
      <c r="A11" s="327">
        <v>1993</v>
      </c>
      <c r="B11" s="481">
        <v>666</v>
      </c>
      <c r="C11" s="481">
        <v>26451</v>
      </c>
      <c r="D11" s="481">
        <v>27117</v>
      </c>
      <c r="E11" s="482">
        <v>6.1</v>
      </c>
      <c r="F11" s="483">
        <v>78.1</v>
      </c>
      <c r="G11" s="717"/>
      <c r="H11" s="717"/>
      <c r="Y11" s="477"/>
      <c r="AA11" s="477"/>
    </row>
    <row r="12" spans="1:27" ht="12.75">
      <c r="A12" s="327">
        <v>1994</v>
      </c>
      <c r="B12" s="481">
        <v>803</v>
      </c>
      <c r="C12" s="481">
        <v>28238</v>
      </c>
      <c r="D12" s="481">
        <v>29041</v>
      </c>
      <c r="E12" s="482">
        <v>6.3</v>
      </c>
      <c r="F12" s="483">
        <v>77.5</v>
      </c>
      <c r="G12" s="717"/>
      <c r="H12" s="717"/>
      <c r="Y12" s="477"/>
      <c r="AA12" s="477"/>
    </row>
    <row r="13" spans="1:27" ht="12.75">
      <c r="A13" s="327">
        <v>1995</v>
      </c>
      <c r="B13" s="481">
        <v>785</v>
      </c>
      <c r="C13" s="481">
        <v>28827</v>
      </c>
      <c r="D13" s="481">
        <v>29612</v>
      </c>
      <c r="E13" s="482">
        <v>6.2</v>
      </c>
      <c r="F13" s="483">
        <v>78.2</v>
      </c>
      <c r="G13" s="717"/>
      <c r="H13" s="717"/>
      <c r="Y13" s="477"/>
      <c r="AA13" s="477"/>
    </row>
    <row r="14" spans="1:8" ht="12.75">
      <c r="A14" s="327">
        <v>1996</v>
      </c>
      <c r="B14" s="484">
        <v>792.545</v>
      </c>
      <c r="C14" s="481">
        <v>29873</v>
      </c>
      <c r="D14" s="481">
        <v>30666.153</v>
      </c>
      <c r="E14" s="482">
        <v>6.16</v>
      </c>
      <c r="F14" s="483">
        <v>78.7</v>
      </c>
      <c r="G14" s="717"/>
      <c r="H14" s="717"/>
    </row>
    <row r="15" spans="1:8" ht="12.75">
      <c r="A15" s="327">
        <v>1997</v>
      </c>
      <c r="B15" s="485">
        <v>1486.626</v>
      </c>
      <c r="C15" s="481">
        <v>28297</v>
      </c>
      <c r="D15" s="484">
        <v>29783.626</v>
      </c>
      <c r="E15" s="482">
        <v>6.5</v>
      </c>
      <c r="F15" s="483">
        <v>84.5</v>
      </c>
      <c r="G15" s="717"/>
      <c r="H15" s="717"/>
    </row>
    <row r="16" spans="1:8" ht="12.75">
      <c r="A16" s="327">
        <v>1998</v>
      </c>
      <c r="B16" s="485">
        <v>1423.695</v>
      </c>
      <c r="C16" s="481">
        <v>32973</v>
      </c>
      <c r="D16" s="484">
        <v>34397.066</v>
      </c>
      <c r="E16" s="482">
        <v>6.2</v>
      </c>
      <c r="F16" s="483">
        <v>83</v>
      </c>
      <c r="G16" s="717"/>
      <c r="H16" s="717"/>
    </row>
    <row r="17" spans="1:8" ht="12.75">
      <c r="A17" s="327">
        <v>1999</v>
      </c>
      <c r="B17" s="485">
        <v>1392</v>
      </c>
      <c r="C17" s="481">
        <v>34277</v>
      </c>
      <c r="D17" s="484">
        <v>35669</v>
      </c>
      <c r="E17" s="482">
        <v>6.1</v>
      </c>
      <c r="F17" s="483">
        <v>84.1</v>
      </c>
      <c r="G17" s="717"/>
      <c r="H17" s="717"/>
    </row>
    <row r="18" spans="1:8" ht="12.75">
      <c r="A18" s="327">
        <v>2000</v>
      </c>
      <c r="B18" s="485">
        <v>1245.944</v>
      </c>
      <c r="C18" s="481">
        <v>34254.951</v>
      </c>
      <c r="D18" s="484">
        <v>35500.895000000004</v>
      </c>
      <c r="E18" s="482">
        <v>6.2</v>
      </c>
      <c r="F18" s="483">
        <v>84.8</v>
      </c>
      <c r="G18" s="718"/>
      <c r="H18" s="717"/>
    </row>
    <row r="19" spans="1:8" ht="12.75">
      <c r="A19" s="329" t="s">
        <v>207</v>
      </c>
      <c r="B19" s="484">
        <v>1355.998738178</v>
      </c>
      <c r="C19" s="481">
        <v>34975.225389572</v>
      </c>
      <c r="D19" s="484">
        <v>36330.8453769538</v>
      </c>
      <c r="E19" s="482">
        <v>6.348858397451801</v>
      </c>
      <c r="F19" s="483">
        <v>85.2185784524967</v>
      </c>
      <c r="G19" s="718"/>
      <c r="H19" s="717"/>
    </row>
    <row r="20" spans="1:8" ht="12.75">
      <c r="A20" s="329" t="s">
        <v>223</v>
      </c>
      <c r="B20" s="484">
        <v>1551.7975425351</v>
      </c>
      <c r="C20" s="481">
        <v>35471.746763866</v>
      </c>
      <c r="D20" s="484">
        <v>37023.5443064011</v>
      </c>
      <c r="E20" s="482">
        <v>6.321942715432687</v>
      </c>
      <c r="F20" s="483">
        <v>86.2744466826772</v>
      </c>
      <c r="G20" s="718"/>
      <c r="H20" s="717"/>
    </row>
    <row r="21" spans="1:8" ht="12.75">
      <c r="A21" s="329" t="s">
        <v>236</v>
      </c>
      <c r="B21" s="484">
        <v>1686.534</v>
      </c>
      <c r="C21" s="481">
        <v>36493.566</v>
      </c>
      <c r="D21" s="484">
        <v>38180.099</v>
      </c>
      <c r="E21" s="482">
        <v>6.3</v>
      </c>
      <c r="F21" s="483">
        <v>87.1</v>
      </c>
      <c r="G21" s="718"/>
      <c r="H21" s="717"/>
    </row>
    <row r="22" spans="1:8" ht="12.75">
      <c r="A22" s="586">
        <v>2004</v>
      </c>
      <c r="B22" s="484">
        <v>1763.831143910599</v>
      </c>
      <c r="C22" s="481">
        <v>36070.81070266994</v>
      </c>
      <c r="D22" s="484">
        <v>37834.64184658054</v>
      </c>
      <c r="E22" s="482">
        <v>6.5125317511705525</v>
      </c>
      <c r="F22" s="483">
        <v>84.96158310727155</v>
      </c>
      <c r="G22" s="486"/>
      <c r="H22" s="487"/>
    </row>
    <row r="23" spans="1:8" ht="12.75">
      <c r="A23" s="586">
        <v>2005</v>
      </c>
      <c r="B23" s="484">
        <v>1577</v>
      </c>
      <c r="C23" s="481">
        <v>37128</v>
      </c>
      <c r="D23" s="484">
        <v>38705</v>
      </c>
      <c r="E23" s="482">
        <v>6.718925299623229</v>
      </c>
      <c r="F23" s="483">
        <v>85</v>
      </c>
      <c r="G23" s="719"/>
      <c r="H23" s="719"/>
    </row>
    <row r="24" spans="1:8" ht="12.75">
      <c r="A24" s="586">
        <v>2006</v>
      </c>
      <c r="B24" s="472">
        <f>2022902/1000</f>
        <v>2022.902</v>
      </c>
      <c r="C24" s="481">
        <f>37254070/1000</f>
        <v>37254.07</v>
      </c>
      <c r="D24" s="472">
        <f>39276972/1000</f>
        <v>39276.972</v>
      </c>
      <c r="E24" s="482">
        <v>7.108241031943217</v>
      </c>
      <c r="F24" s="483">
        <v>86.45665107194999</v>
      </c>
      <c r="G24" s="719"/>
      <c r="H24" s="719"/>
    </row>
    <row r="25" spans="1:8" ht="13.5" thickBot="1">
      <c r="A25" s="587">
        <v>2007</v>
      </c>
      <c r="B25" s="479">
        <v>1975.516</v>
      </c>
      <c r="C25" s="488">
        <v>39513.029</v>
      </c>
      <c r="D25" s="479">
        <v>41488.545000000006</v>
      </c>
      <c r="E25" s="489">
        <v>6.4586300490606</v>
      </c>
      <c r="F25" s="490">
        <v>86.72285387182035</v>
      </c>
      <c r="G25" s="719"/>
      <c r="H25" s="719"/>
    </row>
    <row r="26" spans="4:8" ht="12.75">
      <c r="D26" s="491"/>
      <c r="G26" s="468"/>
      <c r="H26" s="468"/>
    </row>
    <row r="27" spans="7:8" ht="12.75">
      <c r="G27" s="468"/>
      <c r="H27" s="468"/>
    </row>
    <row r="28" spans="3:8" ht="12.75">
      <c r="C28" s="313"/>
      <c r="G28" s="468"/>
      <c r="H28" s="468"/>
    </row>
    <row r="29" ht="12.75">
      <c r="C29" s="313"/>
    </row>
    <row r="30" ht="12.75">
      <c r="C30" s="313"/>
    </row>
    <row r="31" ht="12.75">
      <c r="C31" s="313"/>
    </row>
    <row r="32" ht="12.75">
      <c r="C32" s="313"/>
    </row>
    <row r="33" ht="12.75">
      <c r="C33" s="313"/>
    </row>
    <row r="34" ht="12.75">
      <c r="C34" s="313"/>
    </row>
  </sheetData>
  <mergeCells count="20">
    <mergeCell ref="G21:H21"/>
    <mergeCell ref="G25:H25"/>
    <mergeCell ref="G17:H17"/>
    <mergeCell ref="G18:H18"/>
    <mergeCell ref="G19:H19"/>
    <mergeCell ref="G20:H20"/>
    <mergeCell ref="G23:H23"/>
    <mergeCell ref="G24:H24"/>
    <mergeCell ref="G13:H13"/>
    <mergeCell ref="G14:H14"/>
    <mergeCell ref="G15:H15"/>
    <mergeCell ref="G16:H16"/>
    <mergeCell ref="G9:H9"/>
    <mergeCell ref="G10:H10"/>
    <mergeCell ref="G11:H11"/>
    <mergeCell ref="G12:H12"/>
    <mergeCell ref="B5:D5"/>
    <mergeCell ref="E5:F5"/>
    <mergeCell ref="A1:F1"/>
    <mergeCell ref="A3:F3"/>
  </mergeCells>
  <hyperlinks>
    <hyperlink ref="A2" location="'Indice'!A1" display="Volver al Indice"/>
  </hyperlinks>
  <printOptions horizontalCentered="1"/>
  <pageMargins left="0.75" right="0.75" top="0.590551181102362" bottom="0.9842519690000001" header="0" footer="0"/>
  <pageSetup horizontalDpi="600" verticalDpi="600" orientation="portrait" paperSize="9" scale="73" r:id="rId1"/>
  <ignoredErrors>
    <ignoredError sqref="A19:A21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221" transitionEvaluation="1"/>
  <dimension ref="A1:H32"/>
  <sheetViews>
    <sheetView showGridLines="0" zoomScale="75" zoomScaleNormal="75" workbookViewId="0" topLeftCell="A1">
      <selection activeCell="J18" sqref="J18"/>
    </sheetView>
  </sheetViews>
  <sheetFormatPr defaultColWidth="12.57421875" defaultRowHeight="12.75"/>
  <cols>
    <col min="1" max="1" width="26.7109375" style="469" customWidth="1"/>
    <col min="2" max="2" width="12.7109375" style="469" customWidth="1"/>
    <col min="3" max="3" width="23.7109375" style="469" customWidth="1"/>
    <col min="4" max="4" width="12.7109375" style="469" customWidth="1"/>
    <col min="5" max="5" width="27.140625" style="469" customWidth="1"/>
    <col min="6" max="7" width="12.7109375" style="469" customWidth="1"/>
    <col min="8" max="8" width="26.7109375" style="469" customWidth="1"/>
    <col min="9" max="9" width="2.28125" style="469" customWidth="1"/>
    <col min="10" max="10" width="17.7109375" style="469" customWidth="1"/>
    <col min="11" max="11" width="2.28125" style="469" customWidth="1"/>
    <col min="12" max="12" width="17.7109375" style="469" customWidth="1"/>
    <col min="13" max="13" width="2.28125" style="469" customWidth="1"/>
    <col min="14" max="14" width="17.7109375" style="469" customWidth="1"/>
    <col min="15" max="15" width="2.28125" style="469" customWidth="1"/>
    <col min="16" max="16" width="17.7109375" style="469" customWidth="1"/>
    <col min="17" max="17" width="2.28125" style="469" customWidth="1"/>
    <col min="18" max="18" width="17.7109375" style="469" customWidth="1"/>
    <col min="19" max="19" width="2.28125" style="469" customWidth="1"/>
    <col min="20" max="20" width="17.7109375" style="469" customWidth="1"/>
    <col min="21" max="21" width="2.28125" style="469" customWidth="1"/>
    <col min="22" max="22" width="17.7109375" style="469" customWidth="1"/>
    <col min="23" max="23" width="2.28125" style="469" customWidth="1"/>
    <col min="24" max="24" width="17.7109375" style="469" customWidth="1"/>
    <col min="25" max="16384" width="12.57421875" style="469" customWidth="1"/>
  </cols>
  <sheetData>
    <row r="1" spans="1:7" s="465" customFormat="1" ht="18">
      <c r="A1" s="633" t="s">
        <v>0</v>
      </c>
      <c r="B1" s="633"/>
      <c r="C1" s="633"/>
      <c r="D1" s="633"/>
      <c r="E1" s="633"/>
      <c r="F1" s="633"/>
      <c r="G1" s="633"/>
    </row>
    <row r="2" ht="12.75">
      <c r="A2" s="769" t="s">
        <v>412</v>
      </c>
    </row>
    <row r="3" spans="1:7" s="466" customFormat="1" ht="15">
      <c r="A3" s="716" t="s">
        <v>330</v>
      </c>
      <c r="B3" s="716"/>
      <c r="C3" s="716"/>
      <c r="D3" s="716"/>
      <c r="E3" s="716"/>
      <c r="F3" s="716"/>
      <c r="G3" s="716"/>
    </row>
    <row r="4" spans="1:7" s="466" customFormat="1" ht="15">
      <c r="A4" s="716" t="s">
        <v>281</v>
      </c>
      <c r="B4" s="716"/>
      <c r="C4" s="716"/>
      <c r="D4" s="716"/>
      <c r="E4" s="716"/>
      <c r="F4" s="716"/>
      <c r="G4" s="716"/>
    </row>
    <row r="5" ht="13.5" thickBot="1"/>
    <row r="6" spans="1:7" ht="12.75">
      <c r="A6" s="470"/>
      <c r="B6" s="713" t="s">
        <v>47</v>
      </c>
      <c r="C6" s="714"/>
      <c r="D6" s="714"/>
      <c r="E6" s="714"/>
      <c r="F6" s="715"/>
      <c r="G6" s="492" t="s">
        <v>48</v>
      </c>
    </row>
    <row r="7" spans="1:7" ht="12.75">
      <c r="A7" s="474"/>
      <c r="B7" s="720"/>
      <c r="C7" s="721"/>
      <c r="D7" s="722"/>
      <c r="E7" s="473"/>
      <c r="F7" s="723" t="s">
        <v>10</v>
      </c>
      <c r="G7" s="476" t="s">
        <v>49</v>
      </c>
    </row>
    <row r="8" spans="1:8" ht="12.75">
      <c r="A8" s="474"/>
      <c r="B8" s="728" t="s">
        <v>50</v>
      </c>
      <c r="C8" s="719"/>
      <c r="D8" s="729"/>
      <c r="E8" s="476" t="s">
        <v>51</v>
      </c>
      <c r="F8" s="724"/>
      <c r="G8" s="476" t="s">
        <v>52</v>
      </c>
      <c r="H8" s="468"/>
    </row>
    <row r="9" spans="1:8" ht="12.75">
      <c r="A9" s="471" t="s">
        <v>1</v>
      </c>
      <c r="B9" s="725"/>
      <c r="C9" s="726"/>
      <c r="D9" s="727"/>
      <c r="E9" s="493"/>
      <c r="F9" s="724"/>
      <c r="G9" s="476" t="s">
        <v>251</v>
      </c>
      <c r="H9" s="468"/>
    </row>
    <row r="10" spans="1:8" ht="12.75">
      <c r="A10" s="474"/>
      <c r="B10" s="472"/>
      <c r="C10" s="473" t="s">
        <v>287</v>
      </c>
      <c r="D10" s="472"/>
      <c r="E10" s="473" t="s">
        <v>287</v>
      </c>
      <c r="F10" s="724"/>
      <c r="G10" s="476" t="s">
        <v>252</v>
      </c>
      <c r="H10" s="468"/>
    </row>
    <row r="11" spans="1:8" ht="12.75">
      <c r="A11" s="474"/>
      <c r="B11" s="475" t="s">
        <v>45</v>
      </c>
      <c r="C11" s="476" t="s">
        <v>288</v>
      </c>
      <c r="D11" s="475" t="s">
        <v>10</v>
      </c>
      <c r="E11" s="476" t="s">
        <v>288</v>
      </c>
      <c r="F11" s="724"/>
      <c r="G11" s="476" t="s">
        <v>53</v>
      </c>
      <c r="H11" s="468"/>
    </row>
    <row r="12" spans="1:8" ht="13.5" thickBot="1">
      <c r="A12" s="478"/>
      <c r="B12" s="479"/>
      <c r="C12" s="480" t="s">
        <v>289</v>
      </c>
      <c r="D12" s="479"/>
      <c r="E12" s="480" t="s">
        <v>289</v>
      </c>
      <c r="F12" s="682"/>
      <c r="G12" s="494" t="s">
        <v>213</v>
      </c>
      <c r="H12" s="468"/>
    </row>
    <row r="13" spans="1:8" ht="12.75">
      <c r="A13" s="327">
        <v>1992</v>
      </c>
      <c r="B13" s="481">
        <v>3518</v>
      </c>
      <c r="C13" s="481">
        <v>1031296</v>
      </c>
      <c r="D13" s="481">
        <v>1034814</v>
      </c>
      <c r="E13" s="481" t="s">
        <v>351</v>
      </c>
      <c r="F13" s="481">
        <v>1916439</v>
      </c>
      <c r="G13" s="495">
        <v>171.06</v>
      </c>
      <c r="H13" s="468"/>
    </row>
    <row r="14" spans="1:8" ht="12.75">
      <c r="A14" s="327">
        <v>1993</v>
      </c>
      <c r="B14" s="481">
        <v>4072</v>
      </c>
      <c r="C14" s="481">
        <v>1018604</v>
      </c>
      <c r="D14" s="481">
        <v>1022677</v>
      </c>
      <c r="E14" s="481">
        <v>1046726</v>
      </c>
      <c r="F14" s="481">
        <v>2069403</v>
      </c>
      <c r="G14" s="495">
        <v>148.42</v>
      </c>
      <c r="H14" s="468"/>
    </row>
    <row r="15" spans="1:8" ht="12.75">
      <c r="A15" s="327">
        <v>1994</v>
      </c>
      <c r="B15" s="481">
        <v>5062</v>
      </c>
      <c r="C15" s="481">
        <v>1060243</v>
      </c>
      <c r="D15" s="481">
        <v>1065305</v>
      </c>
      <c r="E15" s="481">
        <v>1128068</v>
      </c>
      <c r="F15" s="481">
        <v>2193373</v>
      </c>
      <c r="G15" s="495">
        <v>158.59</v>
      </c>
      <c r="H15" s="468"/>
    </row>
    <row r="16" spans="1:8" ht="12.75">
      <c r="A16" s="327">
        <v>1995</v>
      </c>
      <c r="B16" s="481">
        <v>4874</v>
      </c>
      <c r="C16" s="481">
        <v>1098712</v>
      </c>
      <c r="D16" s="481">
        <v>1103586</v>
      </c>
      <c r="E16" s="481">
        <v>1155066</v>
      </c>
      <c r="F16" s="481">
        <v>2258652</v>
      </c>
      <c r="G16" s="495">
        <v>180.53</v>
      </c>
      <c r="H16" s="468"/>
    </row>
    <row r="17" spans="1:8" ht="12.75">
      <c r="A17" s="327">
        <v>1996</v>
      </c>
      <c r="B17" s="481">
        <v>4890.9</v>
      </c>
      <c r="C17" s="481">
        <v>1177266</v>
      </c>
      <c r="D17" s="481">
        <v>1182157</v>
      </c>
      <c r="E17" s="481">
        <v>1173993</v>
      </c>
      <c r="F17" s="481">
        <v>2356150</v>
      </c>
      <c r="G17" s="495">
        <v>196.76</v>
      </c>
      <c r="H17" s="468"/>
    </row>
    <row r="18" spans="1:8" ht="12.75">
      <c r="A18" s="327">
        <v>1997</v>
      </c>
      <c r="B18" s="481">
        <v>5860.4</v>
      </c>
      <c r="C18" s="481">
        <v>1444779</v>
      </c>
      <c r="D18" s="481">
        <v>1450639.7</v>
      </c>
      <c r="E18" s="481">
        <v>950496</v>
      </c>
      <c r="F18" s="481">
        <v>2401135.8</v>
      </c>
      <c r="G18" s="495">
        <v>207.38</v>
      </c>
      <c r="H18" s="468"/>
    </row>
    <row r="19" spans="1:8" ht="12.75">
      <c r="A19" s="327">
        <v>1998</v>
      </c>
      <c r="B19" s="481">
        <v>8790.8</v>
      </c>
      <c r="C19" s="481">
        <v>1389473</v>
      </c>
      <c r="D19" s="481">
        <v>1398264</v>
      </c>
      <c r="E19" s="481">
        <v>1346098</v>
      </c>
      <c r="F19" s="481">
        <v>2744362</v>
      </c>
      <c r="G19" s="495">
        <v>147.79</v>
      </c>
      <c r="H19" s="468"/>
    </row>
    <row r="20" spans="1:8" ht="12.75">
      <c r="A20" s="327">
        <v>1999</v>
      </c>
      <c r="B20" s="481">
        <v>8477</v>
      </c>
      <c r="C20" s="481">
        <v>1661252</v>
      </c>
      <c r="D20" s="481">
        <v>1669729</v>
      </c>
      <c r="E20" s="481">
        <v>1222525</v>
      </c>
      <c r="F20" s="481">
        <v>2892254</v>
      </c>
      <c r="G20" s="495">
        <v>135.92</v>
      </c>
      <c r="H20" s="468"/>
    </row>
    <row r="21" spans="1:8" ht="12.75">
      <c r="A21" s="327">
        <v>2000</v>
      </c>
      <c r="B21" s="481">
        <v>7774.6</v>
      </c>
      <c r="C21" s="481">
        <v>1675765.3</v>
      </c>
      <c r="D21" s="481">
        <v>1683539.9</v>
      </c>
      <c r="E21" s="481">
        <v>1228850.2</v>
      </c>
      <c r="F21" s="481">
        <v>2912390.1</v>
      </c>
      <c r="G21" s="495">
        <v>105.41</v>
      </c>
      <c r="H21" s="468"/>
    </row>
    <row r="22" spans="1:8" ht="12.75">
      <c r="A22" s="329" t="s">
        <v>207</v>
      </c>
      <c r="B22" s="481">
        <v>8606.639340642336</v>
      </c>
      <c r="C22" s="481">
        <v>1782287.020755</v>
      </c>
      <c r="D22" s="481">
        <v>1790893.6600956423</v>
      </c>
      <c r="E22" s="481">
        <v>1198251.968</v>
      </c>
      <c r="F22" s="481">
        <v>2989145.6280956427</v>
      </c>
      <c r="G22" s="495">
        <v>130.26</v>
      </c>
      <c r="H22" s="468"/>
    </row>
    <row r="23" spans="1:8" ht="12.75">
      <c r="A23" s="329" t="s">
        <v>223</v>
      </c>
      <c r="B23" s="481">
        <v>9810.375169856114</v>
      </c>
      <c r="C23" s="481">
        <v>1835369.95492058</v>
      </c>
      <c r="D23" s="481">
        <v>1845180.330090436</v>
      </c>
      <c r="E23" s="481">
        <v>1224935.37</v>
      </c>
      <c r="F23" s="481">
        <v>3070115.7000904363</v>
      </c>
      <c r="G23" s="495">
        <v>103.74</v>
      </c>
      <c r="H23" s="468"/>
    </row>
    <row r="24" spans="1:8" ht="12.75">
      <c r="A24" s="329" t="s">
        <v>236</v>
      </c>
      <c r="B24" s="481">
        <v>10646.7</v>
      </c>
      <c r="C24" s="481">
        <v>1886431.5</v>
      </c>
      <c r="D24" s="481">
        <v>1897078.2</v>
      </c>
      <c r="E24" s="481">
        <v>1292429.5</v>
      </c>
      <c r="F24" s="481">
        <v>3178861</v>
      </c>
      <c r="G24" s="495">
        <v>96.8</v>
      </c>
      <c r="H24" s="468"/>
    </row>
    <row r="25" spans="1:8" ht="12.75">
      <c r="A25" s="323">
        <v>2004</v>
      </c>
      <c r="B25" s="481">
        <v>11487.006328421252</v>
      </c>
      <c r="C25" s="481">
        <v>1753556.4192615524</v>
      </c>
      <c r="D25" s="481">
        <v>1765043.4255899736</v>
      </c>
      <c r="E25" s="481">
        <v>1311076.762</v>
      </c>
      <c r="F25" s="481">
        <v>3076120.1875899737</v>
      </c>
      <c r="G25" s="495">
        <v>104.86</v>
      </c>
      <c r="H25" s="468"/>
    </row>
    <row r="26" spans="1:8" ht="12.75">
      <c r="A26" s="323">
        <v>2005</v>
      </c>
      <c r="B26" s="481">
        <v>10596.248861363725</v>
      </c>
      <c r="C26" s="481">
        <v>1858932.929358637</v>
      </c>
      <c r="D26" s="481">
        <v>1869529.1782200006</v>
      </c>
      <c r="E26" s="481">
        <v>1298510.271</v>
      </c>
      <c r="F26" s="481">
        <v>3168039</v>
      </c>
      <c r="G26" s="495">
        <v>107.98</v>
      </c>
      <c r="H26" s="468"/>
    </row>
    <row r="27" spans="1:8" ht="12.75">
      <c r="A27" s="323">
        <v>2006</v>
      </c>
      <c r="B27" s="481">
        <v>14324.25</v>
      </c>
      <c r="C27" s="481">
        <v>1741304.836</v>
      </c>
      <c r="D27" s="481">
        <v>1479557.2950000002</v>
      </c>
      <c r="E27" s="481">
        <v>1479612.32</v>
      </c>
      <c r="F27" s="481">
        <v>3235241.40572967</v>
      </c>
      <c r="G27" s="495">
        <v>116.19</v>
      </c>
      <c r="H27" s="468"/>
    </row>
    <row r="28" spans="1:8" ht="13.5" thickBot="1">
      <c r="A28" s="496">
        <v>2007</v>
      </c>
      <c r="B28" s="488">
        <v>12759.126999999999</v>
      </c>
      <c r="C28" s="488">
        <v>1919114.0690000001</v>
      </c>
      <c r="D28" s="488">
        <v>1931873.1960000002</v>
      </c>
      <c r="E28" s="488">
        <v>1507568.573</v>
      </c>
      <c r="F28" s="488">
        <v>3439441.7690000003</v>
      </c>
      <c r="G28" s="497">
        <v>105.65</v>
      </c>
      <c r="H28" s="468"/>
    </row>
    <row r="29" ht="12.75">
      <c r="H29" s="468"/>
    </row>
    <row r="30" ht="12.75">
      <c r="H30" s="468"/>
    </row>
    <row r="31" ht="12.75">
      <c r="H31" s="468"/>
    </row>
    <row r="32" ht="12.75">
      <c r="H32" s="468"/>
    </row>
  </sheetData>
  <mergeCells count="8">
    <mergeCell ref="A1:G1"/>
    <mergeCell ref="B6:F6"/>
    <mergeCell ref="B7:D7"/>
    <mergeCell ref="A4:G4"/>
    <mergeCell ref="A3:G3"/>
    <mergeCell ref="F7:F12"/>
    <mergeCell ref="B9:D9"/>
    <mergeCell ref="B8:D8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7" r:id="rId1"/>
  <ignoredErrors>
    <ignoredError sqref="A22:A24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2312"/>
  <dimension ref="A1:I32"/>
  <sheetViews>
    <sheetView showGridLines="0" zoomScale="75" zoomScaleNormal="75" workbookViewId="0" topLeftCell="A1">
      <selection activeCell="C33" sqref="C33"/>
    </sheetView>
  </sheetViews>
  <sheetFormatPr defaultColWidth="11.421875" defaultRowHeight="12.75"/>
  <cols>
    <col min="1" max="1" width="36.7109375" style="100" customWidth="1"/>
    <col min="2" max="6" width="19.8515625" style="100" customWidth="1"/>
    <col min="7" max="7" width="13.28125" style="39" customWidth="1"/>
    <col min="8" max="8" width="13.28125" style="100" customWidth="1"/>
    <col min="9" max="16384" width="11.421875" style="100" customWidth="1"/>
  </cols>
  <sheetData>
    <row r="1" spans="1:7" s="342" customFormat="1" ht="18">
      <c r="A1" s="676" t="s">
        <v>0</v>
      </c>
      <c r="B1" s="676"/>
      <c r="C1" s="676"/>
      <c r="D1" s="676"/>
      <c r="E1" s="676"/>
      <c r="F1" s="676"/>
      <c r="G1" s="398"/>
    </row>
    <row r="2" spans="1:6" ht="12.75">
      <c r="A2" s="774" t="s">
        <v>412</v>
      </c>
      <c r="B2" s="39"/>
      <c r="C2" s="39"/>
      <c r="D2" s="39"/>
      <c r="E2" s="39"/>
      <c r="F2" s="39"/>
    </row>
    <row r="3" spans="1:7" s="93" customFormat="1" ht="15">
      <c r="A3" s="639" t="s">
        <v>367</v>
      </c>
      <c r="B3" s="639"/>
      <c r="C3" s="639"/>
      <c r="D3" s="639"/>
      <c r="E3" s="639"/>
      <c r="F3" s="639"/>
      <c r="G3" s="38"/>
    </row>
    <row r="4" spans="1:9" s="93" customFormat="1" ht="15">
      <c r="A4" s="639"/>
      <c r="B4" s="639"/>
      <c r="C4" s="639"/>
      <c r="D4" s="639"/>
      <c r="E4" s="639"/>
      <c r="F4" s="639"/>
      <c r="G4" s="38"/>
      <c r="H4" s="38"/>
      <c r="I4" s="38"/>
    </row>
    <row r="5" spans="1:9" ht="13.5" thickBot="1">
      <c r="A5" s="39"/>
      <c r="B5" s="39"/>
      <c r="C5" s="39"/>
      <c r="D5" s="39"/>
      <c r="E5" s="39"/>
      <c r="F5" s="39"/>
      <c r="H5" s="39"/>
      <c r="I5" s="39"/>
    </row>
    <row r="6" spans="1:9" ht="12.75">
      <c r="A6" s="201"/>
      <c r="B6" s="731" t="s">
        <v>121</v>
      </c>
      <c r="C6" s="732"/>
      <c r="D6" s="733"/>
      <c r="E6" s="638" t="s">
        <v>122</v>
      </c>
      <c r="F6" s="638"/>
      <c r="H6" s="39"/>
      <c r="I6" s="39"/>
    </row>
    <row r="7" spans="1:9" ht="12.75">
      <c r="A7" s="60" t="s">
        <v>142</v>
      </c>
      <c r="B7" s="710" t="s">
        <v>45</v>
      </c>
      <c r="C7" s="96" t="s">
        <v>115</v>
      </c>
      <c r="D7" s="710" t="s">
        <v>10</v>
      </c>
      <c r="E7" s="710" t="s">
        <v>45</v>
      </c>
      <c r="F7" s="78" t="s">
        <v>115</v>
      </c>
      <c r="H7" s="39"/>
      <c r="I7" s="39"/>
    </row>
    <row r="8" spans="1:9" ht="13.5" thickBot="1">
      <c r="A8" s="60"/>
      <c r="B8" s="730"/>
      <c r="C8" s="98" t="s">
        <v>200</v>
      </c>
      <c r="D8" s="730"/>
      <c r="E8" s="730"/>
      <c r="F8" s="79" t="s">
        <v>200</v>
      </c>
      <c r="H8" s="39"/>
      <c r="I8" s="39"/>
    </row>
    <row r="9" spans="1:9" ht="12.75">
      <c r="A9" s="45" t="s">
        <v>124</v>
      </c>
      <c r="B9" s="47">
        <v>4029</v>
      </c>
      <c r="C9" s="47">
        <v>1180909</v>
      </c>
      <c r="D9" s="47">
        <v>1184938</v>
      </c>
      <c r="E9" s="48">
        <v>7.947629684785306</v>
      </c>
      <c r="F9" s="49">
        <v>84.01042163282692</v>
      </c>
      <c r="H9" s="39"/>
      <c r="I9" s="39"/>
    </row>
    <row r="10" spans="1:9" ht="12.75">
      <c r="A10" s="39" t="s">
        <v>268</v>
      </c>
      <c r="B10" s="51">
        <v>204</v>
      </c>
      <c r="C10" s="51">
        <v>248080</v>
      </c>
      <c r="D10" s="50">
        <v>248284</v>
      </c>
      <c r="E10" s="52">
        <v>8.019607843137255</v>
      </c>
      <c r="F10" s="53">
        <v>79.06408819735569</v>
      </c>
      <c r="H10" s="39"/>
      <c r="I10" s="39"/>
    </row>
    <row r="11" spans="1:9" ht="12.75">
      <c r="A11" s="39" t="s">
        <v>125</v>
      </c>
      <c r="B11" s="51">
        <v>806</v>
      </c>
      <c r="C11" s="51">
        <v>1179</v>
      </c>
      <c r="D11" s="51">
        <v>1985</v>
      </c>
      <c r="E11" s="52">
        <v>4.467741935483871</v>
      </c>
      <c r="F11" s="53">
        <v>113.84139100932994</v>
      </c>
      <c r="H11" s="39"/>
      <c r="I11" s="39"/>
    </row>
    <row r="12" spans="1:9" ht="12.75">
      <c r="A12" s="39" t="s">
        <v>126</v>
      </c>
      <c r="B12" s="51">
        <v>1800</v>
      </c>
      <c r="C12" s="51">
        <v>45672</v>
      </c>
      <c r="D12" s="51">
        <v>47472</v>
      </c>
      <c r="E12" s="52">
        <v>6.488888888888889</v>
      </c>
      <c r="F12" s="53">
        <v>87.79952706253285</v>
      </c>
      <c r="H12" s="39"/>
      <c r="I12" s="39"/>
    </row>
    <row r="13" spans="1:9" ht="12.75">
      <c r="A13" s="39" t="s">
        <v>265</v>
      </c>
      <c r="B13" s="51">
        <v>62126</v>
      </c>
      <c r="C13" s="51">
        <v>450292</v>
      </c>
      <c r="D13" s="51">
        <v>512418</v>
      </c>
      <c r="E13" s="52">
        <v>7.440330940347036</v>
      </c>
      <c r="F13" s="53">
        <v>90.69608165368251</v>
      </c>
      <c r="H13" s="39"/>
      <c r="I13" s="39"/>
    </row>
    <row r="14" spans="1:9" ht="12.75">
      <c r="A14" s="39" t="s">
        <v>127</v>
      </c>
      <c r="B14" s="51">
        <v>15370</v>
      </c>
      <c r="C14" s="51">
        <v>29465</v>
      </c>
      <c r="D14" s="51">
        <v>44835</v>
      </c>
      <c r="E14" s="52">
        <v>5.417241379310345</v>
      </c>
      <c r="F14" s="53">
        <v>87.930901069065</v>
      </c>
      <c r="H14" s="39"/>
      <c r="I14" s="39"/>
    </row>
    <row r="15" spans="1:6" ht="12.75">
      <c r="A15" s="39" t="s">
        <v>128</v>
      </c>
      <c r="B15" s="51">
        <v>386992</v>
      </c>
      <c r="C15" s="51">
        <v>2505829</v>
      </c>
      <c r="D15" s="51">
        <v>2892821</v>
      </c>
      <c r="E15" s="52">
        <v>9.493141977095133</v>
      </c>
      <c r="F15" s="53">
        <v>88.7779170087025</v>
      </c>
    </row>
    <row r="16" spans="1:6" ht="12.75">
      <c r="A16" s="39" t="s">
        <v>129</v>
      </c>
      <c r="B16" s="51">
        <v>50560</v>
      </c>
      <c r="C16" s="51">
        <v>15261133</v>
      </c>
      <c r="D16" s="51">
        <v>15311693</v>
      </c>
      <c r="E16" s="52">
        <v>6.886867088607595</v>
      </c>
      <c r="F16" s="53">
        <v>80.41402299554038</v>
      </c>
    </row>
    <row r="17" spans="1:6" ht="12.75">
      <c r="A17" s="39" t="s">
        <v>267</v>
      </c>
      <c r="B17" s="51">
        <v>144191</v>
      </c>
      <c r="C17" s="51">
        <v>42478</v>
      </c>
      <c r="D17" s="51">
        <v>186669</v>
      </c>
      <c r="E17" s="52">
        <v>9.06580161036403</v>
      </c>
      <c r="F17" s="53">
        <v>84.55718254155092</v>
      </c>
    </row>
    <row r="18" spans="1:6" ht="12.75">
      <c r="A18" s="39" t="s">
        <v>130</v>
      </c>
      <c r="B18" s="51">
        <v>1146019</v>
      </c>
      <c r="C18" s="51">
        <v>4943346</v>
      </c>
      <c r="D18" s="51">
        <v>6089365</v>
      </c>
      <c r="E18" s="52">
        <v>5.9995811587766</v>
      </c>
      <c r="F18" s="53">
        <v>101.28882218643001</v>
      </c>
    </row>
    <row r="19" spans="1:6" ht="12.75">
      <c r="A19" s="39" t="s">
        <v>269</v>
      </c>
      <c r="B19" s="51">
        <v>18694</v>
      </c>
      <c r="C19" s="51">
        <v>984161</v>
      </c>
      <c r="D19" s="51">
        <v>1002855</v>
      </c>
      <c r="E19" s="52">
        <v>5.142933561570557</v>
      </c>
      <c r="F19" s="53">
        <v>79.54356248621923</v>
      </c>
    </row>
    <row r="20" spans="1:6" ht="12.75">
      <c r="A20" s="39" t="s">
        <v>131</v>
      </c>
      <c r="B20" s="51">
        <v>96932</v>
      </c>
      <c r="C20" s="51">
        <v>3351543</v>
      </c>
      <c r="D20" s="51">
        <v>3448475</v>
      </c>
      <c r="E20" s="52">
        <v>6.680074691536335</v>
      </c>
      <c r="F20" s="53">
        <v>86.39797878171338</v>
      </c>
    </row>
    <row r="21" spans="1:6" ht="12.75">
      <c r="A21" s="39" t="s">
        <v>132</v>
      </c>
      <c r="B21" s="51">
        <v>15761</v>
      </c>
      <c r="C21" s="51">
        <v>1277385</v>
      </c>
      <c r="D21" s="51">
        <v>1293146</v>
      </c>
      <c r="E21" s="52">
        <v>6.050060275363237</v>
      </c>
      <c r="F21" s="53">
        <v>80.113592221609</v>
      </c>
    </row>
    <row r="22" spans="1:6" ht="12.75">
      <c r="A22" s="39" t="s">
        <v>266</v>
      </c>
      <c r="B22" s="498" t="s">
        <v>46</v>
      </c>
      <c r="C22" s="51">
        <v>2354561</v>
      </c>
      <c r="D22" s="51">
        <v>2354561</v>
      </c>
      <c r="E22" s="52" t="s">
        <v>46</v>
      </c>
      <c r="F22" s="53">
        <v>88.27704909747509</v>
      </c>
    </row>
    <row r="23" spans="1:6" ht="12.75">
      <c r="A23" s="39" t="s">
        <v>133</v>
      </c>
      <c r="B23" s="51">
        <v>23936</v>
      </c>
      <c r="C23" s="51">
        <v>635957</v>
      </c>
      <c r="D23" s="51">
        <v>659893</v>
      </c>
      <c r="E23" s="52">
        <v>7.266460561497326</v>
      </c>
      <c r="F23" s="53">
        <v>116.22832833037454</v>
      </c>
    </row>
    <row r="24" spans="1:6" ht="12.75">
      <c r="A24" s="39" t="s">
        <v>134</v>
      </c>
      <c r="B24" s="51">
        <v>26999</v>
      </c>
      <c r="C24" s="51">
        <v>3418159</v>
      </c>
      <c r="D24" s="51">
        <v>3445158</v>
      </c>
      <c r="E24" s="52">
        <v>12.734879069595172</v>
      </c>
      <c r="F24" s="53">
        <v>84.61069803950022</v>
      </c>
    </row>
    <row r="25" spans="1:6" ht="12.75">
      <c r="A25" s="39" t="s">
        <v>135</v>
      </c>
      <c r="B25" s="51">
        <v>4471</v>
      </c>
      <c r="C25" s="51">
        <v>81710</v>
      </c>
      <c r="D25" s="51">
        <v>86181</v>
      </c>
      <c r="E25" s="52">
        <v>5.977186311787072</v>
      </c>
      <c r="F25" s="53">
        <v>76.48384530657202</v>
      </c>
    </row>
    <row r="26" spans="1:6" ht="12.75">
      <c r="A26" s="39"/>
      <c r="B26" s="51"/>
      <c r="C26" s="51"/>
      <c r="D26" s="51"/>
      <c r="E26" s="73"/>
      <c r="F26" s="62"/>
    </row>
    <row r="27" spans="1:6" ht="12.75">
      <c r="A27" s="191" t="s">
        <v>110</v>
      </c>
      <c r="B27" s="222">
        <v>1998890</v>
      </c>
      <c r="C27" s="222">
        <v>36811859</v>
      </c>
      <c r="D27" s="222">
        <v>38810749</v>
      </c>
      <c r="E27" s="220">
        <v>7.0953093967151775</v>
      </c>
      <c r="F27" s="221">
        <v>86.05338105853333</v>
      </c>
    </row>
    <row r="28" spans="1:6" ht="12.75">
      <c r="A28" s="39" t="s">
        <v>136</v>
      </c>
      <c r="B28" s="51">
        <v>24012</v>
      </c>
      <c r="C28" s="51">
        <v>442211</v>
      </c>
      <c r="D28" s="50">
        <v>466223</v>
      </c>
      <c r="E28" s="52">
        <v>8.184740962851908</v>
      </c>
      <c r="F28" s="53">
        <v>120.0268853556334</v>
      </c>
    </row>
    <row r="29" spans="1:6" ht="12.75">
      <c r="A29" s="39"/>
      <c r="B29" s="51"/>
      <c r="C29" s="51"/>
      <c r="D29" s="50"/>
      <c r="E29" s="73"/>
      <c r="F29" s="62"/>
    </row>
    <row r="30" spans="1:6" ht="13.5" thickBot="1">
      <c r="A30" s="56" t="s">
        <v>137</v>
      </c>
      <c r="B30" s="57">
        <v>2022902</v>
      </c>
      <c r="C30" s="57">
        <v>37254070</v>
      </c>
      <c r="D30" s="75">
        <v>39276972</v>
      </c>
      <c r="E30" s="58">
        <v>7.108241031943217</v>
      </c>
      <c r="F30" s="59">
        <v>86.45665107194999</v>
      </c>
    </row>
    <row r="31" spans="1:6" ht="12.75">
      <c r="A31" s="39"/>
      <c r="B31" s="39"/>
      <c r="C31" s="39"/>
      <c r="D31" s="39"/>
      <c r="E31" s="39"/>
      <c r="F31" s="39"/>
    </row>
    <row r="32" spans="1:6" ht="12.75">
      <c r="A32" s="39"/>
      <c r="B32" s="39"/>
      <c r="C32" s="39"/>
      <c r="D32" s="84"/>
      <c r="E32" s="84"/>
      <c r="F32" s="39"/>
    </row>
  </sheetData>
  <mergeCells count="8">
    <mergeCell ref="B7:B8"/>
    <mergeCell ref="D7:D8"/>
    <mergeCell ref="E7:E8"/>
    <mergeCell ref="A1:F1"/>
    <mergeCell ref="A3:F3"/>
    <mergeCell ref="A4:F4"/>
    <mergeCell ref="B6:D6"/>
    <mergeCell ref="E6:F6"/>
  </mergeCells>
  <hyperlinks>
    <hyperlink ref="A2" location="'Indice'!A1" display="Volver al Indice"/>
  </hyperlinks>
  <printOptions horizontalCentered="1"/>
  <pageMargins left="0.75" right="0.75" top="0.590551181102362" bottom="0.9842519690000001" header="0" footer="0"/>
  <pageSetup horizontalDpi="600" verticalDpi="600" orientation="portrait" paperSize="9" scale="64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49"/>
  <sheetViews>
    <sheetView zoomScale="75" zoomScaleNormal="75" workbookViewId="0" topLeftCell="A1">
      <selection activeCell="C23" sqref="C23"/>
    </sheetView>
  </sheetViews>
  <sheetFormatPr defaultColWidth="11.421875" defaultRowHeight="12.75"/>
  <cols>
    <col min="1" max="1" width="36.7109375" style="100" customWidth="1"/>
    <col min="2" max="6" width="19.8515625" style="100" customWidth="1"/>
    <col min="7" max="7" width="13.28125" style="39" customWidth="1"/>
    <col min="8" max="8" width="13.28125" style="100" customWidth="1"/>
    <col min="9" max="16384" width="11.421875" style="100" customWidth="1"/>
  </cols>
  <sheetData>
    <row r="1" spans="1:7" s="342" customFormat="1" ht="18">
      <c r="A1" s="676" t="s">
        <v>0</v>
      </c>
      <c r="B1" s="676"/>
      <c r="C1" s="676"/>
      <c r="D1" s="676"/>
      <c r="E1" s="676"/>
      <c r="F1" s="676"/>
      <c r="G1" s="398"/>
    </row>
    <row r="2" spans="1:6" ht="12.75">
      <c r="A2" s="774" t="s">
        <v>412</v>
      </c>
      <c r="B2" s="39"/>
      <c r="C2" s="39"/>
      <c r="D2" s="39"/>
      <c r="E2" s="39"/>
      <c r="F2" s="39"/>
    </row>
    <row r="3" spans="1:7" s="93" customFormat="1" ht="15">
      <c r="A3" s="639" t="s">
        <v>398</v>
      </c>
      <c r="B3" s="639"/>
      <c r="C3" s="639"/>
      <c r="D3" s="639"/>
      <c r="E3" s="639"/>
      <c r="F3" s="639"/>
      <c r="G3" s="38"/>
    </row>
    <row r="4" spans="1:9" s="93" customFormat="1" ht="15">
      <c r="A4" s="639"/>
      <c r="B4" s="639"/>
      <c r="C4" s="639"/>
      <c r="D4" s="639"/>
      <c r="E4" s="639"/>
      <c r="F4" s="639"/>
      <c r="G4" s="38"/>
      <c r="H4" s="38"/>
      <c r="I4" s="38"/>
    </row>
    <row r="5" spans="1:9" ht="13.5" thickBot="1">
      <c r="A5" s="39"/>
      <c r="B5" s="39"/>
      <c r="C5" s="39"/>
      <c r="D5" s="39"/>
      <c r="E5" s="39"/>
      <c r="F5" s="39"/>
      <c r="H5" s="39"/>
      <c r="I5" s="39"/>
    </row>
    <row r="6" spans="1:9" ht="12.75">
      <c r="A6" s="201"/>
      <c r="B6" s="731" t="s">
        <v>121</v>
      </c>
      <c r="C6" s="732"/>
      <c r="D6" s="733"/>
      <c r="E6" s="638" t="s">
        <v>122</v>
      </c>
      <c r="F6" s="638"/>
      <c r="H6" s="39"/>
      <c r="I6" s="39"/>
    </row>
    <row r="7" spans="1:9" ht="12.75">
      <c r="A7" s="60" t="s">
        <v>142</v>
      </c>
      <c r="B7" s="710" t="s">
        <v>45</v>
      </c>
      <c r="C7" s="96" t="s">
        <v>115</v>
      </c>
      <c r="D7" s="710" t="s">
        <v>10</v>
      </c>
      <c r="E7" s="710" t="s">
        <v>45</v>
      </c>
      <c r="F7" s="78" t="s">
        <v>115</v>
      </c>
      <c r="H7" s="39"/>
      <c r="I7" s="39"/>
    </row>
    <row r="8" spans="1:9" ht="13.5" thickBot="1">
      <c r="A8" s="60"/>
      <c r="B8" s="730"/>
      <c r="C8" s="98" t="s">
        <v>200</v>
      </c>
      <c r="D8" s="730"/>
      <c r="E8" s="730"/>
      <c r="F8" s="79" t="s">
        <v>200</v>
      </c>
      <c r="H8" s="39"/>
      <c r="I8" s="39"/>
    </row>
    <row r="9" spans="1:9" ht="12.75">
      <c r="A9" s="45" t="s">
        <v>124</v>
      </c>
      <c r="B9" s="47">
        <v>13198</v>
      </c>
      <c r="C9" s="47">
        <v>1188510</v>
      </c>
      <c r="D9" s="47">
        <v>1201708</v>
      </c>
      <c r="E9" s="48">
        <v>9.096075162903471</v>
      </c>
      <c r="F9" s="49">
        <v>85.04625539541107</v>
      </c>
      <c r="H9" s="39"/>
      <c r="I9" s="39"/>
    </row>
    <row r="10" spans="1:9" ht="12.75">
      <c r="A10" s="39" t="s">
        <v>268</v>
      </c>
      <c r="B10" s="51">
        <v>475</v>
      </c>
      <c r="C10" s="51">
        <v>294171</v>
      </c>
      <c r="D10" s="51">
        <v>294646</v>
      </c>
      <c r="E10" s="52">
        <v>6.147368421052631</v>
      </c>
      <c r="F10" s="53">
        <v>79.46076261766115</v>
      </c>
      <c r="H10" s="39"/>
      <c r="I10" s="39"/>
    </row>
    <row r="11" spans="1:9" ht="12.75">
      <c r="A11" s="39" t="s">
        <v>125</v>
      </c>
      <c r="B11" s="51">
        <v>763</v>
      </c>
      <c r="C11" s="51">
        <v>1492</v>
      </c>
      <c r="D11" s="51">
        <v>2255</v>
      </c>
      <c r="E11" s="52">
        <v>5.018348623853211</v>
      </c>
      <c r="F11" s="53">
        <v>103.63605898123325</v>
      </c>
      <c r="H11" s="39"/>
      <c r="I11" s="39"/>
    </row>
    <row r="12" spans="1:9" ht="12.75">
      <c r="A12" s="39" t="s">
        <v>126</v>
      </c>
      <c r="B12" s="51">
        <v>5051</v>
      </c>
      <c r="C12" s="51">
        <v>41855</v>
      </c>
      <c r="D12" s="51">
        <v>46906</v>
      </c>
      <c r="E12" s="52">
        <v>10.454167491585824</v>
      </c>
      <c r="F12" s="53">
        <v>94.50459921156373</v>
      </c>
      <c r="H12" s="39"/>
      <c r="I12" s="39"/>
    </row>
    <row r="13" spans="1:9" ht="12.75">
      <c r="A13" s="39" t="s">
        <v>265</v>
      </c>
      <c r="B13" s="51">
        <v>79119</v>
      </c>
      <c r="C13" s="51">
        <v>498741</v>
      </c>
      <c r="D13" s="51">
        <v>577860</v>
      </c>
      <c r="E13" s="52">
        <v>6.396693588139385</v>
      </c>
      <c r="F13" s="53">
        <v>90.62806346380185</v>
      </c>
      <c r="H13" s="39"/>
      <c r="I13" s="39"/>
    </row>
    <row r="14" spans="1:9" ht="12.75">
      <c r="A14" s="39" t="s">
        <v>127</v>
      </c>
      <c r="B14" s="51">
        <v>17986</v>
      </c>
      <c r="C14" s="51">
        <v>29373</v>
      </c>
      <c r="D14" s="51">
        <v>47359</v>
      </c>
      <c r="E14" s="52">
        <v>5.6291560102301785</v>
      </c>
      <c r="F14" s="53">
        <v>89.82061757396248</v>
      </c>
      <c r="H14" s="39"/>
      <c r="I14" s="39"/>
    </row>
    <row r="15" spans="1:6" ht="12.75">
      <c r="A15" s="39" t="s">
        <v>128</v>
      </c>
      <c r="B15" s="51">
        <v>110599</v>
      </c>
      <c r="C15" s="51">
        <v>2793353</v>
      </c>
      <c r="D15" s="51">
        <v>2903952</v>
      </c>
      <c r="E15" s="52">
        <v>7.677474479877756</v>
      </c>
      <c r="F15" s="53">
        <v>89.16624178898978</v>
      </c>
    </row>
    <row r="16" spans="1:6" ht="12.75">
      <c r="A16" s="39" t="s">
        <v>129</v>
      </c>
      <c r="B16" s="51">
        <v>32862</v>
      </c>
      <c r="C16" s="51">
        <v>16320276</v>
      </c>
      <c r="D16" s="51">
        <v>16353138</v>
      </c>
      <c r="E16" s="52">
        <v>5.3370458280080335</v>
      </c>
      <c r="F16" s="53">
        <v>80.29438503368446</v>
      </c>
    </row>
    <row r="17" spans="1:6" ht="12.75">
      <c r="A17" s="39" t="s">
        <v>267</v>
      </c>
      <c r="B17" s="51">
        <v>158059</v>
      </c>
      <c r="C17" s="51">
        <v>43249</v>
      </c>
      <c r="D17" s="51">
        <v>201308</v>
      </c>
      <c r="E17" s="52">
        <v>9.023174890389031</v>
      </c>
      <c r="F17" s="53">
        <v>84.19501028925525</v>
      </c>
    </row>
    <row r="18" spans="1:6" ht="12.75">
      <c r="A18" s="39" t="s">
        <v>130</v>
      </c>
      <c r="B18" s="51">
        <v>1338528</v>
      </c>
      <c r="C18" s="51">
        <v>5516100</v>
      </c>
      <c r="D18" s="51">
        <v>6854628</v>
      </c>
      <c r="E18" s="52">
        <v>5.979221951277821</v>
      </c>
      <c r="F18" s="53">
        <v>102.83544913979078</v>
      </c>
    </row>
    <row r="19" spans="1:6" ht="12.75">
      <c r="A19" s="39" t="s">
        <v>269</v>
      </c>
      <c r="B19" s="51">
        <v>18132</v>
      </c>
      <c r="C19" s="51">
        <v>1068565</v>
      </c>
      <c r="D19" s="51">
        <v>1086697</v>
      </c>
      <c r="E19" s="52">
        <v>4.920306640194132</v>
      </c>
      <c r="F19" s="53">
        <v>80.86087041967498</v>
      </c>
    </row>
    <row r="20" spans="1:6" ht="12.75">
      <c r="A20" s="39" t="s">
        <v>131</v>
      </c>
      <c r="B20" s="51">
        <v>102320</v>
      </c>
      <c r="C20" s="51">
        <v>3503365</v>
      </c>
      <c r="D20" s="51">
        <v>3605685</v>
      </c>
      <c r="E20" s="52">
        <v>5.910134870992963</v>
      </c>
      <c r="F20" s="53">
        <v>88.12338366113723</v>
      </c>
    </row>
    <row r="21" spans="1:6" ht="12.75">
      <c r="A21" s="39" t="s">
        <v>132</v>
      </c>
      <c r="B21" s="51">
        <v>12311</v>
      </c>
      <c r="C21" s="51">
        <v>1482240</v>
      </c>
      <c r="D21" s="51">
        <v>1494551</v>
      </c>
      <c r="E21" s="52">
        <v>6.602225651856064</v>
      </c>
      <c r="F21" s="53">
        <v>82.0489353950777</v>
      </c>
    </row>
    <row r="22" spans="1:6" ht="12.75">
      <c r="A22" s="39" t="s">
        <v>266</v>
      </c>
      <c r="B22" s="51" t="s">
        <v>46</v>
      </c>
      <c r="C22" s="51">
        <v>2718586</v>
      </c>
      <c r="D22" s="51">
        <v>2718586</v>
      </c>
      <c r="E22" s="52" t="s">
        <v>46</v>
      </c>
      <c r="F22" s="53">
        <v>87.35144630333563</v>
      </c>
    </row>
    <row r="23" spans="1:6" ht="12.75">
      <c r="A23" s="39" t="s">
        <v>133</v>
      </c>
      <c r="B23" s="51">
        <v>54405</v>
      </c>
      <c r="C23" s="51">
        <v>746937</v>
      </c>
      <c r="D23" s="51">
        <v>801342</v>
      </c>
      <c r="E23" s="52">
        <v>7.129197684036393</v>
      </c>
      <c r="F23" s="53">
        <v>119.03481685871765</v>
      </c>
    </row>
    <row r="24" spans="1:6" ht="12.75">
      <c r="A24" s="39" t="s">
        <v>134</v>
      </c>
      <c r="B24" s="51">
        <v>28076</v>
      </c>
      <c r="C24" s="51">
        <v>3183790</v>
      </c>
      <c r="D24" s="51">
        <v>3211866</v>
      </c>
      <c r="E24" s="52">
        <v>11.77685567744693</v>
      </c>
      <c r="F24" s="53">
        <v>84.87834342089145</v>
      </c>
    </row>
    <row r="25" spans="1:6" ht="12.75">
      <c r="A25" s="39" t="s">
        <v>135</v>
      </c>
      <c r="B25" s="51">
        <v>3632</v>
      </c>
      <c r="C25" s="51">
        <v>82426</v>
      </c>
      <c r="D25" s="51">
        <v>86058</v>
      </c>
      <c r="E25" s="52">
        <v>6.7153083700440535</v>
      </c>
      <c r="F25" s="53">
        <v>79.1157644432582</v>
      </c>
    </row>
    <row r="26" spans="1:6" ht="12.75">
      <c r="A26" s="39"/>
      <c r="B26" s="51"/>
      <c r="C26" s="51"/>
      <c r="D26" s="51"/>
      <c r="E26" s="73"/>
      <c r="F26" s="62"/>
    </row>
    <row r="27" spans="1:6" ht="13.5" thickBot="1">
      <c r="A27" s="600" t="s">
        <v>110</v>
      </c>
      <c r="B27" s="57">
        <v>1975516</v>
      </c>
      <c r="C27" s="57">
        <v>39513029</v>
      </c>
      <c r="D27" s="57">
        <v>41488545</v>
      </c>
      <c r="E27" s="58">
        <v>6.4586300490606</v>
      </c>
      <c r="F27" s="59">
        <v>86.72285387182035</v>
      </c>
    </row>
    <row r="28" spans="1:6" ht="12.75">
      <c r="A28" s="39"/>
      <c r="B28" s="39"/>
      <c r="C28" s="39"/>
      <c r="D28" s="39"/>
      <c r="E28" s="39"/>
      <c r="F28" s="39"/>
    </row>
    <row r="29" spans="1:6" ht="12.75">
      <c r="A29" s="39"/>
      <c r="B29" s="39"/>
      <c r="C29" s="39"/>
      <c r="D29" s="84"/>
      <c r="E29" s="84"/>
      <c r="F29" s="39"/>
    </row>
    <row r="49" ht="12.75">
      <c r="A49" s="39"/>
    </row>
  </sheetData>
  <mergeCells count="8">
    <mergeCell ref="B7:B8"/>
    <mergeCell ref="D7:D8"/>
    <mergeCell ref="E7:E8"/>
    <mergeCell ref="A1:F1"/>
    <mergeCell ref="A3:F3"/>
    <mergeCell ref="A4:F4"/>
    <mergeCell ref="B6:D6"/>
    <mergeCell ref="E6:F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3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233"/>
  <dimension ref="A1:H33"/>
  <sheetViews>
    <sheetView showGridLines="0" zoomScale="75" zoomScaleNormal="75" workbookViewId="0" topLeftCell="A1">
      <selection activeCell="E43" sqref="E43"/>
    </sheetView>
  </sheetViews>
  <sheetFormatPr defaultColWidth="11.421875" defaultRowHeight="12.75"/>
  <cols>
    <col min="1" max="1" width="30.7109375" style="100" customWidth="1"/>
    <col min="2" max="2" width="17.57421875" style="100" customWidth="1"/>
    <col min="3" max="3" width="17.8515625" style="100" customWidth="1"/>
    <col min="4" max="4" width="18.57421875" style="100" customWidth="1"/>
    <col min="5" max="5" width="17.421875" style="100" customWidth="1"/>
    <col min="6" max="6" width="19.00390625" style="100" customWidth="1"/>
    <col min="7" max="7" width="13.28125" style="39" customWidth="1"/>
    <col min="8" max="8" width="13.28125" style="100" customWidth="1"/>
    <col min="9" max="16384" width="11.421875" style="100" customWidth="1"/>
  </cols>
  <sheetData>
    <row r="1" spans="1:7" s="342" customFormat="1" ht="18">
      <c r="A1" s="676" t="s">
        <v>0</v>
      </c>
      <c r="B1" s="676"/>
      <c r="C1" s="676"/>
      <c r="D1" s="676"/>
      <c r="E1" s="676"/>
      <c r="F1" s="676"/>
      <c r="G1" s="398"/>
    </row>
    <row r="2" spans="1:6" ht="12.75">
      <c r="A2" s="774" t="s">
        <v>412</v>
      </c>
      <c r="B2" s="39"/>
      <c r="C2" s="39"/>
      <c r="D2" s="39"/>
      <c r="E2" s="39"/>
      <c r="F2" s="39"/>
    </row>
    <row r="3" spans="1:6" ht="15">
      <c r="A3" s="639" t="s">
        <v>348</v>
      </c>
      <c r="B3" s="639"/>
      <c r="C3" s="639"/>
      <c r="D3" s="639"/>
      <c r="E3" s="639"/>
      <c r="F3" s="639"/>
    </row>
    <row r="4" spans="1:8" ht="15">
      <c r="A4" s="639" t="s">
        <v>366</v>
      </c>
      <c r="B4" s="639"/>
      <c r="C4" s="639"/>
      <c r="D4" s="639"/>
      <c r="E4" s="639"/>
      <c r="F4" s="639"/>
      <c r="H4" s="39"/>
    </row>
    <row r="5" spans="1:8" ht="13.5" thickBot="1">
      <c r="A5" s="39"/>
      <c r="B5" s="39"/>
      <c r="C5" s="39"/>
      <c r="D5" s="39"/>
      <c r="E5" s="39"/>
      <c r="F5" s="39"/>
      <c r="H5" s="39"/>
    </row>
    <row r="6" spans="1:8" ht="12.75">
      <c r="A6" s="203"/>
      <c r="B6" s="210"/>
      <c r="C6" s="637" t="s">
        <v>105</v>
      </c>
      <c r="D6" s="638"/>
      <c r="E6" s="667"/>
      <c r="F6" s="211"/>
      <c r="H6" s="39"/>
    </row>
    <row r="7" spans="1:8" ht="12.75">
      <c r="A7" s="66" t="s">
        <v>142</v>
      </c>
      <c r="B7" s="80" t="s">
        <v>45</v>
      </c>
      <c r="C7" s="43" t="s">
        <v>201</v>
      </c>
      <c r="D7" s="43" t="s">
        <v>201</v>
      </c>
      <c r="E7" s="710" t="s">
        <v>10</v>
      </c>
      <c r="F7" s="81" t="s">
        <v>202</v>
      </c>
      <c r="H7" s="39"/>
    </row>
    <row r="8" spans="1:8" ht="13.5" thickBot="1">
      <c r="A8" s="66"/>
      <c r="B8" s="299"/>
      <c r="C8" s="91" t="s">
        <v>203</v>
      </c>
      <c r="D8" s="91" t="s">
        <v>204</v>
      </c>
      <c r="E8" s="711"/>
      <c r="F8" s="298"/>
      <c r="H8" s="39"/>
    </row>
    <row r="9" spans="1:8" ht="12.75">
      <c r="A9" s="45" t="s">
        <v>124</v>
      </c>
      <c r="B9" s="52">
        <v>32.021</v>
      </c>
      <c r="C9" s="52">
        <v>69873.303</v>
      </c>
      <c r="D9" s="52">
        <v>29335.36</v>
      </c>
      <c r="E9" s="52">
        <v>99208.663</v>
      </c>
      <c r="F9" s="53">
        <v>99240.68400000001</v>
      </c>
      <c r="H9" s="39"/>
    </row>
    <row r="10" spans="1:8" ht="12.75">
      <c r="A10" s="39" t="s">
        <v>268</v>
      </c>
      <c r="B10" s="52">
        <v>1.636</v>
      </c>
      <c r="C10" s="52">
        <v>10093.128</v>
      </c>
      <c r="D10" s="52">
        <v>9521.091</v>
      </c>
      <c r="E10" s="52">
        <v>19614.219</v>
      </c>
      <c r="F10" s="53">
        <v>19615.855000000003</v>
      </c>
      <c r="H10" s="39"/>
    </row>
    <row r="11" spans="1:8" ht="12.75">
      <c r="A11" s="39" t="s">
        <v>125</v>
      </c>
      <c r="B11" s="52">
        <v>3.601</v>
      </c>
      <c r="C11" s="52">
        <v>134.219</v>
      </c>
      <c r="D11" s="52" t="s">
        <v>46</v>
      </c>
      <c r="E11" s="52">
        <v>134.219</v>
      </c>
      <c r="F11" s="53">
        <v>137.82</v>
      </c>
      <c r="H11" s="39"/>
    </row>
    <row r="12" spans="1:8" ht="12.75">
      <c r="A12" s="39" t="s">
        <v>126</v>
      </c>
      <c r="B12" s="52">
        <v>11.68</v>
      </c>
      <c r="C12" s="52">
        <v>4009.98</v>
      </c>
      <c r="D12" s="52" t="s">
        <v>46</v>
      </c>
      <c r="E12" s="52">
        <v>4009.98</v>
      </c>
      <c r="F12" s="53">
        <v>4021.66</v>
      </c>
      <c r="H12" s="39"/>
    </row>
    <row r="13" spans="1:8" ht="12.75">
      <c r="A13" s="39" t="s">
        <v>265</v>
      </c>
      <c r="B13" s="52">
        <v>462.238</v>
      </c>
      <c r="C13" s="52">
        <v>6071.86</v>
      </c>
      <c r="D13" s="52">
        <v>34767.86</v>
      </c>
      <c r="E13" s="52">
        <v>40839.72</v>
      </c>
      <c r="F13" s="53">
        <v>41301.958</v>
      </c>
      <c r="H13" s="39"/>
    </row>
    <row r="14" spans="1:8" ht="12.75">
      <c r="A14" s="39" t="s">
        <v>127</v>
      </c>
      <c r="B14" s="52">
        <v>83.263</v>
      </c>
      <c r="C14" s="52">
        <v>1350.497</v>
      </c>
      <c r="D14" s="52">
        <v>1240.387</v>
      </c>
      <c r="E14" s="52">
        <v>2590.884</v>
      </c>
      <c r="F14" s="53">
        <v>2674.147</v>
      </c>
      <c r="H14" s="39"/>
    </row>
    <row r="15" spans="1:8" ht="12.75">
      <c r="A15" s="39" t="s">
        <v>128</v>
      </c>
      <c r="B15" s="52">
        <v>3673.77</v>
      </c>
      <c r="C15" s="52">
        <v>136120.93099999998</v>
      </c>
      <c r="D15" s="52">
        <v>86341.348</v>
      </c>
      <c r="E15" s="52">
        <v>222462.27899999998</v>
      </c>
      <c r="F15" s="53">
        <v>226136.049</v>
      </c>
      <c r="H15" s="39"/>
    </row>
    <row r="16" spans="1:8" ht="12.75">
      <c r="A16" s="39" t="s">
        <v>129</v>
      </c>
      <c r="B16" s="52">
        <v>310.4</v>
      </c>
      <c r="C16" s="52">
        <v>656907.9</v>
      </c>
      <c r="D16" s="52">
        <v>570301.2</v>
      </c>
      <c r="E16" s="52">
        <v>1227209.1</v>
      </c>
      <c r="F16" s="53">
        <v>1227557.3</v>
      </c>
      <c r="H16" s="39"/>
    </row>
    <row r="17" spans="1:8" ht="12.75">
      <c r="A17" s="39" t="s">
        <v>267</v>
      </c>
      <c r="B17" s="52">
        <v>1307.177</v>
      </c>
      <c r="C17" s="52">
        <v>3246.624</v>
      </c>
      <c r="D17" s="52">
        <v>345.196</v>
      </c>
      <c r="E17" s="52">
        <v>3591.82</v>
      </c>
      <c r="F17" s="53">
        <v>4899.026999999999</v>
      </c>
      <c r="H17" s="39"/>
    </row>
    <row r="18" spans="1:8" ht="12.75">
      <c r="A18" s="39" t="s">
        <v>130</v>
      </c>
      <c r="B18" s="52">
        <v>6873.8589999999995</v>
      </c>
      <c r="C18" s="52">
        <v>141036.131</v>
      </c>
      <c r="D18" s="52">
        <v>359669.563</v>
      </c>
      <c r="E18" s="52">
        <v>500705.694</v>
      </c>
      <c r="F18" s="53">
        <v>507581.328</v>
      </c>
      <c r="H18" s="39"/>
    </row>
    <row r="19" spans="1:8" ht="12.75">
      <c r="A19" s="39" t="s">
        <v>269</v>
      </c>
      <c r="B19" s="52">
        <v>96.142</v>
      </c>
      <c r="C19" s="52">
        <v>50785.923</v>
      </c>
      <c r="D19" s="52">
        <v>27497.749</v>
      </c>
      <c r="E19" s="52">
        <v>78283.672</v>
      </c>
      <c r="F19" s="53">
        <v>78379.814</v>
      </c>
      <c r="H19" s="39"/>
    </row>
    <row r="20" spans="1:8" ht="12.75">
      <c r="A20" s="39" t="s">
        <v>131</v>
      </c>
      <c r="B20" s="52">
        <v>647.5129999999999</v>
      </c>
      <c r="C20" s="52">
        <v>208559.582</v>
      </c>
      <c r="D20" s="52">
        <v>81006.959</v>
      </c>
      <c r="E20" s="52">
        <v>289566.54099999997</v>
      </c>
      <c r="F20" s="53">
        <v>290214.054</v>
      </c>
      <c r="H20" s="39"/>
    </row>
    <row r="21" spans="1:8" ht="12.75">
      <c r="A21" s="39" t="s">
        <v>132</v>
      </c>
      <c r="B21" s="52">
        <v>93.615</v>
      </c>
      <c r="C21" s="52">
        <v>63890.166</v>
      </c>
      <c r="D21" s="52">
        <v>38445.735</v>
      </c>
      <c r="E21" s="52">
        <v>102335.901</v>
      </c>
      <c r="F21" s="53">
        <v>102431.256</v>
      </c>
      <c r="H21" s="39"/>
    </row>
    <row r="22" spans="1:8" ht="12.75">
      <c r="A22" s="39" t="s">
        <v>266</v>
      </c>
      <c r="B22" s="52" t="s">
        <v>46</v>
      </c>
      <c r="C22" s="52">
        <v>135551.863</v>
      </c>
      <c r="D22" s="52">
        <v>72301.834</v>
      </c>
      <c r="E22" s="52">
        <v>207853.69700000001</v>
      </c>
      <c r="F22" s="53">
        <v>207853.69700000001</v>
      </c>
      <c r="H22" s="39"/>
    </row>
    <row r="23" spans="1:8" ht="12.75">
      <c r="A23" s="39" t="s">
        <v>133</v>
      </c>
      <c r="B23" s="52">
        <v>173.93</v>
      </c>
      <c r="C23" s="52">
        <v>19702.011</v>
      </c>
      <c r="D23" s="52">
        <v>54214.208</v>
      </c>
      <c r="E23" s="52">
        <v>73916.219</v>
      </c>
      <c r="F23" s="53">
        <v>74090.149</v>
      </c>
      <c r="H23" s="39"/>
    </row>
    <row r="24" spans="1:8" ht="12.75">
      <c r="A24" s="39" t="s">
        <v>134</v>
      </c>
      <c r="B24" s="52">
        <v>330.149</v>
      </c>
      <c r="C24" s="52">
        <v>199008.342</v>
      </c>
      <c r="D24" s="52">
        <v>90204.477</v>
      </c>
      <c r="E24" s="52">
        <v>289212.819</v>
      </c>
      <c r="F24" s="53">
        <v>289556.64800000004</v>
      </c>
      <c r="H24" s="39"/>
    </row>
    <row r="25" spans="1:8" ht="12.75">
      <c r="A25" s="39" t="s">
        <v>135</v>
      </c>
      <c r="B25" s="52">
        <v>26.724</v>
      </c>
      <c r="C25" s="52">
        <v>6249.495000000001</v>
      </c>
      <c r="D25" s="52" t="s">
        <v>46</v>
      </c>
      <c r="E25" s="52">
        <v>6249.495000000001</v>
      </c>
      <c r="F25" s="53">
        <v>6276.219000000001</v>
      </c>
      <c r="H25" s="39"/>
    </row>
    <row r="26" spans="1:8" ht="12.75">
      <c r="A26" s="39"/>
      <c r="B26" s="52"/>
      <c r="C26" s="52"/>
      <c r="D26" s="52"/>
      <c r="E26" s="52"/>
      <c r="F26" s="53"/>
      <c r="H26" s="39"/>
    </row>
    <row r="27" spans="1:8" ht="12.75">
      <c r="A27" s="191" t="s">
        <v>110</v>
      </c>
      <c r="B27" s="220">
        <v>14127.717999999999</v>
      </c>
      <c r="C27" s="220">
        <v>1712591.9549999998</v>
      </c>
      <c r="D27" s="220">
        <v>1455192.9670000002</v>
      </c>
      <c r="E27" s="220">
        <v>3167784.9220000003</v>
      </c>
      <c r="F27" s="221">
        <v>3181967.665</v>
      </c>
      <c r="H27" s="39"/>
    </row>
    <row r="28" spans="1:8" ht="12.75">
      <c r="A28" s="39" t="s">
        <v>136</v>
      </c>
      <c r="B28" s="52">
        <v>196.532</v>
      </c>
      <c r="C28" s="52">
        <v>28712.881</v>
      </c>
      <c r="D28" s="52">
        <v>24364.328</v>
      </c>
      <c r="E28" s="52">
        <v>53077.209</v>
      </c>
      <c r="F28" s="53">
        <v>53273.741</v>
      </c>
      <c r="H28" s="39"/>
    </row>
    <row r="29" spans="1:8" ht="12.75">
      <c r="A29" s="39"/>
      <c r="B29" s="52"/>
      <c r="C29" s="52"/>
      <c r="D29" s="52"/>
      <c r="E29" s="52"/>
      <c r="F29" s="53"/>
      <c r="H29" s="39"/>
    </row>
    <row r="30" spans="1:8" ht="13.5" thickBot="1">
      <c r="A30" s="56" t="s">
        <v>137</v>
      </c>
      <c r="B30" s="58">
        <v>14324.25</v>
      </c>
      <c r="C30" s="58">
        <v>1741304.836</v>
      </c>
      <c r="D30" s="58">
        <v>1479557.2950000002</v>
      </c>
      <c r="E30" s="58">
        <v>3220862.131</v>
      </c>
      <c r="F30" s="59">
        <v>3235241.40572967</v>
      </c>
      <c r="H30" s="39"/>
    </row>
    <row r="31" spans="4:8" ht="12.75">
      <c r="D31" s="356"/>
      <c r="H31" s="39"/>
    </row>
    <row r="32" spans="1:5" ht="12.75">
      <c r="A32" s="356"/>
      <c r="B32" s="356"/>
      <c r="C32" s="356"/>
      <c r="D32" s="356"/>
      <c r="E32" s="356"/>
    </row>
    <row r="33" spans="1:4" ht="12.75">
      <c r="A33" s="356"/>
      <c r="B33" s="356"/>
      <c r="C33" s="356"/>
      <c r="D33" s="356"/>
    </row>
  </sheetData>
  <mergeCells count="5">
    <mergeCell ref="A3:F3"/>
    <mergeCell ref="A4:F4"/>
    <mergeCell ref="A1:F1"/>
    <mergeCell ref="E7:E8"/>
    <mergeCell ref="C6:E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1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workbookViewId="0" topLeftCell="A1">
      <selection activeCell="F50" sqref="F50"/>
    </sheetView>
  </sheetViews>
  <sheetFormatPr defaultColWidth="11.421875" defaultRowHeight="12.75"/>
  <cols>
    <col min="1" max="1" width="30.7109375" style="100" customWidth="1"/>
    <col min="2" max="2" width="17.57421875" style="100" customWidth="1"/>
    <col min="3" max="3" width="17.8515625" style="100" customWidth="1"/>
    <col min="4" max="4" width="18.57421875" style="100" customWidth="1"/>
    <col min="5" max="5" width="17.421875" style="100" customWidth="1"/>
    <col min="6" max="6" width="19.00390625" style="100" customWidth="1"/>
    <col min="7" max="7" width="13.28125" style="39" customWidth="1"/>
    <col min="8" max="8" width="13.28125" style="100" customWidth="1"/>
    <col min="9" max="16384" width="11.421875" style="100" customWidth="1"/>
  </cols>
  <sheetData>
    <row r="1" spans="1:7" s="342" customFormat="1" ht="18">
      <c r="A1" s="676" t="s">
        <v>0</v>
      </c>
      <c r="B1" s="676"/>
      <c r="C1" s="676"/>
      <c r="D1" s="676"/>
      <c r="E1" s="676"/>
      <c r="F1" s="676"/>
      <c r="G1" s="398"/>
    </row>
    <row r="2" spans="1:6" ht="12.75">
      <c r="A2" s="774" t="s">
        <v>412</v>
      </c>
      <c r="B2" s="39"/>
      <c r="C2" s="39"/>
      <c r="D2" s="39"/>
      <c r="E2" s="39"/>
      <c r="F2" s="39"/>
    </row>
    <row r="3" spans="1:6" ht="15">
      <c r="A3" s="639" t="s">
        <v>348</v>
      </c>
      <c r="B3" s="639"/>
      <c r="C3" s="639"/>
      <c r="D3" s="639"/>
      <c r="E3" s="639"/>
      <c r="F3" s="639"/>
    </row>
    <row r="4" spans="1:8" ht="15">
      <c r="A4" s="639" t="s">
        <v>399</v>
      </c>
      <c r="B4" s="639"/>
      <c r="C4" s="639"/>
      <c r="D4" s="639"/>
      <c r="E4" s="639"/>
      <c r="F4" s="639"/>
      <c r="H4" s="39"/>
    </row>
    <row r="5" spans="1:8" ht="13.5" thickBot="1">
      <c r="A5" s="39"/>
      <c r="B5" s="39"/>
      <c r="C5" s="39"/>
      <c r="D5" s="39"/>
      <c r="E5" s="39"/>
      <c r="F5" s="39"/>
      <c r="H5" s="39"/>
    </row>
    <row r="6" spans="1:8" ht="12.75">
      <c r="A6" s="203"/>
      <c r="B6" s="210"/>
      <c r="C6" s="637" t="s">
        <v>105</v>
      </c>
      <c r="D6" s="638"/>
      <c r="E6" s="667"/>
      <c r="F6" s="211"/>
      <c r="H6" s="39"/>
    </row>
    <row r="7" spans="1:8" ht="12.75">
      <c r="A7" s="66" t="s">
        <v>142</v>
      </c>
      <c r="B7" s="80" t="s">
        <v>45</v>
      </c>
      <c r="C7" s="43" t="s">
        <v>201</v>
      </c>
      <c r="D7" s="43" t="s">
        <v>201</v>
      </c>
      <c r="E7" s="710" t="s">
        <v>10</v>
      </c>
      <c r="F7" s="81" t="s">
        <v>202</v>
      </c>
      <c r="H7" s="39"/>
    </row>
    <row r="8" spans="1:8" ht="13.5" thickBot="1">
      <c r="A8" s="66"/>
      <c r="B8" s="299"/>
      <c r="C8" s="91" t="s">
        <v>203</v>
      </c>
      <c r="D8" s="91" t="s">
        <v>204</v>
      </c>
      <c r="E8" s="711"/>
      <c r="F8" s="298"/>
      <c r="H8" s="39"/>
    </row>
    <row r="9" spans="1:8" ht="12.75">
      <c r="A9" s="45" t="s">
        <v>124</v>
      </c>
      <c r="B9" s="52">
        <v>120.05</v>
      </c>
      <c r="C9" s="52">
        <v>71042.759</v>
      </c>
      <c r="D9" s="52">
        <v>30035.566</v>
      </c>
      <c r="E9" s="52">
        <v>101078.32500000001</v>
      </c>
      <c r="F9" s="53">
        <v>101198.37500000001</v>
      </c>
      <c r="H9" s="39"/>
    </row>
    <row r="10" spans="1:8" ht="12.75">
      <c r="A10" s="39" t="s">
        <v>268</v>
      </c>
      <c r="B10" s="52">
        <v>2.92</v>
      </c>
      <c r="C10" s="52">
        <v>11699.135</v>
      </c>
      <c r="D10" s="52">
        <v>11675.917</v>
      </c>
      <c r="E10" s="52">
        <v>23375.052</v>
      </c>
      <c r="F10" s="53">
        <v>23377.971999999998</v>
      </c>
      <c r="H10" s="39"/>
    </row>
    <row r="11" spans="1:8" ht="12.75">
      <c r="A11" s="39" t="s">
        <v>125</v>
      </c>
      <c r="B11" s="52">
        <v>3.829</v>
      </c>
      <c r="C11" s="52">
        <v>154.625</v>
      </c>
      <c r="D11" s="52" t="s">
        <v>46</v>
      </c>
      <c r="E11" s="52">
        <v>154.625</v>
      </c>
      <c r="F11" s="53">
        <v>158.454</v>
      </c>
      <c r="H11" s="39"/>
    </row>
    <row r="12" spans="1:8" ht="12.75">
      <c r="A12" s="39" t="s">
        <v>126</v>
      </c>
      <c r="B12" s="52">
        <v>52.803999999999995</v>
      </c>
      <c r="C12" s="52">
        <v>3955.49</v>
      </c>
      <c r="D12" s="52" t="s">
        <v>46</v>
      </c>
      <c r="E12" s="52">
        <v>3955.49</v>
      </c>
      <c r="F12" s="53">
        <v>4008.294</v>
      </c>
      <c r="H12" s="39"/>
    </row>
    <row r="13" spans="1:8" ht="12.75">
      <c r="A13" s="39" t="s">
        <v>265</v>
      </c>
      <c r="B13" s="52">
        <v>506.1</v>
      </c>
      <c r="C13" s="52">
        <v>6599.92</v>
      </c>
      <c r="D13" s="52">
        <v>38600.011</v>
      </c>
      <c r="E13" s="52">
        <v>45199.931</v>
      </c>
      <c r="F13" s="53">
        <v>45706.030999999995</v>
      </c>
      <c r="H13" s="39"/>
    </row>
    <row r="14" spans="1:8" ht="12.75">
      <c r="A14" s="39" t="s">
        <v>127</v>
      </c>
      <c r="B14" s="52">
        <v>101.246</v>
      </c>
      <c r="C14" s="52">
        <v>1185.993</v>
      </c>
      <c r="D14" s="52">
        <v>1452.308</v>
      </c>
      <c r="E14" s="52">
        <v>2638.301</v>
      </c>
      <c r="F14" s="53">
        <v>2739.547</v>
      </c>
      <c r="H14" s="39"/>
    </row>
    <row r="15" spans="1:8" ht="12.75">
      <c r="A15" s="39" t="s">
        <v>128</v>
      </c>
      <c r="B15" s="52">
        <v>849.121</v>
      </c>
      <c r="C15" s="52">
        <v>157981.923</v>
      </c>
      <c r="D15" s="52">
        <v>91090.86600000001</v>
      </c>
      <c r="E15" s="52">
        <v>249072.78900000002</v>
      </c>
      <c r="F15" s="53">
        <v>249921.91</v>
      </c>
      <c r="H15" s="39"/>
    </row>
    <row r="16" spans="1:8" ht="12.75">
      <c r="A16" s="39" t="s">
        <v>129</v>
      </c>
      <c r="B16" s="52">
        <v>175.386</v>
      </c>
      <c r="C16" s="52">
        <v>786962.04</v>
      </c>
      <c r="D16" s="52">
        <v>523464.485</v>
      </c>
      <c r="E16" s="52">
        <v>1310426.525</v>
      </c>
      <c r="F16" s="53">
        <v>1310601.9109999998</v>
      </c>
      <c r="H16" s="39"/>
    </row>
    <row r="17" spans="1:8" ht="12.75">
      <c r="A17" s="39" t="s">
        <v>267</v>
      </c>
      <c r="B17" s="52">
        <v>1426.194</v>
      </c>
      <c r="C17" s="52">
        <v>2853.891</v>
      </c>
      <c r="D17" s="52">
        <v>787.459</v>
      </c>
      <c r="E17" s="52">
        <v>3641.35</v>
      </c>
      <c r="F17" s="53">
        <v>5067.544</v>
      </c>
      <c r="H17" s="39"/>
    </row>
    <row r="18" spans="1:8" ht="12.75">
      <c r="A18" s="39" t="s">
        <v>130</v>
      </c>
      <c r="B18" s="52">
        <v>8003.356</v>
      </c>
      <c r="C18" s="52">
        <v>114737.48300000001</v>
      </c>
      <c r="D18" s="52">
        <v>452513.138</v>
      </c>
      <c r="E18" s="52">
        <v>567250.621</v>
      </c>
      <c r="F18" s="53">
        <v>575253.9770000001</v>
      </c>
      <c r="H18" s="39"/>
    </row>
    <row r="19" spans="1:8" ht="12.75">
      <c r="A19" s="39" t="s">
        <v>269</v>
      </c>
      <c r="B19" s="52">
        <v>89.215</v>
      </c>
      <c r="C19" s="52">
        <v>54108.276</v>
      </c>
      <c r="D19" s="52">
        <v>32296.82</v>
      </c>
      <c r="E19" s="52">
        <v>86405.09599999999</v>
      </c>
      <c r="F19" s="53">
        <v>86494.31099999999</v>
      </c>
      <c r="H19" s="39"/>
    </row>
    <row r="20" spans="1:8" ht="12.75">
      <c r="A20" s="39" t="s">
        <v>131</v>
      </c>
      <c r="B20" s="52">
        <v>604.725</v>
      </c>
      <c r="C20" s="52">
        <v>225956.57300000003</v>
      </c>
      <c r="D20" s="52">
        <v>82771.805</v>
      </c>
      <c r="E20" s="52">
        <v>308728.378</v>
      </c>
      <c r="F20" s="53">
        <v>309333.103</v>
      </c>
      <c r="H20" s="39"/>
    </row>
    <row r="21" spans="1:8" ht="12.75">
      <c r="A21" s="39" t="s">
        <v>132</v>
      </c>
      <c r="B21" s="52">
        <v>81.28</v>
      </c>
      <c r="C21" s="52">
        <v>101611.613</v>
      </c>
      <c r="D21" s="52">
        <v>20004.601000000002</v>
      </c>
      <c r="E21" s="52">
        <v>121616.214</v>
      </c>
      <c r="F21" s="53">
        <v>121697.494</v>
      </c>
      <c r="H21" s="39"/>
    </row>
    <row r="22" spans="1:8" ht="12.75">
      <c r="A22" s="39" t="s">
        <v>266</v>
      </c>
      <c r="B22" s="52" t="s">
        <v>46</v>
      </c>
      <c r="C22" s="52">
        <v>153304.107</v>
      </c>
      <c r="D22" s="52">
        <v>84168.312</v>
      </c>
      <c r="E22" s="52">
        <v>237472.419</v>
      </c>
      <c r="F22" s="53">
        <v>237472.419</v>
      </c>
      <c r="H22" s="39"/>
    </row>
    <row r="23" spans="1:8" ht="12.75">
      <c r="A23" s="39" t="s">
        <v>133</v>
      </c>
      <c r="B23" s="52">
        <v>387.864</v>
      </c>
      <c r="C23" s="52">
        <v>23518.996000000003</v>
      </c>
      <c r="D23" s="52">
        <v>65392.513</v>
      </c>
      <c r="E23" s="52">
        <v>88911.509</v>
      </c>
      <c r="F23" s="53">
        <v>89299.373</v>
      </c>
      <c r="H23" s="39"/>
    </row>
    <row r="24" spans="1:8" ht="12.75">
      <c r="A24" s="39" t="s">
        <v>134</v>
      </c>
      <c r="B24" s="52">
        <v>330.647</v>
      </c>
      <c r="C24" s="52">
        <v>196920.049</v>
      </c>
      <c r="D24" s="52">
        <v>73314.77200000001</v>
      </c>
      <c r="E24" s="52">
        <v>270234.821</v>
      </c>
      <c r="F24" s="53">
        <v>270565.468</v>
      </c>
      <c r="H24" s="39"/>
    </row>
    <row r="25" spans="1:8" ht="12.75">
      <c r="A25" s="39" t="s">
        <v>135</v>
      </c>
      <c r="B25" s="52">
        <v>24.39</v>
      </c>
      <c r="C25" s="52">
        <v>6521.196</v>
      </c>
      <c r="D25" s="52" t="s">
        <v>46</v>
      </c>
      <c r="E25" s="52">
        <v>6521.196</v>
      </c>
      <c r="F25" s="53">
        <v>6545.586</v>
      </c>
      <c r="H25" s="39"/>
    </row>
    <row r="26" spans="1:8" ht="12.75">
      <c r="A26" s="39"/>
      <c r="B26" s="52"/>
      <c r="C26" s="52"/>
      <c r="D26" s="52"/>
      <c r="E26" s="52"/>
      <c r="F26" s="53"/>
      <c r="H26" s="39"/>
    </row>
    <row r="27" spans="1:8" ht="13.5" thickBot="1">
      <c r="A27" s="589" t="s">
        <v>110</v>
      </c>
      <c r="B27" s="58">
        <v>12759.126999999999</v>
      </c>
      <c r="C27" s="58">
        <v>1919114.0690000001</v>
      </c>
      <c r="D27" s="58">
        <v>1507568.573</v>
      </c>
      <c r="E27" s="58">
        <v>3426682.642</v>
      </c>
      <c r="F27" s="59">
        <v>3439441.769</v>
      </c>
      <c r="H27" s="39"/>
    </row>
    <row r="28" spans="1:5" ht="12.75">
      <c r="A28" s="356"/>
      <c r="B28" s="356"/>
      <c r="C28" s="356"/>
      <c r="D28" s="356"/>
      <c r="E28" s="356"/>
    </row>
  </sheetData>
  <mergeCells count="5">
    <mergeCell ref="E7:E8"/>
    <mergeCell ref="A1:F1"/>
    <mergeCell ref="A3:F3"/>
    <mergeCell ref="A4:F4"/>
    <mergeCell ref="C6:E6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7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245">
    <pageSetUpPr fitToPage="1"/>
  </sheetPr>
  <dimension ref="A1:H89"/>
  <sheetViews>
    <sheetView showGridLines="0" zoomScale="75" zoomScaleNormal="75" workbookViewId="0" topLeftCell="A1">
      <selection activeCell="B34" sqref="B34"/>
    </sheetView>
  </sheetViews>
  <sheetFormatPr defaultColWidth="11.421875" defaultRowHeight="12.75"/>
  <cols>
    <col min="1" max="1" width="33.8515625" style="100" customWidth="1"/>
    <col min="2" max="2" width="15.8515625" style="100" customWidth="1"/>
    <col min="3" max="3" width="18.00390625" style="100" customWidth="1"/>
    <col min="4" max="4" width="16.8515625" style="100" customWidth="1"/>
    <col min="5" max="5" width="13.7109375" style="100" customWidth="1"/>
    <col min="6" max="6" width="17.57421875" style="100" customWidth="1"/>
    <col min="7" max="7" width="10.57421875" style="39" customWidth="1"/>
    <col min="8" max="10" width="10.57421875" style="100" customWidth="1"/>
    <col min="11" max="16384" width="11.421875" style="100" customWidth="1"/>
  </cols>
  <sheetData>
    <row r="1" spans="1:7" s="342" customFormat="1" ht="18">
      <c r="A1" s="676" t="s">
        <v>0</v>
      </c>
      <c r="B1" s="676"/>
      <c r="C1" s="676"/>
      <c r="D1" s="676"/>
      <c r="E1" s="676"/>
      <c r="F1" s="676"/>
      <c r="G1" s="398"/>
    </row>
    <row r="2" ht="12.75">
      <c r="A2" s="770" t="s">
        <v>412</v>
      </c>
    </row>
    <row r="3" spans="1:7" s="93" customFormat="1" ht="15">
      <c r="A3" s="639" t="s">
        <v>331</v>
      </c>
      <c r="B3" s="639"/>
      <c r="C3" s="639"/>
      <c r="D3" s="639"/>
      <c r="E3" s="639"/>
      <c r="F3" s="639"/>
      <c r="G3" s="38"/>
    </row>
    <row r="4" spans="1:7" s="93" customFormat="1" ht="15">
      <c r="A4" s="639" t="s">
        <v>365</v>
      </c>
      <c r="B4" s="639"/>
      <c r="C4" s="639"/>
      <c r="D4" s="639"/>
      <c r="E4" s="639"/>
      <c r="F4" s="639"/>
      <c r="G4" s="38"/>
    </row>
    <row r="5" ht="13.5" thickBot="1"/>
    <row r="6" spans="1:6" ht="12.75">
      <c r="A6" s="677" t="s">
        <v>285</v>
      </c>
      <c r="B6" s="731" t="s">
        <v>121</v>
      </c>
      <c r="C6" s="732"/>
      <c r="D6" s="733"/>
      <c r="E6" s="638" t="s">
        <v>122</v>
      </c>
      <c r="F6" s="638"/>
    </row>
    <row r="7" spans="1:6" ht="12.75">
      <c r="A7" s="678"/>
      <c r="B7" s="710" t="s">
        <v>45</v>
      </c>
      <c r="C7" s="96" t="s">
        <v>115</v>
      </c>
      <c r="D7" s="710" t="s">
        <v>10</v>
      </c>
      <c r="E7" s="710" t="s">
        <v>45</v>
      </c>
      <c r="F7" s="78" t="s">
        <v>115</v>
      </c>
    </row>
    <row r="8" spans="1:6" ht="13.5" thickBot="1">
      <c r="A8" s="679"/>
      <c r="B8" s="730"/>
      <c r="C8" s="98" t="s">
        <v>200</v>
      </c>
      <c r="D8" s="730"/>
      <c r="E8" s="730"/>
      <c r="F8" s="79" t="s">
        <v>200</v>
      </c>
    </row>
    <row r="9" spans="1:6" ht="12.75">
      <c r="A9" s="45" t="s">
        <v>143</v>
      </c>
      <c r="B9" s="46">
        <v>324</v>
      </c>
      <c r="C9" s="46">
        <v>272425</v>
      </c>
      <c r="D9" s="47">
        <v>272749</v>
      </c>
      <c r="E9" s="48">
        <v>5.228395061728396</v>
      </c>
      <c r="F9" s="49">
        <v>81.00307974671928</v>
      </c>
    </row>
    <row r="10" spans="1:6" ht="12.75">
      <c r="A10" s="39" t="s">
        <v>144</v>
      </c>
      <c r="B10" s="50" t="s">
        <v>46</v>
      </c>
      <c r="C10" s="50">
        <v>38613</v>
      </c>
      <c r="D10" s="50">
        <v>38613</v>
      </c>
      <c r="E10" s="53" t="s">
        <v>46</v>
      </c>
      <c r="F10" s="53">
        <v>89.19907803071504</v>
      </c>
    </row>
    <row r="11" spans="1:6" ht="12.75">
      <c r="A11" s="39" t="s">
        <v>145</v>
      </c>
      <c r="B11" s="50">
        <v>3386</v>
      </c>
      <c r="C11" s="50">
        <v>30878</v>
      </c>
      <c r="D11" s="51">
        <v>34264</v>
      </c>
      <c r="E11" s="53">
        <v>7.945067926757235</v>
      </c>
      <c r="F11" s="53">
        <v>84.53021568754453</v>
      </c>
    </row>
    <row r="12" spans="1:6" ht="12.75">
      <c r="A12" s="39" t="s">
        <v>146</v>
      </c>
      <c r="B12" s="50">
        <v>319</v>
      </c>
      <c r="C12" s="50">
        <v>838993</v>
      </c>
      <c r="D12" s="51">
        <v>839312</v>
      </c>
      <c r="E12" s="53">
        <v>10.736677115987462</v>
      </c>
      <c r="F12" s="53">
        <v>84.72899177943081</v>
      </c>
    </row>
    <row r="13" spans="1:6" ht="12.75">
      <c r="A13" s="67" t="s">
        <v>147</v>
      </c>
      <c r="B13" s="69">
        <v>4029</v>
      </c>
      <c r="C13" s="69">
        <v>1180909</v>
      </c>
      <c r="D13" s="68">
        <v>1184938</v>
      </c>
      <c r="E13" s="70">
        <v>7.947629684785306</v>
      </c>
      <c r="F13" s="70">
        <v>84.01042163282692</v>
      </c>
    </row>
    <row r="14" spans="1:6" ht="12.75">
      <c r="A14" s="39"/>
      <c r="B14" s="50"/>
      <c r="C14" s="50"/>
      <c r="D14" s="51"/>
      <c r="E14" s="52"/>
      <c r="F14" s="53"/>
    </row>
    <row r="15" spans="1:6" ht="12.75">
      <c r="A15" s="67" t="s">
        <v>148</v>
      </c>
      <c r="B15" s="69">
        <v>204</v>
      </c>
      <c r="C15" s="69">
        <v>248080</v>
      </c>
      <c r="D15" s="68">
        <v>248284</v>
      </c>
      <c r="E15" s="70">
        <v>8.019607843137255</v>
      </c>
      <c r="F15" s="70">
        <v>79.06408819735569</v>
      </c>
    </row>
    <row r="16" spans="1:6" ht="12.75">
      <c r="A16" s="39"/>
      <c r="B16" s="50"/>
      <c r="C16" s="50"/>
      <c r="D16" s="51"/>
      <c r="E16" s="52"/>
      <c r="F16" s="53"/>
    </row>
    <row r="17" spans="1:6" ht="12.75">
      <c r="A17" s="67" t="s">
        <v>149</v>
      </c>
      <c r="B17" s="69">
        <v>806</v>
      </c>
      <c r="C17" s="69">
        <v>1179</v>
      </c>
      <c r="D17" s="68">
        <v>1985</v>
      </c>
      <c r="E17" s="70">
        <v>4.467741935483871</v>
      </c>
      <c r="F17" s="70">
        <v>113.84139100932994</v>
      </c>
    </row>
    <row r="18" spans="1:6" ht="12.75">
      <c r="A18" s="39"/>
      <c r="B18" s="50"/>
      <c r="C18" s="50"/>
      <c r="D18" s="51"/>
      <c r="E18" s="52"/>
      <c r="F18" s="53"/>
    </row>
    <row r="19" spans="1:6" ht="12.75">
      <c r="A19" s="39" t="s">
        <v>150</v>
      </c>
      <c r="B19" s="50">
        <v>101</v>
      </c>
      <c r="C19" s="50">
        <v>59</v>
      </c>
      <c r="D19" s="51">
        <v>160</v>
      </c>
      <c r="E19" s="53">
        <v>4.851485148514851</v>
      </c>
      <c r="F19" s="53">
        <v>137.6271186440678</v>
      </c>
    </row>
    <row r="20" spans="1:6" ht="12.75">
      <c r="A20" s="39" t="s">
        <v>151</v>
      </c>
      <c r="B20" s="50">
        <v>919</v>
      </c>
      <c r="C20" s="50">
        <v>10697</v>
      </c>
      <c r="D20" s="51">
        <v>11616</v>
      </c>
      <c r="E20" s="53">
        <v>5.212187159956474</v>
      </c>
      <c r="F20" s="53">
        <v>109.7447882583902</v>
      </c>
    </row>
    <row r="21" spans="1:6" ht="12.75">
      <c r="A21" s="39" t="s">
        <v>152</v>
      </c>
      <c r="B21" s="68">
        <v>780</v>
      </c>
      <c r="C21" s="50">
        <v>34916</v>
      </c>
      <c r="D21" s="51">
        <v>35696</v>
      </c>
      <c r="E21" s="68">
        <v>8.205128205128204</v>
      </c>
      <c r="F21" s="53">
        <v>80.99209531446903</v>
      </c>
    </row>
    <row r="22" spans="1:6" ht="12.75">
      <c r="A22" s="67" t="s">
        <v>208</v>
      </c>
      <c r="B22" s="69">
        <v>1800</v>
      </c>
      <c r="C22" s="69">
        <v>45672</v>
      </c>
      <c r="D22" s="68">
        <v>47472</v>
      </c>
      <c r="E22" s="70">
        <v>6.488888888888889</v>
      </c>
      <c r="F22" s="70">
        <v>87.79952706253285</v>
      </c>
    </row>
    <row r="23" spans="1:6" ht="12.75">
      <c r="A23" s="39"/>
      <c r="B23" s="50"/>
      <c r="C23" s="50"/>
      <c r="D23" s="51"/>
      <c r="E23" s="52"/>
      <c r="F23" s="53"/>
    </row>
    <row r="24" spans="1:6" ht="12.75">
      <c r="A24" s="67" t="s">
        <v>153</v>
      </c>
      <c r="B24" s="69">
        <v>62126</v>
      </c>
      <c r="C24" s="69">
        <v>450292</v>
      </c>
      <c r="D24" s="68">
        <v>512418</v>
      </c>
      <c r="E24" s="70">
        <v>7.440330940347036</v>
      </c>
      <c r="F24" s="70">
        <v>90.69608165368251</v>
      </c>
    </row>
    <row r="25" spans="1:6" ht="12.75">
      <c r="A25" s="39"/>
      <c r="B25" s="50"/>
      <c r="C25" s="50"/>
      <c r="D25" s="51"/>
      <c r="E25" s="52"/>
      <c r="F25" s="53"/>
    </row>
    <row r="26" spans="1:6" ht="12.75">
      <c r="A26" s="67" t="s">
        <v>154</v>
      </c>
      <c r="B26" s="69">
        <v>15370</v>
      </c>
      <c r="C26" s="69">
        <v>29465</v>
      </c>
      <c r="D26" s="68">
        <v>44835</v>
      </c>
      <c r="E26" s="70">
        <v>5.417241379310345</v>
      </c>
      <c r="F26" s="70">
        <v>87.930901069065</v>
      </c>
    </row>
    <row r="27" spans="1:6" ht="12.75">
      <c r="A27" s="39"/>
      <c r="B27" s="50"/>
      <c r="C27" s="50"/>
      <c r="D27" s="51"/>
      <c r="E27" s="52"/>
      <c r="F27" s="53"/>
    </row>
    <row r="28" spans="1:6" ht="12.75">
      <c r="A28" s="39" t="s">
        <v>155</v>
      </c>
      <c r="B28" s="50">
        <v>912</v>
      </c>
      <c r="C28" s="50">
        <v>577018</v>
      </c>
      <c r="D28" s="51">
        <v>577930</v>
      </c>
      <c r="E28" s="53">
        <v>5.319078947368421</v>
      </c>
      <c r="F28" s="53">
        <v>81.93325511509174</v>
      </c>
    </row>
    <row r="29" spans="1:6" ht="12.75">
      <c r="A29" s="39" t="s">
        <v>156</v>
      </c>
      <c r="B29" s="50">
        <v>26300</v>
      </c>
      <c r="C29" s="50">
        <v>681279</v>
      </c>
      <c r="D29" s="51">
        <v>707579</v>
      </c>
      <c r="E29" s="53">
        <v>5.856996197718631</v>
      </c>
      <c r="F29" s="53">
        <v>102.33585946433107</v>
      </c>
    </row>
    <row r="30" spans="1:6" ht="12.75">
      <c r="A30" s="39" t="s">
        <v>157</v>
      </c>
      <c r="B30" s="50">
        <v>359780</v>
      </c>
      <c r="C30" s="50">
        <v>1247532</v>
      </c>
      <c r="D30" s="51">
        <v>1607312</v>
      </c>
      <c r="E30" s="53">
        <v>9.769525821335261</v>
      </c>
      <c r="F30" s="53">
        <v>84.53975048335433</v>
      </c>
    </row>
    <row r="31" spans="1:6" ht="12.75">
      <c r="A31" s="67" t="s">
        <v>209</v>
      </c>
      <c r="B31" s="69">
        <v>386992</v>
      </c>
      <c r="C31" s="69">
        <v>2505829</v>
      </c>
      <c r="D31" s="68">
        <v>2892821</v>
      </c>
      <c r="E31" s="70">
        <v>9.493141977095133</v>
      </c>
      <c r="F31" s="70">
        <v>88.7779170087025</v>
      </c>
    </row>
    <row r="32" spans="1:6" ht="12.75">
      <c r="A32" s="39"/>
      <c r="B32" s="50"/>
      <c r="C32" s="50"/>
      <c r="D32" s="51"/>
      <c r="E32" s="52"/>
      <c r="F32" s="53"/>
    </row>
    <row r="33" spans="1:6" ht="12.75">
      <c r="A33" s="39" t="s">
        <v>158</v>
      </c>
      <c r="B33" s="50">
        <v>18415</v>
      </c>
      <c r="C33" s="50">
        <v>6951857</v>
      </c>
      <c r="D33" s="51">
        <v>6970272</v>
      </c>
      <c r="E33" s="53">
        <v>5.300027151778441</v>
      </c>
      <c r="F33" s="53">
        <v>83.87061183795927</v>
      </c>
    </row>
    <row r="34" spans="1:6" ht="12.75">
      <c r="A34" s="39" t="s">
        <v>159</v>
      </c>
      <c r="B34" s="50" t="s">
        <v>46</v>
      </c>
      <c r="C34" s="50">
        <v>5980138</v>
      </c>
      <c r="D34" s="51">
        <v>5980138</v>
      </c>
      <c r="E34" s="53" t="s">
        <v>46</v>
      </c>
      <c r="F34" s="53">
        <v>76.5816942685938</v>
      </c>
    </row>
    <row r="35" spans="1:6" ht="12.75">
      <c r="A35" s="39" t="s">
        <v>160</v>
      </c>
      <c r="B35" s="50">
        <v>32010</v>
      </c>
      <c r="C35" s="50">
        <v>2311820</v>
      </c>
      <c r="D35" s="51">
        <v>2343830</v>
      </c>
      <c r="E35" s="53">
        <v>7.797563261480788</v>
      </c>
      <c r="F35" s="53">
        <v>79.943291432724</v>
      </c>
    </row>
    <row r="36" spans="1:6" ht="12.75">
      <c r="A36" s="39" t="s">
        <v>161</v>
      </c>
      <c r="B36" s="68">
        <v>135</v>
      </c>
      <c r="C36" s="50">
        <v>17318</v>
      </c>
      <c r="D36" s="51">
        <v>17453</v>
      </c>
      <c r="E36" s="68">
        <v>7.407407407407407</v>
      </c>
      <c r="F36" s="53">
        <v>79.05069869499943</v>
      </c>
    </row>
    <row r="37" spans="1:6" ht="12.75">
      <c r="A37" s="67" t="s">
        <v>162</v>
      </c>
      <c r="B37" s="69">
        <v>50560</v>
      </c>
      <c r="C37" s="69">
        <v>15261133</v>
      </c>
      <c r="D37" s="68">
        <v>15311693</v>
      </c>
      <c r="E37" s="70">
        <v>6.886867088607595</v>
      </c>
      <c r="F37" s="70">
        <v>80.41402299554038</v>
      </c>
    </row>
    <row r="38" spans="1:6" ht="12.75">
      <c r="A38" s="39"/>
      <c r="B38" s="50"/>
      <c r="C38" s="50"/>
      <c r="D38" s="51"/>
      <c r="E38" s="52"/>
      <c r="F38" s="53"/>
    </row>
    <row r="39" spans="1:6" ht="12.75">
      <c r="A39" s="67" t="s">
        <v>163</v>
      </c>
      <c r="B39" s="69">
        <v>144191</v>
      </c>
      <c r="C39" s="69">
        <v>42478</v>
      </c>
      <c r="D39" s="68">
        <v>186669</v>
      </c>
      <c r="E39" s="70">
        <v>9.06580161036403</v>
      </c>
      <c r="F39" s="70">
        <v>84.55718254155092</v>
      </c>
    </row>
    <row r="40" spans="1:6" ht="12.75">
      <c r="A40" s="39"/>
      <c r="B40" s="50"/>
      <c r="C40" s="50"/>
      <c r="D40" s="51"/>
      <c r="E40" s="52"/>
      <c r="F40" s="53"/>
    </row>
    <row r="41" spans="1:6" ht="12.75">
      <c r="A41" s="39" t="s">
        <v>164</v>
      </c>
      <c r="B41" s="50">
        <v>339152</v>
      </c>
      <c r="C41" s="50">
        <v>240629</v>
      </c>
      <c r="D41" s="51">
        <v>579781</v>
      </c>
      <c r="E41" s="53">
        <v>6.897556257961033</v>
      </c>
      <c r="F41" s="53">
        <v>97.50165192059144</v>
      </c>
    </row>
    <row r="42" spans="1:6" ht="12.75">
      <c r="A42" s="39" t="s">
        <v>165</v>
      </c>
      <c r="B42" s="50">
        <v>19850</v>
      </c>
      <c r="C42" s="50">
        <v>1148085</v>
      </c>
      <c r="D42" s="51">
        <v>1167935</v>
      </c>
      <c r="E42" s="53">
        <v>5.833954659949622</v>
      </c>
      <c r="F42" s="53">
        <v>82.9838574669994</v>
      </c>
    </row>
    <row r="43" spans="1:6" ht="12.75">
      <c r="A43" s="39" t="s">
        <v>166</v>
      </c>
      <c r="B43" s="50">
        <v>1759</v>
      </c>
      <c r="C43" s="50">
        <v>538361</v>
      </c>
      <c r="D43" s="51">
        <v>540120</v>
      </c>
      <c r="E43" s="53">
        <v>4.810119386014781</v>
      </c>
      <c r="F43" s="53">
        <v>77.6963413025832</v>
      </c>
    </row>
    <row r="44" spans="1:6" ht="12.75">
      <c r="A44" s="39" t="s">
        <v>167</v>
      </c>
      <c r="B44" s="50">
        <v>30747</v>
      </c>
      <c r="C44" s="50">
        <v>10016</v>
      </c>
      <c r="D44" s="51">
        <v>40763</v>
      </c>
      <c r="E44" s="53">
        <v>4.033141444693792</v>
      </c>
      <c r="F44" s="53">
        <v>92.69279153354633</v>
      </c>
    </row>
    <row r="45" spans="1:6" ht="12.75">
      <c r="A45" s="39" t="s">
        <v>168</v>
      </c>
      <c r="B45" s="50">
        <v>171859</v>
      </c>
      <c r="C45" s="50">
        <v>2087155</v>
      </c>
      <c r="D45" s="51">
        <v>2259014</v>
      </c>
      <c r="E45" s="53">
        <v>5.707574232364904</v>
      </c>
      <c r="F45" s="53">
        <v>123.52654594412012</v>
      </c>
    </row>
    <row r="46" spans="1:6" ht="12.75">
      <c r="A46" s="39" t="s">
        <v>169</v>
      </c>
      <c r="B46" s="50">
        <v>329794</v>
      </c>
      <c r="C46" s="50">
        <v>158399</v>
      </c>
      <c r="D46" s="51">
        <v>488193</v>
      </c>
      <c r="E46" s="53">
        <v>5.041216638265099</v>
      </c>
      <c r="F46" s="53">
        <v>88.41031193378745</v>
      </c>
    </row>
    <row r="47" spans="1:6" ht="12.75">
      <c r="A47" s="39" t="s">
        <v>170</v>
      </c>
      <c r="B47" s="50">
        <v>19248</v>
      </c>
      <c r="C47" s="50">
        <v>328113</v>
      </c>
      <c r="D47" s="51">
        <v>347361</v>
      </c>
      <c r="E47" s="53">
        <v>7.49168744804655</v>
      </c>
      <c r="F47" s="53">
        <v>84.86799060079912</v>
      </c>
    </row>
    <row r="48" spans="1:6" ht="12.75">
      <c r="A48" s="39" t="s">
        <v>171</v>
      </c>
      <c r="B48" s="50">
        <v>34516</v>
      </c>
      <c r="C48" s="50">
        <v>78811</v>
      </c>
      <c r="D48" s="51">
        <v>113327</v>
      </c>
      <c r="E48" s="53">
        <v>4.959989570054468</v>
      </c>
      <c r="F48" s="53">
        <v>96.78194668256968</v>
      </c>
    </row>
    <row r="49" spans="1:6" ht="12.75">
      <c r="A49" s="39" t="s">
        <v>172</v>
      </c>
      <c r="B49" s="50">
        <v>199094</v>
      </c>
      <c r="C49" s="50">
        <v>353777</v>
      </c>
      <c r="D49" s="51">
        <v>552871</v>
      </c>
      <c r="E49" s="53">
        <v>6.676152972967543</v>
      </c>
      <c r="F49" s="53">
        <v>90.21906455196353</v>
      </c>
    </row>
    <row r="50" spans="1:6" ht="12.75">
      <c r="A50" s="67" t="s">
        <v>210</v>
      </c>
      <c r="B50" s="69">
        <v>1146019</v>
      </c>
      <c r="C50" s="69">
        <v>4943346</v>
      </c>
      <c r="D50" s="68">
        <v>6089365</v>
      </c>
      <c r="E50" s="70">
        <v>5.9995811587766</v>
      </c>
      <c r="F50" s="70">
        <v>101.28882218643001</v>
      </c>
    </row>
    <row r="51" spans="1:6" ht="12.75">
      <c r="A51" s="39"/>
      <c r="B51" s="50"/>
      <c r="C51" s="50"/>
      <c r="D51" s="51"/>
      <c r="E51" s="52"/>
      <c r="F51" s="53"/>
    </row>
    <row r="52" spans="1:6" ht="12.75">
      <c r="A52" s="67" t="s">
        <v>173</v>
      </c>
      <c r="B52" s="69">
        <v>18694</v>
      </c>
      <c r="C52" s="69">
        <v>984161</v>
      </c>
      <c r="D52" s="68">
        <v>1002855</v>
      </c>
      <c r="E52" s="70">
        <v>5.142933561570557</v>
      </c>
      <c r="F52" s="70">
        <v>79.54356248621923</v>
      </c>
    </row>
    <row r="53" spans="1:6" ht="12.75">
      <c r="A53" s="39"/>
      <c r="B53" s="50"/>
      <c r="C53" s="50"/>
      <c r="D53" s="51"/>
      <c r="E53" s="52"/>
      <c r="F53" s="53"/>
    </row>
    <row r="54" spans="1:6" ht="12.75">
      <c r="A54" s="39" t="s">
        <v>174</v>
      </c>
      <c r="B54" s="50">
        <v>15380</v>
      </c>
      <c r="C54" s="50">
        <v>325365</v>
      </c>
      <c r="D54" s="51">
        <v>340745</v>
      </c>
      <c r="E54" s="53">
        <v>5.271651495448634</v>
      </c>
      <c r="F54" s="53">
        <v>80.74071273800195</v>
      </c>
    </row>
    <row r="55" spans="1:6" ht="12.75">
      <c r="A55" s="39" t="s">
        <v>175</v>
      </c>
      <c r="B55" s="50">
        <v>11117</v>
      </c>
      <c r="C55" s="50">
        <v>410968</v>
      </c>
      <c r="D55" s="51">
        <v>422085</v>
      </c>
      <c r="E55" s="53">
        <v>12.747323918323287</v>
      </c>
      <c r="F55" s="53">
        <v>82.52948161414028</v>
      </c>
    </row>
    <row r="56" spans="1:6" ht="12.75">
      <c r="A56" s="39" t="s">
        <v>176</v>
      </c>
      <c r="B56" s="54">
        <v>3649</v>
      </c>
      <c r="C56" s="50">
        <v>1294643</v>
      </c>
      <c r="D56" s="51">
        <v>1298292</v>
      </c>
      <c r="E56" s="61">
        <v>4.301452452726775</v>
      </c>
      <c r="F56" s="53">
        <v>91.03069340350969</v>
      </c>
    </row>
    <row r="57" spans="1:6" ht="12.75">
      <c r="A57" s="39" t="s">
        <v>177</v>
      </c>
      <c r="B57" s="50">
        <v>139</v>
      </c>
      <c r="C57" s="50">
        <v>23658</v>
      </c>
      <c r="D57" s="51">
        <v>23797</v>
      </c>
      <c r="E57" s="61">
        <v>4.517985611510791</v>
      </c>
      <c r="F57" s="53">
        <v>86.33663031532673</v>
      </c>
    </row>
    <row r="58" spans="1:6" ht="12.75">
      <c r="A58" s="39" t="s">
        <v>178</v>
      </c>
      <c r="B58" s="50">
        <v>66647</v>
      </c>
      <c r="C58" s="50">
        <v>1296909</v>
      </c>
      <c r="D58" s="51">
        <v>1363556</v>
      </c>
      <c r="E58" s="53">
        <v>6.12779269884616</v>
      </c>
      <c r="F58" s="53">
        <v>84.41961695076525</v>
      </c>
    </row>
    <row r="59" spans="1:6" ht="12.75">
      <c r="A59" s="67" t="s">
        <v>179</v>
      </c>
      <c r="B59" s="69">
        <v>96932</v>
      </c>
      <c r="C59" s="69">
        <v>3351543</v>
      </c>
      <c r="D59" s="68">
        <v>3448475</v>
      </c>
      <c r="E59" s="70">
        <v>6.680074691536335</v>
      </c>
      <c r="F59" s="70">
        <v>86.39797878171338</v>
      </c>
    </row>
    <row r="60" spans="1:6" ht="12.75">
      <c r="A60" s="39"/>
      <c r="B60" s="50"/>
      <c r="C60" s="50"/>
      <c r="D60" s="51"/>
      <c r="E60" s="52"/>
      <c r="F60" s="53"/>
    </row>
    <row r="61" spans="1:6" ht="12.75">
      <c r="A61" s="39" t="s">
        <v>180</v>
      </c>
      <c r="B61" s="50">
        <v>10835</v>
      </c>
      <c r="C61" s="50">
        <v>109300</v>
      </c>
      <c r="D61" s="51">
        <v>120135</v>
      </c>
      <c r="E61" s="53">
        <v>5.988371019843101</v>
      </c>
      <c r="F61" s="53">
        <v>78.60926806953337</v>
      </c>
    </row>
    <row r="62" spans="1:8" ht="12.75">
      <c r="A62" s="39" t="s">
        <v>181</v>
      </c>
      <c r="B62" s="50">
        <v>1363</v>
      </c>
      <c r="C62" s="50">
        <v>141510</v>
      </c>
      <c r="D62" s="51">
        <v>142873</v>
      </c>
      <c r="E62" s="53">
        <v>6.074834922964049</v>
      </c>
      <c r="F62" s="53">
        <v>78.44769274256237</v>
      </c>
      <c r="H62" s="356"/>
    </row>
    <row r="63" spans="1:6" ht="12.75">
      <c r="A63" s="39" t="s">
        <v>182</v>
      </c>
      <c r="B63" s="50">
        <v>3563</v>
      </c>
      <c r="C63" s="50">
        <v>1026575</v>
      </c>
      <c r="D63" s="51">
        <v>1030138</v>
      </c>
      <c r="E63" s="53">
        <v>6.22817850126298</v>
      </c>
      <c r="F63" s="53">
        <v>80.50339721890752</v>
      </c>
    </row>
    <row r="64" spans="1:6" ht="12.75">
      <c r="A64" s="67" t="s">
        <v>183</v>
      </c>
      <c r="B64" s="69">
        <v>15761</v>
      </c>
      <c r="C64" s="69">
        <v>1277385</v>
      </c>
      <c r="D64" s="68">
        <v>1293146</v>
      </c>
      <c r="E64" s="70">
        <v>6.050060275363237</v>
      </c>
      <c r="F64" s="70">
        <v>80.113592221609</v>
      </c>
    </row>
    <row r="65" spans="1:6" ht="12.75">
      <c r="A65" s="39"/>
      <c r="B65" s="50"/>
      <c r="C65" s="50"/>
      <c r="D65" s="51"/>
      <c r="E65" s="52"/>
      <c r="F65" s="53"/>
    </row>
    <row r="66" spans="1:7" s="400" customFormat="1" ht="12.75">
      <c r="A66" s="67" t="s">
        <v>184</v>
      </c>
      <c r="B66" s="500" t="s">
        <v>46</v>
      </c>
      <c r="C66" s="69">
        <v>2354561</v>
      </c>
      <c r="D66" s="68">
        <v>2354561</v>
      </c>
      <c r="E66" s="501" t="s">
        <v>46</v>
      </c>
      <c r="F66" s="70">
        <v>88.27704909747509</v>
      </c>
      <c r="G66" s="67"/>
    </row>
    <row r="67" spans="1:6" ht="12.75">
      <c r="A67" s="39"/>
      <c r="B67" s="50"/>
      <c r="C67" s="50"/>
      <c r="D67" s="51"/>
      <c r="E67" s="52"/>
      <c r="F67" s="53"/>
    </row>
    <row r="68" spans="1:6" ht="12.75">
      <c r="A68" s="39" t="s">
        <v>185</v>
      </c>
      <c r="B68" s="50">
        <v>11544</v>
      </c>
      <c r="C68" s="50">
        <v>516634</v>
      </c>
      <c r="D68" s="51">
        <v>528178</v>
      </c>
      <c r="E68" s="53">
        <v>8.958419958419958</v>
      </c>
      <c r="F68" s="53">
        <v>118.6113109086897</v>
      </c>
    </row>
    <row r="69" spans="1:6" ht="12.75">
      <c r="A69" s="39" t="s">
        <v>186</v>
      </c>
      <c r="B69" s="50">
        <v>12392</v>
      </c>
      <c r="C69" s="50">
        <v>119323</v>
      </c>
      <c r="D69" s="51">
        <v>131715</v>
      </c>
      <c r="E69" s="53">
        <v>5.690284054228535</v>
      </c>
      <c r="F69" s="53">
        <v>105.91070455821594</v>
      </c>
    </row>
    <row r="70" spans="1:6" ht="12.75">
      <c r="A70" s="67" t="s">
        <v>187</v>
      </c>
      <c r="B70" s="69">
        <v>23936</v>
      </c>
      <c r="C70" s="69">
        <v>635957</v>
      </c>
      <c r="D70" s="68">
        <v>659893</v>
      </c>
      <c r="E70" s="70">
        <v>7.266460561497326</v>
      </c>
      <c r="F70" s="70">
        <v>116.22832833037454</v>
      </c>
    </row>
    <row r="71" spans="1:6" ht="12.75">
      <c r="A71" s="39"/>
      <c r="B71" s="50"/>
      <c r="C71" s="50"/>
      <c r="D71" s="51"/>
      <c r="E71" s="52"/>
      <c r="F71" s="53"/>
    </row>
    <row r="72" spans="1:6" ht="12.75">
      <c r="A72" s="39" t="s">
        <v>188</v>
      </c>
      <c r="B72" s="50">
        <v>3398</v>
      </c>
      <c r="C72" s="50">
        <v>81719</v>
      </c>
      <c r="D72" s="51">
        <v>85117</v>
      </c>
      <c r="E72" s="53">
        <v>5.33254855797528</v>
      </c>
      <c r="F72" s="53">
        <v>79.34371443605527</v>
      </c>
    </row>
    <row r="73" spans="1:6" ht="12.75">
      <c r="A73" s="39" t="s">
        <v>189</v>
      </c>
      <c r="B73" s="50">
        <v>456</v>
      </c>
      <c r="C73" s="50">
        <v>64153</v>
      </c>
      <c r="D73" s="51">
        <v>64609</v>
      </c>
      <c r="E73" s="53">
        <v>7.938596491228071</v>
      </c>
      <c r="F73" s="53">
        <v>96.9828379031378</v>
      </c>
    </row>
    <row r="74" spans="1:6" ht="12.75">
      <c r="A74" s="39" t="s">
        <v>190</v>
      </c>
      <c r="B74" s="50">
        <v>15177</v>
      </c>
      <c r="C74" s="50">
        <v>237263</v>
      </c>
      <c r="D74" s="51">
        <v>252440</v>
      </c>
      <c r="E74" s="53">
        <v>15.960993608750082</v>
      </c>
      <c r="F74" s="53">
        <v>103.33004724714769</v>
      </c>
    </row>
    <row r="75" spans="1:6" ht="12.75">
      <c r="A75" s="39" t="s">
        <v>191</v>
      </c>
      <c r="B75" s="50">
        <v>2199</v>
      </c>
      <c r="C75" s="50">
        <v>343239</v>
      </c>
      <c r="D75" s="51">
        <v>345438</v>
      </c>
      <c r="E75" s="53">
        <v>6.840836743974533</v>
      </c>
      <c r="F75" s="53">
        <v>91.83855272856522</v>
      </c>
    </row>
    <row r="76" spans="1:6" ht="12.75">
      <c r="A76" s="39" t="s">
        <v>192</v>
      </c>
      <c r="B76" s="68" t="s">
        <v>46</v>
      </c>
      <c r="C76" s="50">
        <v>362844</v>
      </c>
      <c r="D76" s="51">
        <v>362844</v>
      </c>
      <c r="E76" s="68" t="s">
        <v>46</v>
      </c>
      <c r="F76" s="53">
        <v>129.06095457000805</v>
      </c>
    </row>
    <row r="77" spans="1:6" ht="12.75">
      <c r="A77" s="39" t="s">
        <v>193</v>
      </c>
      <c r="B77" s="50">
        <v>5104</v>
      </c>
      <c r="C77" s="50">
        <v>455313</v>
      </c>
      <c r="D77" s="51">
        <v>460417</v>
      </c>
      <c r="E77" s="53">
        <v>11.950431034482758</v>
      </c>
      <c r="F77" s="53">
        <v>72.24017324346109</v>
      </c>
    </row>
    <row r="78" spans="1:6" ht="12.75">
      <c r="A78" s="39" t="s">
        <v>194</v>
      </c>
      <c r="B78" s="50">
        <v>461</v>
      </c>
      <c r="C78" s="50">
        <v>1648849</v>
      </c>
      <c r="D78" s="51">
        <v>1649310</v>
      </c>
      <c r="E78" s="53">
        <v>5</v>
      </c>
      <c r="F78" s="53">
        <v>74.075587273304</v>
      </c>
    </row>
    <row r="79" spans="1:6" ht="12.75">
      <c r="A79" s="39" t="s">
        <v>195</v>
      </c>
      <c r="B79" s="50">
        <v>204</v>
      </c>
      <c r="C79" s="50">
        <v>224779</v>
      </c>
      <c r="D79" s="51">
        <v>224983</v>
      </c>
      <c r="E79" s="53">
        <v>7.382352941176471</v>
      </c>
      <c r="F79" s="53">
        <v>82.78299574248484</v>
      </c>
    </row>
    <row r="80" spans="1:6" ht="12.75">
      <c r="A80" s="67" t="s">
        <v>211</v>
      </c>
      <c r="B80" s="69">
        <v>26999</v>
      </c>
      <c r="C80" s="69">
        <v>3418159</v>
      </c>
      <c r="D80" s="68">
        <v>3445158</v>
      </c>
      <c r="E80" s="70">
        <v>12.734879069595172</v>
      </c>
      <c r="F80" s="70">
        <v>84.61069803950022</v>
      </c>
    </row>
    <row r="81" spans="1:6" ht="12.75">
      <c r="A81" s="39"/>
      <c r="B81" s="50"/>
      <c r="C81" s="50"/>
      <c r="D81" s="51"/>
      <c r="E81" s="52"/>
      <c r="F81" s="53"/>
    </row>
    <row r="82" spans="1:6" ht="12.75">
      <c r="A82" s="39" t="s">
        <v>196</v>
      </c>
      <c r="B82" s="50">
        <v>2003</v>
      </c>
      <c r="C82" s="50">
        <v>31545</v>
      </c>
      <c r="D82" s="51">
        <v>33548</v>
      </c>
      <c r="E82" s="53">
        <v>6.873689465801299</v>
      </c>
      <c r="F82" s="53">
        <v>72.44542716753845</v>
      </c>
    </row>
    <row r="83" spans="1:6" ht="12.75">
      <c r="A83" s="39" t="s">
        <v>197</v>
      </c>
      <c r="B83" s="50">
        <v>2468</v>
      </c>
      <c r="C83" s="50">
        <v>50165</v>
      </c>
      <c r="D83" s="51">
        <v>52633</v>
      </c>
      <c r="E83" s="53">
        <v>5.249594813614262</v>
      </c>
      <c r="F83" s="53">
        <v>79.02330309977076</v>
      </c>
    </row>
    <row r="84" spans="1:6" ht="12.75">
      <c r="A84" s="67" t="s">
        <v>198</v>
      </c>
      <c r="B84" s="69">
        <v>4471</v>
      </c>
      <c r="C84" s="69">
        <v>81710</v>
      </c>
      <c r="D84" s="68">
        <v>86181</v>
      </c>
      <c r="E84" s="70">
        <v>5.977186311787072</v>
      </c>
      <c r="F84" s="70">
        <v>76.48384530657202</v>
      </c>
    </row>
    <row r="85" spans="1:6" ht="12.75">
      <c r="A85" s="39"/>
      <c r="B85" s="50"/>
      <c r="C85" s="50"/>
      <c r="D85" s="51"/>
      <c r="E85" s="52"/>
      <c r="F85" s="53"/>
    </row>
    <row r="86" spans="1:6" ht="12.75">
      <c r="A86" s="218" t="s">
        <v>199</v>
      </c>
      <c r="B86" s="223">
        <v>1998890</v>
      </c>
      <c r="C86" s="223">
        <v>36811859</v>
      </c>
      <c r="D86" s="222">
        <v>38810749</v>
      </c>
      <c r="E86" s="221">
        <v>7.0953093967151775</v>
      </c>
      <c r="F86" s="221">
        <v>86.05338105853333</v>
      </c>
    </row>
    <row r="87" spans="1:6" ht="12.75">
      <c r="A87" s="99" t="s">
        <v>136</v>
      </c>
      <c r="B87" s="50">
        <v>24012</v>
      </c>
      <c r="C87" s="50">
        <v>442211</v>
      </c>
      <c r="D87" s="51">
        <v>466223</v>
      </c>
      <c r="E87" s="53">
        <v>8.184740962851908</v>
      </c>
      <c r="F87" s="53">
        <v>120.0268853556334</v>
      </c>
    </row>
    <row r="88" spans="1:6" ht="12.75">
      <c r="A88" s="39"/>
      <c r="B88" s="50"/>
      <c r="C88" s="50"/>
      <c r="D88" s="51"/>
      <c r="E88" s="53"/>
      <c r="F88" s="53"/>
    </row>
    <row r="89" spans="1:6" ht="13.5" thickBot="1">
      <c r="A89" s="56" t="s">
        <v>137</v>
      </c>
      <c r="B89" s="75">
        <v>2022902</v>
      </c>
      <c r="C89" s="75">
        <v>37254070</v>
      </c>
      <c r="D89" s="57">
        <v>39276972</v>
      </c>
      <c r="E89" s="59">
        <v>7.108241031943217</v>
      </c>
      <c r="F89" s="59">
        <v>86.45665107194999</v>
      </c>
    </row>
  </sheetData>
  <mergeCells count="9">
    <mergeCell ref="A1:F1"/>
    <mergeCell ref="A3:F3"/>
    <mergeCell ref="A4:F4"/>
    <mergeCell ref="E6:F6"/>
    <mergeCell ref="A6:A8"/>
    <mergeCell ref="E7:E8"/>
    <mergeCell ref="B6:D6"/>
    <mergeCell ref="B7:B8"/>
    <mergeCell ref="D7:D8"/>
  </mergeCells>
  <hyperlinks>
    <hyperlink ref="A2" location="'Indice'!A1" display="Volver al Indice"/>
  </hyperlinks>
  <printOptions horizontalCentered="1"/>
  <pageMargins left="0.75" right="0.75" top="0.590551181102362" bottom="0.9842519690000001" header="0" footer="0"/>
  <pageSetup fitToHeight="1" fitToWidth="1" horizontalDpi="600" verticalDpi="600" orientation="portrait" paperSize="9" scale="61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86"/>
  <sheetViews>
    <sheetView zoomScale="75" zoomScaleNormal="75" workbookViewId="0" topLeftCell="A1">
      <selection activeCell="J78" sqref="J78"/>
    </sheetView>
  </sheetViews>
  <sheetFormatPr defaultColWidth="11.421875" defaultRowHeight="12.75"/>
  <cols>
    <col min="1" max="1" width="33.8515625" style="100" customWidth="1"/>
    <col min="2" max="2" width="15.8515625" style="100" customWidth="1"/>
    <col min="3" max="3" width="18.00390625" style="100" customWidth="1"/>
    <col min="4" max="4" width="16.8515625" style="100" customWidth="1"/>
    <col min="5" max="5" width="13.7109375" style="100" customWidth="1"/>
    <col min="6" max="6" width="17.57421875" style="100" customWidth="1"/>
    <col min="7" max="7" width="10.57421875" style="39" customWidth="1"/>
    <col min="8" max="10" width="10.57421875" style="100" customWidth="1"/>
    <col min="11" max="16384" width="11.421875" style="100" customWidth="1"/>
  </cols>
  <sheetData>
    <row r="1" spans="1:7" s="342" customFormat="1" ht="18">
      <c r="A1" s="676" t="s">
        <v>0</v>
      </c>
      <c r="B1" s="676"/>
      <c r="C1" s="676"/>
      <c r="D1" s="676"/>
      <c r="E1" s="676"/>
      <c r="F1" s="676"/>
      <c r="G1" s="398"/>
    </row>
    <row r="2" ht="12.75">
      <c r="A2" s="770" t="s">
        <v>412</v>
      </c>
    </row>
    <row r="3" spans="1:7" s="93" customFormat="1" ht="15">
      <c r="A3" s="639" t="s">
        <v>331</v>
      </c>
      <c r="B3" s="639"/>
      <c r="C3" s="639"/>
      <c r="D3" s="639"/>
      <c r="E3" s="639"/>
      <c r="F3" s="639"/>
      <c r="G3" s="38"/>
    </row>
    <row r="4" spans="1:7" s="93" customFormat="1" ht="15">
      <c r="A4" s="639" t="s">
        <v>400</v>
      </c>
      <c r="B4" s="639"/>
      <c r="C4" s="639"/>
      <c r="D4" s="639"/>
      <c r="E4" s="639"/>
      <c r="F4" s="639"/>
      <c r="G4" s="38"/>
    </row>
    <row r="5" ht="13.5" thickBot="1"/>
    <row r="6" spans="1:6" ht="12.75">
      <c r="A6" s="677" t="s">
        <v>285</v>
      </c>
      <c r="B6" s="731" t="s">
        <v>121</v>
      </c>
      <c r="C6" s="732"/>
      <c r="D6" s="733"/>
      <c r="E6" s="638" t="s">
        <v>122</v>
      </c>
      <c r="F6" s="638"/>
    </row>
    <row r="7" spans="1:6" ht="12.75">
      <c r="A7" s="678"/>
      <c r="B7" s="710" t="s">
        <v>45</v>
      </c>
      <c r="C7" s="96" t="s">
        <v>115</v>
      </c>
      <c r="D7" s="710" t="s">
        <v>10</v>
      </c>
      <c r="E7" s="710" t="s">
        <v>45</v>
      </c>
      <c r="F7" s="78" t="s">
        <v>115</v>
      </c>
    </row>
    <row r="8" spans="1:6" ht="13.5" thickBot="1">
      <c r="A8" s="679"/>
      <c r="B8" s="730"/>
      <c r="C8" s="98" t="s">
        <v>200</v>
      </c>
      <c r="D8" s="730"/>
      <c r="E8" s="730"/>
      <c r="F8" s="79" t="s">
        <v>200</v>
      </c>
    </row>
    <row r="9" spans="1:6" ht="12.75">
      <c r="A9" s="45" t="s">
        <v>143</v>
      </c>
      <c r="B9" s="46">
        <v>366</v>
      </c>
      <c r="C9" s="46">
        <v>253770</v>
      </c>
      <c r="D9" s="46">
        <v>254136</v>
      </c>
      <c r="E9" s="49">
        <v>5.7923497267759565</v>
      </c>
      <c r="F9" s="49">
        <v>82.4651574260157</v>
      </c>
    </row>
    <row r="10" spans="1:6" ht="12.75">
      <c r="A10" s="39" t="s">
        <v>144</v>
      </c>
      <c r="B10" s="50">
        <v>3</v>
      </c>
      <c r="C10" s="50">
        <v>40267</v>
      </c>
      <c r="D10" s="50">
        <v>40270</v>
      </c>
      <c r="E10" s="53">
        <v>10.333333333333334</v>
      </c>
      <c r="F10" s="53">
        <v>91.57752005364193</v>
      </c>
    </row>
    <row r="11" spans="1:6" ht="12.75">
      <c r="A11" s="39" t="s">
        <v>145</v>
      </c>
      <c r="B11" s="50">
        <v>12483</v>
      </c>
      <c r="C11" s="50">
        <v>31746</v>
      </c>
      <c r="D11" s="50">
        <v>44229</v>
      </c>
      <c r="E11" s="53">
        <v>9.200993350957301</v>
      </c>
      <c r="F11" s="53">
        <v>87.9161154161154</v>
      </c>
    </row>
    <row r="12" spans="1:6" ht="12.75">
      <c r="A12" s="39" t="s">
        <v>146</v>
      </c>
      <c r="B12" s="50">
        <v>346</v>
      </c>
      <c r="C12" s="50">
        <v>862727</v>
      </c>
      <c r="D12" s="50">
        <v>863073</v>
      </c>
      <c r="E12" s="53">
        <v>8.794797687861271</v>
      </c>
      <c r="F12" s="53">
        <v>85.3950380595484</v>
      </c>
    </row>
    <row r="13" spans="1:6" ht="12.75">
      <c r="A13" s="67" t="s">
        <v>147</v>
      </c>
      <c r="B13" s="69">
        <v>13198</v>
      </c>
      <c r="C13" s="69">
        <v>1188510</v>
      </c>
      <c r="D13" s="69">
        <v>1201708</v>
      </c>
      <c r="E13" s="70">
        <v>9.096075162903471</v>
      </c>
      <c r="F13" s="70">
        <v>85.04625539541107</v>
      </c>
    </row>
    <row r="14" spans="1:6" ht="12.75">
      <c r="A14" s="39"/>
      <c r="B14" s="50"/>
      <c r="C14" s="50"/>
      <c r="D14" s="51"/>
      <c r="E14" s="52"/>
      <c r="F14" s="53"/>
    </row>
    <row r="15" spans="1:6" ht="12.75">
      <c r="A15" s="67" t="s">
        <v>148</v>
      </c>
      <c r="B15" s="69">
        <v>475</v>
      </c>
      <c r="C15" s="69">
        <v>294171</v>
      </c>
      <c r="D15" s="69">
        <v>294646</v>
      </c>
      <c r="E15" s="70">
        <v>6.147368421052631</v>
      </c>
      <c r="F15" s="70">
        <v>79.46076261766115</v>
      </c>
    </row>
    <row r="16" spans="1:6" ht="12.75">
      <c r="A16" s="39"/>
      <c r="B16" s="50"/>
      <c r="C16" s="50"/>
      <c r="D16" s="51"/>
      <c r="E16" s="52"/>
      <c r="F16" s="53"/>
    </row>
    <row r="17" spans="1:6" ht="12.75">
      <c r="A17" s="67" t="s">
        <v>149</v>
      </c>
      <c r="B17" s="69">
        <v>763</v>
      </c>
      <c r="C17" s="69">
        <v>1492</v>
      </c>
      <c r="D17" s="69">
        <v>2255</v>
      </c>
      <c r="E17" s="70">
        <v>5.018348623853211</v>
      </c>
      <c r="F17" s="70">
        <v>103.63605898123325</v>
      </c>
    </row>
    <row r="18" spans="1:6" ht="12.75">
      <c r="A18" s="39"/>
      <c r="B18" s="50"/>
      <c r="C18" s="50"/>
      <c r="D18" s="51"/>
      <c r="E18" s="52"/>
      <c r="F18" s="53"/>
    </row>
    <row r="19" spans="1:6" ht="12.75">
      <c r="A19" s="39" t="s">
        <v>150</v>
      </c>
      <c r="B19" s="50">
        <v>48</v>
      </c>
      <c r="C19" s="50">
        <v>79</v>
      </c>
      <c r="D19" s="50">
        <v>127</v>
      </c>
      <c r="E19" s="53">
        <v>4.166666666666667</v>
      </c>
      <c r="F19" s="53">
        <v>106.70886075949366</v>
      </c>
    </row>
    <row r="20" spans="1:6" ht="12.75">
      <c r="A20" s="39" t="s">
        <v>151</v>
      </c>
      <c r="B20" s="50">
        <v>1399</v>
      </c>
      <c r="C20" s="50">
        <v>11389</v>
      </c>
      <c r="D20" s="50">
        <v>12788</v>
      </c>
      <c r="E20" s="53">
        <v>5.0750536097212295</v>
      </c>
      <c r="F20" s="53">
        <v>111.75432434805514</v>
      </c>
    </row>
    <row r="21" spans="1:6" ht="12.75">
      <c r="A21" s="39" t="s">
        <v>152</v>
      </c>
      <c r="B21" s="50">
        <v>3604</v>
      </c>
      <c r="C21" s="50">
        <v>30387</v>
      </c>
      <c r="D21" s="50">
        <v>33991</v>
      </c>
      <c r="E21" s="53">
        <v>12.62597114317425</v>
      </c>
      <c r="F21" s="53">
        <v>88.00770066146707</v>
      </c>
    </row>
    <row r="22" spans="1:6" ht="12.75">
      <c r="A22" s="67" t="s">
        <v>208</v>
      </c>
      <c r="B22" s="69">
        <v>5051</v>
      </c>
      <c r="C22" s="69">
        <v>41855</v>
      </c>
      <c r="D22" s="69">
        <v>46906</v>
      </c>
      <c r="E22" s="70">
        <v>10.454167491585824</v>
      </c>
      <c r="F22" s="70">
        <v>94.50459921156373</v>
      </c>
    </row>
    <row r="23" spans="1:6" ht="12.75">
      <c r="A23" s="39"/>
      <c r="B23" s="50"/>
      <c r="C23" s="50"/>
      <c r="D23" s="51"/>
      <c r="E23" s="52"/>
      <c r="F23" s="53"/>
    </row>
    <row r="24" spans="1:6" ht="12.75">
      <c r="A24" s="67" t="s">
        <v>153</v>
      </c>
      <c r="B24" s="69">
        <v>79119</v>
      </c>
      <c r="C24" s="69">
        <v>498741</v>
      </c>
      <c r="D24" s="69">
        <v>577860</v>
      </c>
      <c r="E24" s="70">
        <v>6.396693588139385</v>
      </c>
      <c r="F24" s="70">
        <v>90.62806346380185</v>
      </c>
    </row>
    <row r="25" spans="1:6" ht="12.75">
      <c r="A25" s="39"/>
      <c r="B25" s="50"/>
      <c r="C25" s="50"/>
      <c r="D25" s="51"/>
      <c r="E25" s="52"/>
      <c r="F25" s="53"/>
    </row>
    <row r="26" spans="1:6" ht="12.75">
      <c r="A26" s="67" t="s">
        <v>154</v>
      </c>
      <c r="B26" s="69">
        <v>17986</v>
      </c>
      <c r="C26" s="69">
        <v>29373</v>
      </c>
      <c r="D26" s="69">
        <v>47359</v>
      </c>
      <c r="E26" s="70">
        <v>5.6291560102301785</v>
      </c>
      <c r="F26" s="70">
        <v>89.82061757396248</v>
      </c>
    </row>
    <row r="27" spans="1:6" ht="12.75">
      <c r="A27" s="39"/>
      <c r="B27" s="50"/>
      <c r="C27" s="50"/>
      <c r="D27" s="51"/>
      <c r="E27" s="52"/>
      <c r="F27" s="53"/>
    </row>
    <row r="28" spans="1:6" ht="12.75">
      <c r="A28" s="39" t="s">
        <v>155</v>
      </c>
      <c r="B28" s="50">
        <v>1605</v>
      </c>
      <c r="C28" s="50">
        <v>729256</v>
      </c>
      <c r="D28" s="50">
        <v>730861</v>
      </c>
      <c r="E28" s="53">
        <v>4.862305295950156</v>
      </c>
      <c r="F28" s="53">
        <v>83.18648183902498</v>
      </c>
    </row>
    <row r="29" spans="1:6" ht="12.75">
      <c r="A29" s="39" t="s">
        <v>156</v>
      </c>
      <c r="B29" s="50">
        <v>23711</v>
      </c>
      <c r="C29" s="50">
        <v>809227</v>
      </c>
      <c r="D29" s="50">
        <v>832938</v>
      </c>
      <c r="E29" s="53">
        <v>5.109105478469909</v>
      </c>
      <c r="F29" s="53">
        <v>96.95544513467792</v>
      </c>
    </row>
    <row r="30" spans="1:6" ht="12.75">
      <c r="A30" s="39" t="s">
        <v>157</v>
      </c>
      <c r="B30" s="50">
        <v>85283</v>
      </c>
      <c r="C30" s="50">
        <v>1254870</v>
      </c>
      <c r="D30" s="50">
        <v>1340153</v>
      </c>
      <c r="E30" s="53">
        <v>8.44453173551587</v>
      </c>
      <c r="F30" s="53">
        <v>87.61830627873805</v>
      </c>
    </row>
    <row r="31" spans="1:6" ht="12.75">
      <c r="A31" s="67" t="s">
        <v>209</v>
      </c>
      <c r="B31" s="69">
        <v>110599</v>
      </c>
      <c r="C31" s="69">
        <v>2793353</v>
      </c>
      <c r="D31" s="69">
        <v>2903952</v>
      </c>
      <c r="E31" s="70">
        <v>7.677474479877756</v>
      </c>
      <c r="F31" s="70">
        <v>89.16624178898978</v>
      </c>
    </row>
    <row r="32" spans="1:6" ht="12.75">
      <c r="A32" s="39"/>
      <c r="B32" s="50"/>
      <c r="C32" s="50"/>
      <c r="D32" s="51"/>
      <c r="E32" s="52"/>
      <c r="F32" s="53"/>
    </row>
    <row r="33" spans="1:6" ht="12.75">
      <c r="A33" s="39" t="s">
        <v>158</v>
      </c>
      <c r="B33" s="50">
        <v>19488</v>
      </c>
      <c r="C33" s="50">
        <v>7728637</v>
      </c>
      <c r="D33" s="50">
        <v>7748125</v>
      </c>
      <c r="E33" s="53">
        <v>5.078817733990148</v>
      </c>
      <c r="F33" s="53">
        <v>83.07353547591897</v>
      </c>
    </row>
    <row r="34" spans="1:6" ht="12.75">
      <c r="A34" s="39" t="s">
        <v>159</v>
      </c>
      <c r="B34" s="50" t="s">
        <v>46</v>
      </c>
      <c r="C34" s="50">
        <v>6502581</v>
      </c>
      <c r="D34" s="50">
        <v>6502581</v>
      </c>
      <c r="E34" s="53" t="s">
        <v>46</v>
      </c>
      <c r="F34" s="53">
        <v>76.94094083564663</v>
      </c>
    </row>
    <row r="35" spans="1:6" ht="12.75">
      <c r="A35" s="39" t="s">
        <v>160</v>
      </c>
      <c r="B35" s="50">
        <v>13232</v>
      </c>
      <c r="C35" s="50">
        <v>2072651</v>
      </c>
      <c r="D35" s="50">
        <v>2085883</v>
      </c>
      <c r="E35" s="53">
        <v>5.720979443772673</v>
      </c>
      <c r="F35" s="53">
        <v>80.45893881796789</v>
      </c>
    </row>
    <row r="36" spans="1:6" ht="12.75">
      <c r="A36" s="39" t="s">
        <v>161</v>
      </c>
      <c r="B36" s="50">
        <v>142</v>
      </c>
      <c r="C36" s="50">
        <v>16407</v>
      </c>
      <c r="D36" s="50">
        <v>16549</v>
      </c>
      <c r="E36" s="53">
        <v>5</v>
      </c>
      <c r="F36" s="53">
        <v>79.43713049308222</v>
      </c>
    </row>
    <row r="37" spans="1:6" ht="12.75">
      <c r="A37" s="67" t="s">
        <v>162</v>
      </c>
      <c r="B37" s="69">
        <v>32862</v>
      </c>
      <c r="C37" s="69">
        <v>16320276</v>
      </c>
      <c r="D37" s="69">
        <v>16353138</v>
      </c>
      <c r="E37" s="70">
        <v>5.3370458280080335</v>
      </c>
      <c r="F37" s="70">
        <v>80.29438503368446</v>
      </c>
    </row>
    <row r="38" spans="1:6" ht="12.75">
      <c r="A38" s="39"/>
      <c r="B38" s="50"/>
      <c r="C38" s="50"/>
      <c r="D38" s="51"/>
      <c r="E38" s="52"/>
      <c r="F38" s="53"/>
    </row>
    <row r="39" spans="1:6" ht="12.75">
      <c r="A39" s="67" t="s">
        <v>163</v>
      </c>
      <c r="B39" s="69">
        <v>158059</v>
      </c>
      <c r="C39" s="69">
        <v>43249</v>
      </c>
      <c r="D39" s="69">
        <v>201308</v>
      </c>
      <c r="E39" s="70">
        <v>9.023174890389031</v>
      </c>
      <c r="F39" s="70">
        <v>84.19501028925525</v>
      </c>
    </row>
    <row r="40" spans="1:6" ht="12.75">
      <c r="A40" s="39"/>
      <c r="B40" s="50"/>
      <c r="C40" s="50"/>
      <c r="D40" s="51"/>
      <c r="E40" s="52"/>
      <c r="F40" s="53"/>
    </row>
    <row r="41" spans="1:6" ht="12.75">
      <c r="A41" s="39" t="s">
        <v>164</v>
      </c>
      <c r="B41" s="50">
        <v>369469</v>
      </c>
      <c r="C41" s="50">
        <v>136161</v>
      </c>
      <c r="D41" s="50">
        <v>505630</v>
      </c>
      <c r="E41" s="53">
        <v>6.9249030365199795</v>
      </c>
      <c r="F41" s="53">
        <v>99.19844155081117</v>
      </c>
    </row>
    <row r="42" spans="1:6" ht="12.75">
      <c r="A42" s="39" t="s">
        <v>165</v>
      </c>
      <c r="B42" s="50">
        <v>17366</v>
      </c>
      <c r="C42" s="50">
        <v>1347192</v>
      </c>
      <c r="D42" s="50">
        <v>1364558</v>
      </c>
      <c r="E42" s="53">
        <v>5.127605666244386</v>
      </c>
      <c r="F42" s="53">
        <v>84.49681485638274</v>
      </c>
    </row>
    <row r="43" spans="1:6" ht="12.75">
      <c r="A43" s="39" t="s">
        <v>166</v>
      </c>
      <c r="B43" s="50">
        <v>1738</v>
      </c>
      <c r="C43" s="50">
        <v>608135</v>
      </c>
      <c r="D43" s="50">
        <v>609873</v>
      </c>
      <c r="E43" s="53">
        <v>5.126006904487918</v>
      </c>
      <c r="F43" s="53">
        <v>80.59060899306897</v>
      </c>
    </row>
    <row r="44" spans="1:6" ht="12.75">
      <c r="A44" s="39" t="s">
        <v>167</v>
      </c>
      <c r="B44" s="50">
        <v>11461</v>
      </c>
      <c r="C44" s="50">
        <v>8322</v>
      </c>
      <c r="D44" s="50">
        <v>19783</v>
      </c>
      <c r="E44" s="53">
        <v>4.1857604048512345</v>
      </c>
      <c r="F44" s="53">
        <v>94.79055515501081</v>
      </c>
    </row>
    <row r="45" spans="1:6" ht="12.75">
      <c r="A45" s="39" t="s">
        <v>168</v>
      </c>
      <c r="B45" s="50">
        <v>227998</v>
      </c>
      <c r="C45" s="50">
        <v>2434224</v>
      </c>
      <c r="D45" s="50">
        <v>2662222</v>
      </c>
      <c r="E45" s="53">
        <v>5.749155694348196</v>
      </c>
      <c r="F45" s="53">
        <v>124.50259836399607</v>
      </c>
    </row>
    <row r="46" spans="1:6" ht="12.75">
      <c r="A46" s="39" t="s">
        <v>169</v>
      </c>
      <c r="B46" s="50">
        <v>410703</v>
      </c>
      <c r="C46" s="50">
        <v>173936</v>
      </c>
      <c r="D46" s="50">
        <v>584639</v>
      </c>
      <c r="E46" s="53">
        <v>5.034616255542327</v>
      </c>
      <c r="F46" s="53">
        <v>88.84329868457364</v>
      </c>
    </row>
    <row r="47" spans="1:6" ht="12.75">
      <c r="A47" s="39" t="s">
        <v>170</v>
      </c>
      <c r="B47" s="50">
        <v>24520</v>
      </c>
      <c r="C47" s="50">
        <v>449352</v>
      </c>
      <c r="D47" s="50">
        <v>473872</v>
      </c>
      <c r="E47" s="53">
        <v>7.069861337683523</v>
      </c>
      <c r="F47" s="53">
        <v>84.60222275632466</v>
      </c>
    </row>
    <row r="48" spans="1:6" ht="12.75">
      <c r="A48" s="39" t="s">
        <v>171</v>
      </c>
      <c r="B48" s="50">
        <v>46885</v>
      </c>
      <c r="C48" s="50">
        <v>73477</v>
      </c>
      <c r="D48" s="50">
        <v>120362</v>
      </c>
      <c r="E48" s="53">
        <v>4.922683160925669</v>
      </c>
      <c r="F48" s="53">
        <v>99.81528913809764</v>
      </c>
    </row>
    <row r="49" spans="1:6" ht="12.75">
      <c r="A49" s="39" t="s">
        <v>172</v>
      </c>
      <c r="B49" s="50">
        <v>228388</v>
      </c>
      <c r="C49" s="50">
        <v>285301</v>
      </c>
      <c r="D49" s="50">
        <v>513689</v>
      </c>
      <c r="E49" s="53">
        <v>6.638746343941013</v>
      </c>
      <c r="F49" s="53">
        <v>91.97600078513571</v>
      </c>
    </row>
    <row r="50" spans="1:6" ht="12.75">
      <c r="A50" s="67" t="s">
        <v>210</v>
      </c>
      <c r="B50" s="69">
        <v>1338528</v>
      </c>
      <c r="C50" s="69">
        <v>5516100</v>
      </c>
      <c r="D50" s="69">
        <v>6854628</v>
      </c>
      <c r="E50" s="70">
        <v>5.979221951277821</v>
      </c>
      <c r="F50" s="70">
        <v>102.83544913979078</v>
      </c>
    </row>
    <row r="51" spans="1:6" ht="12.75">
      <c r="A51" s="39"/>
      <c r="B51" s="50"/>
      <c r="C51" s="50"/>
      <c r="D51" s="51"/>
      <c r="E51" s="52"/>
      <c r="F51" s="53"/>
    </row>
    <row r="52" spans="1:6" ht="12.75">
      <c r="A52" s="67" t="s">
        <v>173</v>
      </c>
      <c r="B52" s="69">
        <v>18132</v>
      </c>
      <c r="C52" s="69">
        <v>1068565</v>
      </c>
      <c r="D52" s="69">
        <v>1086697</v>
      </c>
      <c r="E52" s="70">
        <v>4.920306640194132</v>
      </c>
      <c r="F52" s="70">
        <v>80.86087041967498</v>
      </c>
    </row>
    <row r="53" spans="1:6" ht="12.75">
      <c r="A53" s="39"/>
      <c r="B53" s="50"/>
      <c r="C53" s="50"/>
      <c r="D53" s="51"/>
      <c r="E53" s="52"/>
      <c r="F53" s="53"/>
    </row>
    <row r="54" spans="1:6" ht="12.75">
      <c r="A54" s="39" t="s">
        <v>174</v>
      </c>
      <c r="B54" s="50">
        <v>8456</v>
      </c>
      <c r="C54" s="50">
        <v>182888</v>
      </c>
      <c r="D54" s="50">
        <v>191344</v>
      </c>
      <c r="E54" s="53">
        <v>5.094489120151372</v>
      </c>
      <c r="F54" s="53">
        <v>81.8129565635799</v>
      </c>
    </row>
    <row r="55" spans="1:6" ht="12.75">
      <c r="A55" s="39" t="s">
        <v>175</v>
      </c>
      <c r="B55" s="50">
        <v>7076</v>
      </c>
      <c r="C55" s="50">
        <v>451910</v>
      </c>
      <c r="D55" s="50">
        <v>458986</v>
      </c>
      <c r="E55" s="53">
        <v>10.115743357829281</v>
      </c>
      <c r="F55" s="53">
        <v>83.58936956473636</v>
      </c>
    </row>
    <row r="56" spans="1:6" ht="12.75">
      <c r="A56" s="39" t="s">
        <v>176</v>
      </c>
      <c r="B56" s="50">
        <v>5117</v>
      </c>
      <c r="C56" s="50">
        <v>1414605</v>
      </c>
      <c r="D56" s="50">
        <v>1419722</v>
      </c>
      <c r="E56" s="53">
        <v>4.028141489153801</v>
      </c>
      <c r="F56" s="53">
        <v>93.0995274299186</v>
      </c>
    </row>
    <row r="57" spans="1:6" ht="12.75">
      <c r="A57" s="39" t="s">
        <v>177</v>
      </c>
      <c r="B57" s="50" t="s">
        <v>46</v>
      </c>
      <c r="C57" s="50">
        <v>23914</v>
      </c>
      <c r="D57" s="50">
        <v>23914</v>
      </c>
      <c r="E57" s="53" t="s">
        <v>46</v>
      </c>
      <c r="F57" s="53">
        <v>90.65275570795349</v>
      </c>
    </row>
    <row r="58" spans="1:6" ht="12.75">
      <c r="A58" s="39" t="s">
        <v>178</v>
      </c>
      <c r="B58" s="50">
        <v>81671</v>
      </c>
      <c r="C58" s="50">
        <v>1430048</v>
      </c>
      <c r="D58" s="50">
        <v>1511719</v>
      </c>
      <c r="E58" s="53">
        <v>5.748123568953484</v>
      </c>
      <c r="F58" s="53">
        <v>85.39851179820538</v>
      </c>
    </row>
    <row r="59" spans="1:6" ht="12.75">
      <c r="A59" s="67" t="s">
        <v>179</v>
      </c>
      <c r="B59" s="69">
        <v>102320</v>
      </c>
      <c r="C59" s="69">
        <v>3503365</v>
      </c>
      <c r="D59" s="69">
        <v>3605685</v>
      </c>
      <c r="E59" s="70">
        <v>5.910134870992963</v>
      </c>
      <c r="F59" s="70">
        <v>88.12338366113723</v>
      </c>
    </row>
    <row r="60" spans="1:6" ht="12.75">
      <c r="A60" s="39"/>
      <c r="B60" s="50"/>
      <c r="C60" s="50"/>
      <c r="D60" s="51"/>
      <c r="E60" s="52"/>
      <c r="F60" s="53"/>
    </row>
    <row r="61" spans="1:6" ht="12.75">
      <c r="A61" s="39" t="s">
        <v>180</v>
      </c>
      <c r="B61" s="50">
        <v>8037</v>
      </c>
      <c r="C61" s="50">
        <v>125741</v>
      </c>
      <c r="D61" s="50">
        <v>133778</v>
      </c>
      <c r="E61" s="53">
        <v>6.9324374766704</v>
      </c>
      <c r="F61" s="53">
        <v>79.32532745882409</v>
      </c>
    </row>
    <row r="62" spans="1:8" ht="12.75">
      <c r="A62" s="39" t="s">
        <v>181</v>
      </c>
      <c r="B62" s="50">
        <v>1251</v>
      </c>
      <c r="C62" s="50">
        <v>141975</v>
      </c>
      <c r="D62" s="50">
        <v>143226</v>
      </c>
      <c r="E62" s="53">
        <v>5.974420463629097</v>
      </c>
      <c r="F62" s="53">
        <v>80.16428244409228</v>
      </c>
      <c r="H62" s="356"/>
    </row>
    <row r="63" spans="1:6" ht="12.75">
      <c r="A63" s="39" t="s">
        <v>182</v>
      </c>
      <c r="B63" s="50">
        <v>3023</v>
      </c>
      <c r="C63" s="50">
        <v>1214524</v>
      </c>
      <c r="D63" s="50">
        <v>1217547</v>
      </c>
      <c r="E63" s="53">
        <v>5.98412173337744</v>
      </c>
      <c r="F63" s="53">
        <v>82.55122500666928</v>
      </c>
    </row>
    <row r="64" spans="1:6" ht="12.75">
      <c r="A64" s="67" t="s">
        <v>183</v>
      </c>
      <c r="B64" s="69">
        <v>12311</v>
      </c>
      <c r="C64" s="69">
        <v>1482240</v>
      </c>
      <c r="D64" s="69">
        <v>1494551</v>
      </c>
      <c r="E64" s="70">
        <v>6.602225651856064</v>
      </c>
      <c r="F64" s="70">
        <v>82.0489353950777</v>
      </c>
    </row>
    <row r="65" spans="1:6" ht="12.75">
      <c r="A65" s="39"/>
      <c r="B65" s="50"/>
      <c r="C65" s="50"/>
      <c r="D65" s="51"/>
      <c r="E65" s="52"/>
      <c r="F65" s="53"/>
    </row>
    <row r="66" spans="1:7" s="400" customFormat="1" ht="12.75">
      <c r="A66" s="67" t="s">
        <v>184</v>
      </c>
      <c r="B66" s="69" t="s">
        <v>46</v>
      </c>
      <c r="C66" s="69">
        <v>2718586</v>
      </c>
      <c r="D66" s="69">
        <v>2718586</v>
      </c>
      <c r="E66" s="70" t="s">
        <v>46</v>
      </c>
      <c r="F66" s="70">
        <v>87.35144630333563</v>
      </c>
      <c r="G66" s="67"/>
    </row>
    <row r="67" spans="1:6" ht="12.75">
      <c r="A67" s="39"/>
      <c r="B67" s="50"/>
      <c r="C67" s="50"/>
      <c r="D67" s="51"/>
      <c r="E67" s="52"/>
      <c r="F67" s="53"/>
    </row>
    <row r="68" spans="1:6" ht="12.75">
      <c r="A68" s="39" t="s">
        <v>185</v>
      </c>
      <c r="B68" s="50">
        <v>32387</v>
      </c>
      <c r="C68" s="50">
        <v>606345</v>
      </c>
      <c r="D68" s="50">
        <v>638732</v>
      </c>
      <c r="E68" s="53">
        <v>7.9892549479729515</v>
      </c>
      <c r="F68" s="53">
        <v>121.12722954753481</v>
      </c>
    </row>
    <row r="69" spans="1:6" ht="12.75">
      <c r="A69" s="39" t="s">
        <v>186</v>
      </c>
      <c r="B69" s="50">
        <v>22018</v>
      </c>
      <c r="C69" s="50">
        <v>140592</v>
      </c>
      <c r="D69" s="50">
        <v>162610</v>
      </c>
      <c r="E69" s="53">
        <v>5.864111181760379</v>
      </c>
      <c r="F69" s="53">
        <v>110.01066205758505</v>
      </c>
    </row>
    <row r="70" spans="1:6" ht="12.75">
      <c r="A70" s="67" t="s">
        <v>187</v>
      </c>
      <c r="B70" s="69">
        <v>54405</v>
      </c>
      <c r="C70" s="69">
        <v>746937</v>
      </c>
      <c r="D70" s="69">
        <v>801342</v>
      </c>
      <c r="E70" s="70">
        <v>7.129197684036393</v>
      </c>
      <c r="F70" s="70">
        <v>119.03481685871765</v>
      </c>
    </row>
    <row r="71" spans="1:6" ht="12.75">
      <c r="A71" s="39"/>
      <c r="B71" s="50"/>
      <c r="C71" s="50"/>
      <c r="D71" s="51"/>
      <c r="E71" s="52"/>
      <c r="F71" s="53"/>
    </row>
    <row r="72" spans="1:6" ht="12.75">
      <c r="A72" s="39" t="s">
        <v>188</v>
      </c>
      <c r="B72" s="50">
        <v>3245</v>
      </c>
      <c r="C72" s="50">
        <v>82047</v>
      </c>
      <c r="D72" s="50">
        <v>85292</v>
      </c>
      <c r="E72" s="53">
        <v>6.052388289676426</v>
      </c>
      <c r="F72" s="53">
        <v>80.49057247675114</v>
      </c>
    </row>
    <row r="73" spans="1:6" ht="12.75">
      <c r="A73" s="39" t="s">
        <v>189</v>
      </c>
      <c r="B73" s="50">
        <v>242</v>
      </c>
      <c r="C73" s="50">
        <v>65574</v>
      </c>
      <c r="D73" s="50">
        <v>65816</v>
      </c>
      <c r="E73" s="53">
        <v>7.830578512396694</v>
      </c>
      <c r="F73" s="53">
        <v>100.07945222191722</v>
      </c>
    </row>
    <row r="74" spans="1:6" ht="12.75">
      <c r="A74" s="39" t="s">
        <v>190</v>
      </c>
      <c r="B74" s="50">
        <v>15868</v>
      </c>
      <c r="C74" s="50">
        <v>221564</v>
      </c>
      <c r="D74" s="50">
        <v>237432</v>
      </c>
      <c r="E74" s="53">
        <v>14.222964456768342</v>
      </c>
      <c r="F74" s="53">
        <v>101.99478254590096</v>
      </c>
    </row>
    <row r="75" spans="1:6" ht="12.75">
      <c r="A75" s="39" t="s">
        <v>191</v>
      </c>
      <c r="B75" s="50">
        <v>2024</v>
      </c>
      <c r="C75" s="50">
        <v>148885</v>
      </c>
      <c r="D75" s="50">
        <v>150909</v>
      </c>
      <c r="E75" s="53">
        <v>7.756422924901186</v>
      </c>
      <c r="F75" s="53">
        <v>84.69759881787957</v>
      </c>
    </row>
    <row r="76" spans="1:6" ht="12.75">
      <c r="A76" s="39" t="s">
        <v>192</v>
      </c>
      <c r="B76" s="50">
        <v>149</v>
      </c>
      <c r="C76" s="50">
        <v>410116</v>
      </c>
      <c r="D76" s="50">
        <v>410265</v>
      </c>
      <c r="E76" s="53">
        <v>4.026845637583892</v>
      </c>
      <c r="F76" s="53">
        <v>131.10870339123565</v>
      </c>
    </row>
    <row r="77" spans="1:6" ht="12.75">
      <c r="A77" s="39" t="s">
        <v>193</v>
      </c>
      <c r="B77" s="50">
        <v>5021</v>
      </c>
      <c r="C77" s="50">
        <v>303377</v>
      </c>
      <c r="D77" s="50">
        <v>308398</v>
      </c>
      <c r="E77" s="53">
        <v>11.108145787691695</v>
      </c>
      <c r="F77" s="53">
        <v>69.97285225972966</v>
      </c>
    </row>
    <row r="78" spans="1:6" ht="12.75">
      <c r="A78" s="39" t="s">
        <v>194</v>
      </c>
      <c r="B78" s="50">
        <v>33</v>
      </c>
      <c r="C78" s="50">
        <v>1701875</v>
      </c>
      <c r="D78" s="50">
        <v>1701908</v>
      </c>
      <c r="E78" s="53">
        <v>5</v>
      </c>
      <c r="F78" s="53">
        <v>73.60962585383768</v>
      </c>
    </row>
    <row r="79" spans="1:6" ht="12.75">
      <c r="A79" s="39" t="s">
        <v>195</v>
      </c>
      <c r="B79" s="50">
        <v>1494</v>
      </c>
      <c r="C79" s="50">
        <v>250352</v>
      </c>
      <c r="D79" s="50">
        <v>251846</v>
      </c>
      <c r="E79" s="53">
        <v>7.485943775100401</v>
      </c>
      <c r="F79" s="53">
        <v>86.22784719115485</v>
      </c>
    </row>
    <row r="80" spans="1:6" ht="12.75">
      <c r="A80" s="67" t="s">
        <v>211</v>
      </c>
      <c r="B80" s="69">
        <v>28076</v>
      </c>
      <c r="C80" s="69">
        <v>3183790</v>
      </c>
      <c r="D80" s="69">
        <v>3211866</v>
      </c>
      <c r="E80" s="70">
        <v>11.77685567744693</v>
      </c>
      <c r="F80" s="70">
        <v>84.87834342089145</v>
      </c>
    </row>
    <row r="81" spans="1:6" ht="12.75">
      <c r="A81" s="39"/>
      <c r="B81" s="50"/>
      <c r="C81" s="50"/>
      <c r="D81" s="51"/>
      <c r="E81" s="52"/>
      <c r="F81" s="53"/>
    </row>
    <row r="82" spans="1:6" ht="12.75">
      <c r="A82" s="39" t="s">
        <v>196</v>
      </c>
      <c r="B82" s="50">
        <v>1851</v>
      </c>
      <c r="C82" s="50">
        <v>31431</v>
      </c>
      <c r="D82" s="50">
        <v>33282</v>
      </c>
      <c r="E82" s="53">
        <v>7.647217720151269</v>
      </c>
      <c r="F82" s="53">
        <v>75.26241608602972</v>
      </c>
    </row>
    <row r="83" spans="1:6" ht="12.75">
      <c r="A83" s="39" t="s">
        <v>197</v>
      </c>
      <c r="B83" s="50">
        <v>1781</v>
      </c>
      <c r="C83" s="50">
        <v>50995</v>
      </c>
      <c r="D83" s="50">
        <v>52776</v>
      </c>
      <c r="E83" s="53">
        <v>5.746771476698484</v>
      </c>
      <c r="F83" s="53">
        <v>81.49079321502107</v>
      </c>
    </row>
    <row r="84" spans="1:6" ht="12.75">
      <c r="A84" s="67" t="s">
        <v>198</v>
      </c>
      <c r="B84" s="69">
        <v>3632</v>
      </c>
      <c r="C84" s="69">
        <v>82426</v>
      </c>
      <c r="D84" s="69">
        <v>86058</v>
      </c>
      <c r="E84" s="70">
        <v>6.7153083700440535</v>
      </c>
      <c r="F84" s="70">
        <v>79.1157644432582</v>
      </c>
    </row>
    <row r="85" spans="1:6" ht="12.75">
      <c r="A85" s="39"/>
      <c r="B85" s="50"/>
      <c r="C85" s="50"/>
      <c r="D85" s="51"/>
      <c r="E85" s="52"/>
      <c r="F85" s="53"/>
    </row>
    <row r="86" spans="1:6" ht="13.5" thickBot="1">
      <c r="A86" s="56" t="s">
        <v>199</v>
      </c>
      <c r="B86" s="75">
        <v>1975516</v>
      </c>
      <c r="C86" s="75">
        <v>39513029</v>
      </c>
      <c r="D86" s="75">
        <v>41488545</v>
      </c>
      <c r="E86" s="59">
        <v>6.4586300490606</v>
      </c>
      <c r="F86" s="59">
        <v>86.72285387182035</v>
      </c>
    </row>
  </sheetData>
  <mergeCells count="9">
    <mergeCell ref="A1:F1"/>
    <mergeCell ref="A3:F3"/>
    <mergeCell ref="A4:F4"/>
    <mergeCell ref="A6:A8"/>
    <mergeCell ref="B6:D6"/>
    <mergeCell ref="E6:F6"/>
    <mergeCell ref="B7:B8"/>
    <mergeCell ref="D7:D8"/>
    <mergeCell ref="E7:E8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4" transitionEvaluation="1"/>
  <dimension ref="A1:N28"/>
  <sheetViews>
    <sheetView showGridLines="0" zoomScale="75" zoomScaleNormal="75" workbookViewId="0" topLeftCell="A1">
      <selection activeCell="C25" sqref="C25"/>
    </sheetView>
  </sheetViews>
  <sheetFormatPr defaultColWidth="12.57421875" defaultRowHeight="12.75"/>
  <cols>
    <col min="1" max="1" width="26.7109375" style="360" customWidth="1"/>
    <col min="2" max="5" width="19.00390625" style="360" customWidth="1"/>
    <col min="6" max="6" width="17.7109375" style="360" customWidth="1"/>
    <col min="7" max="16384" width="12.57421875" style="360" customWidth="1"/>
  </cols>
  <sheetData>
    <row r="1" spans="1:6" s="358" customFormat="1" ht="18">
      <c r="A1" s="633" t="s">
        <v>0</v>
      </c>
      <c r="B1" s="633"/>
      <c r="C1" s="633"/>
      <c r="D1" s="633"/>
      <c r="E1" s="633"/>
      <c r="F1" s="633"/>
    </row>
    <row r="2" ht="12.75">
      <c r="A2" s="769" t="s">
        <v>412</v>
      </c>
    </row>
    <row r="3" spans="1:6" s="359" customFormat="1" ht="15">
      <c r="A3" s="642" t="s">
        <v>290</v>
      </c>
      <c r="B3" s="642"/>
      <c r="C3" s="642"/>
      <c r="D3" s="642"/>
      <c r="E3" s="642"/>
      <c r="F3" s="642"/>
    </row>
    <row r="4" ht="13.5" thickBot="1">
      <c r="B4" s="360" t="s">
        <v>11</v>
      </c>
    </row>
    <row r="5" spans="1:6" ht="12.75">
      <c r="A5" s="361"/>
      <c r="B5" s="362" t="s">
        <v>12</v>
      </c>
      <c r="C5" s="640" t="s">
        <v>13</v>
      </c>
      <c r="D5" s="641"/>
      <c r="E5" s="641"/>
      <c r="F5" s="641"/>
    </row>
    <row r="6" spans="1:6" ht="12.75">
      <c r="A6" s="363" t="s">
        <v>1</v>
      </c>
      <c r="B6" s="364" t="s">
        <v>14</v>
      </c>
      <c r="C6" s="364" t="s">
        <v>15</v>
      </c>
      <c r="D6" s="364" t="s">
        <v>15</v>
      </c>
      <c r="E6" s="364" t="s">
        <v>15</v>
      </c>
      <c r="F6" s="365" t="s">
        <v>16</v>
      </c>
    </row>
    <row r="7" spans="1:6" ht="13.5" thickBot="1">
      <c r="A7" s="366"/>
      <c r="B7" s="367" t="s">
        <v>17</v>
      </c>
      <c r="C7" s="367" t="s">
        <v>18</v>
      </c>
      <c r="D7" s="367" t="s">
        <v>19</v>
      </c>
      <c r="E7" s="367" t="s">
        <v>20</v>
      </c>
      <c r="F7" s="368" t="s">
        <v>21</v>
      </c>
    </row>
    <row r="8" spans="1:6" ht="12.75">
      <c r="A8" s="327">
        <v>1990</v>
      </c>
      <c r="B8" s="336">
        <v>242438</v>
      </c>
      <c r="C8" s="336">
        <v>45432</v>
      </c>
      <c r="D8" s="336">
        <v>20154</v>
      </c>
      <c r="E8" s="369">
        <v>63638</v>
      </c>
      <c r="F8" s="370">
        <v>74618</v>
      </c>
    </row>
    <row r="9" spans="1:6" ht="12.75">
      <c r="A9" s="586">
        <v>1991</v>
      </c>
      <c r="B9" s="336">
        <v>251280</v>
      </c>
      <c r="C9" s="336">
        <v>54485</v>
      </c>
      <c r="D9" s="336">
        <v>18446</v>
      </c>
      <c r="E9" s="336">
        <v>70389</v>
      </c>
      <c r="F9" s="337">
        <v>73146</v>
      </c>
    </row>
    <row r="10" spans="1:6" ht="12.75">
      <c r="A10" s="327">
        <v>1992</v>
      </c>
      <c r="B10" s="336">
        <v>262071</v>
      </c>
      <c r="C10" s="336">
        <v>57004</v>
      </c>
      <c r="D10" s="336">
        <v>21009</v>
      </c>
      <c r="E10" s="336">
        <v>64982</v>
      </c>
      <c r="F10" s="337">
        <v>81492</v>
      </c>
    </row>
    <row r="11" spans="1:6" ht="12.75">
      <c r="A11" s="327">
        <v>1993</v>
      </c>
      <c r="B11" s="336">
        <v>233147</v>
      </c>
      <c r="C11" s="336">
        <v>67858</v>
      </c>
      <c r="D11" s="336">
        <v>14905</v>
      </c>
      <c r="E11" s="336">
        <v>49794</v>
      </c>
      <c r="F11" s="337">
        <v>83828</v>
      </c>
    </row>
    <row r="12" spans="1:6" ht="12.75">
      <c r="A12" s="327">
        <v>1994</v>
      </c>
      <c r="B12" s="336">
        <v>258782</v>
      </c>
      <c r="C12" s="336">
        <v>82189</v>
      </c>
      <c r="D12" s="336">
        <v>19437</v>
      </c>
      <c r="E12" s="336">
        <v>41708</v>
      </c>
      <c r="F12" s="337">
        <v>96552</v>
      </c>
    </row>
    <row r="13" spans="1:6" ht="12.75">
      <c r="A13" s="327">
        <v>1995</v>
      </c>
      <c r="B13" s="336">
        <v>226252</v>
      </c>
      <c r="C13" s="336">
        <v>65194</v>
      </c>
      <c r="D13" s="336">
        <v>17448</v>
      </c>
      <c r="E13" s="369">
        <v>42207</v>
      </c>
      <c r="F13" s="370">
        <v>79226</v>
      </c>
    </row>
    <row r="14" spans="1:6" ht="12.75">
      <c r="A14" s="327">
        <v>1996</v>
      </c>
      <c r="B14" s="336">
        <v>244424</v>
      </c>
      <c r="C14" s="336">
        <v>57725</v>
      </c>
      <c r="D14" s="336">
        <v>13064</v>
      </c>
      <c r="E14" s="336">
        <v>50057</v>
      </c>
      <c r="F14" s="337">
        <v>99999</v>
      </c>
    </row>
    <row r="15" spans="1:6" ht="12.75">
      <c r="A15" s="327">
        <v>1997</v>
      </c>
      <c r="B15" s="336">
        <v>259021</v>
      </c>
      <c r="C15" s="336">
        <v>60256</v>
      </c>
      <c r="D15" s="336">
        <v>12393</v>
      </c>
      <c r="E15" s="336">
        <v>67849</v>
      </c>
      <c r="F15" s="337">
        <v>95656</v>
      </c>
    </row>
    <row r="16" spans="1:6" ht="12.75">
      <c r="A16" s="327">
        <v>1998</v>
      </c>
      <c r="B16" s="336">
        <v>263161.381569</v>
      </c>
      <c r="C16" s="336">
        <v>65314.125192</v>
      </c>
      <c r="D16" s="336">
        <v>9925.80913</v>
      </c>
      <c r="E16" s="336">
        <v>70806.962809</v>
      </c>
      <c r="F16" s="337">
        <v>96174.857823</v>
      </c>
    </row>
    <row r="17" spans="1:6" ht="12.75">
      <c r="A17" s="327">
        <v>1999</v>
      </c>
      <c r="B17" s="336">
        <v>306765</v>
      </c>
      <c r="C17" s="336">
        <v>88900</v>
      </c>
      <c r="D17" s="336">
        <v>12397</v>
      </c>
      <c r="E17" s="336">
        <v>87538.5</v>
      </c>
      <c r="F17" s="337">
        <v>91123.5</v>
      </c>
    </row>
    <row r="18" spans="1:6" ht="12.75">
      <c r="A18" s="327">
        <v>2000</v>
      </c>
      <c r="B18" s="336">
        <v>291804.107</v>
      </c>
      <c r="C18" s="336">
        <v>72344.229</v>
      </c>
      <c r="D18" s="336">
        <v>11391.655</v>
      </c>
      <c r="E18" s="336">
        <v>82203.374</v>
      </c>
      <c r="F18" s="337">
        <v>98882.266</v>
      </c>
    </row>
    <row r="19" spans="1:6" ht="12.75">
      <c r="A19" s="585">
        <v>2001</v>
      </c>
      <c r="B19" s="336">
        <v>269084.352</v>
      </c>
      <c r="C19" s="336">
        <v>57228.137</v>
      </c>
      <c r="D19" s="336">
        <v>9519.514</v>
      </c>
      <c r="E19" s="336">
        <v>70057.729</v>
      </c>
      <c r="F19" s="337">
        <v>111796.436</v>
      </c>
    </row>
    <row r="20" spans="1:6" ht="12.75">
      <c r="A20" s="585">
        <v>2002</v>
      </c>
      <c r="B20" s="336">
        <v>292144.449</v>
      </c>
      <c r="C20" s="336">
        <v>85883.352</v>
      </c>
      <c r="D20" s="336">
        <v>10888.404</v>
      </c>
      <c r="E20" s="336">
        <v>66863.55</v>
      </c>
      <c r="F20" s="337">
        <v>105241.182</v>
      </c>
    </row>
    <row r="21" spans="1:6" ht="12.75">
      <c r="A21" s="586">
        <v>2003</v>
      </c>
      <c r="B21" s="336">
        <v>310640</v>
      </c>
      <c r="C21" s="336">
        <v>83307</v>
      </c>
      <c r="D21" s="336">
        <v>14681</v>
      </c>
      <c r="E21" s="336">
        <v>71336</v>
      </c>
      <c r="F21" s="337">
        <v>107138</v>
      </c>
    </row>
    <row r="22" spans="1:6" ht="12.75">
      <c r="A22" s="586">
        <v>2004</v>
      </c>
      <c r="B22" s="336">
        <v>294205</v>
      </c>
      <c r="C22" s="336">
        <v>153668</v>
      </c>
      <c r="D22" s="336">
        <v>10381</v>
      </c>
      <c r="E22" s="336">
        <v>59238</v>
      </c>
      <c r="F22" s="337">
        <v>106100</v>
      </c>
    </row>
    <row r="23" spans="1:6" ht="12.75">
      <c r="A23" s="586">
        <v>2005</v>
      </c>
      <c r="B23" s="336">
        <v>325948</v>
      </c>
      <c r="C23" s="336">
        <v>153385</v>
      </c>
      <c r="D23" s="336">
        <v>13703</v>
      </c>
      <c r="E23" s="336">
        <v>58964</v>
      </c>
      <c r="F23" s="337">
        <v>129306</v>
      </c>
    </row>
    <row r="24" spans="1:6" ht="12.75">
      <c r="A24" s="586">
        <v>2006</v>
      </c>
      <c r="B24" s="336">
        <v>352670</v>
      </c>
      <c r="C24" s="336">
        <v>106805</v>
      </c>
      <c r="D24" s="336">
        <v>14998</v>
      </c>
      <c r="E24" s="336">
        <v>79925</v>
      </c>
      <c r="F24" s="337">
        <v>108803</v>
      </c>
    </row>
    <row r="25" spans="1:6" ht="13.5" thickBot="1">
      <c r="A25" s="587">
        <v>2007</v>
      </c>
      <c r="B25" s="338">
        <v>404092</v>
      </c>
      <c r="C25" s="338">
        <v>129037</v>
      </c>
      <c r="D25" s="338">
        <v>12511</v>
      </c>
      <c r="E25" s="338">
        <v>92715</v>
      </c>
      <c r="F25" s="339">
        <v>123698</v>
      </c>
    </row>
    <row r="26" spans="1:14" s="39" customFormat="1" ht="12.75">
      <c r="A26" s="371" t="s">
        <v>280</v>
      </c>
      <c r="C26" s="372"/>
      <c r="D26" s="372"/>
      <c r="E26" s="372"/>
      <c r="G26" s="372"/>
      <c r="H26" s="372"/>
      <c r="I26" s="372"/>
      <c r="K26" s="373"/>
      <c r="L26" s="373"/>
      <c r="M26" s="374"/>
      <c r="N26" s="374"/>
    </row>
    <row r="28" spans="3:13" ht="12.75"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</row>
  </sheetData>
  <mergeCells count="3">
    <mergeCell ref="A1:F1"/>
    <mergeCell ref="C5:F5"/>
    <mergeCell ref="A3:F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2" r:id="rId1"/>
  <headerFooter alignWithMargins="0">
    <oddFooter>&amp;C&amp;A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253"/>
  <dimension ref="A1:G94"/>
  <sheetViews>
    <sheetView showGridLines="0" zoomScale="75" zoomScaleNormal="75" workbookViewId="0" topLeftCell="A1">
      <selection activeCell="I47" sqref="I47"/>
    </sheetView>
  </sheetViews>
  <sheetFormatPr defaultColWidth="11.421875" defaultRowHeight="12.75"/>
  <cols>
    <col min="1" max="1" width="33.28125" style="100" customWidth="1"/>
    <col min="2" max="2" width="17.00390625" style="100" customWidth="1"/>
    <col min="3" max="3" width="17.57421875" style="100" customWidth="1"/>
    <col min="4" max="4" width="19.140625" style="100" customWidth="1"/>
    <col min="5" max="5" width="18.7109375" style="100" customWidth="1"/>
    <col min="6" max="6" width="18.00390625" style="100" customWidth="1"/>
    <col min="7" max="7" width="11.7109375" style="39" customWidth="1"/>
    <col min="8" max="8" width="11.7109375" style="100" customWidth="1"/>
    <col min="9" max="10" width="10.57421875" style="100" customWidth="1"/>
    <col min="11" max="16384" width="11.421875" style="100" customWidth="1"/>
  </cols>
  <sheetData>
    <row r="1" spans="1:7" s="342" customFormat="1" ht="18">
      <c r="A1" s="676" t="s">
        <v>0</v>
      </c>
      <c r="B1" s="676"/>
      <c r="C1" s="676"/>
      <c r="D1" s="676"/>
      <c r="E1" s="676"/>
      <c r="F1" s="676"/>
      <c r="G1" s="398"/>
    </row>
    <row r="2" ht="12.75">
      <c r="A2" s="770" t="s">
        <v>412</v>
      </c>
    </row>
    <row r="3" spans="1:7" s="93" customFormat="1" ht="15">
      <c r="A3" s="636" t="s">
        <v>349</v>
      </c>
      <c r="B3" s="636"/>
      <c r="C3" s="636"/>
      <c r="D3" s="636"/>
      <c r="E3" s="636"/>
      <c r="F3" s="636"/>
      <c r="G3" s="38"/>
    </row>
    <row r="4" spans="1:7" s="93" customFormat="1" ht="15">
      <c r="A4" s="639" t="s">
        <v>364</v>
      </c>
      <c r="B4" s="639"/>
      <c r="C4" s="639"/>
      <c r="D4" s="639"/>
      <c r="E4" s="639"/>
      <c r="F4" s="639"/>
      <c r="G4" s="38"/>
    </row>
    <row r="5" ht="13.5" thickBot="1"/>
    <row r="6" spans="1:6" ht="12.75">
      <c r="A6" s="677" t="s">
        <v>285</v>
      </c>
      <c r="B6" s="210"/>
      <c r="C6" s="637" t="s">
        <v>105</v>
      </c>
      <c r="D6" s="638"/>
      <c r="E6" s="667"/>
      <c r="F6" s="211"/>
    </row>
    <row r="7" spans="1:6" ht="12.75">
      <c r="A7" s="678"/>
      <c r="B7" s="80" t="s">
        <v>45</v>
      </c>
      <c r="C7" s="43" t="s">
        <v>201</v>
      </c>
      <c r="D7" s="43" t="s">
        <v>201</v>
      </c>
      <c r="E7" s="710" t="s">
        <v>10</v>
      </c>
      <c r="F7" s="81" t="s">
        <v>202</v>
      </c>
    </row>
    <row r="8" spans="1:6" ht="13.5" thickBot="1">
      <c r="A8" s="679"/>
      <c r="B8" s="299"/>
      <c r="C8" s="91" t="s">
        <v>203</v>
      </c>
      <c r="D8" s="91" t="s">
        <v>204</v>
      </c>
      <c r="E8" s="711"/>
      <c r="F8" s="298"/>
    </row>
    <row r="9" spans="1:6" ht="12.75">
      <c r="A9" s="45" t="s">
        <v>143</v>
      </c>
      <c r="B9" s="52">
        <v>1.694</v>
      </c>
      <c r="C9" s="52">
        <v>14870.214</v>
      </c>
      <c r="D9" s="52">
        <v>7197.05</v>
      </c>
      <c r="E9" s="52">
        <v>22067.264</v>
      </c>
      <c r="F9" s="53">
        <v>22068.958</v>
      </c>
    </row>
    <row r="10" spans="1:6" ht="12.75">
      <c r="A10" s="39" t="s">
        <v>144</v>
      </c>
      <c r="B10" s="52" t="s">
        <v>46</v>
      </c>
      <c r="C10" s="52">
        <v>1577.864</v>
      </c>
      <c r="D10" s="52">
        <v>1866.38</v>
      </c>
      <c r="E10" s="52">
        <v>3444.244</v>
      </c>
      <c r="F10" s="53">
        <v>3444.244</v>
      </c>
    </row>
    <row r="11" spans="1:6" ht="12.75">
      <c r="A11" s="39" t="s">
        <v>145</v>
      </c>
      <c r="B11" s="52">
        <v>26.902</v>
      </c>
      <c r="C11" s="52">
        <v>1525.466</v>
      </c>
      <c r="D11" s="52">
        <v>1084.658</v>
      </c>
      <c r="E11" s="52">
        <v>2610.124</v>
      </c>
      <c r="F11" s="53">
        <v>2637.026</v>
      </c>
    </row>
    <row r="12" spans="1:6" ht="12.75">
      <c r="A12" s="39" t="s">
        <v>146</v>
      </c>
      <c r="B12" s="52">
        <v>3.425</v>
      </c>
      <c r="C12" s="52">
        <v>51899.759</v>
      </c>
      <c r="D12" s="52">
        <v>19187.272</v>
      </c>
      <c r="E12" s="52">
        <v>71087.031</v>
      </c>
      <c r="F12" s="53">
        <v>71090.456</v>
      </c>
    </row>
    <row r="13" spans="1:6" ht="12.75">
      <c r="A13" s="67" t="s">
        <v>147</v>
      </c>
      <c r="B13" s="94">
        <v>32.021</v>
      </c>
      <c r="C13" s="94">
        <v>69873.303</v>
      </c>
      <c r="D13" s="94">
        <v>29335.36</v>
      </c>
      <c r="E13" s="94">
        <v>99208.663</v>
      </c>
      <c r="F13" s="70">
        <v>99240.68400000001</v>
      </c>
    </row>
    <row r="14" spans="1:6" ht="12.75">
      <c r="A14" s="39"/>
      <c r="B14" s="94"/>
      <c r="C14" s="94"/>
      <c r="D14" s="94"/>
      <c r="E14" s="94"/>
      <c r="F14" s="70"/>
    </row>
    <row r="15" spans="1:6" ht="12.75">
      <c r="A15" s="67" t="s">
        <v>148</v>
      </c>
      <c r="B15" s="94">
        <v>1.636</v>
      </c>
      <c r="C15" s="94">
        <v>10093.128</v>
      </c>
      <c r="D15" s="94">
        <v>9521.091</v>
      </c>
      <c r="E15" s="94">
        <v>19614.219</v>
      </c>
      <c r="F15" s="70">
        <v>19615.855000000003</v>
      </c>
    </row>
    <row r="16" spans="1:6" ht="12.75">
      <c r="A16" s="39"/>
      <c r="B16" s="94"/>
      <c r="C16" s="94"/>
      <c r="D16" s="94"/>
      <c r="E16" s="94"/>
      <c r="F16" s="70"/>
    </row>
    <row r="17" spans="1:6" ht="12.75">
      <c r="A17" s="67" t="s">
        <v>149</v>
      </c>
      <c r="B17" s="94">
        <v>3.601</v>
      </c>
      <c r="C17" s="94">
        <v>134.219</v>
      </c>
      <c r="D17" s="94" t="s">
        <v>46</v>
      </c>
      <c r="E17" s="94">
        <v>134.219</v>
      </c>
      <c r="F17" s="70">
        <v>137.82</v>
      </c>
    </row>
    <row r="18" spans="1:6" ht="12.75">
      <c r="A18" s="39"/>
      <c r="B18" s="52"/>
      <c r="C18" s="52"/>
      <c r="D18" s="52"/>
      <c r="E18" s="52"/>
      <c r="F18" s="53"/>
    </row>
    <row r="19" spans="1:6" ht="12.75">
      <c r="A19" s="39" t="s">
        <v>150</v>
      </c>
      <c r="B19" s="52">
        <v>0.49</v>
      </c>
      <c r="C19" s="52">
        <v>8.12</v>
      </c>
      <c r="D19" s="52" t="s">
        <v>46</v>
      </c>
      <c r="E19" s="52">
        <v>8.12</v>
      </c>
      <c r="F19" s="53">
        <v>8.61</v>
      </c>
    </row>
    <row r="20" spans="1:6" ht="12.75">
      <c r="A20" s="39" t="s">
        <v>151</v>
      </c>
      <c r="B20" s="52">
        <v>4.79</v>
      </c>
      <c r="C20" s="52">
        <v>1173.94</v>
      </c>
      <c r="D20" s="52" t="s">
        <v>46</v>
      </c>
      <c r="E20" s="52">
        <v>1173.94</v>
      </c>
      <c r="F20" s="53">
        <v>1178.73</v>
      </c>
    </row>
    <row r="21" spans="1:6" ht="12.75">
      <c r="A21" s="39" t="s">
        <v>152</v>
      </c>
      <c r="B21" s="52">
        <v>6.4</v>
      </c>
      <c r="C21" s="52">
        <v>2827.92</v>
      </c>
      <c r="D21" s="52" t="s">
        <v>46</v>
      </c>
      <c r="E21" s="52">
        <v>2827.92</v>
      </c>
      <c r="F21" s="53">
        <v>2834.32</v>
      </c>
    </row>
    <row r="22" spans="1:6" ht="12.75">
      <c r="A22" s="67" t="s">
        <v>208</v>
      </c>
      <c r="B22" s="94">
        <v>11.68</v>
      </c>
      <c r="C22" s="94">
        <v>4009.98</v>
      </c>
      <c r="D22" s="94" t="s">
        <v>46</v>
      </c>
      <c r="E22" s="94">
        <v>4009.98</v>
      </c>
      <c r="F22" s="70">
        <v>4021.66</v>
      </c>
    </row>
    <row r="23" spans="1:6" ht="12.75">
      <c r="A23" s="39"/>
      <c r="B23" s="94"/>
      <c r="C23" s="94"/>
      <c r="D23" s="94"/>
      <c r="E23" s="94"/>
      <c r="F23" s="70"/>
    </row>
    <row r="24" spans="1:6" ht="12.75">
      <c r="A24" s="67" t="s">
        <v>153</v>
      </c>
      <c r="B24" s="94">
        <v>462.238</v>
      </c>
      <c r="C24" s="94">
        <v>6071.86</v>
      </c>
      <c r="D24" s="94">
        <v>34767.86</v>
      </c>
      <c r="E24" s="94">
        <v>40839.72</v>
      </c>
      <c r="F24" s="70">
        <v>41301.958</v>
      </c>
    </row>
    <row r="25" spans="1:6" ht="12.75">
      <c r="A25" s="39"/>
      <c r="B25" s="94"/>
      <c r="C25" s="94"/>
      <c r="D25" s="94"/>
      <c r="E25" s="94"/>
      <c r="F25" s="70"/>
    </row>
    <row r="26" spans="1:6" ht="12.75">
      <c r="A26" s="67" t="s">
        <v>154</v>
      </c>
      <c r="B26" s="94">
        <v>83.263</v>
      </c>
      <c r="C26" s="94">
        <v>1350.497</v>
      </c>
      <c r="D26" s="94">
        <v>1240.387</v>
      </c>
      <c r="E26" s="94">
        <v>2590.884</v>
      </c>
      <c r="F26" s="70">
        <v>2674.147</v>
      </c>
    </row>
    <row r="27" spans="1:6" ht="12.75">
      <c r="A27" s="39"/>
      <c r="B27" s="52"/>
      <c r="C27" s="52"/>
      <c r="D27" s="52"/>
      <c r="E27" s="52"/>
      <c r="F27" s="53"/>
    </row>
    <row r="28" spans="1:6" ht="12.75">
      <c r="A28" s="39" t="s">
        <v>155</v>
      </c>
      <c r="B28" s="52">
        <v>4.851</v>
      </c>
      <c r="C28" s="52">
        <v>24031.023</v>
      </c>
      <c r="D28" s="52">
        <v>23245.94</v>
      </c>
      <c r="E28" s="52">
        <v>47276.963</v>
      </c>
      <c r="F28" s="53">
        <v>47281.814</v>
      </c>
    </row>
    <row r="29" spans="1:6" ht="12.75">
      <c r="A29" s="39" t="s">
        <v>156</v>
      </c>
      <c r="B29" s="52">
        <v>154.039</v>
      </c>
      <c r="C29" s="52">
        <v>60736.174</v>
      </c>
      <c r="D29" s="52">
        <v>8983.098</v>
      </c>
      <c r="E29" s="52">
        <v>69719.272</v>
      </c>
      <c r="F29" s="53">
        <v>69873.311</v>
      </c>
    </row>
    <row r="30" spans="1:6" ht="12.75">
      <c r="A30" s="39" t="s">
        <v>157</v>
      </c>
      <c r="B30" s="52">
        <v>3514.88</v>
      </c>
      <c r="C30" s="52">
        <v>51353.734</v>
      </c>
      <c r="D30" s="52">
        <v>54112.31</v>
      </c>
      <c r="E30" s="52">
        <v>105466.044</v>
      </c>
      <c r="F30" s="53">
        <v>108980.924</v>
      </c>
    </row>
    <row r="31" spans="1:6" ht="12.75">
      <c r="A31" s="67" t="s">
        <v>209</v>
      </c>
      <c r="B31" s="94">
        <v>3673.77</v>
      </c>
      <c r="C31" s="94">
        <v>136120.93099999998</v>
      </c>
      <c r="D31" s="94">
        <v>86341.348</v>
      </c>
      <c r="E31" s="94">
        <v>222462.27899999998</v>
      </c>
      <c r="F31" s="70">
        <v>226136.049</v>
      </c>
    </row>
    <row r="32" spans="1:6" ht="12.75">
      <c r="A32" s="39"/>
      <c r="B32" s="52"/>
      <c r="C32" s="52"/>
      <c r="D32" s="52"/>
      <c r="E32" s="52"/>
      <c r="F32" s="53"/>
    </row>
    <row r="33" spans="1:6" ht="12.75">
      <c r="A33" s="39" t="s">
        <v>158</v>
      </c>
      <c r="B33" s="52">
        <v>97.6</v>
      </c>
      <c r="C33" s="52">
        <v>241671.3</v>
      </c>
      <c r="D33" s="52">
        <v>341385.2</v>
      </c>
      <c r="E33" s="52">
        <v>583056.5</v>
      </c>
      <c r="F33" s="53">
        <v>583154.1</v>
      </c>
    </row>
    <row r="34" spans="1:6" ht="12.75">
      <c r="A34" s="39" t="s">
        <v>159</v>
      </c>
      <c r="B34" s="52" t="s">
        <v>46</v>
      </c>
      <c r="C34" s="52">
        <v>369681.8</v>
      </c>
      <c r="D34" s="52">
        <v>88287.3</v>
      </c>
      <c r="E34" s="52">
        <v>457969.1</v>
      </c>
      <c r="F34" s="53">
        <v>457969.1</v>
      </c>
    </row>
    <row r="35" spans="1:6" ht="12.75">
      <c r="A35" s="39" t="s">
        <v>160</v>
      </c>
      <c r="B35" s="52">
        <v>211.8</v>
      </c>
      <c r="C35" s="52">
        <v>44587.8</v>
      </c>
      <c r="D35" s="52">
        <v>140226.7</v>
      </c>
      <c r="E35" s="52">
        <v>184814.5</v>
      </c>
      <c r="F35" s="53">
        <v>185064.1</v>
      </c>
    </row>
    <row r="36" spans="1:6" ht="12.75">
      <c r="A36" s="39" t="s">
        <v>161</v>
      </c>
      <c r="B36" s="52">
        <v>1</v>
      </c>
      <c r="C36" s="52">
        <v>967</v>
      </c>
      <c r="D36" s="52">
        <v>402</v>
      </c>
      <c r="E36" s="52">
        <v>1369</v>
      </c>
      <c r="F36" s="53">
        <v>1370</v>
      </c>
    </row>
    <row r="37" spans="1:6" ht="12.75">
      <c r="A37" s="67" t="s">
        <v>162</v>
      </c>
      <c r="B37" s="94">
        <v>310.4</v>
      </c>
      <c r="C37" s="94">
        <v>656907.9</v>
      </c>
      <c r="D37" s="94">
        <v>570301.2</v>
      </c>
      <c r="E37" s="94">
        <v>1227209.1</v>
      </c>
      <c r="F37" s="70">
        <v>1227557.3</v>
      </c>
    </row>
    <row r="38" spans="1:6" ht="12.75">
      <c r="A38" s="39"/>
      <c r="B38" s="94"/>
      <c r="C38" s="94"/>
      <c r="D38" s="94"/>
      <c r="E38" s="94"/>
      <c r="F38" s="70"/>
    </row>
    <row r="39" spans="1:6" ht="12.75">
      <c r="A39" s="67" t="s">
        <v>163</v>
      </c>
      <c r="B39" s="94">
        <v>1307.177</v>
      </c>
      <c r="C39" s="94">
        <v>3246.624</v>
      </c>
      <c r="D39" s="94">
        <v>345.196</v>
      </c>
      <c r="E39" s="94">
        <v>3591.82</v>
      </c>
      <c r="F39" s="70">
        <v>4899.026999999999</v>
      </c>
    </row>
    <row r="40" spans="1:6" ht="12.75">
      <c r="A40" s="39"/>
      <c r="B40" s="52"/>
      <c r="C40" s="52"/>
      <c r="D40" s="52"/>
      <c r="E40" s="52"/>
      <c r="F40" s="53"/>
    </row>
    <row r="41" spans="1:6" ht="12.75">
      <c r="A41" s="39" t="s">
        <v>164</v>
      </c>
      <c r="B41" s="52">
        <v>2337.545</v>
      </c>
      <c r="C41" s="52">
        <v>7066.78</v>
      </c>
      <c r="D41" s="52">
        <v>16394.945</v>
      </c>
      <c r="E41" s="52">
        <v>23461.725</v>
      </c>
      <c r="F41" s="53">
        <v>25801.045000000002</v>
      </c>
    </row>
    <row r="42" spans="1:6" ht="12.75">
      <c r="A42" s="39" t="s">
        <v>165</v>
      </c>
      <c r="B42" s="52">
        <v>115.804</v>
      </c>
      <c r="C42" s="52">
        <v>28952.586</v>
      </c>
      <c r="D42" s="52">
        <v>66319.936</v>
      </c>
      <c r="E42" s="52">
        <v>95272.522</v>
      </c>
      <c r="F42" s="53">
        <v>95388.326</v>
      </c>
    </row>
    <row r="43" spans="1:6" ht="12.75">
      <c r="A43" s="39" t="s">
        <v>166</v>
      </c>
      <c r="B43" s="52">
        <v>8.461</v>
      </c>
      <c r="C43" s="52">
        <v>10728.319</v>
      </c>
      <c r="D43" s="52">
        <v>31100.361</v>
      </c>
      <c r="E43" s="52">
        <v>41828.68</v>
      </c>
      <c r="F43" s="53">
        <v>41837.141</v>
      </c>
    </row>
    <row r="44" spans="1:6" ht="12.75">
      <c r="A44" s="39" t="s">
        <v>167</v>
      </c>
      <c r="B44" s="52">
        <v>124.007</v>
      </c>
      <c r="C44" s="52">
        <v>842.966</v>
      </c>
      <c r="D44" s="52">
        <v>85.445</v>
      </c>
      <c r="E44" s="52">
        <v>928.4110000000001</v>
      </c>
      <c r="F44" s="53">
        <v>1052.418</v>
      </c>
    </row>
    <row r="45" spans="1:6" ht="12.75">
      <c r="A45" s="39" t="s">
        <v>168</v>
      </c>
      <c r="B45" s="52">
        <v>980.898</v>
      </c>
      <c r="C45" s="52">
        <v>51022.367</v>
      </c>
      <c r="D45" s="52">
        <v>206796.681</v>
      </c>
      <c r="E45" s="52">
        <v>257819.048</v>
      </c>
      <c r="F45" s="53">
        <v>258799.946</v>
      </c>
    </row>
    <row r="46" spans="1:6" ht="12.75">
      <c r="A46" s="39" t="s">
        <v>169</v>
      </c>
      <c r="B46" s="52">
        <v>1662.563</v>
      </c>
      <c r="C46" s="52">
        <v>2411.444</v>
      </c>
      <c r="D46" s="52">
        <v>11592.661</v>
      </c>
      <c r="E46" s="52">
        <v>14004.105</v>
      </c>
      <c r="F46" s="53">
        <v>15666.668</v>
      </c>
    </row>
    <row r="47" spans="1:6" ht="12.75">
      <c r="A47" s="39" t="s">
        <v>170</v>
      </c>
      <c r="B47" s="52">
        <v>144.2</v>
      </c>
      <c r="C47" s="52">
        <v>4960.04</v>
      </c>
      <c r="D47" s="52">
        <v>22886.251</v>
      </c>
      <c r="E47" s="52">
        <v>27846.291</v>
      </c>
      <c r="F47" s="53">
        <v>27990.491</v>
      </c>
    </row>
    <row r="48" spans="1:6" ht="12.75">
      <c r="A48" s="39" t="s">
        <v>171</v>
      </c>
      <c r="B48" s="52">
        <v>171.199</v>
      </c>
      <c r="C48" s="52">
        <v>5492.122</v>
      </c>
      <c r="D48" s="52">
        <v>2135.36</v>
      </c>
      <c r="E48" s="52">
        <v>7627.482</v>
      </c>
      <c r="F48" s="53">
        <v>7798.6810000000005</v>
      </c>
    </row>
    <row r="49" spans="1:6" ht="12.75">
      <c r="A49" s="39" t="s">
        <v>172</v>
      </c>
      <c r="B49" s="52">
        <v>1329.182</v>
      </c>
      <c r="C49" s="52">
        <v>29559.507</v>
      </c>
      <c r="D49" s="52">
        <v>2357.923</v>
      </c>
      <c r="E49" s="52">
        <v>31917.43</v>
      </c>
      <c r="F49" s="53">
        <v>33246.612</v>
      </c>
    </row>
    <row r="50" spans="1:6" ht="12.75">
      <c r="A50" s="67" t="s">
        <v>210</v>
      </c>
      <c r="B50" s="94">
        <v>6873.8589999999995</v>
      </c>
      <c r="C50" s="94">
        <v>141036.131</v>
      </c>
      <c r="D50" s="94">
        <v>359669.563</v>
      </c>
      <c r="E50" s="94">
        <v>500705.694</v>
      </c>
      <c r="F50" s="70">
        <v>507581.328</v>
      </c>
    </row>
    <row r="51" spans="1:6" ht="12.75">
      <c r="A51" s="39"/>
      <c r="B51" s="94"/>
      <c r="C51" s="94"/>
      <c r="D51" s="94"/>
      <c r="E51" s="94"/>
      <c r="F51" s="70"/>
    </row>
    <row r="52" spans="1:6" ht="12.75">
      <c r="A52" s="67" t="s">
        <v>173</v>
      </c>
      <c r="B52" s="94">
        <v>96.142</v>
      </c>
      <c r="C52" s="94">
        <v>50785.923</v>
      </c>
      <c r="D52" s="94">
        <v>27497.749</v>
      </c>
      <c r="E52" s="94">
        <v>78283.672</v>
      </c>
      <c r="F52" s="70">
        <v>78379.814</v>
      </c>
    </row>
    <row r="53" spans="1:6" ht="12.75">
      <c r="A53" s="39"/>
      <c r="B53" s="94"/>
      <c r="C53" s="94"/>
      <c r="D53" s="94"/>
      <c r="E53" s="94"/>
      <c r="F53" s="70"/>
    </row>
    <row r="54" spans="1:6" ht="12.75">
      <c r="A54" s="39" t="s">
        <v>174</v>
      </c>
      <c r="B54" s="52">
        <v>81.078</v>
      </c>
      <c r="C54" s="52">
        <v>15262.171</v>
      </c>
      <c r="D54" s="52">
        <v>11008.031</v>
      </c>
      <c r="E54" s="52">
        <v>26270.202</v>
      </c>
      <c r="F54" s="53">
        <v>26351.28</v>
      </c>
    </row>
    <row r="55" spans="1:6" ht="12.75">
      <c r="A55" s="39" t="s">
        <v>175</v>
      </c>
      <c r="B55" s="52">
        <v>141.712</v>
      </c>
      <c r="C55" s="52">
        <v>11735.83</v>
      </c>
      <c r="D55" s="52">
        <v>22181.146</v>
      </c>
      <c r="E55" s="52">
        <v>33916.976</v>
      </c>
      <c r="F55" s="53">
        <v>34058.688</v>
      </c>
    </row>
    <row r="56" spans="1:6" ht="12.75">
      <c r="A56" s="39" t="s">
        <v>176</v>
      </c>
      <c r="B56" s="52">
        <v>15.696</v>
      </c>
      <c r="C56" s="52">
        <v>117852.25</v>
      </c>
      <c r="D56" s="52" t="s">
        <v>46</v>
      </c>
      <c r="E56" s="52">
        <v>117852.25</v>
      </c>
      <c r="F56" s="53">
        <v>117867.946</v>
      </c>
    </row>
    <row r="57" spans="1:6" ht="12.75">
      <c r="A57" s="39" t="s">
        <v>177</v>
      </c>
      <c r="B57" s="52">
        <v>0.628</v>
      </c>
      <c r="C57" s="52">
        <v>819.502</v>
      </c>
      <c r="D57" s="52">
        <v>1223.05</v>
      </c>
      <c r="E57" s="52">
        <v>2042.552</v>
      </c>
      <c r="F57" s="53">
        <v>2043.18</v>
      </c>
    </row>
    <row r="58" spans="1:6" ht="12.75">
      <c r="A58" s="39" t="s">
        <v>178</v>
      </c>
      <c r="B58" s="52">
        <v>408.399</v>
      </c>
      <c r="C58" s="52">
        <v>62889.829</v>
      </c>
      <c r="D58" s="52">
        <v>46594.732</v>
      </c>
      <c r="E58" s="52">
        <v>109484.561</v>
      </c>
      <c r="F58" s="53">
        <v>109892.96</v>
      </c>
    </row>
    <row r="59" spans="1:6" ht="12.75">
      <c r="A59" s="67" t="s">
        <v>179</v>
      </c>
      <c r="B59" s="94">
        <v>647.5129999999999</v>
      </c>
      <c r="C59" s="94">
        <v>208559.582</v>
      </c>
      <c r="D59" s="94">
        <v>81006.959</v>
      </c>
      <c r="E59" s="94">
        <v>289566.54099999997</v>
      </c>
      <c r="F59" s="70">
        <v>290214.054</v>
      </c>
    </row>
    <row r="60" spans="1:6" ht="12.75">
      <c r="A60" s="39"/>
      <c r="B60" s="52"/>
      <c r="C60" s="52"/>
      <c r="D60" s="52"/>
      <c r="E60" s="52"/>
      <c r="F60" s="53"/>
    </row>
    <row r="61" spans="1:6" ht="12.75">
      <c r="A61" s="39" t="s">
        <v>180</v>
      </c>
      <c r="B61" s="52">
        <v>64.884</v>
      </c>
      <c r="C61" s="52">
        <v>6804.623</v>
      </c>
      <c r="D61" s="52">
        <v>1787.37</v>
      </c>
      <c r="E61" s="52">
        <v>8591.992999999999</v>
      </c>
      <c r="F61" s="53">
        <v>8656.877</v>
      </c>
    </row>
    <row r="62" spans="1:6" ht="12.75">
      <c r="A62" s="39" t="s">
        <v>181</v>
      </c>
      <c r="B62" s="52">
        <v>8.28</v>
      </c>
      <c r="C62" s="52">
        <v>6090.765</v>
      </c>
      <c r="D62" s="52">
        <v>5010.368</v>
      </c>
      <c r="E62" s="52">
        <v>11101.133000000002</v>
      </c>
      <c r="F62" s="53">
        <v>11109.413</v>
      </c>
    </row>
    <row r="63" spans="1:6" ht="12.75">
      <c r="A63" s="39" t="s">
        <v>182</v>
      </c>
      <c r="B63" s="52">
        <v>20.451</v>
      </c>
      <c r="C63" s="52">
        <v>50994.778</v>
      </c>
      <c r="D63" s="52">
        <v>31647.997</v>
      </c>
      <c r="E63" s="52">
        <v>82642.775</v>
      </c>
      <c r="F63" s="53">
        <v>82664.966</v>
      </c>
    </row>
    <row r="64" spans="1:6" ht="12.75">
      <c r="A64" s="67" t="s">
        <v>183</v>
      </c>
      <c r="B64" s="94">
        <v>93.615</v>
      </c>
      <c r="C64" s="94">
        <v>63890.166</v>
      </c>
      <c r="D64" s="94">
        <v>38445.735</v>
      </c>
      <c r="E64" s="94">
        <v>102335.901</v>
      </c>
      <c r="F64" s="70">
        <v>102431.256</v>
      </c>
    </row>
    <row r="65" spans="1:6" ht="12.75">
      <c r="A65" s="39"/>
      <c r="B65" s="94"/>
      <c r="C65" s="94"/>
      <c r="D65" s="94"/>
      <c r="E65" s="94"/>
      <c r="F65" s="70"/>
    </row>
    <row r="66" spans="1:7" s="400" customFormat="1" ht="12.75">
      <c r="A66" s="67" t="s">
        <v>184</v>
      </c>
      <c r="B66" s="94" t="s">
        <v>46</v>
      </c>
      <c r="C66" s="94">
        <v>135551.863</v>
      </c>
      <c r="D66" s="94">
        <v>72301.834</v>
      </c>
      <c r="E66" s="94">
        <v>207853.69700000001</v>
      </c>
      <c r="F66" s="70">
        <v>207853.69700000001</v>
      </c>
      <c r="G66" s="67"/>
    </row>
    <row r="67" spans="1:6" ht="12.75">
      <c r="A67" s="39"/>
      <c r="B67" s="52"/>
      <c r="C67" s="52"/>
      <c r="D67" s="52"/>
      <c r="E67" s="52"/>
      <c r="F67" s="53"/>
    </row>
    <row r="68" spans="1:6" ht="12.75">
      <c r="A68" s="39" t="s">
        <v>185</v>
      </c>
      <c r="B68" s="52">
        <v>103.416</v>
      </c>
      <c r="C68" s="52">
        <v>16879.982</v>
      </c>
      <c r="D68" s="52">
        <v>44398.654</v>
      </c>
      <c r="E68" s="52">
        <v>61278.636</v>
      </c>
      <c r="F68" s="53">
        <v>61382.052</v>
      </c>
    </row>
    <row r="69" spans="1:6" ht="12.75">
      <c r="A69" s="39" t="s">
        <v>186</v>
      </c>
      <c r="B69" s="52">
        <v>70.514</v>
      </c>
      <c r="C69" s="52">
        <v>2822.029</v>
      </c>
      <c r="D69" s="52">
        <v>9815.554</v>
      </c>
      <c r="E69" s="52">
        <v>12637.583</v>
      </c>
      <c r="F69" s="53">
        <v>12708.097</v>
      </c>
    </row>
    <row r="70" spans="1:6" ht="12.75">
      <c r="A70" s="67" t="s">
        <v>187</v>
      </c>
      <c r="B70" s="94">
        <v>173.93</v>
      </c>
      <c r="C70" s="94">
        <v>19702.011</v>
      </c>
      <c r="D70" s="94">
        <v>54214.208</v>
      </c>
      <c r="E70" s="94">
        <v>73916.219</v>
      </c>
      <c r="F70" s="70">
        <v>74090.149</v>
      </c>
    </row>
    <row r="71" spans="1:6" ht="12.75">
      <c r="A71" s="39"/>
      <c r="B71" s="94"/>
      <c r="C71" s="94"/>
      <c r="D71" s="94"/>
      <c r="E71" s="94"/>
      <c r="F71" s="70"/>
    </row>
    <row r="72" spans="1:6" ht="12.75">
      <c r="A72" s="39" t="s">
        <v>188</v>
      </c>
      <c r="B72" s="52">
        <v>18.12</v>
      </c>
      <c r="C72" s="52">
        <v>5938.575</v>
      </c>
      <c r="D72" s="52">
        <v>545.314</v>
      </c>
      <c r="E72" s="52">
        <v>6483.889</v>
      </c>
      <c r="F72" s="53">
        <v>6502.009</v>
      </c>
    </row>
    <row r="73" spans="1:6" ht="12.75">
      <c r="A73" s="39" t="s">
        <v>189</v>
      </c>
      <c r="B73" s="52">
        <v>3.62</v>
      </c>
      <c r="C73" s="52">
        <v>6221.74</v>
      </c>
      <c r="D73" s="52" t="s">
        <v>46</v>
      </c>
      <c r="E73" s="52">
        <v>6221.74</v>
      </c>
      <c r="F73" s="53">
        <v>6225.36</v>
      </c>
    </row>
    <row r="74" spans="1:6" ht="12.75">
      <c r="A74" s="39" t="s">
        <v>190</v>
      </c>
      <c r="B74" s="52">
        <v>228.56</v>
      </c>
      <c r="C74" s="52">
        <v>22493.327</v>
      </c>
      <c r="D74" s="52">
        <v>2023.07</v>
      </c>
      <c r="E74" s="52">
        <v>24516.397</v>
      </c>
      <c r="F74" s="53">
        <v>24758.637000000002</v>
      </c>
    </row>
    <row r="75" spans="1:6" ht="12.75">
      <c r="A75" s="39" t="s">
        <v>191</v>
      </c>
      <c r="B75" s="52">
        <v>15.043</v>
      </c>
      <c r="C75" s="52">
        <v>14829.688</v>
      </c>
      <c r="D75" s="52">
        <v>16692.885</v>
      </c>
      <c r="E75" s="52">
        <v>31522.572999999997</v>
      </c>
      <c r="F75" s="53">
        <v>31537.615999999998</v>
      </c>
    </row>
    <row r="76" spans="1:6" ht="12.75">
      <c r="A76" s="39" t="s">
        <v>192</v>
      </c>
      <c r="B76" s="52" t="s">
        <v>46</v>
      </c>
      <c r="C76" s="52">
        <v>13843.696</v>
      </c>
      <c r="D76" s="52">
        <v>32985.297</v>
      </c>
      <c r="E76" s="52">
        <v>46828.993</v>
      </c>
      <c r="F76" s="53">
        <v>46828.993</v>
      </c>
    </row>
    <row r="77" spans="1:6" ht="12.75">
      <c r="A77" s="39" t="s">
        <v>193</v>
      </c>
      <c r="B77" s="52">
        <v>60.995</v>
      </c>
      <c r="C77" s="52">
        <v>10450.744</v>
      </c>
      <c r="D77" s="52">
        <v>22441.146</v>
      </c>
      <c r="E77" s="52">
        <v>32891.89</v>
      </c>
      <c r="F77" s="53">
        <v>32952.885</v>
      </c>
    </row>
    <row r="78" spans="1:6" ht="12.75">
      <c r="A78" s="39" t="s">
        <v>194</v>
      </c>
      <c r="B78" s="52">
        <v>2.305</v>
      </c>
      <c r="C78" s="52">
        <v>108915.278</v>
      </c>
      <c r="D78" s="52">
        <v>13224.18</v>
      </c>
      <c r="E78" s="52">
        <v>122139.45800000001</v>
      </c>
      <c r="F78" s="53">
        <v>122141.763</v>
      </c>
    </row>
    <row r="79" spans="1:6" ht="12.75">
      <c r="A79" s="39" t="s">
        <v>195</v>
      </c>
      <c r="B79" s="52">
        <v>1.506</v>
      </c>
      <c r="C79" s="52">
        <v>16315.294</v>
      </c>
      <c r="D79" s="52">
        <v>2292.585</v>
      </c>
      <c r="E79" s="52">
        <v>18607.879</v>
      </c>
      <c r="F79" s="53">
        <v>18609.385</v>
      </c>
    </row>
    <row r="80" spans="1:6" ht="12.75">
      <c r="A80" s="67" t="s">
        <v>211</v>
      </c>
      <c r="B80" s="94">
        <v>330.149</v>
      </c>
      <c r="C80" s="94">
        <v>199008.342</v>
      </c>
      <c r="D80" s="94">
        <v>90204.477</v>
      </c>
      <c r="E80" s="94">
        <v>289212.819</v>
      </c>
      <c r="F80" s="70">
        <v>289556.64800000004</v>
      </c>
    </row>
    <row r="81" spans="1:6" ht="12.75">
      <c r="A81" s="39"/>
      <c r="B81" s="52"/>
      <c r="C81" s="52"/>
      <c r="D81" s="52"/>
      <c r="E81" s="52"/>
      <c r="F81" s="53"/>
    </row>
    <row r="82" spans="1:6" ht="12.75">
      <c r="A82" s="39" t="s">
        <v>196</v>
      </c>
      <c r="B82" s="52">
        <v>13.768</v>
      </c>
      <c r="C82" s="52">
        <v>2285.291</v>
      </c>
      <c r="D82" s="52" t="s">
        <v>46</v>
      </c>
      <c r="E82" s="52">
        <v>2285.291</v>
      </c>
      <c r="F82" s="53">
        <v>2299.059</v>
      </c>
    </row>
    <row r="83" spans="1:6" ht="12.75">
      <c r="A83" s="39" t="s">
        <v>197</v>
      </c>
      <c r="B83" s="52">
        <v>12.956</v>
      </c>
      <c r="C83" s="52">
        <v>3964.204</v>
      </c>
      <c r="D83" s="52" t="s">
        <v>46</v>
      </c>
      <c r="E83" s="52">
        <v>3964.204</v>
      </c>
      <c r="F83" s="53">
        <v>3977.16</v>
      </c>
    </row>
    <row r="84" spans="1:7" s="400" customFormat="1" ht="12.75">
      <c r="A84" s="67" t="s">
        <v>198</v>
      </c>
      <c r="B84" s="94">
        <v>26.724</v>
      </c>
      <c r="C84" s="94">
        <v>6249.495000000001</v>
      </c>
      <c r="D84" s="94" t="s">
        <v>46</v>
      </c>
      <c r="E84" s="94">
        <v>6249.495000000001</v>
      </c>
      <c r="F84" s="70">
        <v>6276.219000000001</v>
      </c>
      <c r="G84" s="67"/>
    </row>
    <row r="85" spans="1:6" ht="12.75">
      <c r="A85" s="39"/>
      <c r="B85" s="94"/>
      <c r="C85" s="94"/>
      <c r="D85" s="94"/>
      <c r="E85" s="94"/>
      <c r="F85" s="70"/>
    </row>
    <row r="86" spans="1:6" ht="12.75">
      <c r="A86" s="218" t="s">
        <v>199</v>
      </c>
      <c r="B86" s="220">
        <v>14127.717999999999</v>
      </c>
      <c r="C86" s="220">
        <v>1712591.9549999998</v>
      </c>
      <c r="D86" s="220">
        <v>1455192.9670000002</v>
      </c>
      <c r="E86" s="220">
        <v>3167784.9220000003</v>
      </c>
      <c r="F86" s="221">
        <v>3181967.665</v>
      </c>
    </row>
    <row r="87" spans="1:6" ht="12.75">
      <c r="A87" s="71" t="s">
        <v>136</v>
      </c>
      <c r="B87" s="52">
        <v>196.532</v>
      </c>
      <c r="C87" s="52">
        <v>28712.881</v>
      </c>
      <c r="D87" s="52">
        <v>24364.328</v>
      </c>
      <c r="E87" s="52">
        <v>53077.209</v>
      </c>
      <c r="F87" s="53">
        <v>53273.741</v>
      </c>
    </row>
    <row r="88" spans="1:6" ht="12.75">
      <c r="A88" s="72"/>
      <c r="B88" s="52"/>
      <c r="C88" s="52"/>
      <c r="D88" s="52"/>
      <c r="E88" s="52"/>
      <c r="F88" s="53"/>
    </row>
    <row r="89" spans="1:6" ht="13.5" thickBot="1">
      <c r="A89" s="74" t="s">
        <v>137</v>
      </c>
      <c r="B89" s="58">
        <v>14324.25</v>
      </c>
      <c r="C89" s="58">
        <v>1741304.836</v>
      </c>
      <c r="D89" s="58">
        <v>1479557.2950000002</v>
      </c>
      <c r="E89" s="58">
        <v>3220862.131</v>
      </c>
      <c r="F89" s="59">
        <v>3235241.40572967</v>
      </c>
    </row>
    <row r="90" spans="1:6" ht="12.75">
      <c r="A90" s="39"/>
      <c r="B90" s="502"/>
      <c r="C90" s="502"/>
      <c r="D90" s="502"/>
      <c r="E90" s="502"/>
      <c r="F90" s="502"/>
    </row>
    <row r="91" spans="1:6" ht="12.75">
      <c r="A91" s="39"/>
      <c r="B91" s="502"/>
      <c r="C91" s="502"/>
      <c r="D91" s="502"/>
      <c r="E91" s="502"/>
      <c r="F91" s="502"/>
    </row>
    <row r="92" spans="1:6" ht="12.75">
      <c r="A92" s="39"/>
      <c r="B92" s="502"/>
      <c r="C92" s="502"/>
      <c r="D92" s="502"/>
      <c r="E92" s="502"/>
      <c r="F92" s="502"/>
    </row>
    <row r="93" spans="1:6" ht="12.75">
      <c r="A93" s="39"/>
      <c r="B93" s="502"/>
      <c r="C93" s="502"/>
      <c r="D93" s="502"/>
      <c r="E93" s="502"/>
      <c r="F93" s="502"/>
    </row>
    <row r="94" spans="1:6" ht="12.75">
      <c r="A94" s="39"/>
      <c r="B94" s="502"/>
      <c r="C94" s="502"/>
      <c r="D94" s="502"/>
      <c r="E94" s="502"/>
      <c r="F94" s="502"/>
    </row>
  </sheetData>
  <mergeCells count="6">
    <mergeCell ref="C6:E6"/>
    <mergeCell ref="E7:E8"/>
    <mergeCell ref="A1:F1"/>
    <mergeCell ref="A3:F3"/>
    <mergeCell ref="A4:F4"/>
    <mergeCell ref="A6:A8"/>
  </mergeCells>
  <hyperlinks>
    <hyperlink ref="A2" location="'Indice'!A1" display="Volver al Indice"/>
  </hyperlinks>
  <printOptions horizontalCentered="1"/>
  <pageMargins left="0.75" right="0.75" top="0.590551181102362" bottom="0.9842519690000001" header="0" footer="0"/>
  <pageSetup horizontalDpi="600" verticalDpi="600" orientation="portrait" paperSize="9" scale="61" r:id="rId1"/>
  <rowBreaks count="1" manualBreakCount="1">
    <brk id="90" max="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G91"/>
  <sheetViews>
    <sheetView zoomScale="75" zoomScaleNormal="75" workbookViewId="0" topLeftCell="A1">
      <selection activeCell="I31" sqref="I31"/>
    </sheetView>
  </sheetViews>
  <sheetFormatPr defaultColWidth="11.421875" defaultRowHeight="12.75"/>
  <cols>
    <col min="1" max="1" width="33.28125" style="100" customWidth="1"/>
    <col min="2" max="2" width="17.00390625" style="100" customWidth="1"/>
    <col min="3" max="3" width="17.57421875" style="100" customWidth="1"/>
    <col min="4" max="4" width="19.140625" style="100" customWidth="1"/>
    <col min="5" max="5" width="18.7109375" style="100" customWidth="1"/>
    <col min="6" max="6" width="18.00390625" style="100" customWidth="1"/>
    <col min="7" max="7" width="11.7109375" style="39" customWidth="1"/>
    <col min="8" max="8" width="11.7109375" style="100" customWidth="1"/>
    <col min="9" max="10" width="10.57421875" style="100" customWidth="1"/>
    <col min="11" max="16384" width="11.421875" style="100" customWidth="1"/>
  </cols>
  <sheetData>
    <row r="1" spans="1:7" s="342" customFormat="1" ht="18">
      <c r="A1" s="676" t="s">
        <v>0</v>
      </c>
      <c r="B1" s="676"/>
      <c r="C1" s="676"/>
      <c r="D1" s="676"/>
      <c r="E1" s="676"/>
      <c r="F1" s="676"/>
      <c r="G1" s="398"/>
    </row>
    <row r="2" ht="12.75">
      <c r="A2" s="770" t="s">
        <v>412</v>
      </c>
    </row>
    <row r="3" spans="1:7" s="93" customFormat="1" ht="15">
      <c r="A3" s="636" t="s">
        <v>349</v>
      </c>
      <c r="B3" s="636"/>
      <c r="C3" s="636"/>
      <c r="D3" s="636"/>
      <c r="E3" s="636"/>
      <c r="F3" s="636"/>
      <c r="G3" s="38"/>
    </row>
    <row r="4" spans="1:7" s="93" customFormat="1" ht="15">
      <c r="A4" s="639" t="s">
        <v>401</v>
      </c>
      <c r="B4" s="639"/>
      <c r="C4" s="639"/>
      <c r="D4" s="639"/>
      <c r="E4" s="639"/>
      <c r="F4" s="639"/>
      <c r="G4" s="38"/>
    </row>
    <row r="5" ht="13.5" thickBot="1"/>
    <row r="6" spans="1:6" ht="12.75">
      <c r="A6" s="677" t="s">
        <v>285</v>
      </c>
      <c r="B6" s="210"/>
      <c r="C6" s="637" t="s">
        <v>105</v>
      </c>
      <c r="D6" s="638"/>
      <c r="E6" s="667"/>
      <c r="F6" s="211"/>
    </row>
    <row r="7" spans="1:6" ht="12.75">
      <c r="A7" s="678"/>
      <c r="B7" s="80" t="s">
        <v>45</v>
      </c>
      <c r="C7" s="43" t="s">
        <v>201</v>
      </c>
      <c r="D7" s="43" t="s">
        <v>201</v>
      </c>
      <c r="E7" s="710" t="s">
        <v>10</v>
      </c>
      <c r="F7" s="81" t="s">
        <v>202</v>
      </c>
    </row>
    <row r="8" spans="1:6" ht="13.5" thickBot="1">
      <c r="A8" s="679"/>
      <c r="B8" s="299"/>
      <c r="C8" s="91" t="s">
        <v>203</v>
      </c>
      <c r="D8" s="91" t="s">
        <v>204</v>
      </c>
      <c r="E8" s="711"/>
      <c r="F8" s="298"/>
    </row>
    <row r="9" spans="1:6" ht="12.75">
      <c r="A9" s="45" t="s">
        <v>143</v>
      </c>
      <c r="B9" s="52">
        <v>2.12</v>
      </c>
      <c r="C9" s="52">
        <v>13874.513</v>
      </c>
      <c r="D9" s="52">
        <v>7052.67</v>
      </c>
      <c r="E9" s="52">
        <v>20927.183</v>
      </c>
      <c r="F9" s="53">
        <v>20929.303</v>
      </c>
    </row>
    <row r="10" spans="1:6" ht="12.75">
      <c r="A10" s="39" t="s">
        <v>144</v>
      </c>
      <c r="B10" s="52">
        <v>0.031</v>
      </c>
      <c r="C10" s="52">
        <v>1506.722</v>
      </c>
      <c r="D10" s="52">
        <v>2180.83</v>
      </c>
      <c r="E10" s="52">
        <v>3687.5519999999997</v>
      </c>
      <c r="F10" s="53">
        <v>3687.5829999999996</v>
      </c>
    </row>
    <row r="11" spans="1:6" ht="12.75">
      <c r="A11" s="39" t="s">
        <v>145</v>
      </c>
      <c r="B11" s="52">
        <v>114.856</v>
      </c>
      <c r="C11" s="52">
        <v>1790.675</v>
      </c>
      <c r="D11" s="52">
        <v>1000.31</v>
      </c>
      <c r="E11" s="52">
        <v>2790.9849999999997</v>
      </c>
      <c r="F11" s="53">
        <v>2905.8409999999994</v>
      </c>
    </row>
    <row r="12" spans="1:6" ht="12.75">
      <c r="A12" s="39" t="s">
        <v>146</v>
      </c>
      <c r="B12" s="52">
        <v>3.043</v>
      </c>
      <c r="C12" s="52">
        <v>53870.849</v>
      </c>
      <c r="D12" s="52">
        <v>19801.756</v>
      </c>
      <c r="E12" s="52">
        <v>73672.60500000001</v>
      </c>
      <c r="F12" s="53">
        <v>73675.64800000002</v>
      </c>
    </row>
    <row r="13" spans="1:6" ht="12.75">
      <c r="A13" s="67" t="s">
        <v>147</v>
      </c>
      <c r="B13" s="94">
        <v>120.05</v>
      </c>
      <c r="C13" s="94">
        <v>71042.759</v>
      </c>
      <c r="D13" s="94">
        <v>30035.566</v>
      </c>
      <c r="E13" s="94">
        <v>101078.32500000001</v>
      </c>
      <c r="F13" s="70">
        <v>101198.37500000001</v>
      </c>
    </row>
    <row r="14" spans="1:6" ht="12.75">
      <c r="A14" s="39"/>
      <c r="B14" s="94"/>
      <c r="C14" s="94"/>
      <c r="D14" s="94"/>
      <c r="E14" s="94"/>
      <c r="F14" s="70"/>
    </row>
    <row r="15" spans="1:6" ht="12.75">
      <c r="A15" s="67" t="s">
        <v>148</v>
      </c>
      <c r="B15" s="94">
        <v>2.92</v>
      </c>
      <c r="C15" s="94">
        <v>11699.135</v>
      </c>
      <c r="D15" s="94">
        <v>11675.917</v>
      </c>
      <c r="E15" s="94">
        <v>23375.052</v>
      </c>
      <c r="F15" s="70">
        <v>23377.971999999998</v>
      </c>
    </row>
    <row r="16" spans="1:6" ht="12.75">
      <c r="A16" s="39"/>
      <c r="B16" s="94"/>
      <c r="C16" s="94"/>
      <c r="D16" s="94"/>
      <c r="E16" s="94"/>
      <c r="F16" s="70"/>
    </row>
    <row r="17" spans="1:6" ht="12.75">
      <c r="A17" s="67" t="s">
        <v>149</v>
      </c>
      <c r="B17" s="94">
        <v>3.829</v>
      </c>
      <c r="C17" s="94">
        <v>154.625</v>
      </c>
      <c r="D17" s="94" t="s">
        <v>46</v>
      </c>
      <c r="E17" s="94">
        <v>154.625</v>
      </c>
      <c r="F17" s="70">
        <v>158.454</v>
      </c>
    </row>
    <row r="18" spans="1:6" ht="12.75">
      <c r="A18" s="39"/>
      <c r="B18" s="94"/>
      <c r="C18" s="94"/>
      <c r="D18" s="94"/>
      <c r="E18" s="94"/>
      <c r="F18" s="70"/>
    </row>
    <row r="19" spans="1:6" ht="12.75">
      <c r="A19" s="39" t="s">
        <v>150</v>
      </c>
      <c r="B19" s="52">
        <v>0.2</v>
      </c>
      <c r="C19" s="52">
        <v>8.43</v>
      </c>
      <c r="D19" s="52" t="s">
        <v>46</v>
      </c>
      <c r="E19" s="52">
        <v>8.43</v>
      </c>
      <c r="F19" s="53">
        <v>8.63</v>
      </c>
    </row>
    <row r="20" spans="1:6" ht="12.75">
      <c r="A20" s="39" t="s">
        <v>151</v>
      </c>
      <c r="B20" s="52">
        <v>7.1</v>
      </c>
      <c r="C20" s="52">
        <v>1272.77</v>
      </c>
      <c r="D20" s="52" t="s">
        <v>46</v>
      </c>
      <c r="E20" s="52">
        <v>1272.77</v>
      </c>
      <c r="F20" s="53">
        <v>1279.87</v>
      </c>
    </row>
    <row r="21" spans="1:6" ht="12.75">
      <c r="A21" s="39" t="s">
        <v>152</v>
      </c>
      <c r="B21" s="52">
        <v>45.504</v>
      </c>
      <c r="C21" s="52">
        <v>2674.29</v>
      </c>
      <c r="D21" s="52" t="s">
        <v>46</v>
      </c>
      <c r="E21" s="52">
        <v>2674.29</v>
      </c>
      <c r="F21" s="53">
        <v>2719.794</v>
      </c>
    </row>
    <row r="22" spans="1:6" ht="12.75">
      <c r="A22" s="67" t="s">
        <v>208</v>
      </c>
      <c r="B22" s="94">
        <v>52.803999999999995</v>
      </c>
      <c r="C22" s="94">
        <v>3955.49</v>
      </c>
      <c r="D22" s="94" t="s">
        <v>46</v>
      </c>
      <c r="E22" s="94">
        <v>3955.49</v>
      </c>
      <c r="F22" s="70">
        <v>4008.294</v>
      </c>
    </row>
    <row r="23" spans="1:6" ht="12.75">
      <c r="A23" s="39"/>
      <c r="B23" s="94"/>
      <c r="C23" s="94"/>
      <c r="D23" s="94"/>
      <c r="E23" s="94"/>
      <c r="F23" s="70"/>
    </row>
    <row r="24" spans="1:6" ht="12.75">
      <c r="A24" s="67" t="s">
        <v>153</v>
      </c>
      <c r="B24" s="94">
        <v>506.1</v>
      </c>
      <c r="C24" s="94">
        <v>6599.92</v>
      </c>
      <c r="D24" s="94">
        <v>38600.011</v>
      </c>
      <c r="E24" s="94">
        <v>45199.931</v>
      </c>
      <c r="F24" s="70">
        <v>45706.030999999995</v>
      </c>
    </row>
    <row r="25" spans="1:6" ht="12.75">
      <c r="A25" s="39"/>
      <c r="B25" s="94"/>
      <c r="C25" s="94"/>
      <c r="D25" s="94"/>
      <c r="E25" s="94"/>
      <c r="F25" s="70"/>
    </row>
    <row r="26" spans="1:6" ht="12.75">
      <c r="A26" s="67" t="s">
        <v>154</v>
      </c>
      <c r="B26" s="94">
        <v>101.246</v>
      </c>
      <c r="C26" s="94">
        <v>1185.993</v>
      </c>
      <c r="D26" s="94">
        <v>1452.308</v>
      </c>
      <c r="E26" s="94">
        <v>2638.301</v>
      </c>
      <c r="F26" s="70">
        <v>2739.547</v>
      </c>
    </row>
    <row r="27" spans="1:6" ht="12.75">
      <c r="A27" s="39"/>
      <c r="B27" s="94"/>
      <c r="C27" s="94"/>
      <c r="D27" s="94"/>
      <c r="E27" s="94"/>
      <c r="F27" s="70"/>
    </row>
    <row r="28" spans="1:6" ht="12.75">
      <c r="A28" s="39" t="s">
        <v>155</v>
      </c>
      <c r="B28" s="52">
        <v>7.804</v>
      </c>
      <c r="C28" s="52">
        <v>37567.93</v>
      </c>
      <c r="D28" s="52">
        <v>23096.311</v>
      </c>
      <c r="E28" s="52">
        <v>60664.241</v>
      </c>
      <c r="F28" s="53">
        <v>60672.045</v>
      </c>
    </row>
    <row r="29" spans="1:6" ht="12.75">
      <c r="A29" s="39" t="s">
        <v>156</v>
      </c>
      <c r="B29" s="52">
        <v>121.142</v>
      </c>
      <c r="C29" s="52">
        <v>67720.959</v>
      </c>
      <c r="D29" s="52">
        <v>10738.005</v>
      </c>
      <c r="E29" s="52">
        <v>78458.964</v>
      </c>
      <c r="F29" s="53">
        <v>78580.10600000001</v>
      </c>
    </row>
    <row r="30" spans="1:6" ht="12.75">
      <c r="A30" s="39" t="s">
        <v>157</v>
      </c>
      <c r="B30" s="52">
        <v>720.175</v>
      </c>
      <c r="C30" s="52">
        <v>52693.034</v>
      </c>
      <c r="D30" s="52">
        <v>57256.55</v>
      </c>
      <c r="E30" s="52">
        <v>109949.584</v>
      </c>
      <c r="F30" s="53">
        <v>110669.759</v>
      </c>
    </row>
    <row r="31" spans="1:6" ht="12.75">
      <c r="A31" s="67" t="s">
        <v>209</v>
      </c>
      <c r="B31" s="94">
        <v>849.121</v>
      </c>
      <c r="C31" s="94">
        <v>157981.923</v>
      </c>
      <c r="D31" s="94">
        <v>91090.86600000001</v>
      </c>
      <c r="E31" s="94">
        <v>249072.78900000002</v>
      </c>
      <c r="F31" s="70">
        <v>249921.91</v>
      </c>
    </row>
    <row r="32" spans="1:6" ht="12.75">
      <c r="A32" s="39"/>
      <c r="B32" s="94"/>
      <c r="C32" s="94"/>
      <c r="D32" s="94"/>
      <c r="E32" s="94"/>
      <c r="F32" s="70"/>
    </row>
    <row r="33" spans="1:6" ht="12.75">
      <c r="A33" s="39" t="s">
        <v>158</v>
      </c>
      <c r="B33" s="52">
        <v>98.976</v>
      </c>
      <c r="C33" s="52">
        <v>333540.3</v>
      </c>
      <c r="D33" s="52">
        <v>308504.9</v>
      </c>
      <c r="E33" s="52">
        <v>642045.2</v>
      </c>
      <c r="F33" s="53">
        <v>642144.176</v>
      </c>
    </row>
    <row r="34" spans="1:6" ht="12.75">
      <c r="A34" s="39" t="s">
        <v>159</v>
      </c>
      <c r="B34" s="52" t="s">
        <v>46</v>
      </c>
      <c r="C34" s="52">
        <v>409650.1</v>
      </c>
      <c r="D34" s="52">
        <v>90664.6</v>
      </c>
      <c r="E34" s="52">
        <v>500314.7</v>
      </c>
      <c r="F34" s="53">
        <v>500314.7</v>
      </c>
    </row>
    <row r="35" spans="1:6" ht="12.75">
      <c r="A35" s="39" t="s">
        <v>160</v>
      </c>
      <c r="B35" s="52">
        <v>75.7</v>
      </c>
      <c r="C35" s="52">
        <v>42826.5</v>
      </c>
      <c r="D35" s="52">
        <v>123936.8</v>
      </c>
      <c r="E35" s="52">
        <v>166763.3</v>
      </c>
      <c r="F35" s="53">
        <v>166839</v>
      </c>
    </row>
    <row r="36" spans="1:6" ht="12.75">
      <c r="A36" s="39" t="s">
        <v>161</v>
      </c>
      <c r="B36" s="52">
        <v>0.71</v>
      </c>
      <c r="C36" s="52">
        <v>945.14</v>
      </c>
      <c r="D36" s="52">
        <v>358.185</v>
      </c>
      <c r="E36" s="52">
        <v>1303.325</v>
      </c>
      <c r="F36" s="53">
        <v>1304.035</v>
      </c>
    </row>
    <row r="37" spans="1:6" ht="12.75">
      <c r="A37" s="67" t="s">
        <v>162</v>
      </c>
      <c r="B37" s="94">
        <v>175.386</v>
      </c>
      <c r="C37" s="94">
        <v>786962.04</v>
      </c>
      <c r="D37" s="94">
        <v>523464.485</v>
      </c>
      <c r="E37" s="94">
        <v>1310426.525</v>
      </c>
      <c r="F37" s="70">
        <v>1310601.9109999998</v>
      </c>
    </row>
    <row r="38" spans="1:6" ht="12.75">
      <c r="A38" s="39"/>
      <c r="B38" s="94"/>
      <c r="C38" s="94"/>
      <c r="D38" s="94"/>
      <c r="E38" s="94"/>
      <c r="F38" s="70"/>
    </row>
    <row r="39" spans="1:6" ht="12.75">
      <c r="A39" s="67" t="s">
        <v>163</v>
      </c>
      <c r="B39" s="94">
        <v>1426.194</v>
      </c>
      <c r="C39" s="94">
        <v>2853.891</v>
      </c>
      <c r="D39" s="94">
        <v>787.459</v>
      </c>
      <c r="E39" s="94">
        <v>3641.35</v>
      </c>
      <c r="F39" s="70">
        <v>5067.544</v>
      </c>
    </row>
    <row r="40" spans="1:6" ht="12.75">
      <c r="A40" s="39"/>
      <c r="B40" s="94"/>
      <c r="C40" s="94"/>
      <c r="D40" s="94"/>
      <c r="E40" s="94"/>
      <c r="F40" s="70"/>
    </row>
    <row r="41" spans="1:6" ht="12.75">
      <c r="A41" s="39" t="s">
        <v>164</v>
      </c>
      <c r="B41" s="52">
        <v>2558.5370000000003</v>
      </c>
      <c r="C41" s="52">
        <v>4248.08</v>
      </c>
      <c r="D41" s="52">
        <v>9258.879</v>
      </c>
      <c r="E41" s="52">
        <v>13506.959</v>
      </c>
      <c r="F41" s="53">
        <v>16065.496000000001</v>
      </c>
    </row>
    <row r="42" spans="1:6" ht="12.75">
      <c r="A42" s="39" t="s">
        <v>165</v>
      </c>
      <c r="B42" s="52">
        <v>89.046</v>
      </c>
      <c r="C42" s="52">
        <v>27699.1</v>
      </c>
      <c r="D42" s="52">
        <v>86134.333</v>
      </c>
      <c r="E42" s="52">
        <v>113833.43299999999</v>
      </c>
      <c r="F42" s="53">
        <v>113922.47899999999</v>
      </c>
    </row>
    <row r="43" spans="1:6" ht="12.75">
      <c r="A43" s="39" t="s">
        <v>166</v>
      </c>
      <c r="B43" s="52">
        <v>8.909</v>
      </c>
      <c r="C43" s="52">
        <v>16931.994</v>
      </c>
      <c r="D43" s="52">
        <v>32077.976</v>
      </c>
      <c r="E43" s="52">
        <v>49009.97</v>
      </c>
      <c r="F43" s="53">
        <v>49018.879</v>
      </c>
    </row>
    <row r="44" spans="1:6" ht="12.75">
      <c r="A44" s="39" t="s">
        <v>167</v>
      </c>
      <c r="B44" s="52">
        <v>47.973</v>
      </c>
      <c r="C44" s="52">
        <v>788.847</v>
      </c>
      <c r="D44" s="52" t="s">
        <v>46</v>
      </c>
      <c r="E44" s="52">
        <v>788.847</v>
      </c>
      <c r="F44" s="53">
        <v>836.82</v>
      </c>
    </row>
    <row r="45" spans="1:6" ht="12.75">
      <c r="A45" s="39" t="s">
        <v>168</v>
      </c>
      <c r="B45" s="52">
        <v>1310.796</v>
      </c>
      <c r="C45" s="52">
        <v>26759.375</v>
      </c>
      <c r="D45" s="52">
        <v>276307.838</v>
      </c>
      <c r="E45" s="52">
        <v>303067.213</v>
      </c>
      <c r="F45" s="53">
        <v>304378.00899999996</v>
      </c>
    </row>
    <row r="46" spans="1:6" ht="12.75">
      <c r="A46" s="39" t="s">
        <v>169</v>
      </c>
      <c r="B46" s="52">
        <v>2067.732</v>
      </c>
      <c r="C46" s="52">
        <v>4688.741</v>
      </c>
      <c r="D46" s="52">
        <v>10764.307</v>
      </c>
      <c r="E46" s="52">
        <v>15453.048</v>
      </c>
      <c r="F46" s="53">
        <v>17520.78</v>
      </c>
    </row>
    <row r="47" spans="1:6" ht="12.75">
      <c r="A47" s="39" t="s">
        <v>170</v>
      </c>
      <c r="B47" s="52">
        <v>173.353</v>
      </c>
      <c r="C47" s="52">
        <v>5518.235</v>
      </c>
      <c r="D47" s="52">
        <v>32497.943</v>
      </c>
      <c r="E47" s="52">
        <v>38016.178</v>
      </c>
      <c r="F47" s="53">
        <v>38189.531</v>
      </c>
    </row>
    <row r="48" spans="1:6" ht="12.75">
      <c r="A48" s="39" t="s">
        <v>171</v>
      </c>
      <c r="B48" s="52">
        <v>230.8</v>
      </c>
      <c r="C48" s="52">
        <v>4278.782</v>
      </c>
      <c r="D48" s="52">
        <v>3055.346</v>
      </c>
      <c r="E48" s="52">
        <v>7334.128000000001</v>
      </c>
      <c r="F48" s="53">
        <v>7564.928000000001</v>
      </c>
    </row>
    <row r="49" spans="1:6" ht="12.75">
      <c r="A49" s="39" t="s">
        <v>172</v>
      </c>
      <c r="B49" s="52">
        <v>1516.21</v>
      </c>
      <c r="C49" s="52">
        <v>23824.329</v>
      </c>
      <c r="D49" s="52">
        <v>2416.516</v>
      </c>
      <c r="E49" s="52">
        <v>26240.845</v>
      </c>
      <c r="F49" s="53">
        <v>27757.055</v>
      </c>
    </row>
    <row r="50" spans="1:6" ht="12.75">
      <c r="A50" s="67" t="s">
        <v>210</v>
      </c>
      <c r="B50" s="94">
        <v>8003.356</v>
      </c>
      <c r="C50" s="94">
        <v>114737.48300000001</v>
      </c>
      <c r="D50" s="94">
        <v>452513.138</v>
      </c>
      <c r="E50" s="94">
        <v>567250.621</v>
      </c>
      <c r="F50" s="70">
        <v>575253.9770000001</v>
      </c>
    </row>
    <row r="51" spans="1:6" ht="12.75">
      <c r="A51" s="39"/>
      <c r="B51" s="94"/>
      <c r="C51" s="94"/>
      <c r="D51" s="94"/>
      <c r="E51" s="94"/>
      <c r="F51" s="70"/>
    </row>
    <row r="52" spans="1:6" ht="12.75">
      <c r="A52" s="67" t="s">
        <v>173</v>
      </c>
      <c r="B52" s="94">
        <v>89.215</v>
      </c>
      <c r="C52" s="94">
        <v>54108.276</v>
      </c>
      <c r="D52" s="94">
        <v>32296.82</v>
      </c>
      <c r="E52" s="94">
        <v>86405.09599999999</v>
      </c>
      <c r="F52" s="70">
        <v>86494.31099999999</v>
      </c>
    </row>
    <row r="53" spans="1:6" ht="12.75">
      <c r="A53" s="39"/>
      <c r="B53" s="94"/>
      <c r="C53" s="94"/>
      <c r="D53" s="94"/>
      <c r="E53" s="94"/>
      <c r="F53" s="70"/>
    </row>
    <row r="54" spans="1:6" ht="12.75">
      <c r="A54" s="39" t="s">
        <v>174</v>
      </c>
      <c r="B54" s="52">
        <v>43.079</v>
      </c>
      <c r="C54" s="52">
        <v>8678.297</v>
      </c>
      <c r="D54" s="52">
        <v>6284.311</v>
      </c>
      <c r="E54" s="52">
        <v>14962.608</v>
      </c>
      <c r="F54" s="53">
        <v>15005.687</v>
      </c>
    </row>
    <row r="55" spans="1:6" ht="12.75">
      <c r="A55" s="39" t="s">
        <v>175</v>
      </c>
      <c r="B55" s="52">
        <v>71.579</v>
      </c>
      <c r="C55" s="52">
        <v>13093.013</v>
      </c>
      <c r="D55" s="52">
        <v>24681.859</v>
      </c>
      <c r="E55" s="52">
        <v>37774.872</v>
      </c>
      <c r="F55" s="53">
        <v>37846.451</v>
      </c>
    </row>
    <row r="56" spans="1:6" ht="12.75">
      <c r="A56" s="39" t="s">
        <v>176</v>
      </c>
      <c r="B56" s="52">
        <v>20.612</v>
      </c>
      <c r="C56" s="52">
        <v>131699.057</v>
      </c>
      <c r="D56" s="52" t="s">
        <v>46</v>
      </c>
      <c r="E56" s="52">
        <v>131699.057</v>
      </c>
      <c r="F56" s="53">
        <v>131719.669</v>
      </c>
    </row>
    <row r="57" spans="1:6" ht="12.75">
      <c r="A57" s="39" t="s">
        <v>177</v>
      </c>
      <c r="B57" s="52" t="s">
        <v>46</v>
      </c>
      <c r="C57" s="52">
        <v>676.439</v>
      </c>
      <c r="D57" s="52">
        <v>1491.431</v>
      </c>
      <c r="E57" s="52">
        <v>2167.87</v>
      </c>
      <c r="F57" s="53">
        <v>2167.87</v>
      </c>
    </row>
    <row r="58" spans="1:6" ht="12.75">
      <c r="A58" s="39" t="s">
        <v>178</v>
      </c>
      <c r="B58" s="52">
        <v>469.455</v>
      </c>
      <c r="C58" s="52">
        <v>71809.767</v>
      </c>
      <c r="D58" s="52">
        <v>50314.204</v>
      </c>
      <c r="E58" s="52">
        <v>122123.971</v>
      </c>
      <c r="F58" s="53">
        <v>122593.426</v>
      </c>
    </row>
    <row r="59" spans="1:6" ht="12.75">
      <c r="A59" s="67" t="s">
        <v>179</v>
      </c>
      <c r="B59" s="94">
        <v>604.725</v>
      </c>
      <c r="C59" s="94">
        <v>225956.57300000003</v>
      </c>
      <c r="D59" s="94">
        <v>82771.805</v>
      </c>
      <c r="E59" s="94">
        <v>308728.378</v>
      </c>
      <c r="F59" s="70">
        <v>309333.103</v>
      </c>
    </row>
    <row r="60" spans="1:6" ht="12.75">
      <c r="A60" s="39"/>
      <c r="B60" s="94"/>
      <c r="C60" s="94"/>
      <c r="D60" s="94"/>
      <c r="E60" s="94"/>
      <c r="F60" s="70"/>
    </row>
    <row r="61" spans="1:6" ht="12.75">
      <c r="A61" s="39" t="s">
        <v>180</v>
      </c>
      <c r="B61" s="52">
        <v>55.716</v>
      </c>
      <c r="C61" s="52">
        <v>7290.697</v>
      </c>
      <c r="D61" s="52">
        <v>2683.749</v>
      </c>
      <c r="E61" s="52">
        <v>9974.446</v>
      </c>
      <c r="F61" s="53">
        <v>10030.162</v>
      </c>
    </row>
    <row r="62" spans="1:6" ht="12.75">
      <c r="A62" s="39" t="s">
        <v>181</v>
      </c>
      <c r="B62" s="52">
        <v>7.474</v>
      </c>
      <c r="C62" s="52">
        <v>5746.014</v>
      </c>
      <c r="D62" s="52">
        <v>5635.31</v>
      </c>
      <c r="E62" s="52">
        <v>11381.324</v>
      </c>
      <c r="F62" s="53">
        <v>11388.798</v>
      </c>
    </row>
    <row r="63" spans="1:6" ht="12.75">
      <c r="A63" s="39" t="s">
        <v>182</v>
      </c>
      <c r="B63" s="52">
        <v>18.09</v>
      </c>
      <c r="C63" s="52">
        <v>88574.902</v>
      </c>
      <c r="D63" s="52">
        <v>11685.542</v>
      </c>
      <c r="E63" s="52">
        <v>100260.444</v>
      </c>
      <c r="F63" s="53">
        <v>100278.534</v>
      </c>
    </row>
    <row r="64" spans="1:6" ht="12.75">
      <c r="A64" s="67" t="s">
        <v>183</v>
      </c>
      <c r="B64" s="94">
        <v>81.28</v>
      </c>
      <c r="C64" s="94">
        <v>101611.613</v>
      </c>
      <c r="D64" s="94">
        <v>20004.601000000002</v>
      </c>
      <c r="E64" s="94">
        <v>121616.214</v>
      </c>
      <c r="F64" s="70">
        <v>121697.494</v>
      </c>
    </row>
    <row r="65" spans="1:6" ht="12.75">
      <c r="A65" s="39"/>
      <c r="B65" s="94"/>
      <c r="C65" s="94"/>
      <c r="D65" s="94"/>
      <c r="E65" s="94"/>
      <c r="F65" s="70"/>
    </row>
    <row r="66" spans="1:7" s="400" customFormat="1" ht="12.75">
      <c r="A66" s="67" t="s">
        <v>184</v>
      </c>
      <c r="B66" s="94" t="s">
        <v>46</v>
      </c>
      <c r="C66" s="94">
        <v>153304.107</v>
      </c>
      <c r="D66" s="94">
        <v>84168.312</v>
      </c>
      <c r="E66" s="94">
        <v>237472.419</v>
      </c>
      <c r="F66" s="70">
        <v>237472.419</v>
      </c>
      <c r="G66" s="67"/>
    </row>
    <row r="67" spans="1:6" ht="12.75">
      <c r="A67" s="39"/>
      <c r="B67" s="94"/>
      <c r="C67" s="94"/>
      <c r="D67" s="94"/>
      <c r="E67" s="94"/>
      <c r="F67" s="70"/>
    </row>
    <row r="68" spans="1:6" ht="12.75">
      <c r="A68" s="39" t="s">
        <v>185</v>
      </c>
      <c r="B68" s="52">
        <v>258.748</v>
      </c>
      <c r="C68" s="52">
        <v>19972.116</v>
      </c>
      <c r="D68" s="52">
        <v>53472.774</v>
      </c>
      <c r="E68" s="52">
        <v>73444.89</v>
      </c>
      <c r="F68" s="53">
        <v>73703.638</v>
      </c>
    </row>
    <row r="69" spans="1:6" ht="12.75">
      <c r="A69" s="39" t="s">
        <v>186</v>
      </c>
      <c r="B69" s="52">
        <v>129.116</v>
      </c>
      <c r="C69" s="52">
        <v>3546.88</v>
      </c>
      <c r="D69" s="52">
        <v>11919.739</v>
      </c>
      <c r="E69" s="52">
        <v>15466.618999999999</v>
      </c>
      <c r="F69" s="53">
        <v>15595.734999999999</v>
      </c>
    </row>
    <row r="70" spans="1:6" ht="12.75">
      <c r="A70" s="67" t="s">
        <v>187</v>
      </c>
      <c r="B70" s="94">
        <v>387.864</v>
      </c>
      <c r="C70" s="94">
        <v>23518.996000000003</v>
      </c>
      <c r="D70" s="94">
        <v>65392.513</v>
      </c>
      <c r="E70" s="94">
        <v>88911.509</v>
      </c>
      <c r="F70" s="70">
        <v>89299.373</v>
      </c>
    </row>
    <row r="71" spans="1:6" ht="12.75">
      <c r="A71" s="39"/>
      <c r="B71" s="94"/>
      <c r="C71" s="94"/>
      <c r="D71" s="94"/>
      <c r="E71" s="94"/>
      <c r="F71" s="70"/>
    </row>
    <row r="72" spans="1:6" ht="12.75">
      <c r="A72" s="39" t="s">
        <v>188</v>
      </c>
      <c r="B72" s="52">
        <v>19.64</v>
      </c>
      <c r="C72" s="52">
        <v>6142.081</v>
      </c>
      <c r="D72" s="52">
        <v>461.929</v>
      </c>
      <c r="E72" s="52">
        <v>6604.01</v>
      </c>
      <c r="F72" s="53">
        <v>6623.65</v>
      </c>
    </row>
    <row r="73" spans="1:6" ht="12.75">
      <c r="A73" s="39" t="s">
        <v>189</v>
      </c>
      <c r="B73" s="52">
        <v>1.895</v>
      </c>
      <c r="C73" s="52">
        <v>6562.61</v>
      </c>
      <c r="D73" s="52" t="s">
        <v>46</v>
      </c>
      <c r="E73" s="52">
        <v>6562.61</v>
      </c>
      <c r="F73" s="53">
        <v>6564.505</v>
      </c>
    </row>
    <row r="74" spans="1:6" ht="12.75">
      <c r="A74" s="39" t="s">
        <v>190</v>
      </c>
      <c r="B74" s="52">
        <v>225.69</v>
      </c>
      <c r="C74" s="52">
        <v>21181.297</v>
      </c>
      <c r="D74" s="52">
        <v>1417.075</v>
      </c>
      <c r="E74" s="52">
        <v>22598.372</v>
      </c>
      <c r="F74" s="53">
        <v>22824.061999999998</v>
      </c>
    </row>
    <row r="75" spans="1:6" ht="12.75">
      <c r="A75" s="39" t="s">
        <v>191</v>
      </c>
      <c r="B75" s="52">
        <v>15.699</v>
      </c>
      <c r="C75" s="52">
        <v>8673.16</v>
      </c>
      <c r="D75" s="52">
        <v>3937.042</v>
      </c>
      <c r="E75" s="52">
        <v>12610.202</v>
      </c>
      <c r="F75" s="53">
        <v>12625.901</v>
      </c>
    </row>
    <row r="76" spans="1:6" ht="12.75">
      <c r="A76" s="39" t="s">
        <v>192</v>
      </c>
      <c r="B76" s="52">
        <v>0.6</v>
      </c>
      <c r="C76" s="52">
        <v>15644.059</v>
      </c>
      <c r="D76" s="52">
        <v>38125.718</v>
      </c>
      <c r="E76" s="52">
        <v>53769.777</v>
      </c>
      <c r="F76" s="53">
        <v>53770.377</v>
      </c>
    </row>
    <row r="77" spans="1:6" ht="12.75">
      <c r="A77" s="39" t="s">
        <v>193</v>
      </c>
      <c r="B77" s="52">
        <v>55.774</v>
      </c>
      <c r="C77" s="52">
        <v>7209.874</v>
      </c>
      <c r="D77" s="52">
        <v>14018.28</v>
      </c>
      <c r="E77" s="52">
        <v>21228.154000000002</v>
      </c>
      <c r="F77" s="53">
        <v>21283.928000000004</v>
      </c>
    </row>
    <row r="78" spans="1:6" ht="12.75">
      <c r="A78" s="39" t="s">
        <v>194</v>
      </c>
      <c r="B78" s="52">
        <v>0.165</v>
      </c>
      <c r="C78" s="52">
        <v>112167.432</v>
      </c>
      <c r="D78" s="52">
        <v>13106.95</v>
      </c>
      <c r="E78" s="52">
        <v>125274.382</v>
      </c>
      <c r="F78" s="53">
        <v>125274.54699999999</v>
      </c>
    </row>
    <row r="79" spans="1:6" ht="12.75">
      <c r="A79" s="39" t="s">
        <v>195</v>
      </c>
      <c r="B79" s="52">
        <v>11.184</v>
      </c>
      <c r="C79" s="52">
        <v>19339.536</v>
      </c>
      <c r="D79" s="52">
        <v>2247.778</v>
      </c>
      <c r="E79" s="52">
        <v>21587.314</v>
      </c>
      <c r="F79" s="53">
        <v>21598.498</v>
      </c>
    </row>
    <row r="80" spans="1:6" ht="12.75">
      <c r="A80" s="67" t="s">
        <v>211</v>
      </c>
      <c r="B80" s="94">
        <v>330.647</v>
      </c>
      <c r="C80" s="94">
        <v>196920.049</v>
      </c>
      <c r="D80" s="94">
        <v>73314.77200000001</v>
      </c>
      <c r="E80" s="94">
        <v>270234.821</v>
      </c>
      <c r="F80" s="70">
        <v>270565.468</v>
      </c>
    </row>
    <row r="81" spans="1:6" ht="12.75">
      <c r="A81" s="39"/>
      <c r="B81" s="94"/>
      <c r="C81" s="94"/>
      <c r="D81" s="94"/>
      <c r="E81" s="94"/>
      <c r="F81" s="70"/>
    </row>
    <row r="82" spans="1:6" ht="12.75">
      <c r="A82" s="39" t="s">
        <v>196</v>
      </c>
      <c r="B82" s="52">
        <v>14.155</v>
      </c>
      <c r="C82" s="52">
        <v>2365.573</v>
      </c>
      <c r="D82" s="52" t="s">
        <v>46</v>
      </c>
      <c r="E82" s="52">
        <v>2365.573</v>
      </c>
      <c r="F82" s="53">
        <v>2379.728</v>
      </c>
    </row>
    <row r="83" spans="1:6" ht="12.75">
      <c r="A83" s="39" t="s">
        <v>197</v>
      </c>
      <c r="B83" s="52">
        <v>10.235</v>
      </c>
      <c r="C83" s="52">
        <v>4155.623</v>
      </c>
      <c r="D83" s="52" t="s">
        <v>46</v>
      </c>
      <c r="E83" s="52">
        <v>4155.623</v>
      </c>
      <c r="F83" s="53">
        <v>4165.857999999999</v>
      </c>
    </row>
    <row r="84" spans="1:7" s="400" customFormat="1" ht="12.75">
      <c r="A84" s="67" t="s">
        <v>198</v>
      </c>
      <c r="B84" s="94">
        <v>24.39</v>
      </c>
      <c r="C84" s="94">
        <v>6521.196</v>
      </c>
      <c r="D84" s="94" t="s">
        <v>46</v>
      </c>
      <c r="E84" s="94">
        <v>6521.196</v>
      </c>
      <c r="F84" s="70">
        <v>6545.586</v>
      </c>
      <c r="G84" s="67"/>
    </row>
    <row r="85" spans="1:6" ht="12.75">
      <c r="A85" s="39"/>
      <c r="B85" s="94"/>
      <c r="C85" s="94"/>
      <c r="D85" s="94"/>
      <c r="E85" s="94"/>
      <c r="F85" s="70"/>
    </row>
    <row r="86" spans="1:6" ht="13.5" thickBot="1">
      <c r="A86" s="56" t="s">
        <v>199</v>
      </c>
      <c r="B86" s="58">
        <v>12759.126999999999</v>
      </c>
      <c r="C86" s="58">
        <v>1919114.0690000001</v>
      </c>
      <c r="D86" s="58">
        <v>1507568.573</v>
      </c>
      <c r="E86" s="58">
        <v>3426682.642</v>
      </c>
      <c r="F86" s="59">
        <v>3439441.769</v>
      </c>
    </row>
    <row r="87" spans="1:6" ht="12.75">
      <c r="A87" s="39"/>
      <c r="B87" s="502"/>
      <c r="C87" s="502"/>
      <c r="D87" s="502"/>
      <c r="E87" s="502"/>
      <c r="F87" s="502"/>
    </row>
    <row r="88" spans="1:6" ht="12.75">
      <c r="A88" s="39"/>
      <c r="B88" s="502"/>
      <c r="C88" s="502"/>
      <c r="D88" s="502"/>
      <c r="E88" s="502"/>
      <c r="F88" s="502"/>
    </row>
    <row r="89" spans="1:6" ht="12.75">
      <c r="A89" s="39"/>
      <c r="B89" s="502"/>
      <c r="C89" s="502"/>
      <c r="D89" s="502"/>
      <c r="E89" s="502"/>
      <c r="F89" s="502"/>
    </row>
    <row r="90" spans="1:6" ht="12.75">
      <c r="A90" s="39"/>
      <c r="B90" s="502"/>
      <c r="C90" s="502"/>
      <c r="D90" s="502"/>
      <c r="E90" s="502"/>
      <c r="F90" s="502"/>
    </row>
    <row r="91" spans="1:6" ht="12.75">
      <c r="A91" s="39"/>
      <c r="B91" s="502"/>
      <c r="C91" s="502"/>
      <c r="D91" s="502"/>
      <c r="E91" s="502"/>
      <c r="F91" s="502"/>
    </row>
  </sheetData>
  <mergeCells count="6">
    <mergeCell ref="A1:F1"/>
    <mergeCell ref="A3:F3"/>
    <mergeCell ref="A4:F4"/>
    <mergeCell ref="A6:A8"/>
    <mergeCell ref="C6:E6"/>
    <mergeCell ref="E7:E8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  <rowBreaks count="1" manualBreakCount="1">
    <brk id="87" max="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27" transitionEvaluation="1"/>
  <dimension ref="A1:I27"/>
  <sheetViews>
    <sheetView showGridLines="0" zoomScale="75" zoomScaleNormal="75" workbookViewId="0" topLeftCell="A1">
      <selection activeCell="H39" sqref="H39"/>
    </sheetView>
  </sheetViews>
  <sheetFormatPr defaultColWidth="12.57421875" defaultRowHeight="12.75"/>
  <cols>
    <col min="1" max="1" width="20.7109375" style="506" customWidth="1"/>
    <col min="2" max="8" width="12.7109375" style="506" customWidth="1"/>
    <col min="9" max="9" width="14.00390625" style="506" customWidth="1"/>
    <col min="10" max="16384" width="12.57421875" style="506" customWidth="1"/>
  </cols>
  <sheetData>
    <row r="1" spans="1:9" s="503" customFormat="1" ht="18">
      <c r="A1" s="633" t="s">
        <v>0</v>
      </c>
      <c r="B1" s="633"/>
      <c r="C1" s="633"/>
      <c r="D1" s="633"/>
      <c r="E1" s="633"/>
      <c r="F1" s="633"/>
      <c r="G1" s="633"/>
      <c r="H1" s="633"/>
      <c r="I1" s="633"/>
    </row>
    <row r="2" ht="12.75">
      <c r="A2" s="769" t="s">
        <v>412</v>
      </c>
    </row>
    <row r="3" spans="1:9" s="504" customFormat="1" ht="15">
      <c r="A3" s="737" t="s">
        <v>332</v>
      </c>
      <c r="B3" s="737"/>
      <c r="C3" s="737"/>
      <c r="D3" s="737"/>
      <c r="E3" s="737"/>
      <c r="F3" s="737"/>
      <c r="G3" s="737"/>
      <c r="H3" s="737"/>
      <c r="I3" s="737"/>
    </row>
    <row r="4" spans="1:9" s="504" customFormat="1" ht="15">
      <c r="A4" s="737" t="s">
        <v>350</v>
      </c>
      <c r="B4" s="737"/>
      <c r="C4" s="737"/>
      <c r="D4" s="737"/>
      <c r="E4" s="737"/>
      <c r="F4" s="737"/>
      <c r="G4" s="737"/>
      <c r="H4" s="737"/>
      <c r="I4" s="737"/>
    </row>
    <row r="5" spans="1:9" ht="13.5" thickBot="1">
      <c r="A5" s="505"/>
      <c r="B5" s="505"/>
      <c r="C5" s="505"/>
      <c r="D5" s="505"/>
      <c r="E5" s="505"/>
      <c r="F5" s="505"/>
      <c r="G5" s="505"/>
      <c r="H5" s="505"/>
      <c r="I5" s="505"/>
    </row>
    <row r="6" spans="1:9" ht="12.75">
      <c r="A6" s="507"/>
      <c r="B6" s="734" t="s">
        <v>44</v>
      </c>
      <c r="C6" s="735"/>
      <c r="D6" s="736"/>
      <c r="E6" s="734" t="s">
        <v>122</v>
      </c>
      <c r="F6" s="736"/>
      <c r="G6" s="734" t="s">
        <v>39</v>
      </c>
      <c r="H6" s="735"/>
      <c r="I6" s="735"/>
    </row>
    <row r="7" spans="1:9" ht="12.75">
      <c r="A7" s="508" t="s">
        <v>1</v>
      </c>
      <c r="B7" s="509"/>
      <c r="C7" s="509"/>
      <c r="D7" s="509"/>
      <c r="E7" s="509"/>
      <c r="F7" s="509"/>
      <c r="G7" s="509"/>
      <c r="H7" s="509"/>
      <c r="I7" s="510"/>
    </row>
    <row r="8" spans="1:9" ht="12.75">
      <c r="A8" s="511"/>
      <c r="B8" s="512" t="s">
        <v>56</v>
      </c>
      <c r="C8" s="512" t="s">
        <v>107</v>
      </c>
      <c r="D8" s="512" t="s">
        <v>10</v>
      </c>
      <c r="E8" s="512" t="s">
        <v>56</v>
      </c>
      <c r="F8" s="512" t="s">
        <v>107</v>
      </c>
      <c r="G8" s="512" t="s">
        <v>56</v>
      </c>
      <c r="H8" s="512" t="s">
        <v>107</v>
      </c>
      <c r="I8" s="513" t="s">
        <v>10</v>
      </c>
    </row>
    <row r="9" spans="1:9" ht="13.5" thickBot="1">
      <c r="A9" s="514"/>
      <c r="B9" s="515"/>
      <c r="C9" s="516"/>
      <c r="D9" s="516"/>
      <c r="E9" s="515"/>
      <c r="F9" s="516"/>
      <c r="G9" s="515"/>
      <c r="H9" s="516"/>
      <c r="I9" s="517"/>
    </row>
    <row r="10" spans="1:9" ht="12.75">
      <c r="A10" s="327">
        <v>1990</v>
      </c>
      <c r="B10" s="52">
        <v>35.3</v>
      </c>
      <c r="C10" s="52">
        <v>9.1</v>
      </c>
      <c r="D10" s="52">
        <v>44.4</v>
      </c>
      <c r="E10" s="52">
        <v>164.957507082153</v>
      </c>
      <c r="F10" s="52">
        <v>143.2967032967033</v>
      </c>
      <c r="G10" s="50">
        <v>5823</v>
      </c>
      <c r="H10" s="50">
        <v>1304</v>
      </c>
      <c r="I10" s="50">
        <v>7127</v>
      </c>
    </row>
    <row r="11" spans="1:9" ht="12.75">
      <c r="A11" s="323" t="s">
        <v>22</v>
      </c>
      <c r="B11" s="52">
        <v>27.2</v>
      </c>
      <c r="C11" s="52">
        <v>5.7</v>
      </c>
      <c r="D11" s="52">
        <v>32.9</v>
      </c>
      <c r="E11" s="52">
        <v>167.97794117647058</v>
      </c>
      <c r="F11" s="52">
        <v>147.3</v>
      </c>
      <c r="G11" s="50">
        <v>4569</v>
      </c>
      <c r="H11" s="50">
        <v>842</v>
      </c>
      <c r="I11" s="50">
        <v>5411</v>
      </c>
    </row>
    <row r="12" spans="1:9" ht="12.75">
      <c r="A12" s="327">
        <v>1992</v>
      </c>
      <c r="B12" s="52">
        <v>27.7</v>
      </c>
      <c r="C12" s="52">
        <v>6</v>
      </c>
      <c r="D12" s="52">
        <v>33.7</v>
      </c>
      <c r="E12" s="52">
        <v>177.7</v>
      </c>
      <c r="F12" s="52">
        <v>153.8</v>
      </c>
      <c r="G12" s="50">
        <v>4930</v>
      </c>
      <c r="H12" s="50">
        <v>921</v>
      </c>
      <c r="I12" s="50">
        <v>5851</v>
      </c>
    </row>
    <row r="13" spans="1:9" ht="12.75">
      <c r="A13" s="327">
        <v>1993</v>
      </c>
      <c r="B13" s="52">
        <v>27.3</v>
      </c>
      <c r="C13" s="52">
        <v>4.1</v>
      </c>
      <c r="D13" s="52">
        <v>31.4</v>
      </c>
      <c r="E13" s="52">
        <v>178.11364254085723</v>
      </c>
      <c r="F13" s="52">
        <v>141.454493835587</v>
      </c>
      <c r="G13" s="50">
        <v>4869</v>
      </c>
      <c r="H13" s="50">
        <v>584</v>
      </c>
      <c r="I13" s="50">
        <v>5453</v>
      </c>
    </row>
    <row r="14" spans="1:9" ht="12.75">
      <c r="A14" s="327">
        <v>1994</v>
      </c>
      <c r="B14" s="52">
        <v>34.5</v>
      </c>
      <c r="C14" s="52">
        <v>6.8</v>
      </c>
      <c r="D14" s="52">
        <v>41.3</v>
      </c>
      <c r="E14" s="52">
        <v>181.94202898550725</v>
      </c>
      <c r="F14" s="52">
        <v>135.44117647058823</v>
      </c>
      <c r="G14" s="50">
        <v>6277</v>
      </c>
      <c r="H14" s="50">
        <v>921</v>
      </c>
      <c r="I14" s="50">
        <v>7198</v>
      </c>
    </row>
    <row r="15" spans="1:9" ht="12.75">
      <c r="A15" s="327">
        <v>1995</v>
      </c>
      <c r="B15" s="52">
        <v>30.183</v>
      </c>
      <c r="C15" s="52">
        <v>5.849</v>
      </c>
      <c r="D15" s="52">
        <v>36.032</v>
      </c>
      <c r="E15" s="52">
        <v>191.9756154126495</v>
      </c>
      <c r="F15" s="52">
        <v>138.46811420755685</v>
      </c>
      <c r="G15" s="50">
        <v>5794.4</v>
      </c>
      <c r="H15" s="50">
        <v>809.9</v>
      </c>
      <c r="I15" s="50">
        <v>6604.3</v>
      </c>
    </row>
    <row r="16" spans="1:9" ht="12.75">
      <c r="A16" s="327">
        <v>1996</v>
      </c>
      <c r="B16" s="52">
        <v>31.562</v>
      </c>
      <c r="C16" s="52">
        <v>5.878</v>
      </c>
      <c r="D16" s="52">
        <v>37.44</v>
      </c>
      <c r="E16" s="52">
        <v>188.9</v>
      </c>
      <c r="F16" s="52">
        <v>137.9</v>
      </c>
      <c r="G16" s="50">
        <v>5961.3</v>
      </c>
      <c r="H16" s="50">
        <v>810.5</v>
      </c>
      <c r="I16" s="50">
        <v>6771.8</v>
      </c>
    </row>
    <row r="17" spans="1:9" ht="12.75">
      <c r="A17" s="327">
        <v>1997</v>
      </c>
      <c r="B17" s="52">
        <v>37.834</v>
      </c>
      <c r="C17" s="52">
        <v>5.228</v>
      </c>
      <c r="D17" s="52">
        <v>43.062000000000005</v>
      </c>
      <c r="E17" s="52">
        <v>200</v>
      </c>
      <c r="F17" s="52">
        <v>147.6</v>
      </c>
      <c r="G17" s="50">
        <v>7567.7</v>
      </c>
      <c r="H17" s="50">
        <v>771.4</v>
      </c>
      <c r="I17" s="50">
        <v>8339.1</v>
      </c>
    </row>
    <row r="18" spans="1:9" ht="12.75">
      <c r="A18" s="327">
        <v>1998</v>
      </c>
      <c r="B18" s="52">
        <v>31.102</v>
      </c>
      <c r="C18" s="52">
        <v>3.498</v>
      </c>
      <c r="D18" s="52">
        <v>34.6</v>
      </c>
      <c r="E18" s="52">
        <v>198.7</v>
      </c>
      <c r="F18" s="52">
        <v>147.5</v>
      </c>
      <c r="G18" s="50">
        <v>6179.8</v>
      </c>
      <c r="H18" s="50">
        <v>516.1</v>
      </c>
      <c r="I18" s="50">
        <v>6695.9</v>
      </c>
    </row>
    <row r="19" spans="1:9" ht="12.75">
      <c r="A19" s="327">
        <v>1999</v>
      </c>
      <c r="B19" s="52">
        <v>28.2</v>
      </c>
      <c r="C19" s="52">
        <v>2.9</v>
      </c>
      <c r="D19" s="52">
        <v>31.1</v>
      </c>
      <c r="E19" s="52">
        <v>202</v>
      </c>
      <c r="F19" s="52">
        <v>150.3</v>
      </c>
      <c r="G19" s="50">
        <v>5705</v>
      </c>
      <c r="H19" s="50">
        <v>437</v>
      </c>
      <c r="I19" s="50">
        <v>6142</v>
      </c>
    </row>
    <row r="20" spans="1:9" ht="12.75">
      <c r="A20" s="327">
        <v>2000</v>
      </c>
      <c r="B20" s="52">
        <v>30.92</v>
      </c>
      <c r="C20" s="52">
        <v>2.694</v>
      </c>
      <c r="D20" s="52">
        <v>33.614000000000004</v>
      </c>
      <c r="E20" s="52">
        <v>197.8</v>
      </c>
      <c r="F20" s="52">
        <v>152</v>
      </c>
      <c r="G20" s="50">
        <v>6115.2</v>
      </c>
      <c r="H20" s="50">
        <v>409.4</v>
      </c>
      <c r="I20" s="50">
        <v>6524.6</v>
      </c>
    </row>
    <row r="21" spans="1:9" ht="12.75">
      <c r="A21" s="329" t="s">
        <v>94</v>
      </c>
      <c r="B21" s="52">
        <v>42.828</v>
      </c>
      <c r="C21" s="52">
        <v>3.827</v>
      </c>
      <c r="D21" s="52">
        <v>46.655</v>
      </c>
      <c r="E21" s="52">
        <v>190.44179041748387</v>
      </c>
      <c r="F21" s="52">
        <v>126.14815782597336</v>
      </c>
      <c r="G21" s="50">
        <v>8156.241</v>
      </c>
      <c r="H21" s="50">
        <v>482.769</v>
      </c>
      <c r="I21" s="50">
        <v>8639.01</v>
      </c>
    </row>
    <row r="22" spans="1:9" ht="12.75">
      <c r="A22" s="329" t="s">
        <v>223</v>
      </c>
      <c r="B22" s="52">
        <v>28.117</v>
      </c>
      <c r="C22" s="52">
        <v>2.298</v>
      </c>
      <c r="D22" s="52">
        <v>30.415</v>
      </c>
      <c r="E22" s="52">
        <v>192.76267027065475</v>
      </c>
      <c r="F22" s="52">
        <v>142.5017406440383</v>
      </c>
      <c r="G22" s="50">
        <v>5419.908</v>
      </c>
      <c r="H22" s="50">
        <v>327.469</v>
      </c>
      <c r="I22" s="50">
        <v>5747.3769999999995</v>
      </c>
    </row>
    <row r="23" spans="1:9" ht="12.75">
      <c r="A23" s="329" t="s">
        <v>236</v>
      </c>
      <c r="B23" s="52">
        <v>23.011</v>
      </c>
      <c r="C23" s="52">
        <v>2.082</v>
      </c>
      <c r="D23" s="52">
        <v>25.093</v>
      </c>
      <c r="E23" s="52">
        <v>201.2</v>
      </c>
      <c r="F23" s="52">
        <v>143.2</v>
      </c>
      <c r="G23" s="50">
        <v>4630.2</v>
      </c>
      <c r="H23" s="50">
        <v>298.1</v>
      </c>
      <c r="I23" s="50">
        <v>4928.3</v>
      </c>
    </row>
    <row r="24" spans="1:9" ht="12.75">
      <c r="A24" s="327">
        <v>2004</v>
      </c>
      <c r="B24" s="52">
        <v>23.066</v>
      </c>
      <c r="C24" s="52">
        <v>2.415</v>
      </c>
      <c r="D24" s="52">
        <v>25.481</v>
      </c>
      <c r="E24" s="52">
        <v>201.50273129281194</v>
      </c>
      <c r="F24" s="52">
        <v>146.31469979296065</v>
      </c>
      <c r="G24" s="50">
        <v>4647.862</v>
      </c>
      <c r="H24" s="50">
        <v>353.35</v>
      </c>
      <c r="I24" s="50">
        <v>5001.2119999999995</v>
      </c>
    </row>
    <row r="25" spans="1:9" ht="12.75">
      <c r="A25" s="323">
        <v>2005</v>
      </c>
      <c r="B25" s="52">
        <v>24.929</v>
      </c>
      <c r="C25" s="52">
        <v>2.681</v>
      </c>
      <c r="D25" s="52">
        <v>27.61</v>
      </c>
      <c r="E25" s="52">
        <v>188.9608889245457</v>
      </c>
      <c r="F25" s="52">
        <v>133.9634464751958</v>
      </c>
      <c r="G25" s="50">
        <v>4710.606</v>
      </c>
      <c r="H25" s="50">
        <v>359.156</v>
      </c>
      <c r="I25" s="50">
        <v>5069.762</v>
      </c>
    </row>
    <row r="26" spans="1:9" ht="12.75">
      <c r="A26" s="323">
        <v>2006</v>
      </c>
      <c r="B26" s="52">
        <f>26083/1000</f>
        <v>26.083</v>
      </c>
      <c r="C26" s="52">
        <f>1673/1000</f>
        <v>1.673</v>
      </c>
      <c r="D26" s="52">
        <f>27756/1000</f>
        <v>27.756</v>
      </c>
      <c r="E26" s="52">
        <v>190.68554230724993</v>
      </c>
      <c r="F26" s="52">
        <v>180.25403466826063</v>
      </c>
      <c r="G26" s="50">
        <v>4973.651</v>
      </c>
      <c r="H26" s="50">
        <v>301.565</v>
      </c>
      <c r="I26" s="50">
        <v>5275.216</v>
      </c>
    </row>
    <row r="27" spans="1:9" ht="13.5" thickBot="1">
      <c r="A27" s="496">
        <v>2007</v>
      </c>
      <c r="B27" s="499">
        <v>24.904</v>
      </c>
      <c r="C27" s="499">
        <v>1.267</v>
      </c>
      <c r="D27" s="499">
        <v>26.171</v>
      </c>
      <c r="E27" s="499">
        <v>200.38098297462253</v>
      </c>
      <c r="F27" s="499">
        <v>140.24072612470403</v>
      </c>
      <c r="G27" s="300">
        <v>4990.288</v>
      </c>
      <c r="H27" s="300">
        <v>177.685</v>
      </c>
      <c r="I27" s="300">
        <v>5167.973</v>
      </c>
    </row>
  </sheetData>
  <mergeCells count="6">
    <mergeCell ref="B6:D6"/>
    <mergeCell ref="E6:F6"/>
    <mergeCell ref="G6:I6"/>
    <mergeCell ref="A1:I1"/>
    <mergeCell ref="A3:I3"/>
    <mergeCell ref="A4:I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ignoredErrors>
    <ignoredError sqref="A11 A21:A23" numberStoredAsText="1"/>
  </ignoredErrors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2811"/>
  <dimension ref="A1:F29"/>
  <sheetViews>
    <sheetView showGridLines="0" zoomScale="75" zoomScaleNormal="75" workbookViewId="0" topLeftCell="A1">
      <selection activeCell="F45" sqref="F45"/>
    </sheetView>
  </sheetViews>
  <sheetFormatPr defaultColWidth="11.421875" defaultRowHeight="12.75"/>
  <cols>
    <col min="1" max="1" width="38.00390625" style="100" customWidth="1"/>
    <col min="2" max="2" width="13.7109375" style="100" customWidth="1"/>
    <col min="3" max="3" width="13.7109375" style="39" customWidth="1"/>
    <col min="4" max="4" width="13.7109375" style="100" customWidth="1"/>
    <col min="5" max="5" width="13.28125" style="100" customWidth="1"/>
    <col min="6" max="16384" width="11.421875" style="100" customWidth="1"/>
  </cols>
  <sheetData>
    <row r="1" spans="1:5" s="342" customFormat="1" ht="18">
      <c r="A1" s="676" t="s">
        <v>0</v>
      </c>
      <c r="B1" s="676"/>
      <c r="C1" s="676"/>
      <c r="D1" s="676"/>
      <c r="E1" s="399"/>
    </row>
    <row r="2" ht="12.75">
      <c r="A2" s="770" t="s">
        <v>412</v>
      </c>
    </row>
    <row r="3" spans="1:4" s="93" customFormat="1" ht="15">
      <c r="A3" s="639" t="s">
        <v>333</v>
      </c>
      <c r="B3" s="639"/>
      <c r="C3" s="639"/>
      <c r="D3" s="639"/>
    </row>
    <row r="4" spans="1:4" s="93" customFormat="1" ht="15">
      <c r="A4" s="639" t="s">
        <v>369</v>
      </c>
      <c r="B4" s="639"/>
      <c r="C4" s="639"/>
      <c r="D4" s="639"/>
    </row>
    <row r="5" spans="1:4" ht="13.5" thickBot="1">
      <c r="A5" s="22"/>
      <c r="B5" s="22"/>
      <c r="C5" s="22"/>
      <c r="D5" s="22"/>
    </row>
    <row r="6" spans="1:4" ht="12.75">
      <c r="A6" s="203" t="s">
        <v>120</v>
      </c>
      <c r="B6" s="574" t="s">
        <v>56</v>
      </c>
      <c r="C6" s="205" t="s">
        <v>107</v>
      </c>
      <c r="D6" s="574" t="s">
        <v>10</v>
      </c>
    </row>
    <row r="7" spans="1:4" ht="13.5" thickBot="1">
      <c r="A7" s="66" t="s">
        <v>123</v>
      </c>
      <c r="B7" s="575"/>
      <c r="C7" s="575"/>
      <c r="D7" s="576"/>
    </row>
    <row r="8" spans="1:4" ht="12.75">
      <c r="A8" s="45" t="s">
        <v>124</v>
      </c>
      <c r="B8" s="520">
        <v>780</v>
      </c>
      <c r="C8" s="521">
        <v>737</v>
      </c>
      <c r="D8" s="520">
        <v>1517</v>
      </c>
    </row>
    <row r="9" spans="1:4" ht="12.75">
      <c r="A9" s="39" t="s">
        <v>268</v>
      </c>
      <c r="B9" s="522">
        <v>4695</v>
      </c>
      <c r="C9" s="522" t="s">
        <v>46</v>
      </c>
      <c r="D9" s="522">
        <v>4695</v>
      </c>
    </row>
    <row r="10" spans="1:4" ht="12.75">
      <c r="A10" s="39" t="s">
        <v>125</v>
      </c>
      <c r="B10" s="522">
        <v>1765</v>
      </c>
      <c r="C10" s="522">
        <v>90</v>
      </c>
      <c r="D10" s="522">
        <v>1855</v>
      </c>
    </row>
    <row r="11" spans="1:4" ht="12.75">
      <c r="A11" s="39" t="s">
        <v>126</v>
      </c>
      <c r="B11" s="522">
        <v>369</v>
      </c>
      <c r="C11" s="522">
        <v>3</v>
      </c>
      <c r="D11" s="522">
        <v>372</v>
      </c>
    </row>
    <row r="12" spans="1:4" ht="12.75">
      <c r="A12" s="39" t="s">
        <v>265</v>
      </c>
      <c r="B12" s="522">
        <v>387</v>
      </c>
      <c r="C12" s="522" t="s">
        <v>46</v>
      </c>
      <c r="D12" s="522">
        <v>387</v>
      </c>
    </row>
    <row r="13" spans="1:4" ht="12.75">
      <c r="A13" s="39" t="s">
        <v>127</v>
      </c>
      <c r="B13" s="522">
        <v>111</v>
      </c>
      <c r="C13" s="522" t="s">
        <v>46</v>
      </c>
      <c r="D13" s="522">
        <v>111</v>
      </c>
    </row>
    <row r="14" spans="1:4" ht="12.75">
      <c r="A14" s="39" t="s">
        <v>128</v>
      </c>
      <c r="B14" s="522">
        <v>99</v>
      </c>
      <c r="C14" s="522" t="s">
        <v>46</v>
      </c>
      <c r="D14" s="522">
        <v>99</v>
      </c>
    </row>
    <row r="15" spans="1:4" ht="12.75">
      <c r="A15" s="39" t="s">
        <v>129</v>
      </c>
      <c r="B15" s="522">
        <v>7121</v>
      </c>
      <c r="C15" s="522">
        <v>47</v>
      </c>
      <c r="D15" s="522">
        <v>7168</v>
      </c>
    </row>
    <row r="16" spans="1:4" ht="12.75">
      <c r="A16" s="39" t="s">
        <v>267</v>
      </c>
      <c r="B16" s="522">
        <v>76</v>
      </c>
      <c r="C16" s="522">
        <v>8</v>
      </c>
      <c r="D16" s="522">
        <v>84</v>
      </c>
    </row>
    <row r="17" spans="1:6" ht="12.75">
      <c r="A17" s="39" t="s">
        <v>130</v>
      </c>
      <c r="B17" s="522">
        <v>2811</v>
      </c>
      <c r="C17" s="522">
        <v>320</v>
      </c>
      <c r="D17" s="522">
        <v>3131</v>
      </c>
      <c r="F17" s="343"/>
    </row>
    <row r="18" spans="1:4" ht="12.75">
      <c r="A18" s="39" t="s">
        <v>269</v>
      </c>
      <c r="B18" s="522" t="s">
        <v>46</v>
      </c>
      <c r="C18" s="522" t="s">
        <v>46</v>
      </c>
      <c r="D18" s="522" t="s">
        <v>46</v>
      </c>
    </row>
    <row r="19" spans="1:4" ht="12.75">
      <c r="A19" s="39" t="s">
        <v>131</v>
      </c>
      <c r="B19" s="522">
        <v>43</v>
      </c>
      <c r="C19" s="522" t="s">
        <v>46</v>
      </c>
      <c r="D19" s="522">
        <v>43</v>
      </c>
    </row>
    <row r="20" spans="1:4" ht="12.75">
      <c r="A20" s="39" t="s">
        <v>132</v>
      </c>
      <c r="B20" s="522">
        <v>7717</v>
      </c>
      <c r="C20" s="522">
        <v>318</v>
      </c>
      <c r="D20" s="522">
        <v>8035</v>
      </c>
    </row>
    <row r="21" spans="1:4" ht="12.75">
      <c r="A21" s="39" t="s">
        <v>266</v>
      </c>
      <c r="B21" s="522" t="s">
        <v>46</v>
      </c>
      <c r="C21" s="522" t="s">
        <v>46</v>
      </c>
      <c r="D21" s="522" t="s">
        <v>46</v>
      </c>
    </row>
    <row r="22" spans="1:4" ht="12.75">
      <c r="A22" s="39" t="s">
        <v>133</v>
      </c>
      <c r="B22" s="522" t="s">
        <v>46</v>
      </c>
      <c r="C22" s="522">
        <v>6</v>
      </c>
      <c r="D22" s="522">
        <v>6</v>
      </c>
    </row>
    <row r="23" spans="1:4" ht="12.75">
      <c r="A23" s="39" t="s">
        <v>134</v>
      </c>
      <c r="B23" s="522">
        <v>109</v>
      </c>
      <c r="C23" s="522">
        <v>144</v>
      </c>
      <c r="D23" s="522">
        <v>253</v>
      </c>
    </row>
    <row r="24" spans="1:4" ht="12.75">
      <c r="A24" s="39" t="s">
        <v>135</v>
      </c>
      <c r="B24" s="522" t="s">
        <v>46</v>
      </c>
      <c r="C24" s="522" t="s">
        <v>46</v>
      </c>
      <c r="D24" s="522" t="s">
        <v>46</v>
      </c>
    </row>
    <row r="25" spans="1:4" ht="12.75">
      <c r="A25" s="39"/>
      <c r="B25" s="522"/>
      <c r="C25" s="523"/>
      <c r="D25" s="522"/>
    </row>
    <row r="26" spans="1:4" ht="12.75">
      <c r="A26" s="191" t="s">
        <v>110</v>
      </c>
      <c r="B26" s="524">
        <v>26083</v>
      </c>
      <c r="C26" s="525">
        <v>1673</v>
      </c>
      <c r="D26" s="524">
        <v>27756</v>
      </c>
    </row>
    <row r="27" spans="1:4" ht="12.75">
      <c r="A27" s="39" t="s">
        <v>136</v>
      </c>
      <c r="B27" s="521" t="s">
        <v>46</v>
      </c>
      <c r="C27" s="521" t="s">
        <v>46</v>
      </c>
      <c r="D27" s="526" t="s">
        <v>46</v>
      </c>
    </row>
    <row r="28" spans="1:4" ht="12.75">
      <c r="A28" s="39"/>
      <c r="B28" s="522"/>
      <c r="C28" s="523"/>
      <c r="D28" s="522"/>
    </row>
    <row r="29" spans="1:4" ht="13.5" thickBot="1">
      <c r="A29" s="56" t="s">
        <v>137</v>
      </c>
      <c r="B29" s="527">
        <v>26083</v>
      </c>
      <c r="C29" s="528">
        <v>1673</v>
      </c>
      <c r="D29" s="527">
        <v>27756</v>
      </c>
    </row>
  </sheetData>
  <mergeCells count="3">
    <mergeCell ref="A3:D3"/>
    <mergeCell ref="A4:D4"/>
    <mergeCell ref="A1:D1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32"/>
  <sheetViews>
    <sheetView zoomScale="75" zoomScaleNormal="75" workbookViewId="0" topLeftCell="A1">
      <selection activeCell="G26" sqref="G26"/>
    </sheetView>
  </sheetViews>
  <sheetFormatPr defaultColWidth="11.421875" defaultRowHeight="12.75"/>
  <cols>
    <col min="1" max="1" width="38.00390625" style="100" customWidth="1"/>
    <col min="2" max="2" width="13.7109375" style="100" customWidth="1"/>
    <col min="3" max="3" width="13.7109375" style="39" customWidth="1"/>
    <col min="4" max="4" width="13.7109375" style="100" customWidth="1"/>
    <col min="5" max="5" width="13.28125" style="100" customWidth="1"/>
    <col min="6" max="16384" width="11.421875" style="100" customWidth="1"/>
  </cols>
  <sheetData>
    <row r="1" spans="1:5" s="342" customFormat="1" ht="18">
      <c r="A1" s="676" t="s">
        <v>0</v>
      </c>
      <c r="B1" s="676"/>
      <c r="C1" s="676"/>
      <c r="D1" s="676"/>
      <c r="E1" s="399"/>
    </row>
    <row r="2" ht="12.75">
      <c r="A2" s="770" t="s">
        <v>412</v>
      </c>
    </row>
    <row r="3" spans="1:4" s="93" customFormat="1" ht="15">
      <c r="A3" s="639" t="s">
        <v>333</v>
      </c>
      <c r="B3" s="639"/>
      <c r="C3" s="639"/>
      <c r="D3" s="639"/>
    </row>
    <row r="4" spans="1:4" s="93" customFormat="1" ht="15">
      <c r="A4" s="639" t="s">
        <v>402</v>
      </c>
      <c r="B4" s="639"/>
      <c r="C4" s="639"/>
      <c r="D4" s="639"/>
    </row>
    <row r="5" spans="1:4" ht="13.5" thickBot="1">
      <c r="A5" s="22"/>
      <c r="B5" s="22"/>
      <c r="C5" s="22"/>
      <c r="D5" s="22"/>
    </row>
    <row r="6" spans="1:4" ht="12.75">
      <c r="A6" s="203" t="s">
        <v>120</v>
      </c>
      <c r="B6" s="574" t="s">
        <v>56</v>
      </c>
      <c r="C6" s="205" t="s">
        <v>107</v>
      </c>
      <c r="D6" s="574" t="s">
        <v>10</v>
      </c>
    </row>
    <row r="7" spans="1:4" ht="13.5" thickBot="1">
      <c r="A7" s="66" t="s">
        <v>123</v>
      </c>
      <c r="B7" s="575"/>
      <c r="C7" s="575"/>
      <c r="D7" s="576"/>
    </row>
    <row r="8" spans="1:4" ht="12.75">
      <c r="A8" s="45" t="s">
        <v>124</v>
      </c>
      <c r="B8" s="520">
        <v>804</v>
      </c>
      <c r="C8" s="520">
        <v>368</v>
      </c>
      <c r="D8" s="520">
        <v>1172</v>
      </c>
    </row>
    <row r="9" spans="1:4" ht="12.75">
      <c r="A9" s="39" t="s">
        <v>268</v>
      </c>
      <c r="B9" s="522">
        <v>4674</v>
      </c>
      <c r="C9" s="522" t="s">
        <v>46</v>
      </c>
      <c r="D9" s="522">
        <v>4674</v>
      </c>
    </row>
    <row r="10" spans="1:4" ht="12.75">
      <c r="A10" s="39" t="s">
        <v>125</v>
      </c>
      <c r="B10" s="522">
        <v>1582</v>
      </c>
      <c r="C10" s="522">
        <v>34</v>
      </c>
      <c r="D10" s="522">
        <v>1616</v>
      </c>
    </row>
    <row r="11" spans="1:4" ht="12.75">
      <c r="A11" s="39" t="s">
        <v>126</v>
      </c>
      <c r="B11" s="522">
        <v>365</v>
      </c>
      <c r="C11" s="522">
        <v>4</v>
      </c>
      <c r="D11" s="522">
        <v>369</v>
      </c>
    </row>
    <row r="12" spans="1:4" ht="12.75">
      <c r="A12" s="39" t="s">
        <v>265</v>
      </c>
      <c r="B12" s="522">
        <v>398</v>
      </c>
      <c r="C12" s="522" t="s">
        <v>46</v>
      </c>
      <c r="D12" s="522">
        <v>398</v>
      </c>
    </row>
    <row r="13" spans="1:4" ht="12.75">
      <c r="A13" s="39" t="s">
        <v>127</v>
      </c>
      <c r="B13" s="522">
        <v>54</v>
      </c>
      <c r="C13" s="522" t="s">
        <v>46</v>
      </c>
      <c r="D13" s="522">
        <v>54</v>
      </c>
    </row>
    <row r="14" spans="1:4" ht="12.75">
      <c r="A14" s="39" t="s">
        <v>128</v>
      </c>
      <c r="B14" s="522">
        <v>178</v>
      </c>
      <c r="C14" s="522" t="s">
        <v>46</v>
      </c>
      <c r="D14" s="522">
        <v>178</v>
      </c>
    </row>
    <row r="15" spans="1:4" ht="12.75">
      <c r="A15" s="39" t="s">
        <v>129</v>
      </c>
      <c r="B15" s="522">
        <v>7105</v>
      </c>
      <c r="C15" s="522">
        <v>68</v>
      </c>
      <c r="D15" s="522">
        <v>7173</v>
      </c>
    </row>
    <row r="16" spans="1:4" ht="12.75">
      <c r="A16" s="39" t="s">
        <v>267</v>
      </c>
      <c r="B16" s="522">
        <v>81</v>
      </c>
      <c r="C16" s="522">
        <v>2</v>
      </c>
      <c r="D16" s="522">
        <v>83</v>
      </c>
    </row>
    <row r="17" spans="1:6" ht="12.75">
      <c r="A17" s="39" t="s">
        <v>130</v>
      </c>
      <c r="B17" s="522">
        <v>1813</v>
      </c>
      <c r="C17" s="522">
        <v>699</v>
      </c>
      <c r="D17" s="522">
        <v>2512</v>
      </c>
      <c r="F17" s="343"/>
    </row>
    <row r="18" spans="1:4" ht="12.75">
      <c r="A18" s="39" t="s">
        <v>269</v>
      </c>
      <c r="B18" s="522" t="s">
        <v>46</v>
      </c>
      <c r="C18" s="522" t="s">
        <v>46</v>
      </c>
      <c r="D18" s="522" t="s">
        <v>46</v>
      </c>
    </row>
    <row r="19" spans="1:4" ht="12.75">
      <c r="A19" s="39" t="s">
        <v>131</v>
      </c>
      <c r="B19" s="522">
        <v>35</v>
      </c>
      <c r="C19" s="522" t="s">
        <v>46</v>
      </c>
      <c r="D19" s="522">
        <v>35</v>
      </c>
    </row>
    <row r="20" spans="1:4" ht="12.75">
      <c r="A20" s="39" t="s">
        <v>132</v>
      </c>
      <c r="B20" s="522">
        <v>7726</v>
      </c>
      <c r="C20" s="522" t="s">
        <v>46</v>
      </c>
      <c r="D20" s="522">
        <v>7726</v>
      </c>
    </row>
    <row r="21" spans="1:4" ht="12.75">
      <c r="A21" s="39" t="s">
        <v>266</v>
      </c>
      <c r="B21" s="522" t="s">
        <v>46</v>
      </c>
      <c r="C21" s="522" t="s">
        <v>46</v>
      </c>
      <c r="D21" s="522" t="s">
        <v>46</v>
      </c>
    </row>
    <row r="22" spans="1:4" ht="12.75">
      <c r="A22" s="39" t="s">
        <v>133</v>
      </c>
      <c r="B22" s="522" t="s">
        <v>46</v>
      </c>
      <c r="C22" s="522" t="s">
        <v>46</v>
      </c>
      <c r="D22" s="522" t="s">
        <v>46</v>
      </c>
    </row>
    <row r="23" spans="1:4" ht="12.75">
      <c r="A23" s="39" t="s">
        <v>134</v>
      </c>
      <c r="B23" s="522">
        <v>89</v>
      </c>
      <c r="C23" s="522">
        <v>92</v>
      </c>
      <c r="D23" s="522">
        <v>181</v>
      </c>
    </row>
    <row r="24" spans="1:4" ht="12.75">
      <c r="A24" s="39" t="s">
        <v>135</v>
      </c>
      <c r="B24" s="522" t="s">
        <v>46</v>
      </c>
      <c r="C24" s="522" t="s">
        <v>46</v>
      </c>
      <c r="D24" s="522" t="s">
        <v>46</v>
      </c>
    </row>
    <row r="25" spans="1:4" ht="12.75">
      <c r="A25" s="39"/>
      <c r="B25" s="522"/>
      <c r="C25" s="523"/>
      <c r="D25" s="522"/>
    </row>
    <row r="26" spans="1:4" ht="13.5" thickBot="1">
      <c r="A26" s="589" t="s">
        <v>110</v>
      </c>
      <c r="B26" s="527">
        <v>24904</v>
      </c>
      <c r="C26" s="527">
        <v>1267</v>
      </c>
      <c r="D26" s="527">
        <v>26171</v>
      </c>
    </row>
    <row r="29" ht="12.75">
      <c r="C29" s="100"/>
    </row>
    <row r="30" ht="12.75">
      <c r="C30" s="100"/>
    </row>
    <row r="31" ht="12.75">
      <c r="C31" s="100"/>
    </row>
    <row r="32" ht="12.75">
      <c r="C32" s="100"/>
    </row>
  </sheetData>
  <mergeCells count="3">
    <mergeCell ref="A1:D1"/>
    <mergeCell ref="A3:D3"/>
    <mergeCell ref="A4:D4"/>
  </mergeCells>
  <hyperlinks>
    <hyperlink ref="A2" location="'Indice'!A1" display="Volver al Indice"/>
  </hyperlinks>
  <printOptions horizontalCentered="1"/>
  <pageMargins left="0.7874015748031497" right="0.7874015748031497" top="0.984251968503937" bottom="0.984251968503937" header="0" footer="0"/>
  <pageSetup horizontalDpi="300" verticalDpi="300" orientation="portrait" paperSize="9" scale="7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283"/>
  <dimension ref="A1:H31"/>
  <sheetViews>
    <sheetView showGridLines="0" zoomScale="75" zoomScaleNormal="75" workbookViewId="0" topLeftCell="A1">
      <selection activeCell="H27" sqref="H27"/>
    </sheetView>
  </sheetViews>
  <sheetFormatPr defaultColWidth="11.421875" defaultRowHeight="12.75"/>
  <cols>
    <col min="1" max="1" width="25.57421875" style="23" customWidth="1"/>
    <col min="2" max="2" width="14.7109375" style="23" customWidth="1"/>
    <col min="3" max="3" width="20.421875" style="23" customWidth="1"/>
    <col min="4" max="5" width="19.7109375" style="23" customWidth="1"/>
    <col min="6" max="6" width="19.7109375" style="22" customWidth="1"/>
    <col min="7" max="8" width="13.28125" style="23" customWidth="1"/>
    <col min="9" max="16384" width="11.421875" style="23" customWidth="1"/>
  </cols>
  <sheetData>
    <row r="1" spans="1:8" s="21" customFormat="1" ht="18">
      <c r="A1" s="649" t="s">
        <v>0</v>
      </c>
      <c r="B1" s="649"/>
      <c r="C1" s="649"/>
      <c r="D1" s="649"/>
      <c r="E1" s="649"/>
      <c r="F1" s="649"/>
      <c r="G1" s="32"/>
      <c r="H1" s="32"/>
    </row>
    <row r="2" ht="12.75">
      <c r="A2" s="768" t="s">
        <v>412</v>
      </c>
    </row>
    <row r="3" spans="1:6" ht="15">
      <c r="A3" s="639" t="s">
        <v>370</v>
      </c>
      <c r="B3" s="639"/>
      <c r="C3" s="639"/>
      <c r="D3" s="639"/>
      <c r="E3" s="639"/>
      <c r="F3" s="639"/>
    </row>
    <row r="4" spans="1:6" ht="13.5" thickBot="1">
      <c r="A4" s="67"/>
      <c r="B4" s="39"/>
      <c r="C4" s="100"/>
      <c r="D4" s="100"/>
      <c r="E4" s="100"/>
      <c r="F4" s="39"/>
    </row>
    <row r="5" spans="1:6" ht="12.75">
      <c r="A5" s="677" t="s">
        <v>142</v>
      </c>
      <c r="B5" s="637" t="s">
        <v>39</v>
      </c>
      <c r="C5" s="638"/>
      <c r="D5" s="667"/>
      <c r="E5" s="637" t="s">
        <v>122</v>
      </c>
      <c r="F5" s="638"/>
    </row>
    <row r="6" spans="1:6" ht="12.75">
      <c r="A6" s="739"/>
      <c r="B6" s="694" t="s">
        <v>56</v>
      </c>
      <c r="C6" s="43" t="s">
        <v>57</v>
      </c>
      <c r="D6" s="694" t="s">
        <v>10</v>
      </c>
      <c r="E6" s="694" t="s">
        <v>56</v>
      </c>
      <c r="F6" s="44" t="s">
        <v>57</v>
      </c>
    </row>
    <row r="7" spans="1:6" ht="13.5" thickBot="1">
      <c r="A7" s="740"/>
      <c r="B7" s="738"/>
      <c r="C7" s="91" t="s">
        <v>58</v>
      </c>
      <c r="D7" s="738"/>
      <c r="E7" s="738"/>
      <c r="F7" s="95" t="s">
        <v>58</v>
      </c>
    </row>
    <row r="8" spans="1:6" ht="12.75">
      <c r="A8" s="45" t="s">
        <v>124</v>
      </c>
      <c r="B8" s="529">
        <v>122.24899999999998</v>
      </c>
      <c r="C8" s="530">
        <v>76.608</v>
      </c>
      <c r="D8" s="531">
        <v>198.85699999999997</v>
      </c>
      <c r="E8" s="531">
        <v>156.72948717948717</v>
      </c>
      <c r="F8" s="532">
        <v>103.94572591587517</v>
      </c>
    </row>
    <row r="9" spans="1:6" ht="12.75">
      <c r="A9" s="39" t="s">
        <v>268</v>
      </c>
      <c r="B9" s="533">
        <v>506.5369999999999</v>
      </c>
      <c r="C9" s="51" t="s">
        <v>46</v>
      </c>
      <c r="D9" s="534">
        <v>506.5369999999999</v>
      </c>
      <c r="E9" s="534">
        <v>107.88860489882853</v>
      </c>
      <c r="F9" s="50" t="s">
        <v>46</v>
      </c>
    </row>
    <row r="10" spans="1:6" ht="12.75">
      <c r="A10" s="39" t="s">
        <v>125</v>
      </c>
      <c r="B10" s="533">
        <v>290.691</v>
      </c>
      <c r="C10" s="534">
        <v>10.826</v>
      </c>
      <c r="D10" s="534">
        <v>301.517</v>
      </c>
      <c r="E10" s="534">
        <v>164.69745042492917</v>
      </c>
      <c r="F10" s="533">
        <v>120.28888888888889</v>
      </c>
    </row>
    <row r="11" spans="1:6" ht="12.75">
      <c r="A11" s="39" t="s">
        <v>126</v>
      </c>
      <c r="B11" s="533">
        <v>59.42</v>
      </c>
      <c r="C11" s="51">
        <v>0.14</v>
      </c>
      <c r="D11" s="534">
        <v>59.56</v>
      </c>
      <c r="E11" s="534">
        <v>161.02981029810297</v>
      </c>
      <c r="F11" s="50">
        <v>46.66666666666667</v>
      </c>
    </row>
    <row r="12" spans="1:6" ht="12.75">
      <c r="A12" s="39" t="s">
        <v>265</v>
      </c>
      <c r="B12" s="533">
        <v>109.09899999999999</v>
      </c>
      <c r="C12" s="51" t="s">
        <v>46</v>
      </c>
      <c r="D12" s="534">
        <v>109.09899999999999</v>
      </c>
      <c r="E12" s="534">
        <v>281.9095607235142</v>
      </c>
      <c r="F12" s="50" t="s">
        <v>46</v>
      </c>
    </row>
    <row r="13" spans="1:6" ht="12.75">
      <c r="A13" s="39" t="s">
        <v>127</v>
      </c>
      <c r="B13" s="533">
        <v>25.300999999999995</v>
      </c>
      <c r="C13" s="51" t="s">
        <v>46</v>
      </c>
      <c r="D13" s="534">
        <v>25.300999999999995</v>
      </c>
      <c r="E13" s="534">
        <v>227.93693693693692</v>
      </c>
      <c r="F13" s="50" t="s">
        <v>46</v>
      </c>
    </row>
    <row r="14" spans="1:6" ht="12.75">
      <c r="A14" s="39" t="s">
        <v>128</v>
      </c>
      <c r="B14" s="533">
        <v>17.57</v>
      </c>
      <c r="C14" s="51" t="s">
        <v>46</v>
      </c>
      <c r="D14" s="534">
        <v>17.57</v>
      </c>
      <c r="E14" s="534">
        <v>177.4747474747475</v>
      </c>
      <c r="F14" s="50" t="s">
        <v>46</v>
      </c>
    </row>
    <row r="15" spans="1:6" ht="12.75">
      <c r="A15" s="39" t="s">
        <v>129</v>
      </c>
      <c r="B15" s="533">
        <v>1680.017</v>
      </c>
      <c r="C15" s="534">
        <v>8.82</v>
      </c>
      <c r="D15" s="534">
        <v>1688.837</v>
      </c>
      <c r="E15" s="534">
        <v>235.924308383654</v>
      </c>
      <c r="F15" s="533">
        <v>187.6595744680851</v>
      </c>
    </row>
    <row r="16" spans="1:6" ht="12.75">
      <c r="A16" s="39" t="s">
        <v>267</v>
      </c>
      <c r="B16" s="533">
        <v>15.973</v>
      </c>
      <c r="C16" s="534">
        <v>1.1</v>
      </c>
      <c r="D16" s="534">
        <v>17.073</v>
      </c>
      <c r="E16" s="534">
        <v>210.17105263157896</v>
      </c>
      <c r="F16" s="533">
        <v>137.5</v>
      </c>
    </row>
    <row r="17" spans="1:6" ht="12.75">
      <c r="A17" s="39" t="s">
        <v>130</v>
      </c>
      <c r="B17" s="533">
        <v>454.18399999999997</v>
      </c>
      <c r="C17" s="534">
        <v>43.515</v>
      </c>
      <c r="D17" s="534">
        <v>497.69899999999996</v>
      </c>
      <c r="E17" s="534">
        <v>161.57381714692278</v>
      </c>
      <c r="F17" s="533">
        <v>135.984375</v>
      </c>
    </row>
    <row r="18" spans="1:6" ht="12.75">
      <c r="A18" s="39" t="s">
        <v>269</v>
      </c>
      <c r="B18" s="51" t="s">
        <v>46</v>
      </c>
      <c r="C18" s="51" t="s">
        <v>46</v>
      </c>
      <c r="D18" s="51" t="s">
        <v>46</v>
      </c>
      <c r="E18" s="51" t="s">
        <v>46</v>
      </c>
      <c r="F18" s="50" t="s">
        <v>46</v>
      </c>
    </row>
    <row r="19" spans="1:6" ht="12.75">
      <c r="A19" s="39" t="s">
        <v>131</v>
      </c>
      <c r="B19" s="533">
        <v>8.362</v>
      </c>
      <c r="C19" s="51" t="s">
        <v>46</v>
      </c>
      <c r="D19" s="534">
        <v>8.362</v>
      </c>
      <c r="E19" s="534">
        <v>194.46511627906975</v>
      </c>
      <c r="F19" s="50" t="s">
        <v>46</v>
      </c>
    </row>
    <row r="20" spans="1:6" ht="12.75">
      <c r="A20" s="39" t="s">
        <v>132</v>
      </c>
      <c r="B20" s="533">
        <v>1658.369</v>
      </c>
      <c r="C20" s="534">
        <v>126.325</v>
      </c>
      <c r="D20" s="534">
        <v>1784.694</v>
      </c>
      <c r="E20" s="534">
        <v>214.89814694829596</v>
      </c>
      <c r="F20" s="533">
        <v>397.248427672956</v>
      </c>
    </row>
    <row r="21" spans="1:6" ht="12.75">
      <c r="A21" s="39" t="s">
        <v>266</v>
      </c>
      <c r="B21" s="51" t="s">
        <v>46</v>
      </c>
      <c r="C21" s="51" t="s">
        <v>46</v>
      </c>
      <c r="D21" s="51" t="s">
        <v>46</v>
      </c>
      <c r="E21" s="51" t="s">
        <v>46</v>
      </c>
      <c r="F21" s="50" t="s">
        <v>46</v>
      </c>
    </row>
    <row r="22" spans="1:6" ht="12.75">
      <c r="A22" s="39" t="s">
        <v>133</v>
      </c>
      <c r="B22" s="51" t="s">
        <v>46</v>
      </c>
      <c r="C22" s="533">
        <v>0.588</v>
      </c>
      <c r="D22" s="533">
        <v>0.588</v>
      </c>
      <c r="E22" s="51" t="s">
        <v>46</v>
      </c>
      <c r="F22" s="533">
        <v>98</v>
      </c>
    </row>
    <row r="23" spans="1:6" ht="12.75">
      <c r="A23" s="39" t="s">
        <v>134</v>
      </c>
      <c r="B23" s="533">
        <v>25.879</v>
      </c>
      <c r="C23" s="534">
        <v>33.643</v>
      </c>
      <c r="D23" s="534">
        <v>59.522000000000006</v>
      </c>
      <c r="E23" s="534">
        <v>237.42201834862385</v>
      </c>
      <c r="F23" s="533">
        <v>233.63194444444446</v>
      </c>
    </row>
    <row r="24" spans="1:6" ht="12.75">
      <c r="A24" s="39" t="s">
        <v>135</v>
      </c>
      <c r="B24" s="51" t="s">
        <v>46</v>
      </c>
      <c r="C24" s="51" t="s">
        <v>46</v>
      </c>
      <c r="D24" s="51" t="s">
        <v>46</v>
      </c>
      <c r="E24" s="51" t="s">
        <v>46</v>
      </c>
      <c r="F24" s="50" t="s">
        <v>46</v>
      </c>
    </row>
    <row r="25" spans="1:6" ht="12.75">
      <c r="A25" s="39"/>
      <c r="B25" s="533"/>
      <c r="C25" s="534"/>
      <c r="D25" s="534"/>
      <c r="E25" s="534"/>
      <c r="F25" s="533"/>
    </row>
    <row r="26" spans="1:6" ht="12.75">
      <c r="A26" s="191" t="s">
        <v>110</v>
      </c>
      <c r="B26" s="535">
        <v>4973.651</v>
      </c>
      <c r="C26" s="535">
        <v>301.565</v>
      </c>
      <c r="D26" s="535">
        <v>5275.216</v>
      </c>
      <c r="E26" s="535">
        <v>190.68554230724993</v>
      </c>
      <c r="F26" s="536">
        <v>180.25403466826063</v>
      </c>
    </row>
    <row r="27" spans="1:6" ht="12.75">
      <c r="A27" s="39" t="s">
        <v>136</v>
      </c>
      <c r="B27" s="51" t="s">
        <v>46</v>
      </c>
      <c r="C27" s="51" t="s">
        <v>46</v>
      </c>
      <c r="D27" s="51" t="s">
        <v>46</v>
      </c>
      <c r="E27" s="51" t="s">
        <v>46</v>
      </c>
      <c r="F27" s="269" t="s">
        <v>46</v>
      </c>
    </row>
    <row r="28" spans="1:6" ht="12.75">
      <c r="A28" s="39"/>
      <c r="B28" s="534"/>
      <c r="C28" s="534"/>
      <c r="D28" s="534"/>
      <c r="E28" s="534"/>
      <c r="F28" s="533"/>
    </row>
    <row r="29" spans="1:6" ht="13.5" thickBot="1">
      <c r="A29" s="56" t="s">
        <v>137</v>
      </c>
      <c r="B29" s="537">
        <v>4973.651</v>
      </c>
      <c r="C29" s="537">
        <v>301.565</v>
      </c>
      <c r="D29" s="537">
        <v>5275.216</v>
      </c>
      <c r="E29" s="537">
        <v>190.68554230724993</v>
      </c>
      <c r="F29" s="538">
        <v>180.25403466826063</v>
      </c>
    </row>
    <row r="30" ht="12.75">
      <c r="D30" s="90"/>
    </row>
    <row r="31" ht="12.75">
      <c r="E31" s="90"/>
    </row>
  </sheetData>
  <mergeCells count="8">
    <mergeCell ref="A3:F3"/>
    <mergeCell ref="A1:F1"/>
    <mergeCell ref="B6:B7"/>
    <mergeCell ref="D6:D7"/>
    <mergeCell ref="E6:E7"/>
    <mergeCell ref="A5:A7"/>
    <mergeCell ref="E5:F5"/>
    <mergeCell ref="B5:D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2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workbookViewId="0" topLeftCell="A1">
      <selection activeCell="F39" sqref="F39"/>
    </sheetView>
  </sheetViews>
  <sheetFormatPr defaultColWidth="11.421875" defaultRowHeight="12.75"/>
  <cols>
    <col min="1" max="1" width="25.57421875" style="100" customWidth="1"/>
    <col min="2" max="2" width="14.7109375" style="100" customWidth="1"/>
    <col min="3" max="3" width="20.421875" style="100" customWidth="1"/>
    <col min="4" max="5" width="19.7109375" style="100" customWidth="1"/>
    <col min="6" max="6" width="19.7109375" style="39" customWidth="1"/>
    <col min="7" max="8" width="13.28125" style="100" customWidth="1"/>
    <col min="9" max="16384" width="11.421875" style="100" customWidth="1"/>
  </cols>
  <sheetData>
    <row r="1" spans="1:8" s="342" customFormat="1" ht="18">
      <c r="A1" s="676" t="s">
        <v>0</v>
      </c>
      <c r="B1" s="676"/>
      <c r="C1" s="676"/>
      <c r="D1" s="676"/>
      <c r="E1" s="676"/>
      <c r="F1" s="676"/>
      <c r="G1" s="399"/>
      <c r="H1" s="399"/>
    </row>
    <row r="2" ht="12.75">
      <c r="A2" s="770" t="s">
        <v>412</v>
      </c>
    </row>
    <row r="3" spans="1:6" ht="15">
      <c r="A3" s="639" t="s">
        <v>403</v>
      </c>
      <c r="B3" s="639"/>
      <c r="C3" s="639"/>
      <c r="D3" s="639"/>
      <c r="E3" s="639"/>
      <c r="F3" s="639"/>
    </row>
    <row r="4" spans="1:2" ht="13.5" thickBot="1">
      <c r="A4" s="67"/>
      <c r="B4" s="39"/>
    </row>
    <row r="5" spans="1:6" ht="12.75">
      <c r="A5" s="677" t="s">
        <v>142</v>
      </c>
      <c r="B5" s="637" t="s">
        <v>39</v>
      </c>
      <c r="C5" s="638"/>
      <c r="D5" s="667"/>
      <c r="E5" s="637" t="s">
        <v>122</v>
      </c>
      <c r="F5" s="638"/>
    </row>
    <row r="6" spans="1:6" ht="12.75">
      <c r="A6" s="678"/>
      <c r="B6" s="694" t="s">
        <v>56</v>
      </c>
      <c r="C6" s="43" t="s">
        <v>57</v>
      </c>
      <c r="D6" s="694" t="s">
        <v>10</v>
      </c>
      <c r="E6" s="694" t="s">
        <v>56</v>
      </c>
      <c r="F6" s="44" t="s">
        <v>57</v>
      </c>
    </row>
    <row r="7" spans="1:6" ht="13.5" thickBot="1">
      <c r="A7" s="679"/>
      <c r="B7" s="690"/>
      <c r="C7" s="91" t="s">
        <v>58</v>
      </c>
      <c r="D7" s="690"/>
      <c r="E7" s="690"/>
      <c r="F7" s="95" t="s">
        <v>58</v>
      </c>
    </row>
    <row r="8" spans="1:7" ht="12.75">
      <c r="A8" s="45" t="s">
        <v>124</v>
      </c>
      <c r="B8" s="529">
        <v>122.6</v>
      </c>
      <c r="C8" s="52">
        <v>46.311</v>
      </c>
      <c r="D8" s="531">
        <v>168.911</v>
      </c>
      <c r="E8" s="531">
        <v>152.48756218905473</v>
      </c>
      <c r="F8" s="529">
        <v>125.84510869565219</v>
      </c>
      <c r="G8" s="39"/>
    </row>
    <row r="9" spans="1:6" ht="12.75">
      <c r="A9" s="39" t="s">
        <v>268</v>
      </c>
      <c r="B9" s="533">
        <v>593.59</v>
      </c>
      <c r="C9" s="52" t="s">
        <v>46</v>
      </c>
      <c r="D9" s="534">
        <v>593.59</v>
      </c>
      <c r="E9" s="534">
        <v>126.99828840393666</v>
      </c>
      <c r="F9" s="533" t="s">
        <v>46</v>
      </c>
    </row>
    <row r="10" spans="1:6" ht="12.75">
      <c r="A10" s="39" t="s">
        <v>125</v>
      </c>
      <c r="B10" s="533">
        <v>270.3</v>
      </c>
      <c r="C10" s="52">
        <v>3.379</v>
      </c>
      <c r="D10" s="534">
        <v>273.67900000000003</v>
      </c>
      <c r="E10" s="534">
        <v>170.8596713021492</v>
      </c>
      <c r="F10" s="533">
        <v>99.38235294117648</v>
      </c>
    </row>
    <row r="11" spans="1:6" ht="12.75">
      <c r="A11" s="39" t="s">
        <v>126</v>
      </c>
      <c r="B11" s="533">
        <v>63.743</v>
      </c>
      <c r="C11" s="52">
        <v>0.18</v>
      </c>
      <c r="D11" s="534">
        <v>63.923</v>
      </c>
      <c r="E11" s="534">
        <v>174.63835616438357</v>
      </c>
      <c r="F11" s="533">
        <v>45</v>
      </c>
    </row>
    <row r="12" spans="1:6" ht="12.75">
      <c r="A12" s="39" t="s">
        <v>265</v>
      </c>
      <c r="B12" s="533">
        <v>108.152</v>
      </c>
      <c r="C12" s="52" t="s">
        <v>46</v>
      </c>
      <c r="D12" s="534">
        <v>108.152</v>
      </c>
      <c r="E12" s="534">
        <v>271.7386934673367</v>
      </c>
      <c r="F12" s="533" t="s">
        <v>46</v>
      </c>
    </row>
    <row r="13" spans="1:6" ht="12.75">
      <c r="A13" s="39" t="s">
        <v>127</v>
      </c>
      <c r="B13" s="533">
        <v>11.56</v>
      </c>
      <c r="C13" s="52" t="s">
        <v>46</v>
      </c>
      <c r="D13" s="534">
        <v>11.56</v>
      </c>
      <c r="E13" s="534">
        <v>214.07407407407408</v>
      </c>
      <c r="F13" s="533" t="s">
        <v>46</v>
      </c>
    </row>
    <row r="14" spans="1:6" ht="12.75">
      <c r="A14" s="39" t="s">
        <v>128</v>
      </c>
      <c r="B14" s="533">
        <v>32.695</v>
      </c>
      <c r="C14" s="52" t="s">
        <v>46</v>
      </c>
      <c r="D14" s="534">
        <v>32.695</v>
      </c>
      <c r="E14" s="534">
        <v>183.67977528089887</v>
      </c>
      <c r="F14" s="533" t="s">
        <v>46</v>
      </c>
    </row>
    <row r="15" spans="1:6" ht="12.75">
      <c r="A15" s="39" t="s">
        <v>129</v>
      </c>
      <c r="B15" s="533">
        <v>1681.32</v>
      </c>
      <c r="C15" s="52">
        <v>12.9</v>
      </c>
      <c r="D15" s="534">
        <v>1694.22</v>
      </c>
      <c r="E15" s="534">
        <v>236.6389866291344</v>
      </c>
      <c r="F15" s="533">
        <v>189.70588235294116</v>
      </c>
    </row>
    <row r="16" spans="1:6" ht="12.75">
      <c r="A16" s="39" t="s">
        <v>267</v>
      </c>
      <c r="B16" s="533">
        <v>17.316</v>
      </c>
      <c r="C16" s="52">
        <v>0.332</v>
      </c>
      <c r="D16" s="534">
        <v>17.648</v>
      </c>
      <c r="E16" s="534">
        <v>213.77777777777777</v>
      </c>
      <c r="F16" s="533">
        <v>166</v>
      </c>
    </row>
    <row r="17" spans="1:6" ht="12.75">
      <c r="A17" s="39" t="s">
        <v>130</v>
      </c>
      <c r="B17" s="533">
        <v>332.05</v>
      </c>
      <c r="C17" s="52">
        <v>98.808</v>
      </c>
      <c r="D17" s="534">
        <v>430.858</v>
      </c>
      <c r="E17" s="534">
        <v>183.14947600661887</v>
      </c>
      <c r="F17" s="533">
        <v>141.35622317596565</v>
      </c>
    </row>
    <row r="18" spans="1:6" ht="12.75">
      <c r="A18" s="39" t="s">
        <v>269</v>
      </c>
      <c r="B18" s="533" t="s">
        <v>46</v>
      </c>
      <c r="C18" s="52" t="s">
        <v>46</v>
      </c>
      <c r="D18" s="534" t="s">
        <v>46</v>
      </c>
      <c r="E18" s="534" t="s">
        <v>46</v>
      </c>
      <c r="F18" s="533" t="s">
        <v>46</v>
      </c>
    </row>
    <row r="19" spans="1:6" ht="12.75">
      <c r="A19" s="39" t="s">
        <v>131</v>
      </c>
      <c r="B19" s="533">
        <v>6.513</v>
      </c>
      <c r="C19" s="52" t="s">
        <v>46</v>
      </c>
      <c r="D19" s="534">
        <v>6.513</v>
      </c>
      <c r="E19" s="534">
        <v>186.08571428571426</v>
      </c>
      <c r="F19" s="533" t="s">
        <v>46</v>
      </c>
    </row>
    <row r="20" spans="1:6" ht="12.75">
      <c r="A20" s="39" t="s">
        <v>132</v>
      </c>
      <c r="B20" s="533">
        <v>1732.961</v>
      </c>
      <c r="C20" s="52" t="s">
        <v>46</v>
      </c>
      <c r="D20" s="534">
        <v>1732.961</v>
      </c>
      <c r="E20" s="534">
        <v>224.30248511519542</v>
      </c>
      <c r="F20" s="533" t="s">
        <v>46</v>
      </c>
    </row>
    <row r="21" spans="1:6" ht="12.75">
      <c r="A21" s="39" t="s">
        <v>266</v>
      </c>
      <c r="B21" s="533" t="s">
        <v>46</v>
      </c>
      <c r="C21" s="52" t="s">
        <v>46</v>
      </c>
      <c r="D21" s="534" t="s">
        <v>46</v>
      </c>
      <c r="E21" s="534" t="s">
        <v>46</v>
      </c>
      <c r="F21" s="533" t="s">
        <v>46</v>
      </c>
    </row>
    <row r="22" spans="1:6" ht="12.75">
      <c r="A22" s="39" t="s">
        <v>133</v>
      </c>
      <c r="B22" s="533" t="s">
        <v>46</v>
      </c>
      <c r="C22" s="52" t="s">
        <v>46</v>
      </c>
      <c r="D22" s="534" t="s">
        <v>46</v>
      </c>
      <c r="E22" s="534" t="s">
        <v>46</v>
      </c>
      <c r="F22" s="533" t="s">
        <v>46</v>
      </c>
    </row>
    <row r="23" spans="1:6" ht="12.75">
      <c r="A23" s="39" t="s">
        <v>134</v>
      </c>
      <c r="B23" s="533">
        <v>17.488</v>
      </c>
      <c r="C23" s="52">
        <v>15.775</v>
      </c>
      <c r="D23" s="534">
        <v>33.263</v>
      </c>
      <c r="E23" s="534">
        <v>196.4943820224719</v>
      </c>
      <c r="F23" s="533">
        <v>171.4673913043478</v>
      </c>
    </row>
    <row r="24" spans="1:6" ht="12.75">
      <c r="A24" s="39" t="s">
        <v>135</v>
      </c>
      <c r="B24" s="533" t="s">
        <v>46</v>
      </c>
      <c r="C24" s="52" t="s">
        <v>46</v>
      </c>
      <c r="D24" s="534" t="s">
        <v>46</v>
      </c>
      <c r="E24" s="534" t="s">
        <v>46</v>
      </c>
      <c r="F24" s="533" t="s">
        <v>46</v>
      </c>
    </row>
    <row r="25" spans="1:6" ht="12.75">
      <c r="A25" s="39"/>
      <c r="B25" s="533"/>
      <c r="C25" s="534"/>
      <c r="D25" s="534"/>
      <c r="E25" s="534"/>
      <c r="F25" s="533"/>
    </row>
    <row r="26" spans="1:6" ht="13.5" thickBot="1">
      <c r="A26" s="589" t="s">
        <v>110</v>
      </c>
      <c r="B26" s="538">
        <v>4990.288</v>
      </c>
      <c r="C26" s="58">
        <v>177.685</v>
      </c>
      <c r="D26" s="537">
        <v>5167.973</v>
      </c>
      <c r="E26" s="537">
        <v>200.38098297462253</v>
      </c>
      <c r="F26" s="538">
        <v>140.24072612470403</v>
      </c>
    </row>
    <row r="27" ht="12.75">
      <c r="D27" s="356"/>
    </row>
    <row r="28" ht="12.75">
      <c r="F28" s="100"/>
    </row>
    <row r="29" ht="12.75">
      <c r="F29" s="100"/>
    </row>
    <row r="30" ht="12.75">
      <c r="F30" s="100"/>
    </row>
    <row r="31" ht="12.75">
      <c r="F31" s="100"/>
    </row>
  </sheetData>
  <mergeCells count="8">
    <mergeCell ref="A1:F1"/>
    <mergeCell ref="A3:F3"/>
    <mergeCell ref="A5:A7"/>
    <mergeCell ref="B5:D5"/>
    <mergeCell ref="E5:F5"/>
    <mergeCell ref="B6:B7"/>
    <mergeCell ref="D6:D7"/>
    <mergeCell ref="E6:E7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2952"/>
  <dimension ref="A1:J89"/>
  <sheetViews>
    <sheetView showGridLines="0" zoomScale="75" zoomScaleNormal="75" workbookViewId="0" topLeftCell="A1">
      <selection activeCell="M73" sqref="M73"/>
    </sheetView>
  </sheetViews>
  <sheetFormatPr defaultColWidth="11.421875" defaultRowHeight="12.75"/>
  <cols>
    <col min="1" max="1" width="25.7109375" style="23" customWidth="1"/>
    <col min="2" max="6" width="13.7109375" style="23" customWidth="1"/>
    <col min="7" max="8" width="11.7109375" style="23" customWidth="1"/>
    <col min="9" max="9" width="11.7109375" style="22" customWidth="1"/>
    <col min="10" max="10" width="10.57421875" style="23" customWidth="1"/>
    <col min="11" max="16384" width="11.421875" style="23" customWidth="1"/>
  </cols>
  <sheetData>
    <row r="1" spans="1:9" s="21" customFormat="1" ht="18">
      <c r="A1" s="649" t="s">
        <v>0</v>
      </c>
      <c r="B1" s="649"/>
      <c r="C1" s="649"/>
      <c r="D1" s="649"/>
      <c r="E1" s="649"/>
      <c r="F1" s="649"/>
      <c r="G1" s="649"/>
      <c r="H1" s="649"/>
      <c r="I1" s="649"/>
    </row>
    <row r="2" ht="12.75">
      <c r="A2" s="768" t="s">
        <v>412</v>
      </c>
    </row>
    <row r="3" spans="1:9" s="24" customFormat="1" ht="15">
      <c r="A3" s="741" t="s">
        <v>334</v>
      </c>
      <c r="B3" s="741"/>
      <c r="C3" s="741"/>
      <c r="D3" s="741"/>
      <c r="E3" s="741"/>
      <c r="F3" s="741"/>
      <c r="G3" s="741"/>
      <c r="H3" s="741"/>
      <c r="I3" s="741"/>
    </row>
    <row r="4" spans="1:9" s="24" customFormat="1" ht="15.75" customHeight="1">
      <c r="A4" s="639" t="s">
        <v>368</v>
      </c>
      <c r="B4" s="639"/>
      <c r="C4" s="639"/>
      <c r="D4" s="639"/>
      <c r="E4" s="639"/>
      <c r="F4" s="639"/>
      <c r="G4" s="639"/>
      <c r="H4" s="639"/>
      <c r="I4" s="639"/>
    </row>
    <row r="5" spans="1:10" ht="15.75" customHeight="1" thickBot="1">
      <c r="A5" s="67"/>
      <c r="B5" s="39"/>
      <c r="C5" s="100"/>
      <c r="D5" s="100"/>
      <c r="E5" s="100"/>
      <c r="F5" s="100"/>
      <c r="J5" s="22"/>
    </row>
    <row r="6" spans="1:10" ht="12.75">
      <c r="A6" s="677" t="s">
        <v>285</v>
      </c>
      <c r="B6" s="742" t="s">
        <v>121</v>
      </c>
      <c r="C6" s="654"/>
      <c r="D6" s="743"/>
      <c r="E6" s="742" t="s">
        <v>122</v>
      </c>
      <c r="F6" s="743"/>
      <c r="G6" s="742" t="s">
        <v>39</v>
      </c>
      <c r="H6" s="654"/>
      <c r="I6" s="654"/>
      <c r="J6" s="22"/>
    </row>
    <row r="7" spans="1:10" ht="12.75">
      <c r="A7" s="739"/>
      <c r="B7" s="710" t="s">
        <v>56</v>
      </c>
      <c r="C7" s="96" t="s">
        <v>57</v>
      </c>
      <c r="D7" s="710" t="s">
        <v>279</v>
      </c>
      <c r="E7" s="710" t="s">
        <v>56</v>
      </c>
      <c r="F7" s="96" t="s">
        <v>57</v>
      </c>
      <c r="G7" s="710" t="s">
        <v>56</v>
      </c>
      <c r="H7" s="96" t="s">
        <v>57</v>
      </c>
      <c r="I7" s="744" t="s">
        <v>10</v>
      </c>
      <c r="J7" s="22"/>
    </row>
    <row r="8" spans="1:10" ht="13.5" thickBot="1">
      <c r="A8" s="740"/>
      <c r="B8" s="711"/>
      <c r="C8" s="97" t="s">
        <v>58</v>
      </c>
      <c r="D8" s="711"/>
      <c r="E8" s="711"/>
      <c r="F8" s="97" t="s">
        <v>58</v>
      </c>
      <c r="G8" s="711"/>
      <c r="H8" s="97" t="s">
        <v>58</v>
      </c>
      <c r="I8" s="670"/>
      <c r="J8" s="22"/>
    </row>
    <row r="9" spans="1:10" ht="12.75">
      <c r="A9" s="45" t="s">
        <v>143</v>
      </c>
      <c r="B9" s="244">
        <v>214</v>
      </c>
      <c r="C9" s="244" t="s">
        <v>46</v>
      </c>
      <c r="D9" s="244">
        <v>214</v>
      </c>
      <c r="E9" s="238">
        <v>100.75233644859813</v>
      </c>
      <c r="F9" s="238" t="s">
        <v>46</v>
      </c>
      <c r="G9" s="244">
        <f>B9*E9/1000</f>
        <v>21.561</v>
      </c>
      <c r="H9" s="238" t="s">
        <v>46</v>
      </c>
      <c r="I9" s="240">
        <v>21.561</v>
      </c>
      <c r="J9" s="22"/>
    </row>
    <row r="10" spans="1:10" ht="12.75">
      <c r="A10" s="39" t="s">
        <v>144</v>
      </c>
      <c r="B10" s="244">
        <v>553</v>
      </c>
      <c r="C10" s="244">
        <v>507</v>
      </c>
      <c r="D10" s="244">
        <v>1060</v>
      </c>
      <c r="E10" s="238">
        <v>179.46654611211574</v>
      </c>
      <c r="F10" s="238">
        <v>115.40039447731756</v>
      </c>
      <c r="G10" s="244">
        <f aca="true" t="shared" si="0" ref="G10:G64">B10*E10/1000</f>
        <v>99.245</v>
      </c>
      <c r="H10" s="244">
        <f>C10*F10/1000</f>
        <v>58.50800000000001</v>
      </c>
      <c r="I10" s="238">
        <v>157.75300000000001</v>
      </c>
      <c r="J10" s="22"/>
    </row>
    <row r="11" spans="1:10" ht="12.75">
      <c r="A11" s="39" t="s">
        <v>145</v>
      </c>
      <c r="B11" s="244">
        <v>6</v>
      </c>
      <c r="C11" s="244" t="s">
        <v>46</v>
      </c>
      <c r="D11" s="244">
        <v>6</v>
      </c>
      <c r="E11" s="238">
        <v>148.5</v>
      </c>
      <c r="F11" s="238" t="s">
        <v>46</v>
      </c>
      <c r="G11" s="244">
        <f t="shared" si="0"/>
        <v>0.891</v>
      </c>
      <c r="H11" s="238" t="s">
        <v>46</v>
      </c>
      <c r="I11" s="238">
        <v>0.891</v>
      </c>
      <c r="J11" s="22"/>
    </row>
    <row r="12" spans="1:10" ht="12.75">
      <c r="A12" s="39" t="s">
        <v>146</v>
      </c>
      <c r="B12" s="244">
        <v>7</v>
      </c>
      <c r="C12" s="244">
        <v>230</v>
      </c>
      <c r="D12" s="244">
        <v>237</v>
      </c>
      <c r="E12" s="238">
        <v>78.85714285714286</v>
      </c>
      <c r="F12" s="238">
        <v>78.69565217391306</v>
      </c>
      <c r="G12" s="244">
        <f t="shared" si="0"/>
        <v>0.552</v>
      </c>
      <c r="H12" s="244">
        <f>C12*F12/1000</f>
        <v>18.100000000000005</v>
      </c>
      <c r="I12" s="238">
        <v>18.652000000000005</v>
      </c>
      <c r="J12" s="22"/>
    </row>
    <row r="13" spans="1:10" s="36" customFormat="1" ht="12.75">
      <c r="A13" s="67" t="s">
        <v>147</v>
      </c>
      <c r="B13" s="518">
        <v>780</v>
      </c>
      <c r="C13" s="539">
        <v>737</v>
      </c>
      <c r="D13" s="539">
        <v>1517</v>
      </c>
      <c r="E13" s="540">
        <v>156.72948717948717</v>
      </c>
      <c r="F13" s="540">
        <v>103.94572591587517</v>
      </c>
      <c r="G13" s="540">
        <f t="shared" si="0"/>
        <v>122.24899999999998</v>
      </c>
      <c r="H13" s="540">
        <f>C13*F13/1000</f>
        <v>76.608</v>
      </c>
      <c r="I13" s="541">
        <v>198.85699999999997</v>
      </c>
      <c r="J13" s="76"/>
    </row>
    <row r="14" spans="1:10" ht="12.75">
      <c r="A14" s="39"/>
      <c r="B14" s="80"/>
      <c r="C14" s="343"/>
      <c r="D14" s="542"/>
      <c r="E14" s="238"/>
      <c r="F14" s="239"/>
      <c r="G14" s="543"/>
      <c r="H14" s="543"/>
      <c r="I14" s="544"/>
      <c r="J14" s="22"/>
    </row>
    <row r="15" spans="1:10" ht="12.75">
      <c r="A15" s="67" t="s">
        <v>148</v>
      </c>
      <c r="B15" s="518">
        <v>4695</v>
      </c>
      <c r="C15" s="518" t="s">
        <v>46</v>
      </c>
      <c r="D15" s="539">
        <v>4695</v>
      </c>
      <c r="E15" s="541">
        <v>107.88860489882853</v>
      </c>
      <c r="F15" s="518" t="s">
        <v>46</v>
      </c>
      <c r="G15" s="540">
        <f t="shared" si="0"/>
        <v>506.5369999999999</v>
      </c>
      <c r="H15" s="518" t="s">
        <v>46</v>
      </c>
      <c r="I15" s="541">
        <v>506.5369999999999</v>
      </c>
      <c r="J15" s="22"/>
    </row>
    <row r="16" spans="1:10" ht="12.75">
      <c r="A16" s="39"/>
      <c r="B16" s="80"/>
      <c r="C16" s="343"/>
      <c r="D16" s="542"/>
      <c r="E16" s="238"/>
      <c r="F16" s="518"/>
      <c r="G16" s="543"/>
      <c r="H16" s="543"/>
      <c r="I16" s="544"/>
      <c r="J16" s="22"/>
    </row>
    <row r="17" spans="1:10" ht="12.75">
      <c r="A17" s="67" t="s">
        <v>149</v>
      </c>
      <c r="B17" s="518">
        <v>1765</v>
      </c>
      <c r="C17" s="545">
        <v>90</v>
      </c>
      <c r="D17" s="539">
        <v>1855</v>
      </c>
      <c r="E17" s="541">
        <v>164.69745042492917</v>
      </c>
      <c r="F17" s="540">
        <v>120.28888888888889</v>
      </c>
      <c r="G17" s="540">
        <f t="shared" si="0"/>
        <v>290.691</v>
      </c>
      <c r="H17" s="540">
        <f>C17*F17/1000</f>
        <v>10.826</v>
      </c>
      <c r="I17" s="541">
        <v>301.517</v>
      </c>
      <c r="J17" s="22"/>
    </row>
    <row r="18" spans="1:10" ht="12.75">
      <c r="A18" s="39"/>
      <c r="B18" s="80"/>
      <c r="C18" s="343"/>
      <c r="D18" s="542"/>
      <c r="E18" s="238"/>
      <c r="F18" s="239"/>
      <c r="G18" s="543"/>
      <c r="H18" s="543"/>
      <c r="I18" s="544"/>
      <c r="J18" s="22"/>
    </row>
    <row r="19" spans="1:10" ht="12.75">
      <c r="A19" s="39" t="s">
        <v>150</v>
      </c>
      <c r="B19" s="244" t="s">
        <v>46</v>
      </c>
      <c r="C19" s="244">
        <v>1</v>
      </c>
      <c r="D19" s="542">
        <v>1</v>
      </c>
      <c r="E19" s="238" t="s">
        <v>46</v>
      </c>
      <c r="F19" s="238">
        <v>50</v>
      </c>
      <c r="G19" s="239" t="s">
        <v>46</v>
      </c>
      <c r="H19" s="244">
        <f>C19*F19/1000</f>
        <v>0.05</v>
      </c>
      <c r="I19" s="238">
        <v>0.05</v>
      </c>
      <c r="J19" s="22"/>
    </row>
    <row r="20" spans="1:10" ht="12.75">
      <c r="A20" s="39" t="s">
        <v>151</v>
      </c>
      <c r="B20" s="244">
        <v>319</v>
      </c>
      <c r="C20" s="244">
        <v>2</v>
      </c>
      <c r="D20" s="542">
        <v>321</v>
      </c>
      <c r="E20" s="238">
        <v>163.79310344827584</v>
      </c>
      <c r="F20" s="238">
        <v>45</v>
      </c>
      <c r="G20" s="239">
        <f t="shared" si="0"/>
        <v>52.24999999999999</v>
      </c>
      <c r="H20" s="244">
        <f>C20*F20/1000</f>
        <v>0.09</v>
      </c>
      <c r="I20" s="238">
        <v>52.34</v>
      </c>
      <c r="J20" s="22"/>
    </row>
    <row r="21" spans="1:10" ht="12.75">
      <c r="A21" s="39" t="s">
        <v>152</v>
      </c>
      <c r="B21" s="244">
        <v>50</v>
      </c>
      <c r="C21" s="244" t="s">
        <v>46</v>
      </c>
      <c r="D21" s="542">
        <v>50</v>
      </c>
      <c r="E21" s="238">
        <v>143.4</v>
      </c>
      <c r="F21" s="238" t="s">
        <v>46</v>
      </c>
      <c r="G21" s="239">
        <f t="shared" si="0"/>
        <v>7.17</v>
      </c>
      <c r="H21" s="238" t="s">
        <v>46</v>
      </c>
      <c r="I21" s="238">
        <v>7.17</v>
      </c>
      <c r="J21" s="22"/>
    </row>
    <row r="22" spans="1:10" s="36" customFormat="1" ht="12.75">
      <c r="A22" s="67" t="s">
        <v>208</v>
      </c>
      <c r="B22" s="518">
        <v>369</v>
      </c>
      <c r="C22" s="518">
        <v>3</v>
      </c>
      <c r="D22" s="539">
        <v>372</v>
      </c>
      <c r="E22" s="541">
        <v>161.02981029810297</v>
      </c>
      <c r="F22" s="541">
        <v>46.66666666666667</v>
      </c>
      <c r="G22" s="540">
        <f t="shared" si="0"/>
        <v>59.42</v>
      </c>
      <c r="H22" s="518">
        <f>C22*F22/1000</f>
        <v>0.14</v>
      </c>
      <c r="I22" s="541">
        <v>59.56</v>
      </c>
      <c r="J22" s="76"/>
    </row>
    <row r="23" spans="1:10" ht="12.75">
      <c r="A23" s="39"/>
      <c r="B23" s="80"/>
      <c r="C23" s="343"/>
      <c r="D23" s="542"/>
      <c r="E23" s="238"/>
      <c r="F23" s="541"/>
      <c r="G23" s="543"/>
      <c r="H23" s="543"/>
      <c r="I23" s="544"/>
      <c r="J23" s="22"/>
    </row>
    <row r="24" spans="1:10" s="36" customFormat="1" ht="12.75">
      <c r="A24" s="67" t="s">
        <v>153</v>
      </c>
      <c r="B24" s="518">
        <v>387</v>
      </c>
      <c r="C24" s="518" t="s">
        <v>46</v>
      </c>
      <c r="D24" s="539">
        <v>387</v>
      </c>
      <c r="E24" s="541">
        <v>281.9095607235142</v>
      </c>
      <c r="F24" s="541" t="s">
        <v>46</v>
      </c>
      <c r="G24" s="540">
        <f t="shared" si="0"/>
        <v>109.09899999999999</v>
      </c>
      <c r="H24" s="518" t="s">
        <v>46</v>
      </c>
      <c r="I24" s="541">
        <v>109.09899999999999</v>
      </c>
      <c r="J24" s="76"/>
    </row>
    <row r="25" spans="1:10" ht="12.75">
      <c r="A25" s="39"/>
      <c r="B25" s="80"/>
      <c r="C25" s="343"/>
      <c r="D25" s="542"/>
      <c r="E25" s="238"/>
      <c r="F25" s="541"/>
      <c r="G25" s="239"/>
      <c r="H25" s="543"/>
      <c r="I25" s="544"/>
      <c r="J25" s="22"/>
    </row>
    <row r="26" spans="1:10" s="36" customFormat="1" ht="12.75">
      <c r="A26" s="67" t="s">
        <v>154</v>
      </c>
      <c r="B26" s="518">
        <v>111</v>
      </c>
      <c r="C26" s="518" t="s">
        <v>46</v>
      </c>
      <c r="D26" s="539">
        <v>111</v>
      </c>
      <c r="E26" s="541">
        <v>227.93693693693692</v>
      </c>
      <c r="F26" s="541" t="s">
        <v>46</v>
      </c>
      <c r="G26" s="540">
        <f t="shared" si="0"/>
        <v>25.300999999999995</v>
      </c>
      <c r="H26" s="518" t="s">
        <v>46</v>
      </c>
      <c r="I26" s="541">
        <v>25.300999999999995</v>
      </c>
      <c r="J26" s="76"/>
    </row>
    <row r="27" spans="1:10" s="36" customFormat="1" ht="12.75">
      <c r="A27" s="67"/>
      <c r="B27" s="518"/>
      <c r="C27" s="546"/>
      <c r="D27" s="539"/>
      <c r="E27" s="541"/>
      <c r="F27" s="541"/>
      <c r="G27" s="540"/>
      <c r="H27" s="518"/>
      <c r="I27" s="541"/>
      <c r="J27" s="76"/>
    </row>
    <row r="28" spans="1:10" s="36" customFormat="1" ht="12.75">
      <c r="A28" s="243" t="s">
        <v>155</v>
      </c>
      <c r="B28" s="244">
        <v>1</v>
      </c>
      <c r="C28" s="579" t="s">
        <v>46</v>
      </c>
      <c r="D28" s="542">
        <v>1</v>
      </c>
      <c r="E28" s="238">
        <v>180</v>
      </c>
      <c r="F28" s="238" t="s">
        <v>46</v>
      </c>
      <c r="G28" s="239">
        <f t="shared" si="0"/>
        <v>0.18</v>
      </c>
      <c r="H28" s="238" t="s">
        <v>46</v>
      </c>
      <c r="I28" s="238">
        <v>0.18</v>
      </c>
      <c r="J28" s="76"/>
    </row>
    <row r="29" spans="1:10" ht="12.75">
      <c r="A29" s="243" t="s">
        <v>156</v>
      </c>
      <c r="B29" s="80" t="s">
        <v>46</v>
      </c>
      <c r="C29" s="343" t="s">
        <v>46</v>
      </c>
      <c r="D29" s="542" t="s">
        <v>46</v>
      </c>
      <c r="E29" s="547" t="s">
        <v>46</v>
      </c>
      <c r="F29" s="548" t="s">
        <v>46</v>
      </c>
      <c r="G29" s="548" t="s">
        <v>46</v>
      </c>
      <c r="H29" s="548" t="s">
        <v>46</v>
      </c>
      <c r="I29" s="544" t="s">
        <v>46</v>
      </c>
      <c r="J29" s="22"/>
    </row>
    <row r="30" spans="1:10" ht="12.75">
      <c r="A30" s="39" t="s">
        <v>157</v>
      </c>
      <c r="B30" s="244">
        <v>98</v>
      </c>
      <c r="C30" s="244" t="s">
        <v>46</v>
      </c>
      <c r="D30" s="542">
        <v>98</v>
      </c>
      <c r="E30" s="238">
        <v>177.44897959183675</v>
      </c>
      <c r="F30" s="548" t="s">
        <v>46</v>
      </c>
      <c r="G30" s="239">
        <f t="shared" si="0"/>
        <v>17.39</v>
      </c>
      <c r="H30" s="548" t="s">
        <v>46</v>
      </c>
      <c r="I30" s="238">
        <v>17.39</v>
      </c>
      <c r="J30" s="22"/>
    </row>
    <row r="31" spans="1:10" ht="12.75">
      <c r="A31" s="67" t="s">
        <v>209</v>
      </c>
      <c r="B31" s="518">
        <v>99</v>
      </c>
      <c r="C31" s="518" t="s">
        <v>46</v>
      </c>
      <c r="D31" s="539">
        <v>99</v>
      </c>
      <c r="E31" s="541">
        <v>177.4747474747475</v>
      </c>
      <c r="F31" s="541" t="s">
        <v>46</v>
      </c>
      <c r="G31" s="540">
        <f t="shared" si="0"/>
        <v>17.57</v>
      </c>
      <c r="H31" s="518" t="s">
        <v>46</v>
      </c>
      <c r="I31" s="541">
        <v>17.57</v>
      </c>
      <c r="J31" s="22"/>
    </row>
    <row r="32" spans="1:10" ht="12.75">
      <c r="A32" s="39"/>
      <c r="B32" s="80"/>
      <c r="C32" s="343"/>
      <c r="D32" s="542"/>
      <c r="E32" s="238"/>
      <c r="F32" s="239"/>
      <c r="G32" s="543"/>
      <c r="H32" s="543"/>
      <c r="I32" s="544"/>
      <c r="J32" s="22"/>
    </row>
    <row r="33" spans="1:10" ht="12.75">
      <c r="A33" s="39" t="s">
        <v>158</v>
      </c>
      <c r="B33" s="244">
        <v>5881</v>
      </c>
      <c r="C33" s="551">
        <v>44</v>
      </c>
      <c r="D33" s="542">
        <v>5925</v>
      </c>
      <c r="E33" s="238">
        <v>238.27580343479</v>
      </c>
      <c r="F33" s="239">
        <v>190.9090909090909</v>
      </c>
      <c r="G33" s="239">
        <f t="shared" si="0"/>
        <v>1401.3</v>
      </c>
      <c r="H33" s="239">
        <f>C33*F33/1000</f>
        <v>8.4</v>
      </c>
      <c r="I33" s="238">
        <v>1409.7</v>
      </c>
      <c r="J33" s="22"/>
    </row>
    <row r="34" spans="1:10" ht="12.75">
      <c r="A34" s="39" t="s">
        <v>159</v>
      </c>
      <c r="B34" s="244">
        <v>452</v>
      </c>
      <c r="C34" s="551">
        <v>3</v>
      </c>
      <c r="D34" s="542">
        <v>455</v>
      </c>
      <c r="E34" s="238">
        <v>226.56415929203538</v>
      </c>
      <c r="F34" s="239">
        <v>140</v>
      </c>
      <c r="G34" s="239">
        <f t="shared" si="0"/>
        <v>102.407</v>
      </c>
      <c r="H34" s="239">
        <f>C34*F34/1000</f>
        <v>0.42</v>
      </c>
      <c r="I34" s="238">
        <v>102.827</v>
      </c>
      <c r="J34" s="22"/>
    </row>
    <row r="35" spans="1:10" ht="12.75">
      <c r="A35" s="39" t="s">
        <v>160</v>
      </c>
      <c r="B35" s="244">
        <v>515</v>
      </c>
      <c r="C35" s="518" t="s">
        <v>46</v>
      </c>
      <c r="D35" s="542">
        <v>515</v>
      </c>
      <c r="E35" s="238">
        <v>226.99029126213594</v>
      </c>
      <c r="F35" s="239" t="s">
        <v>46</v>
      </c>
      <c r="G35" s="239">
        <f t="shared" si="0"/>
        <v>116.90000000000002</v>
      </c>
      <c r="H35" s="244" t="s">
        <v>46</v>
      </c>
      <c r="I35" s="238">
        <v>116.9</v>
      </c>
      <c r="J35" s="22"/>
    </row>
    <row r="36" spans="1:10" ht="12.75">
      <c r="A36" s="39" t="s">
        <v>161</v>
      </c>
      <c r="B36" s="244">
        <v>273</v>
      </c>
      <c r="C36" s="551" t="s">
        <v>46</v>
      </c>
      <c r="D36" s="542">
        <v>273</v>
      </c>
      <c r="E36" s="238">
        <v>217.6190476190476</v>
      </c>
      <c r="F36" s="239" t="s">
        <v>46</v>
      </c>
      <c r="G36" s="239">
        <f t="shared" si="0"/>
        <v>59.40999999999999</v>
      </c>
      <c r="H36" s="239" t="s">
        <v>46</v>
      </c>
      <c r="I36" s="238">
        <v>59.41</v>
      </c>
      <c r="J36" s="22"/>
    </row>
    <row r="37" spans="1:10" ht="12.75">
      <c r="A37" s="67" t="s">
        <v>162</v>
      </c>
      <c r="B37" s="518">
        <v>7121</v>
      </c>
      <c r="C37" s="545">
        <v>47</v>
      </c>
      <c r="D37" s="539">
        <v>7168</v>
      </c>
      <c r="E37" s="541">
        <v>235.924308383654</v>
      </c>
      <c r="F37" s="540">
        <v>187.6595744680851</v>
      </c>
      <c r="G37" s="540">
        <f t="shared" si="0"/>
        <v>1680.017</v>
      </c>
      <c r="H37" s="540">
        <f>C37*F37/1000</f>
        <v>8.82</v>
      </c>
      <c r="I37" s="541">
        <v>1688.837</v>
      </c>
      <c r="J37" s="22"/>
    </row>
    <row r="38" spans="1:10" ht="12.75">
      <c r="A38" s="39"/>
      <c r="B38" s="80"/>
      <c r="C38" s="343"/>
      <c r="D38" s="542"/>
      <c r="E38" s="238"/>
      <c r="F38" s="239"/>
      <c r="G38" s="543"/>
      <c r="H38" s="543"/>
      <c r="I38" s="544"/>
      <c r="J38" s="22"/>
    </row>
    <row r="39" spans="1:10" ht="12.75">
      <c r="A39" s="67" t="s">
        <v>163</v>
      </c>
      <c r="B39" s="518">
        <v>76</v>
      </c>
      <c r="C39" s="545">
        <v>8</v>
      </c>
      <c r="D39" s="539">
        <v>84</v>
      </c>
      <c r="E39" s="540">
        <v>210.17105263157896</v>
      </c>
      <c r="F39" s="540">
        <v>137.5</v>
      </c>
      <c r="G39" s="540">
        <f t="shared" si="0"/>
        <v>15.973</v>
      </c>
      <c r="H39" s="540">
        <f>C39*F39/1000</f>
        <v>1.1</v>
      </c>
      <c r="I39" s="541">
        <v>17.073</v>
      </c>
      <c r="J39" s="22"/>
    </row>
    <row r="40" spans="1:10" ht="12.75">
      <c r="A40" s="39"/>
      <c r="B40" s="80"/>
      <c r="C40" s="343"/>
      <c r="D40" s="542"/>
      <c r="E40" s="238"/>
      <c r="F40" s="239"/>
      <c r="G40" s="543"/>
      <c r="H40" s="543"/>
      <c r="I40" s="550"/>
      <c r="J40" s="22"/>
    </row>
    <row r="41" spans="1:10" ht="12.75">
      <c r="A41" s="39" t="s">
        <v>164</v>
      </c>
      <c r="B41" s="244" t="s">
        <v>46</v>
      </c>
      <c r="C41" s="244" t="s">
        <v>46</v>
      </c>
      <c r="D41" s="244" t="s">
        <v>46</v>
      </c>
      <c r="E41" s="244" t="s">
        <v>46</v>
      </c>
      <c r="F41" s="239" t="s">
        <v>46</v>
      </c>
      <c r="G41" s="244" t="s">
        <v>46</v>
      </c>
      <c r="H41" s="244" t="s">
        <v>46</v>
      </c>
      <c r="I41" s="542" t="s">
        <v>46</v>
      </c>
      <c r="J41" s="22"/>
    </row>
    <row r="42" spans="1:10" ht="12.75">
      <c r="A42" s="39" t="s">
        <v>165</v>
      </c>
      <c r="B42" s="244">
        <v>426</v>
      </c>
      <c r="C42" s="244">
        <v>238</v>
      </c>
      <c r="D42" s="542">
        <v>664</v>
      </c>
      <c r="E42" s="238">
        <v>189.34741784037558</v>
      </c>
      <c r="F42" s="239">
        <v>142.50420168067225</v>
      </c>
      <c r="G42" s="239">
        <f t="shared" si="0"/>
        <v>80.662</v>
      </c>
      <c r="H42" s="239">
        <f>C42*F42/1000</f>
        <v>33.91599999999999</v>
      </c>
      <c r="I42" s="238">
        <v>114.578</v>
      </c>
      <c r="J42" s="22"/>
    </row>
    <row r="43" spans="1:10" ht="12.75">
      <c r="A43" s="39" t="s">
        <v>166</v>
      </c>
      <c r="B43" s="244">
        <v>1213</v>
      </c>
      <c r="C43" s="244">
        <v>1</v>
      </c>
      <c r="D43" s="542">
        <v>1214</v>
      </c>
      <c r="E43" s="238">
        <v>131.06018136850784</v>
      </c>
      <c r="F43" s="239">
        <v>179</v>
      </c>
      <c r="G43" s="239">
        <f t="shared" si="0"/>
        <v>158.976</v>
      </c>
      <c r="H43" s="239">
        <f>C43*F43/1000</f>
        <v>0.179</v>
      </c>
      <c r="I43" s="238">
        <v>159.155</v>
      </c>
      <c r="J43" s="22"/>
    </row>
    <row r="44" spans="1:10" ht="12.75">
      <c r="A44" s="39" t="s">
        <v>167</v>
      </c>
      <c r="B44" s="244">
        <v>253</v>
      </c>
      <c r="C44" s="244" t="s">
        <v>46</v>
      </c>
      <c r="D44" s="542">
        <v>253</v>
      </c>
      <c r="E44" s="238">
        <v>162.25691699604744</v>
      </c>
      <c r="F44" s="239" t="s">
        <v>46</v>
      </c>
      <c r="G44" s="239">
        <f t="shared" si="0"/>
        <v>41.051</v>
      </c>
      <c r="H44" s="239" t="s">
        <v>46</v>
      </c>
      <c r="I44" s="238">
        <v>41.051</v>
      </c>
      <c r="J44" s="22"/>
    </row>
    <row r="45" spans="1:10" ht="12.75">
      <c r="A45" s="39" t="s">
        <v>168</v>
      </c>
      <c r="B45" s="244">
        <v>180</v>
      </c>
      <c r="C45" s="244" t="s">
        <v>46</v>
      </c>
      <c r="D45" s="542">
        <v>180</v>
      </c>
      <c r="E45" s="238">
        <v>150.83333333333331</v>
      </c>
      <c r="F45" s="239" t="s">
        <v>46</v>
      </c>
      <c r="G45" s="239">
        <f t="shared" si="0"/>
        <v>27.149999999999995</v>
      </c>
      <c r="H45" s="244" t="s">
        <v>46</v>
      </c>
      <c r="I45" s="238">
        <v>27.15</v>
      </c>
      <c r="J45" s="22"/>
    </row>
    <row r="46" spans="1:10" s="36" customFormat="1" ht="12.75">
      <c r="A46" s="39" t="s">
        <v>169</v>
      </c>
      <c r="B46" s="244">
        <v>148</v>
      </c>
      <c r="C46" s="244" t="s">
        <v>46</v>
      </c>
      <c r="D46" s="542">
        <v>148</v>
      </c>
      <c r="E46" s="238">
        <v>190</v>
      </c>
      <c r="F46" s="239" t="s">
        <v>46</v>
      </c>
      <c r="G46" s="239">
        <f t="shared" si="0"/>
        <v>28.12</v>
      </c>
      <c r="H46" s="244" t="s">
        <v>46</v>
      </c>
      <c r="I46" s="238">
        <v>28.12</v>
      </c>
      <c r="J46" s="76"/>
    </row>
    <row r="47" spans="1:10" ht="12.75">
      <c r="A47" s="39" t="s">
        <v>170</v>
      </c>
      <c r="B47" s="244">
        <v>6</v>
      </c>
      <c r="C47" s="244">
        <v>9</v>
      </c>
      <c r="D47" s="244">
        <v>15</v>
      </c>
      <c r="E47" s="244">
        <v>275</v>
      </c>
      <c r="F47" s="239">
        <v>205.55555555555557</v>
      </c>
      <c r="G47" s="244">
        <f t="shared" si="0"/>
        <v>1.65</v>
      </c>
      <c r="H47" s="244">
        <f>C47*F47/1000</f>
        <v>1.8500000000000003</v>
      </c>
      <c r="I47" s="542">
        <v>3.5</v>
      </c>
      <c r="J47" s="22"/>
    </row>
    <row r="48" spans="1:10" ht="12.75">
      <c r="A48" s="39" t="s">
        <v>171</v>
      </c>
      <c r="B48" s="244">
        <v>585</v>
      </c>
      <c r="C48" s="244">
        <v>72</v>
      </c>
      <c r="D48" s="542">
        <v>657</v>
      </c>
      <c r="E48" s="238">
        <v>199.27350427350427</v>
      </c>
      <c r="F48" s="239">
        <v>105.13888888888889</v>
      </c>
      <c r="G48" s="239">
        <f t="shared" si="0"/>
        <v>116.575</v>
      </c>
      <c r="H48" s="239">
        <f>C48*F48/1000</f>
        <v>7.57</v>
      </c>
      <c r="I48" s="238">
        <v>124.145</v>
      </c>
      <c r="J48" s="22"/>
    </row>
    <row r="49" spans="1:10" s="36" customFormat="1" ht="12.75">
      <c r="A49" s="39" t="s">
        <v>172</v>
      </c>
      <c r="B49" s="244" t="s">
        <v>46</v>
      </c>
      <c r="C49" s="244" t="s">
        <v>46</v>
      </c>
      <c r="D49" s="244" t="s">
        <v>46</v>
      </c>
      <c r="E49" s="244" t="s">
        <v>46</v>
      </c>
      <c r="F49" s="239" t="s">
        <v>46</v>
      </c>
      <c r="G49" s="244" t="s">
        <v>46</v>
      </c>
      <c r="H49" s="244" t="s">
        <v>46</v>
      </c>
      <c r="I49" s="542"/>
      <c r="J49" s="76"/>
    </row>
    <row r="50" spans="1:10" s="36" customFormat="1" ht="12.75">
      <c r="A50" s="67" t="s">
        <v>210</v>
      </c>
      <c r="B50" s="518">
        <v>2811</v>
      </c>
      <c r="C50" s="545">
        <v>320</v>
      </c>
      <c r="D50" s="539">
        <v>3131</v>
      </c>
      <c r="E50" s="541">
        <v>161.57381714692278</v>
      </c>
      <c r="F50" s="540">
        <v>135.984375</v>
      </c>
      <c r="G50" s="540">
        <f t="shared" si="0"/>
        <v>454.18399999999997</v>
      </c>
      <c r="H50" s="540">
        <f>C50*F50/1000</f>
        <v>43.515</v>
      </c>
      <c r="I50" s="541">
        <v>497.69899999999996</v>
      </c>
      <c r="J50" s="76"/>
    </row>
    <row r="51" spans="1:10" ht="12.75">
      <c r="A51" s="39"/>
      <c r="B51" s="80"/>
      <c r="C51" s="343"/>
      <c r="D51" s="542"/>
      <c r="E51" s="238"/>
      <c r="F51" s="239"/>
      <c r="G51" s="552"/>
      <c r="H51" s="552"/>
      <c r="I51" s="542"/>
      <c r="J51" s="22"/>
    </row>
    <row r="52" spans="1:10" ht="12.75">
      <c r="A52" s="67" t="s">
        <v>173</v>
      </c>
      <c r="B52" s="518" t="s">
        <v>46</v>
      </c>
      <c r="C52" s="518" t="s">
        <v>46</v>
      </c>
      <c r="D52" s="518" t="s">
        <v>46</v>
      </c>
      <c r="E52" s="518" t="s">
        <v>46</v>
      </c>
      <c r="F52" s="518" t="s">
        <v>46</v>
      </c>
      <c r="G52" s="518" t="s">
        <v>46</v>
      </c>
      <c r="H52" s="518" t="s">
        <v>46</v>
      </c>
      <c r="I52" s="539" t="s">
        <v>46</v>
      </c>
      <c r="J52" s="22"/>
    </row>
    <row r="53" spans="1:10" ht="12.75">
      <c r="A53" s="39"/>
      <c r="B53" s="80"/>
      <c r="C53" s="343"/>
      <c r="D53" s="542"/>
      <c r="E53" s="238"/>
      <c r="F53" s="239"/>
      <c r="G53" s="552"/>
      <c r="H53" s="80"/>
      <c r="I53" s="539"/>
      <c r="J53" s="22"/>
    </row>
    <row r="54" spans="1:10" s="36" customFormat="1" ht="12.75">
      <c r="A54" s="39" t="s">
        <v>174</v>
      </c>
      <c r="B54" s="244" t="s">
        <v>46</v>
      </c>
      <c r="C54" s="244" t="s">
        <v>46</v>
      </c>
      <c r="D54" s="244" t="s">
        <v>46</v>
      </c>
      <c r="E54" s="244" t="s">
        <v>46</v>
      </c>
      <c r="F54" s="239" t="s">
        <v>46</v>
      </c>
      <c r="G54" s="244" t="s">
        <v>46</v>
      </c>
      <c r="H54" s="244" t="s">
        <v>46</v>
      </c>
      <c r="I54" s="542" t="s">
        <v>46</v>
      </c>
      <c r="J54" s="76"/>
    </row>
    <row r="55" spans="1:10" s="36" customFormat="1" ht="12.75">
      <c r="A55" s="39" t="s">
        <v>175</v>
      </c>
      <c r="B55" s="244" t="s">
        <v>46</v>
      </c>
      <c r="C55" s="244" t="s">
        <v>46</v>
      </c>
      <c r="D55" s="244" t="s">
        <v>46</v>
      </c>
      <c r="E55" s="244" t="s">
        <v>46</v>
      </c>
      <c r="F55" s="239" t="s">
        <v>46</v>
      </c>
      <c r="G55" s="244" t="s">
        <v>46</v>
      </c>
      <c r="H55" s="244" t="s">
        <v>46</v>
      </c>
      <c r="I55" s="542" t="s">
        <v>46</v>
      </c>
      <c r="J55" s="76"/>
    </row>
    <row r="56" spans="1:10" ht="12.75">
      <c r="A56" s="39" t="s">
        <v>176</v>
      </c>
      <c r="B56" s="244" t="s">
        <v>46</v>
      </c>
      <c r="C56" s="244" t="s">
        <v>46</v>
      </c>
      <c r="D56" s="244" t="s">
        <v>46</v>
      </c>
      <c r="E56" s="244" t="s">
        <v>46</v>
      </c>
      <c r="F56" s="239" t="s">
        <v>46</v>
      </c>
      <c r="G56" s="244" t="s">
        <v>46</v>
      </c>
      <c r="H56" s="244" t="s">
        <v>46</v>
      </c>
      <c r="I56" s="542" t="s">
        <v>46</v>
      </c>
      <c r="J56" s="22"/>
    </row>
    <row r="57" spans="1:10" s="36" customFormat="1" ht="12.75">
      <c r="A57" s="39" t="s">
        <v>177</v>
      </c>
      <c r="B57" s="244">
        <v>43</v>
      </c>
      <c r="C57" s="244" t="s">
        <v>46</v>
      </c>
      <c r="D57" s="542">
        <v>43</v>
      </c>
      <c r="E57" s="238">
        <v>194.46511627906975</v>
      </c>
      <c r="F57" s="239" t="s">
        <v>46</v>
      </c>
      <c r="G57" s="239">
        <f t="shared" si="0"/>
        <v>8.362</v>
      </c>
      <c r="H57" s="244" t="s">
        <v>46</v>
      </c>
      <c r="I57" s="238">
        <v>8.362</v>
      </c>
      <c r="J57" s="76"/>
    </row>
    <row r="58" spans="1:10" ht="12.75">
      <c r="A58" s="39" t="s">
        <v>178</v>
      </c>
      <c r="B58" s="244" t="s">
        <v>46</v>
      </c>
      <c r="C58" s="244" t="s">
        <v>46</v>
      </c>
      <c r="D58" s="244" t="s">
        <v>46</v>
      </c>
      <c r="E58" s="244" t="s">
        <v>46</v>
      </c>
      <c r="F58" s="239" t="s">
        <v>46</v>
      </c>
      <c r="G58" s="244" t="s">
        <v>46</v>
      </c>
      <c r="H58" s="244" t="s">
        <v>46</v>
      </c>
      <c r="I58" s="542" t="s">
        <v>46</v>
      </c>
      <c r="J58" s="22"/>
    </row>
    <row r="59" spans="1:10" ht="12.75">
      <c r="A59" s="67" t="s">
        <v>179</v>
      </c>
      <c r="B59" s="518">
        <v>43</v>
      </c>
      <c r="C59" s="518" t="s">
        <v>46</v>
      </c>
      <c r="D59" s="539">
        <v>43</v>
      </c>
      <c r="E59" s="541">
        <v>194.46511627906975</v>
      </c>
      <c r="F59" s="518" t="s">
        <v>46</v>
      </c>
      <c r="G59" s="540">
        <f t="shared" si="0"/>
        <v>8.362</v>
      </c>
      <c r="H59" s="518" t="s">
        <v>46</v>
      </c>
      <c r="I59" s="541">
        <v>8.362</v>
      </c>
      <c r="J59" s="22"/>
    </row>
    <row r="60" spans="1:10" ht="12.75">
      <c r="A60" s="39"/>
      <c r="B60" s="80"/>
      <c r="C60" s="343"/>
      <c r="D60" s="542"/>
      <c r="E60" s="238"/>
      <c r="F60" s="239"/>
      <c r="G60" s="552"/>
      <c r="H60" s="80"/>
      <c r="I60" s="542"/>
      <c r="J60" s="22"/>
    </row>
    <row r="61" spans="1:10" ht="12.75">
      <c r="A61" s="39" t="s">
        <v>180</v>
      </c>
      <c r="B61" s="244">
        <v>308</v>
      </c>
      <c r="C61" s="551" t="s">
        <v>46</v>
      </c>
      <c r="D61" s="542">
        <v>308</v>
      </c>
      <c r="E61" s="238">
        <v>149.25</v>
      </c>
      <c r="F61" s="239" t="s">
        <v>46</v>
      </c>
      <c r="G61" s="239">
        <f t="shared" si="0"/>
        <v>45.969</v>
      </c>
      <c r="H61" s="239" t="s">
        <v>46</v>
      </c>
      <c r="I61" s="238">
        <v>45.969</v>
      </c>
      <c r="J61" s="22"/>
    </row>
    <row r="62" spans="1:10" s="36" customFormat="1" ht="12.75">
      <c r="A62" s="39" t="s">
        <v>181</v>
      </c>
      <c r="B62" s="244">
        <v>2273</v>
      </c>
      <c r="C62" s="549" t="s">
        <v>46</v>
      </c>
      <c r="D62" s="542">
        <v>2273</v>
      </c>
      <c r="E62" s="238">
        <v>243.92608886933567</v>
      </c>
      <c r="F62" s="239" t="s">
        <v>46</v>
      </c>
      <c r="G62" s="239">
        <f t="shared" si="0"/>
        <v>554.444</v>
      </c>
      <c r="H62" s="244" t="s">
        <v>46</v>
      </c>
      <c r="I62" s="238">
        <v>554.444</v>
      </c>
      <c r="J62" s="76"/>
    </row>
    <row r="63" spans="1:10" ht="12.75">
      <c r="A63" s="39" t="s">
        <v>182</v>
      </c>
      <c r="B63" s="244">
        <v>5136</v>
      </c>
      <c r="C63" s="551">
        <v>318</v>
      </c>
      <c r="D63" s="542">
        <v>5454</v>
      </c>
      <c r="E63" s="238">
        <v>205.98831775700933</v>
      </c>
      <c r="F63" s="239">
        <v>397.248427672956</v>
      </c>
      <c r="G63" s="239">
        <f t="shared" si="0"/>
        <v>1057.956</v>
      </c>
      <c r="H63" s="239">
        <f>C63*F63/1000</f>
        <v>126.325</v>
      </c>
      <c r="I63" s="238">
        <v>1184.281</v>
      </c>
      <c r="J63" s="22"/>
    </row>
    <row r="64" spans="1:10" ht="12.75">
      <c r="A64" s="67" t="s">
        <v>183</v>
      </c>
      <c r="B64" s="518">
        <v>7717</v>
      </c>
      <c r="C64" s="545">
        <v>318</v>
      </c>
      <c r="D64" s="539">
        <v>8035</v>
      </c>
      <c r="E64" s="541">
        <v>214.89814694829596</v>
      </c>
      <c r="F64" s="540">
        <v>397.248427672956</v>
      </c>
      <c r="G64" s="540">
        <f t="shared" si="0"/>
        <v>1658.369</v>
      </c>
      <c r="H64" s="540">
        <f>C64*F64/1000</f>
        <v>126.325</v>
      </c>
      <c r="I64" s="541">
        <v>1784.694</v>
      </c>
      <c r="J64" s="22"/>
    </row>
    <row r="65" spans="1:10" ht="12.75">
      <c r="A65" s="39"/>
      <c r="B65" s="80"/>
      <c r="C65" s="343"/>
      <c r="D65" s="542"/>
      <c r="E65" s="238"/>
      <c r="F65" s="239"/>
      <c r="G65" s="552"/>
      <c r="H65" s="80"/>
      <c r="I65" s="541"/>
      <c r="J65" s="22"/>
    </row>
    <row r="66" spans="1:10" ht="12.75">
      <c r="A66" s="67" t="s">
        <v>184</v>
      </c>
      <c r="B66" s="518" t="s">
        <v>46</v>
      </c>
      <c r="C66" s="518" t="s">
        <v>46</v>
      </c>
      <c r="D66" s="518" t="s">
        <v>46</v>
      </c>
      <c r="E66" s="518" t="s">
        <v>46</v>
      </c>
      <c r="F66" s="518" t="s">
        <v>46</v>
      </c>
      <c r="G66" s="518" t="s">
        <v>46</v>
      </c>
      <c r="H66" s="518" t="s">
        <v>46</v>
      </c>
      <c r="I66" s="539" t="s">
        <v>46</v>
      </c>
      <c r="J66" s="22"/>
    </row>
    <row r="67" spans="1:10" ht="12.75">
      <c r="A67" s="39"/>
      <c r="B67" s="80"/>
      <c r="C67" s="343"/>
      <c r="D67" s="542"/>
      <c r="E67" s="238"/>
      <c r="F67" s="239"/>
      <c r="G67" s="552"/>
      <c r="H67" s="80"/>
      <c r="I67" s="541"/>
      <c r="J67" s="22"/>
    </row>
    <row r="68" spans="1:10" ht="12.75">
      <c r="A68" s="39" t="s">
        <v>185</v>
      </c>
      <c r="B68" s="244" t="s">
        <v>46</v>
      </c>
      <c r="C68" s="244" t="s">
        <v>46</v>
      </c>
      <c r="D68" s="244" t="s">
        <v>46</v>
      </c>
      <c r="E68" s="244" t="s">
        <v>46</v>
      </c>
      <c r="F68" s="239" t="s">
        <v>46</v>
      </c>
      <c r="G68" s="244" t="s">
        <v>46</v>
      </c>
      <c r="H68" s="244" t="s">
        <v>46</v>
      </c>
      <c r="I68" s="542" t="s">
        <v>46</v>
      </c>
      <c r="J68" s="22"/>
    </row>
    <row r="69" spans="1:10" ht="12.75">
      <c r="A69" s="39" t="s">
        <v>186</v>
      </c>
      <c r="B69" s="244" t="s">
        <v>46</v>
      </c>
      <c r="C69" s="244">
        <v>6</v>
      </c>
      <c r="D69" s="244">
        <v>6</v>
      </c>
      <c r="E69" s="244" t="s">
        <v>46</v>
      </c>
      <c r="F69" s="239">
        <v>98</v>
      </c>
      <c r="G69" s="244" t="s">
        <v>46</v>
      </c>
      <c r="H69" s="239">
        <f>C69*F69/1000</f>
        <v>0.588</v>
      </c>
      <c r="I69" s="238">
        <v>0.588</v>
      </c>
      <c r="J69" s="22"/>
    </row>
    <row r="70" spans="1:10" ht="12.75">
      <c r="A70" s="67" t="s">
        <v>187</v>
      </c>
      <c r="B70" s="518" t="s">
        <v>46</v>
      </c>
      <c r="C70" s="518">
        <v>6</v>
      </c>
      <c r="D70" s="518">
        <v>6</v>
      </c>
      <c r="E70" s="518" t="s">
        <v>46</v>
      </c>
      <c r="F70" s="518">
        <v>98</v>
      </c>
      <c r="G70" s="518" t="s">
        <v>46</v>
      </c>
      <c r="H70" s="540">
        <f>C70*F70/1000</f>
        <v>0.588</v>
      </c>
      <c r="I70" s="541">
        <v>0.588</v>
      </c>
      <c r="J70" s="22"/>
    </row>
    <row r="71" spans="1:10" ht="12.75">
      <c r="A71" s="39"/>
      <c r="B71" s="80"/>
      <c r="C71" s="343"/>
      <c r="D71" s="542"/>
      <c r="E71" s="238"/>
      <c r="F71" s="239"/>
      <c r="G71" s="552"/>
      <c r="H71" s="80"/>
      <c r="I71" s="541"/>
      <c r="J71" s="22"/>
    </row>
    <row r="72" spans="1:10" ht="12.75">
      <c r="A72" s="39" t="s">
        <v>188</v>
      </c>
      <c r="B72" s="244" t="s">
        <v>46</v>
      </c>
      <c r="C72" s="244" t="s">
        <v>46</v>
      </c>
      <c r="D72" s="244" t="s">
        <v>46</v>
      </c>
      <c r="E72" s="244" t="s">
        <v>46</v>
      </c>
      <c r="F72" s="239" t="s">
        <v>46</v>
      </c>
      <c r="G72" s="244" t="s">
        <v>46</v>
      </c>
      <c r="H72" s="244" t="s">
        <v>46</v>
      </c>
      <c r="I72" s="542" t="s">
        <v>46</v>
      </c>
      <c r="J72" s="22"/>
    </row>
    <row r="73" spans="1:10" ht="12.75">
      <c r="A73" s="39" t="s">
        <v>189</v>
      </c>
      <c r="B73" s="244" t="s">
        <v>46</v>
      </c>
      <c r="C73" s="244" t="s">
        <v>46</v>
      </c>
      <c r="D73" s="244" t="s">
        <v>46</v>
      </c>
      <c r="E73" s="244" t="s">
        <v>46</v>
      </c>
      <c r="F73" s="239" t="s">
        <v>46</v>
      </c>
      <c r="G73" s="244" t="s">
        <v>46</v>
      </c>
      <c r="H73" s="244" t="s">
        <v>46</v>
      </c>
      <c r="I73" s="542" t="s">
        <v>46</v>
      </c>
      <c r="J73" s="22"/>
    </row>
    <row r="74" spans="1:10" ht="12.75">
      <c r="A74" s="39" t="s">
        <v>190</v>
      </c>
      <c r="B74" s="244" t="s">
        <v>46</v>
      </c>
      <c r="C74" s="244" t="s">
        <v>46</v>
      </c>
      <c r="D74" s="244" t="s">
        <v>46</v>
      </c>
      <c r="E74" s="244" t="s">
        <v>46</v>
      </c>
      <c r="F74" s="239" t="s">
        <v>46</v>
      </c>
      <c r="G74" s="244" t="s">
        <v>46</v>
      </c>
      <c r="H74" s="244" t="s">
        <v>46</v>
      </c>
      <c r="I74" s="542" t="s">
        <v>46</v>
      </c>
      <c r="J74" s="22"/>
    </row>
    <row r="75" spans="1:10" ht="12.75">
      <c r="A75" s="39" t="s">
        <v>191</v>
      </c>
      <c r="B75" s="244" t="s">
        <v>46</v>
      </c>
      <c r="C75" s="244" t="s">
        <v>46</v>
      </c>
      <c r="D75" s="244" t="s">
        <v>46</v>
      </c>
      <c r="E75" s="244" t="s">
        <v>46</v>
      </c>
      <c r="F75" s="239" t="s">
        <v>46</v>
      </c>
      <c r="G75" s="244" t="s">
        <v>46</v>
      </c>
      <c r="H75" s="244" t="s">
        <v>46</v>
      </c>
      <c r="I75" s="542" t="s">
        <v>46</v>
      </c>
      <c r="J75" s="22"/>
    </row>
    <row r="76" spans="1:10" ht="12.75">
      <c r="A76" s="39" t="s">
        <v>192</v>
      </c>
      <c r="B76" s="244" t="s">
        <v>46</v>
      </c>
      <c r="C76" s="244" t="s">
        <v>46</v>
      </c>
      <c r="D76" s="244" t="s">
        <v>46</v>
      </c>
      <c r="E76" s="244" t="s">
        <v>46</v>
      </c>
      <c r="F76" s="239" t="s">
        <v>46</v>
      </c>
      <c r="G76" s="244" t="s">
        <v>46</v>
      </c>
      <c r="H76" s="244" t="s">
        <v>46</v>
      </c>
      <c r="I76" s="542" t="s">
        <v>46</v>
      </c>
      <c r="J76" s="22"/>
    </row>
    <row r="77" spans="1:10" ht="12.75">
      <c r="A77" s="39" t="s">
        <v>193</v>
      </c>
      <c r="B77" s="244" t="s">
        <v>46</v>
      </c>
      <c r="C77" s="244" t="s">
        <v>46</v>
      </c>
      <c r="D77" s="244" t="s">
        <v>46</v>
      </c>
      <c r="E77" s="244" t="s">
        <v>46</v>
      </c>
      <c r="F77" s="239" t="s">
        <v>46</v>
      </c>
      <c r="G77" s="239" t="s">
        <v>46</v>
      </c>
      <c r="H77" s="239" t="s">
        <v>46</v>
      </c>
      <c r="I77" s="238" t="s">
        <v>46</v>
      </c>
      <c r="J77" s="22"/>
    </row>
    <row r="78" spans="1:10" ht="12.75">
      <c r="A78" s="39" t="s">
        <v>194</v>
      </c>
      <c r="B78" s="244" t="s">
        <v>46</v>
      </c>
      <c r="C78" s="244" t="s">
        <v>46</v>
      </c>
      <c r="D78" s="244" t="s">
        <v>46</v>
      </c>
      <c r="E78" s="244" t="s">
        <v>46</v>
      </c>
      <c r="F78" s="239" t="s">
        <v>46</v>
      </c>
      <c r="G78" s="244" t="s">
        <v>46</v>
      </c>
      <c r="H78" s="244" t="s">
        <v>46</v>
      </c>
      <c r="I78" s="542" t="s">
        <v>46</v>
      </c>
      <c r="J78" s="22"/>
    </row>
    <row r="79" spans="1:10" ht="12.75">
      <c r="A79" s="39" t="s">
        <v>195</v>
      </c>
      <c r="B79" s="244">
        <v>109</v>
      </c>
      <c r="C79" s="551">
        <v>144</v>
      </c>
      <c r="D79" s="542">
        <v>253</v>
      </c>
      <c r="E79" s="238">
        <v>237.42201834862385</v>
      </c>
      <c r="F79" s="239">
        <v>233.63194444444446</v>
      </c>
      <c r="G79" s="239">
        <f>B79*E79/1000</f>
        <v>25.879</v>
      </c>
      <c r="H79" s="239">
        <f>C79*F79/1000</f>
        <v>33.643</v>
      </c>
      <c r="I79" s="238">
        <v>59.522000000000006</v>
      </c>
      <c r="J79" s="22"/>
    </row>
    <row r="80" spans="1:10" ht="12.75">
      <c r="A80" s="67" t="s">
        <v>211</v>
      </c>
      <c r="B80" s="518">
        <v>109</v>
      </c>
      <c r="C80" s="545">
        <v>144</v>
      </c>
      <c r="D80" s="539">
        <v>253</v>
      </c>
      <c r="E80" s="541">
        <v>237.42201834862385</v>
      </c>
      <c r="F80" s="540">
        <v>233.63194444444446</v>
      </c>
      <c r="G80" s="540">
        <f>B80*E80/1000</f>
        <v>25.879</v>
      </c>
      <c r="H80" s="540">
        <f>C80*F80/1000</f>
        <v>33.643</v>
      </c>
      <c r="I80" s="541">
        <v>59.522000000000006</v>
      </c>
      <c r="J80" s="22"/>
    </row>
    <row r="81" spans="1:10" ht="12.75">
      <c r="A81" s="39"/>
      <c r="B81" s="80"/>
      <c r="C81" s="343"/>
      <c r="D81" s="542"/>
      <c r="E81" s="238"/>
      <c r="F81" s="239"/>
      <c r="G81" s="552"/>
      <c r="H81" s="80"/>
      <c r="I81" s="541"/>
      <c r="J81" s="22"/>
    </row>
    <row r="82" spans="1:10" ht="12.75">
      <c r="A82" s="39" t="s">
        <v>196</v>
      </c>
      <c r="B82" s="244" t="s">
        <v>46</v>
      </c>
      <c r="C82" s="244" t="s">
        <v>46</v>
      </c>
      <c r="D82" s="244" t="s">
        <v>46</v>
      </c>
      <c r="E82" s="244" t="s">
        <v>46</v>
      </c>
      <c r="F82" s="239" t="s">
        <v>46</v>
      </c>
      <c r="G82" s="244" t="s">
        <v>46</v>
      </c>
      <c r="H82" s="244" t="s">
        <v>46</v>
      </c>
      <c r="I82" s="542" t="s">
        <v>46</v>
      </c>
      <c r="J82" s="22"/>
    </row>
    <row r="83" spans="1:10" ht="12.75">
      <c r="A83" s="39" t="s">
        <v>197</v>
      </c>
      <c r="B83" s="244" t="s">
        <v>46</v>
      </c>
      <c r="C83" s="244" t="s">
        <v>46</v>
      </c>
      <c r="D83" s="244" t="s">
        <v>46</v>
      </c>
      <c r="E83" s="244" t="s">
        <v>46</v>
      </c>
      <c r="F83" s="239" t="s">
        <v>46</v>
      </c>
      <c r="G83" s="244" t="s">
        <v>46</v>
      </c>
      <c r="H83" s="244" t="s">
        <v>46</v>
      </c>
      <c r="I83" s="542" t="s">
        <v>46</v>
      </c>
      <c r="J83" s="22"/>
    </row>
    <row r="84" spans="1:10" ht="12.75">
      <c r="A84" s="67" t="s">
        <v>198</v>
      </c>
      <c r="B84" s="518" t="s">
        <v>46</v>
      </c>
      <c r="C84" s="518" t="s">
        <v>46</v>
      </c>
      <c r="D84" s="518" t="s">
        <v>46</v>
      </c>
      <c r="E84" s="518" t="s">
        <v>46</v>
      </c>
      <c r="F84" s="518" t="s">
        <v>46</v>
      </c>
      <c r="G84" s="518" t="s">
        <v>46</v>
      </c>
      <c r="H84" s="518" t="s">
        <v>46</v>
      </c>
      <c r="I84" s="539" t="s">
        <v>46</v>
      </c>
      <c r="J84" s="22"/>
    </row>
    <row r="85" spans="1:10" ht="12.75">
      <c r="A85" s="39"/>
      <c r="B85" s="553"/>
      <c r="C85" s="554"/>
      <c r="D85" s="542"/>
      <c r="E85" s="238"/>
      <c r="F85" s="239"/>
      <c r="G85" s="238"/>
      <c r="H85" s="555"/>
      <c r="I85" s="238"/>
      <c r="J85" s="22"/>
    </row>
    <row r="86" spans="1:10" ht="12.75">
      <c r="A86" s="218" t="s">
        <v>199</v>
      </c>
      <c r="B86" s="556">
        <v>26083</v>
      </c>
      <c r="C86" s="556">
        <v>1673</v>
      </c>
      <c r="D86" s="556">
        <v>27756</v>
      </c>
      <c r="E86" s="557">
        <v>190.68554230724993</v>
      </c>
      <c r="F86" s="558">
        <v>180.25403466826063</v>
      </c>
      <c r="G86" s="557">
        <f>B86*E86/1000</f>
        <v>4973.651</v>
      </c>
      <c r="H86" s="557">
        <f>C86*F86/1000</f>
        <v>301.56500000000005</v>
      </c>
      <c r="I86" s="519">
        <v>5275.216</v>
      </c>
      <c r="J86" s="22"/>
    </row>
    <row r="87" spans="1:10" ht="12.75">
      <c r="A87" s="71" t="s">
        <v>136</v>
      </c>
      <c r="B87" s="244" t="s">
        <v>46</v>
      </c>
      <c r="C87" s="244" t="s">
        <v>46</v>
      </c>
      <c r="D87" s="244" t="s">
        <v>46</v>
      </c>
      <c r="E87" s="244" t="s">
        <v>46</v>
      </c>
      <c r="F87" s="244" t="s">
        <v>46</v>
      </c>
      <c r="G87" s="244" t="s">
        <v>46</v>
      </c>
      <c r="H87" s="244" t="s">
        <v>46</v>
      </c>
      <c r="I87" s="580" t="s">
        <v>46</v>
      </c>
      <c r="J87" s="22"/>
    </row>
    <row r="88" spans="1:10" ht="12.75">
      <c r="A88" s="72"/>
      <c r="B88" s="542"/>
      <c r="C88" s="542"/>
      <c r="D88" s="542"/>
      <c r="E88" s="238"/>
      <c r="F88" s="239"/>
      <c r="G88" s="238"/>
      <c r="H88" s="239"/>
      <c r="I88" s="238"/>
      <c r="J88" s="22"/>
    </row>
    <row r="89" spans="1:10" ht="13.5" thickBot="1">
      <c r="A89" s="74" t="s">
        <v>137</v>
      </c>
      <c r="B89" s="559">
        <v>26083</v>
      </c>
      <c r="C89" s="559">
        <v>1673</v>
      </c>
      <c r="D89" s="559">
        <v>27756</v>
      </c>
      <c r="E89" s="242">
        <v>190.68554230724993</v>
      </c>
      <c r="F89" s="241">
        <v>180.25403466826063</v>
      </c>
      <c r="G89" s="242">
        <f>B89*E89/1000</f>
        <v>4973.651</v>
      </c>
      <c r="H89" s="242">
        <f>C89*F89/1000</f>
        <v>301.56500000000005</v>
      </c>
      <c r="I89" s="242">
        <v>5275.216</v>
      </c>
      <c r="J89" s="22"/>
    </row>
  </sheetData>
  <mergeCells count="12">
    <mergeCell ref="A1:I1"/>
    <mergeCell ref="B6:D6"/>
    <mergeCell ref="G6:I6"/>
    <mergeCell ref="E6:F6"/>
    <mergeCell ref="A6:A8"/>
    <mergeCell ref="E7:E8"/>
    <mergeCell ref="G7:G8"/>
    <mergeCell ref="I7:I8"/>
    <mergeCell ref="B7:B8"/>
    <mergeCell ref="D7:D8"/>
    <mergeCell ref="A3:I3"/>
    <mergeCell ref="A4:I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4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86"/>
  <sheetViews>
    <sheetView zoomScale="75" zoomScaleNormal="75" workbookViewId="0" topLeftCell="A1">
      <selection activeCell="M17" sqref="M17"/>
    </sheetView>
  </sheetViews>
  <sheetFormatPr defaultColWidth="11.421875" defaultRowHeight="12.75"/>
  <cols>
    <col min="1" max="1" width="25.7109375" style="100" customWidth="1"/>
    <col min="2" max="6" width="13.7109375" style="100" customWidth="1"/>
    <col min="7" max="8" width="11.7109375" style="100" customWidth="1"/>
    <col min="9" max="9" width="11.7109375" style="39" customWidth="1"/>
    <col min="10" max="10" width="10.57421875" style="100" customWidth="1"/>
    <col min="11" max="16384" width="11.421875" style="100" customWidth="1"/>
  </cols>
  <sheetData>
    <row r="1" spans="1:9" s="342" customFormat="1" ht="18">
      <c r="A1" s="676" t="s">
        <v>0</v>
      </c>
      <c r="B1" s="676"/>
      <c r="C1" s="676"/>
      <c r="D1" s="676"/>
      <c r="E1" s="676"/>
      <c r="F1" s="676"/>
      <c r="G1" s="676"/>
      <c r="H1" s="676"/>
      <c r="I1" s="676"/>
    </row>
    <row r="2" ht="12.75">
      <c r="A2" s="770" t="s">
        <v>412</v>
      </c>
    </row>
    <row r="3" spans="1:9" s="93" customFormat="1" ht="15">
      <c r="A3" s="636" t="s">
        <v>334</v>
      </c>
      <c r="B3" s="636"/>
      <c r="C3" s="636"/>
      <c r="D3" s="636"/>
      <c r="E3" s="636"/>
      <c r="F3" s="636"/>
      <c r="G3" s="636"/>
      <c r="H3" s="636"/>
      <c r="I3" s="636"/>
    </row>
    <row r="4" spans="1:9" s="93" customFormat="1" ht="15.75" customHeight="1">
      <c r="A4" s="639" t="s">
        <v>404</v>
      </c>
      <c r="B4" s="639"/>
      <c r="C4" s="639"/>
      <c r="D4" s="639"/>
      <c r="E4" s="639"/>
      <c r="F4" s="639"/>
      <c r="G4" s="639"/>
      <c r="H4" s="639"/>
      <c r="I4" s="639"/>
    </row>
    <row r="5" spans="1:10" ht="15.75" customHeight="1" thickBot="1">
      <c r="A5" s="67"/>
      <c r="B5" s="39"/>
      <c r="J5" s="39"/>
    </row>
    <row r="6" spans="1:10" ht="12.75">
      <c r="A6" s="677" t="s">
        <v>285</v>
      </c>
      <c r="B6" s="637" t="s">
        <v>121</v>
      </c>
      <c r="C6" s="638"/>
      <c r="D6" s="667"/>
      <c r="E6" s="637" t="s">
        <v>122</v>
      </c>
      <c r="F6" s="667"/>
      <c r="G6" s="637" t="s">
        <v>39</v>
      </c>
      <c r="H6" s="638"/>
      <c r="I6" s="638"/>
      <c r="J6" s="39"/>
    </row>
    <row r="7" spans="1:10" ht="12.75">
      <c r="A7" s="678"/>
      <c r="B7" s="710" t="s">
        <v>56</v>
      </c>
      <c r="C7" s="96" t="s">
        <v>57</v>
      </c>
      <c r="D7" s="710" t="s">
        <v>279</v>
      </c>
      <c r="E7" s="710" t="s">
        <v>56</v>
      </c>
      <c r="F7" s="96" t="s">
        <v>57</v>
      </c>
      <c r="G7" s="710" t="s">
        <v>56</v>
      </c>
      <c r="H7" s="96" t="s">
        <v>57</v>
      </c>
      <c r="I7" s="744" t="s">
        <v>10</v>
      </c>
      <c r="J7" s="39"/>
    </row>
    <row r="8" spans="1:10" ht="13.5" thickBot="1">
      <c r="A8" s="679"/>
      <c r="B8" s="711"/>
      <c r="C8" s="97" t="s">
        <v>58</v>
      </c>
      <c r="D8" s="711"/>
      <c r="E8" s="711"/>
      <c r="F8" s="97" t="s">
        <v>58</v>
      </c>
      <c r="G8" s="711"/>
      <c r="H8" s="97" t="s">
        <v>58</v>
      </c>
      <c r="I8" s="670"/>
      <c r="J8" s="39"/>
    </row>
    <row r="9" spans="1:10" ht="12.75">
      <c r="A9" s="45" t="s">
        <v>143</v>
      </c>
      <c r="B9" s="51">
        <v>248</v>
      </c>
      <c r="C9" s="51" t="s">
        <v>46</v>
      </c>
      <c r="D9" s="51">
        <v>248</v>
      </c>
      <c r="E9" s="52">
        <v>96.46370967741935</v>
      </c>
      <c r="F9" s="52" t="s">
        <v>46</v>
      </c>
      <c r="G9" s="52">
        <v>23.923</v>
      </c>
      <c r="H9" s="52" t="s">
        <v>46</v>
      </c>
      <c r="I9" s="49">
        <v>23.923</v>
      </c>
      <c r="J9" s="39"/>
    </row>
    <row r="10" spans="1:10" ht="12.75">
      <c r="A10" s="39" t="s">
        <v>144</v>
      </c>
      <c r="B10" s="51">
        <v>535</v>
      </c>
      <c r="C10" s="51">
        <v>368</v>
      </c>
      <c r="D10" s="51">
        <v>903</v>
      </c>
      <c r="E10" s="52">
        <v>181.40560747663554</v>
      </c>
      <c r="F10" s="52">
        <v>125.84510869565219</v>
      </c>
      <c r="G10" s="52">
        <v>97.052</v>
      </c>
      <c r="H10" s="52">
        <v>46.311</v>
      </c>
      <c r="I10" s="53">
        <v>143.363</v>
      </c>
      <c r="J10" s="39"/>
    </row>
    <row r="11" spans="1:10" ht="12.75">
      <c r="A11" s="39" t="s">
        <v>145</v>
      </c>
      <c r="B11" s="51">
        <v>12</v>
      </c>
      <c r="C11" s="51" t="s">
        <v>46</v>
      </c>
      <c r="D11" s="51">
        <v>12</v>
      </c>
      <c r="E11" s="52">
        <v>90.25</v>
      </c>
      <c r="F11" s="52" t="s">
        <v>46</v>
      </c>
      <c r="G11" s="52">
        <v>1.083</v>
      </c>
      <c r="H11" s="52" t="s">
        <v>46</v>
      </c>
      <c r="I11" s="53">
        <v>1.083</v>
      </c>
      <c r="J11" s="39"/>
    </row>
    <row r="12" spans="1:10" ht="12.75">
      <c r="A12" s="39" t="s">
        <v>146</v>
      </c>
      <c r="B12" s="51">
        <v>9</v>
      </c>
      <c r="C12" s="51" t="s">
        <v>46</v>
      </c>
      <c r="D12" s="51">
        <v>9</v>
      </c>
      <c r="E12" s="52">
        <v>60.22222222222223</v>
      </c>
      <c r="F12" s="52" t="s">
        <v>46</v>
      </c>
      <c r="G12" s="52">
        <v>0.542</v>
      </c>
      <c r="H12" s="52" t="s">
        <v>46</v>
      </c>
      <c r="I12" s="53">
        <v>0.542</v>
      </c>
      <c r="J12" s="39"/>
    </row>
    <row r="13" spans="1:10" s="400" customFormat="1" ht="12.75">
      <c r="A13" s="67" t="s">
        <v>147</v>
      </c>
      <c r="B13" s="68">
        <v>804</v>
      </c>
      <c r="C13" s="68">
        <v>368</v>
      </c>
      <c r="D13" s="68">
        <v>1172</v>
      </c>
      <c r="E13" s="94">
        <v>152.48756218905473</v>
      </c>
      <c r="F13" s="94">
        <v>125.84510869565219</v>
      </c>
      <c r="G13" s="94">
        <v>122.6</v>
      </c>
      <c r="H13" s="94">
        <v>46.311</v>
      </c>
      <c r="I13" s="70">
        <v>168.911</v>
      </c>
      <c r="J13" s="67"/>
    </row>
    <row r="14" spans="1:10" ht="12.75">
      <c r="A14" s="39"/>
      <c r="B14" s="73"/>
      <c r="C14" s="464"/>
      <c r="D14" s="50"/>
      <c r="E14" s="53"/>
      <c r="F14" s="68"/>
      <c r="G14" s="534"/>
      <c r="H14" s="534"/>
      <c r="I14" s="533"/>
      <c r="J14" s="39"/>
    </row>
    <row r="15" spans="1:10" ht="12.75">
      <c r="A15" s="67" t="s">
        <v>148</v>
      </c>
      <c r="B15" s="68">
        <v>4674</v>
      </c>
      <c r="C15" s="68" t="s">
        <v>46</v>
      </c>
      <c r="D15" s="68">
        <v>4674</v>
      </c>
      <c r="E15" s="94">
        <v>126.99828840393666</v>
      </c>
      <c r="F15" s="94" t="s">
        <v>46</v>
      </c>
      <c r="G15" s="94">
        <v>593.59</v>
      </c>
      <c r="H15" s="94" t="s">
        <v>46</v>
      </c>
      <c r="I15" s="70">
        <v>593.59</v>
      </c>
      <c r="J15" s="39"/>
    </row>
    <row r="16" spans="1:10" ht="12.75">
      <c r="A16" s="39"/>
      <c r="B16" s="73"/>
      <c r="C16" s="464"/>
      <c r="D16" s="50"/>
      <c r="E16" s="53"/>
      <c r="F16" s="68"/>
      <c r="G16" s="534"/>
      <c r="H16" s="534"/>
      <c r="I16" s="533"/>
      <c r="J16" s="39"/>
    </row>
    <row r="17" spans="1:10" ht="12.75">
      <c r="A17" s="67" t="s">
        <v>149</v>
      </c>
      <c r="B17" s="68">
        <v>1582</v>
      </c>
      <c r="C17" s="68">
        <v>34</v>
      </c>
      <c r="D17" s="68">
        <v>1616</v>
      </c>
      <c r="E17" s="94">
        <v>170.8596713021492</v>
      </c>
      <c r="F17" s="94">
        <v>99.38235294117648</v>
      </c>
      <c r="G17" s="94">
        <v>270.3</v>
      </c>
      <c r="H17" s="94">
        <v>3.379</v>
      </c>
      <c r="I17" s="70">
        <v>273.67900000000003</v>
      </c>
      <c r="J17" s="39"/>
    </row>
    <row r="18" spans="1:10" ht="12.75">
      <c r="A18" s="39"/>
      <c r="B18" s="73"/>
      <c r="C18" s="464"/>
      <c r="D18" s="50"/>
      <c r="E18" s="53"/>
      <c r="F18" s="68"/>
      <c r="G18" s="534"/>
      <c r="H18" s="534"/>
      <c r="I18" s="533"/>
      <c r="J18" s="39"/>
    </row>
    <row r="19" spans="1:10" ht="12.75">
      <c r="A19" s="39" t="s">
        <v>150</v>
      </c>
      <c r="B19" s="51" t="s">
        <v>46</v>
      </c>
      <c r="C19" s="51" t="s">
        <v>46</v>
      </c>
      <c r="D19" s="51" t="s">
        <v>46</v>
      </c>
      <c r="E19" s="52" t="s">
        <v>46</v>
      </c>
      <c r="F19" s="52" t="s">
        <v>46</v>
      </c>
      <c r="G19" s="52" t="s">
        <v>46</v>
      </c>
      <c r="H19" s="52" t="s">
        <v>46</v>
      </c>
      <c r="I19" s="53" t="s">
        <v>46</v>
      </c>
      <c r="J19" s="39"/>
    </row>
    <row r="20" spans="1:10" ht="12.75">
      <c r="A20" s="39" t="s">
        <v>151</v>
      </c>
      <c r="B20" s="51">
        <v>340</v>
      </c>
      <c r="C20" s="51">
        <v>4</v>
      </c>
      <c r="D20" s="51">
        <v>344</v>
      </c>
      <c r="E20" s="52">
        <v>176.1264705882353</v>
      </c>
      <c r="F20" s="52">
        <v>45</v>
      </c>
      <c r="G20" s="52">
        <v>59.883</v>
      </c>
      <c r="H20" s="52">
        <v>0.18</v>
      </c>
      <c r="I20" s="53">
        <v>60.063</v>
      </c>
      <c r="J20" s="39"/>
    </row>
    <row r="21" spans="1:10" ht="12.75">
      <c r="A21" s="39" t="s">
        <v>152</v>
      </c>
      <c r="B21" s="51">
        <v>25</v>
      </c>
      <c r="C21" s="51" t="s">
        <v>46</v>
      </c>
      <c r="D21" s="51">
        <v>25</v>
      </c>
      <c r="E21" s="52">
        <v>154.4</v>
      </c>
      <c r="F21" s="52" t="s">
        <v>46</v>
      </c>
      <c r="G21" s="52">
        <v>3.86</v>
      </c>
      <c r="H21" s="52" t="s">
        <v>46</v>
      </c>
      <c r="I21" s="53">
        <v>3.86</v>
      </c>
      <c r="J21" s="39"/>
    </row>
    <row r="22" spans="1:10" s="400" customFormat="1" ht="12.75">
      <c r="A22" s="67" t="s">
        <v>208</v>
      </c>
      <c r="B22" s="68">
        <v>365</v>
      </c>
      <c r="C22" s="68">
        <v>4</v>
      </c>
      <c r="D22" s="68">
        <v>369</v>
      </c>
      <c r="E22" s="94">
        <v>174.63835616438357</v>
      </c>
      <c r="F22" s="94">
        <v>45</v>
      </c>
      <c r="G22" s="94">
        <v>63.743</v>
      </c>
      <c r="H22" s="94">
        <v>0.18</v>
      </c>
      <c r="I22" s="70">
        <v>63.923</v>
      </c>
      <c r="J22" s="67"/>
    </row>
    <row r="23" spans="1:10" ht="12.75">
      <c r="A23" s="39"/>
      <c r="B23" s="73"/>
      <c r="C23" s="464"/>
      <c r="D23" s="50"/>
      <c r="E23" s="53"/>
      <c r="F23" s="68"/>
      <c r="G23" s="534"/>
      <c r="H23" s="534"/>
      <c r="I23" s="533"/>
      <c r="J23" s="39"/>
    </row>
    <row r="24" spans="1:10" s="400" customFormat="1" ht="12.75">
      <c r="A24" s="67" t="s">
        <v>153</v>
      </c>
      <c r="B24" s="68">
        <v>398</v>
      </c>
      <c r="C24" s="68" t="s">
        <v>46</v>
      </c>
      <c r="D24" s="68">
        <v>398</v>
      </c>
      <c r="E24" s="94">
        <v>271.7386934673367</v>
      </c>
      <c r="F24" s="94" t="s">
        <v>46</v>
      </c>
      <c r="G24" s="94">
        <v>108.152</v>
      </c>
      <c r="H24" s="94" t="s">
        <v>46</v>
      </c>
      <c r="I24" s="70">
        <v>108.152</v>
      </c>
      <c r="J24" s="67"/>
    </row>
    <row r="25" spans="1:10" ht="12.75">
      <c r="A25" s="39"/>
      <c r="B25" s="73"/>
      <c r="C25" s="464"/>
      <c r="D25" s="50"/>
      <c r="E25" s="53"/>
      <c r="F25" s="68"/>
      <c r="G25" s="534"/>
      <c r="H25" s="534"/>
      <c r="I25" s="533"/>
      <c r="J25" s="39"/>
    </row>
    <row r="26" spans="1:10" s="400" customFormat="1" ht="12.75">
      <c r="A26" s="67" t="s">
        <v>154</v>
      </c>
      <c r="B26" s="68">
        <v>54</v>
      </c>
      <c r="C26" s="68" t="s">
        <v>46</v>
      </c>
      <c r="D26" s="68">
        <v>54</v>
      </c>
      <c r="E26" s="94">
        <v>214.07407407407408</v>
      </c>
      <c r="F26" s="94" t="s">
        <v>46</v>
      </c>
      <c r="G26" s="94">
        <v>11.56</v>
      </c>
      <c r="H26" s="94" t="s">
        <v>46</v>
      </c>
      <c r="I26" s="70">
        <v>11.56</v>
      </c>
      <c r="J26" s="67"/>
    </row>
    <row r="27" spans="1:10" s="400" customFormat="1" ht="12.75">
      <c r="A27" s="39"/>
      <c r="B27" s="73"/>
      <c r="C27" s="464"/>
      <c r="D27" s="50"/>
      <c r="E27" s="53"/>
      <c r="F27" s="68"/>
      <c r="G27" s="534"/>
      <c r="H27" s="534"/>
      <c r="I27" s="533"/>
      <c r="J27" s="67"/>
    </row>
    <row r="28" spans="1:10" s="400" customFormat="1" ht="12.75">
      <c r="A28" s="243" t="s">
        <v>155</v>
      </c>
      <c r="B28" s="51" t="s">
        <v>46</v>
      </c>
      <c r="C28" s="51" t="s">
        <v>46</v>
      </c>
      <c r="D28" s="51" t="s">
        <v>46</v>
      </c>
      <c r="E28" s="52" t="s">
        <v>46</v>
      </c>
      <c r="F28" s="52" t="s">
        <v>46</v>
      </c>
      <c r="G28" s="52" t="s">
        <v>46</v>
      </c>
      <c r="H28" s="52" t="s">
        <v>46</v>
      </c>
      <c r="I28" s="53" t="s">
        <v>46</v>
      </c>
      <c r="J28" s="67"/>
    </row>
    <row r="29" spans="1:10" ht="12.75">
      <c r="A29" s="243" t="s">
        <v>156</v>
      </c>
      <c r="B29" s="51" t="s">
        <v>46</v>
      </c>
      <c r="C29" s="51" t="s">
        <v>46</v>
      </c>
      <c r="D29" s="51" t="s">
        <v>46</v>
      </c>
      <c r="E29" s="52" t="s">
        <v>46</v>
      </c>
      <c r="F29" s="52" t="s">
        <v>46</v>
      </c>
      <c r="G29" s="52" t="s">
        <v>46</v>
      </c>
      <c r="H29" s="52" t="s">
        <v>46</v>
      </c>
      <c r="I29" s="53" t="s">
        <v>46</v>
      </c>
      <c r="J29" s="39"/>
    </row>
    <row r="30" spans="1:10" ht="12.75">
      <c r="A30" s="39" t="s">
        <v>157</v>
      </c>
      <c r="B30" s="51">
        <v>178</v>
      </c>
      <c r="C30" s="51" t="s">
        <v>46</v>
      </c>
      <c r="D30" s="51">
        <v>178</v>
      </c>
      <c r="E30" s="52">
        <v>183.67977528089887</v>
      </c>
      <c r="F30" s="52" t="s">
        <v>46</v>
      </c>
      <c r="G30" s="52">
        <v>32.695</v>
      </c>
      <c r="H30" s="52" t="s">
        <v>46</v>
      </c>
      <c r="I30" s="53">
        <v>32.695</v>
      </c>
      <c r="J30" s="39"/>
    </row>
    <row r="31" spans="1:10" ht="12.75">
      <c r="A31" s="67" t="s">
        <v>209</v>
      </c>
      <c r="B31" s="68">
        <v>178</v>
      </c>
      <c r="C31" s="68" t="s">
        <v>46</v>
      </c>
      <c r="D31" s="68">
        <v>178</v>
      </c>
      <c r="E31" s="94">
        <v>183.67977528089887</v>
      </c>
      <c r="F31" s="94" t="s">
        <v>46</v>
      </c>
      <c r="G31" s="94">
        <v>32.695</v>
      </c>
      <c r="H31" s="94" t="s">
        <v>46</v>
      </c>
      <c r="I31" s="70">
        <v>32.695</v>
      </c>
      <c r="J31" s="39"/>
    </row>
    <row r="32" spans="1:10" ht="12.75">
      <c r="A32" s="39"/>
      <c r="B32" s="73"/>
      <c r="C32" s="464"/>
      <c r="D32" s="50"/>
      <c r="E32" s="53"/>
      <c r="F32" s="68"/>
      <c r="G32" s="534"/>
      <c r="H32" s="534"/>
      <c r="I32" s="533"/>
      <c r="J32" s="39"/>
    </row>
    <row r="33" spans="1:10" ht="12.75">
      <c r="A33" s="39" t="s">
        <v>158</v>
      </c>
      <c r="B33" s="51">
        <v>6122</v>
      </c>
      <c r="C33" s="51">
        <v>68</v>
      </c>
      <c r="D33" s="51">
        <v>6190</v>
      </c>
      <c r="E33" s="52">
        <v>237.73276706958512</v>
      </c>
      <c r="F33" s="52">
        <v>189.70588235294116</v>
      </c>
      <c r="G33" s="52">
        <v>1455.4</v>
      </c>
      <c r="H33" s="52">
        <v>12.9</v>
      </c>
      <c r="I33" s="53">
        <v>1468.3</v>
      </c>
      <c r="J33" s="39"/>
    </row>
    <row r="34" spans="1:10" ht="12.75">
      <c r="A34" s="39" t="s">
        <v>159</v>
      </c>
      <c r="B34" s="51">
        <v>442</v>
      </c>
      <c r="C34" s="51" t="s">
        <v>46</v>
      </c>
      <c r="D34" s="51">
        <v>442</v>
      </c>
      <c r="E34" s="52">
        <v>237.55656108597285</v>
      </c>
      <c r="F34" s="52" t="s">
        <v>46</v>
      </c>
      <c r="G34" s="52">
        <v>105</v>
      </c>
      <c r="H34" s="52" t="s">
        <v>46</v>
      </c>
      <c r="I34" s="53">
        <v>105</v>
      </c>
      <c r="J34" s="39"/>
    </row>
    <row r="35" spans="1:10" ht="12.75">
      <c r="A35" s="39" t="s">
        <v>160</v>
      </c>
      <c r="B35" s="51">
        <v>267</v>
      </c>
      <c r="C35" s="51" t="s">
        <v>46</v>
      </c>
      <c r="D35" s="51">
        <v>267</v>
      </c>
      <c r="E35" s="52">
        <v>231.46067415730337</v>
      </c>
      <c r="F35" s="52" t="s">
        <v>46</v>
      </c>
      <c r="G35" s="52">
        <v>61.8</v>
      </c>
      <c r="H35" s="52" t="s">
        <v>46</v>
      </c>
      <c r="I35" s="53">
        <v>61.8</v>
      </c>
      <c r="J35" s="39"/>
    </row>
    <row r="36" spans="1:10" ht="12.75">
      <c r="A36" s="39" t="s">
        <v>161</v>
      </c>
      <c r="B36" s="51">
        <v>274</v>
      </c>
      <c r="C36" s="51" t="s">
        <v>46</v>
      </c>
      <c r="D36" s="51">
        <v>274</v>
      </c>
      <c r="E36" s="52">
        <v>215.76642335766422</v>
      </c>
      <c r="F36" s="52" t="s">
        <v>46</v>
      </c>
      <c r="G36" s="52">
        <v>59.12</v>
      </c>
      <c r="H36" s="52" t="s">
        <v>46</v>
      </c>
      <c r="I36" s="53">
        <v>59.12</v>
      </c>
      <c r="J36" s="39"/>
    </row>
    <row r="37" spans="1:10" ht="12.75">
      <c r="A37" s="67" t="s">
        <v>162</v>
      </c>
      <c r="B37" s="68">
        <v>7105</v>
      </c>
      <c r="C37" s="68">
        <v>68</v>
      </c>
      <c r="D37" s="68">
        <v>7173</v>
      </c>
      <c r="E37" s="94">
        <v>236.6389866291344</v>
      </c>
      <c r="F37" s="94">
        <v>189.70588235294116</v>
      </c>
      <c r="G37" s="94">
        <v>1681.32</v>
      </c>
      <c r="H37" s="94">
        <v>12.9</v>
      </c>
      <c r="I37" s="70">
        <v>1694.22</v>
      </c>
      <c r="J37" s="39"/>
    </row>
    <row r="38" spans="1:10" ht="12.75">
      <c r="A38" s="39"/>
      <c r="B38" s="73"/>
      <c r="C38" s="464"/>
      <c r="D38" s="50"/>
      <c r="E38" s="53"/>
      <c r="F38" s="68"/>
      <c r="G38" s="534"/>
      <c r="H38" s="534"/>
      <c r="I38" s="533"/>
      <c r="J38" s="39"/>
    </row>
    <row r="39" spans="1:10" ht="12.75">
      <c r="A39" s="67" t="s">
        <v>163</v>
      </c>
      <c r="B39" s="68">
        <v>81</v>
      </c>
      <c r="C39" s="68">
        <v>2</v>
      </c>
      <c r="D39" s="68">
        <v>83</v>
      </c>
      <c r="E39" s="94">
        <v>213.77777777777777</v>
      </c>
      <c r="F39" s="94">
        <v>166</v>
      </c>
      <c r="G39" s="94">
        <v>17.316</v>
      </c>
      <c r="H39" s="94">
        <v>0.332</v>
      </c>
      <c r="I39" s="70">
        <v>17.648</v>
      </c>
      <c r="J39" s="39"/>
    </row>
    <row r="40" spans="1:10" ht="12.75">
      <c r="A40" s="39"/>
      <c r="B40" s="73"/>
      <c r="C40" s="464"/>
      <c r="D40" s="50"/>
      <c r="E40" s="53"/>
      <c r="F40" s="68"/>
      <c r="G40" s="534"/>
      <c r="H40" s="534"/>
      <c r="I40" s="533"/>
      <c r="J40" s="39"/>
    </row>
    <row r="41" spans="1:10" ht="12.75">
      <c r="A41" s="39" t="s">
        <v>164</v>
      </c>
      <c r="B41" s="51" t="s">
        <v>46</v>
      </c>
      <c r="C41" s="51" t="s">
        <v>46</v>
      </c>
      <c r="D41" s="51" t="s">
        <v>46</v>
      </c>
      <c r="E41" s="52" t="s">
        <v>46</v>
      </c>
      <c r="F41" s="52" t="s">
        <v>46</v>
      </c>
      <c r="G41" s="52" t="s">
        <v>46</v>
      </c>
      <c r="H41" s="52" t="s">
        <v>46</v>
      </c>
      <c r="I41" s="53" t="s">
        <v>46</v>
      </c>
      <c r="J41" s="39"/>
    </row>
    <row r="42" spans="1:10" ht="12.75">
      <c r="A42" s="39" t="s">
        <v>165</v>
      </c>
      <c r="B42" s="51">
        <v>132</v>
      </c>
      <c r="C42" s="51">
        <v>498</v>
      </c>
      <c r="D42" s="51">
        <v>630</v>
      </c>
      <c r="E42" s="52">
        <v>219</v>
      </c>
      <c r="F42" s="52">
        <v>154.29116465863456</v>
      </c>
      <c r="G42" s="52">
        <v>28.908</v>
      </c>
      <c r="H42" s="52">
        <v>76.837</v>
      </c>
      <c r="I42" s="53">
        <v>105.745</v>
      </c>
      <c r="J42" s="39"/>
    </row>
    <row r="43" spans="1:10" ht="12.75">
      <c r="A43" s="39" t="s">
        <v>166</v>
      </c>
      <c r="B43" s="51">
        <v>634</v>
      </c>
      <c r="C43" s="51" t="s">
        <v>46</v>
      </c>
      <c r="D43" s="51">
        <v>634</v>
      </c>
      <c r="E43" s="52">
        <v>155.78548895899053</v>
      </c>
      <c r="F43" s="52" t="s">
        <v>46</v>
      </c>
      <c r="G43" s="52">
        <v>98.768</v>
      </c>
      <c r="H43" s="52" t="s">
        <v>46</v>
      </c>
      <c r="I43" s="53">
        <v>98.768</v>
      </c>
      <c r="J43" s="39"/>
    </row>
    <row r="44" spans="1:10" ht="12.75">
      <c r="A44" s="39" t="s">
        <v>167</v>
      </c>
      <c r="B44" s="51">
        <v>120</v>
      </c>
      <c r="C44" s="51" t="s">
        <v>46</v>
      </c>
      <c r="D44" s="51">
        <v>120</v>
      </c>
      <c r="E44" s="52">
        <v>171.325</v>
      </c>
      <c r="F44" s="52" t="s">
        <v>46</v>
      </c>
      <c r="G44" s="52">
        <v>20.559</v>
      </c>
      <c r="H44" s="52" t="s">
        <v>46</v>
      </c>
      <c r="I44" s="53">
        <v>20.559</v>
      </c>
      <c r="J44" s="39"/>
    </row>
    <row r="45" spans="1:10" ht="12.75">
      <c r="A45" s="39" t="s">
        <v>168</v>
      </c>
      <c r="B45" s="51">
        <v>157</v>
      </c>
      <c r="C45" s="51" t="s">
        <v>46</v>
      </c>
      <c r="D45" s="51">
        <v>157</v>
      </c>
      <c r="E45" s="52">
        <v>156.8216560509554</v>
      </c>
      <c r="F45" s="52" t="s">
        <v>46</v>
      </c>
      <c r="G45" s="52">
        <v>24.621</v>
      </c>
      <c r="H45" s="52" t="s">
        <v>46</v>
      </c>
      <c r="I45" s="53">
        <v>24.621</v>
      </c>
      <c r="J45" s="39"/>
    </row>
    <row r="46" spans="1:10" s="400" customFormat="1" ht="12.75">
      <c r="A46" s="39" t="s">
        <v>169</v>
      </c>
      <c r="B46" s="51">
        <v>176</v>
      </c>
      <c r="C46" s="51" t="s">
        <v>46</v>
      </c>
      <c r="D46" s="51">
        <v>176</v>
      </c>
      <c r="E46" s="52">
        <v>190</v>
      </c>
      <c r="F46" s="52" t="s">
        <v>46</v>
      </c>
      <c r="G46" s="52">
        <v>33.44</v>
      </c>
      <c r="H46" s="52" t="s">
        <v>46</v>
      </c>
      <c r="I46" s="53">
        <v>33.44</v>
      </c>
      <c r="J46" s="67"/>
    </row>
    <row r="47" spans="1:10" ht="12.75">
      <c r="A47" s="39" t="s">
        <v>170</v>
      </c>
      <c r="B47" s="51">
        <v>22</v>
      </c>
      <c r="C47" s="51">
        <v>28</v>
      </c>
      <c r="D47" s="51">
        <v>50</v>
      </c>
      <c r="E47" s="52">
        <v>204.0909090909091</v>
      </c>
      <c r="F47" s="52">
        <v>182</v>
      </c>
      <c r="G47" s="52">
        <v>4.49</v>
      </c>
      <c r="H47" s="52">
        <v>5.096</v>
      </c>
      <c r="I47" s="53">
        <v>9.586</v>
      </c>
      <c r="J47" s="39"/>
    </row>
    <row r="48" spans="1:10" ht="12.75">
      <c r="A48" s="39" t="s">
        <v>171</v>
      </c>
      <c r="B48" s="51">
        <v>572</v>
      </c>
      <c r="C48" s="51">
        <v>173</v>
      </c>
      <c r="D48" s="51">
        <v>745</v>
      </c>
      <c r="E48" s="52">
        <v>212</v>
      </c>
      <c r="F48" s="52">
        <v>97.54335260115607</v>
      </c>
      <c r="G48" s="52">
        <v>121.264</v>
      </c>
      <c r="H48" s="52">
        <v>16.875</v>
      </c>
      <c r="I48" s="53">
        <v>138.139</v>
      </c>
      <c r="J48" s="39"/>
    </row>
    <row r="49" spans="1:10" s="400" customFormat="1" ht="12.75">
      <c r="A49" s="39" t="s">
        <v>172</v>
      </c>
      <c r="B49" s="51" t="s">
        <v>46</v>
      </c>
      <c r="C49" s="51" t="s">
        <v>46</v>
      </c>
      <c r="D49" s="51" t="s">
        <v>46</v>
      </c>
      <c r="E49" s="52" t="s">
        <v>46</v>
      </c>
      <c r="F49" s="52" t="s">
        <v>46</v>
      </c>
      <c r="G49" s="52" t="s">
        <v>46</v>
      </c>
      <c r="H49" s="52" t="s">
        <v>46</v>
      </c>
      <c r="I49" s="53" t="s">
        <v>46</v>
      </c>
      <c r="J49" s="67"/>
    </row>
    <row r="50" spans="1:10" s="400" customFormat="1" ht="12.75">
      <c r="A50" s="67" t="s">
        <v>210</v>
      </c>
      <c r="B50" s="68">
        <v>1813</v>
      </c>
      <c r="C50" s="68">
        <v>699</v>
      </c>
      <c r="D50" s="68">
        <v>2512</v>
      </c>
      <c r="E50" s="94">
        <v>183.14947600661887</v>
      </c>
      <c r="F50" s="94">
        <v>141.35622317596565</v>
      </c>
      <c r="G50" s="94">
        <v>332.05</v>
      </c>
      <c r="H50" s="94">
        <v>98.808</v>
      </c>
      <c r="I50" s="70">
        <v>430.85800000000006</v>
      </c>
      <c r="J50" s="67"/>
    </row>
    <row r="51" spans="1:10" ht="12.75">
      <c r="A51" s="39"/>
      <c r="B51" s="73"/>
      <c r="C51" s="464"/>
      <c r="D51" s="50"/>
      <c r="E51" s="53"/>
      <c r="F51" s="68"/>
      <c r="G51" s="534"/>
      <c r="H51" s="534"/>
      <c r="I51" s="533"/>
      <c r="J51" s="39"/>
    </row>
    <row r="52" spans="1:10" ht="12.75">
      <c r="A52" s="67" t="s">
        <v>173</v>
      </c>
      <c r="B52" s="68" t="s">
        <v>46</v>
      </c>
      <c r="C52" s="68" t="s">
        <v>46</v>
      </c>
      <c r="D52" s="68" t="s">
        <v>46</v>
      </c>
      <c r="E52" s="94" t="s">
        <v>46</v>
      </c>
      <c r="F52" s="94" t="s">
        <v>46</v>
      </c>
      <c r="G52" s="94" t="s">
        <v>46</v>
      </c>
      <c r="H52" s="94" t="s">
        <v>46</v>
      </c>
      <c r="I52" s="70" t="s">
        <v>46</v>
      </c>
      <c r="J52" s="39"/>
    </row>
    <row r="53" spans="1:10" ht="12.75">
      <c r="A53" s="39"/>
      <c r="B53" s="73"/>
      <c r="C53" s="464"/>
      <c r="D53" s="50"/>
      <c r="E53" s="53"/>
      <c r="F53" s="68"/>
      <c r="G53" s="534"/>
      <c r="H53" s="534"/>
      <c r="I53" s="533"/>
      <c r="J53" s="39"/>
    </row>
    <row r="54" spans="1:10" s="400" customFormat="1" ht="12.75">
      <c r="A54" s="39" t="s">
        <v>174</v>
      </c>
      <c r="B54" s="51" t="s">
        <v>46</v>
      </c>
      <c r="C54" s="51" t="s">
        <v>46</v>
      </c>
      <c r="D54" s="51" t="s">
        <v>46</v>
      </c>
      <c r="E54" s="52" t="s">
        <v>46</v>
      </c>
      <c r="F54" s="52" t="s">
        <v>46</v>
      </c>
      <c r="G54" s="52" t="s">
        <v>46</v>
      </c>
      <c r="H54" s="52" t="s">
        <v>46</v>
      </c>
      <c r="I54" s="53" t="s">
        <v>46</v>
      </c>
      <c r="J54" s="67"/>
    </row>
    <row r="55" spans="1:10" s="400" customFormat="1" ht="12.75">
      <c r="A55" s="39" t="s">
        <v>175</v>
      </c>
      <c r="B55" s="51" t="s">
        <v>46</v>
      </c>
      <c r="C55" s="51" t="s">
        <v>46</v>
      </c>
      <c r="D55" s="51" t="s">
        <v>46</v>
      </c>
      <c r="E55" s="52" t="s">
        <v>46</v>
      </c>
      <c r="F55" s="52" t="s">
        <v>46</v>
      </c>
      <c r="G55" s="52" t="s">
        <v>46</v>
      </c>
      <c r="H55" s="52" t="s">
        <v>46</v>
      </c>
      <c r="I55" s="53" t="s">
        <v>46</v>
      </c>
      <c r="J55" s="67"/>
    </row>
    <row r="56" spans="1:10" ht="12.75">
      <c r="A56" s="39" t="s">
        <v>176</v>
      </c>
      <c r="B56" s="51" t="s">
        <v>46</v>
      </c>
      <c r="C56" s="51" t="s">
        <v>46</v>
      </c>
      <c r="D56" s="51" t="s">
        <v>46</v>
      </c>
      <c r="E56" s="52" t="s">
        <v>46</v>
      </c>
      <c r="F56" s="52" t="s">
        <v>46</v>
      </c>
      <c r="G56" s="52" t="s">
        <v>46</v>
      </c>
      <c r="H56" s="52" t="s">
        <v>46</v>
      </c>
      <c r="I56" s="53" t="s">
        <v>46</v>
      </c>
      <c r="J56" s="39"/>
    </row>
    <row r="57" spans="1:10" s="400" customFormat="1" ht="12.75">
      <c r="A57" s="39" t="s">
        <v>177</v>
      </c>
      <c r="B57" s="51">
        <v>35</v>
      </c>
      <c r="C57" s="51" t="s">
        <v>46</v>
      </c>
      <c r="D57" s="51">
        <v>35</v>
      </c>
      <c r="E57" s="52">
        <v>186.08571428571426</v>
      </c>
      <c r="F57" s="52" t="s">
        <v>46</v>
      </c>
      <c r="G57" s="52">
        <v>6.513</v>
      </c>
      <c r="H57" s="52" t="s">
        <v>46</v>
      </c>
      <c r="I57" s="53">
        <v>6.513</v>
      </c>
      <c r="J57" s="67"/>
    </row>
    <row r="58" spans="1:10" ht="12.75">
      <c r="A58" s="39" t="s">
        <v>178</v>
      </c>
      <c r="B58" s="51" t="s">
        <v>46</v>
      </c>
      <c r="C58" s="51" t="s">
        <v>46</v>
      </c>
      <c r="D58" s="51" t="s">
        <v>46</v>
      </c>
      <c r="E58" s="52" t="s">
        <v>46</v>
      </c>
      <c r="F58" s="52" t="s">
        <v>46</v>
      </c>
      <c r="G58" s="52" t="s">
        <v>46</v>
      </c>
      <c r="H58" s="52" t="s">
        <v>46</v>
      </c>
      <c r="I58" s="53" t="s">
        <v>46</v>
      </c>
      <c r="J58" s="39"/>
    </row>
    <row r="59" spans="1:10" ht="12.75">
      <c r="A59" s="67" t="s">
        <v>179</v>
      </c>
      <c r="B59" s="68">
        <v>35</v>
      </c>
      <c r="C59" s="68" t="s">
        <v>46</v>
      </c>
      <c r="D59" s="68">
        <v>35</v>
      </c>
      <c r="E59" s="94">
        <v>186.08571428571426</v>
      </c>
      <c r="F59" s="94" t="s">
        <v>46</v>
      </c>
      <c r="G59" s="94">
        <v>6.513</v>
      </c>
      <c r="H59" s="94" t="s">
        <v>46</v>
      </c>
      <c r="I59" s="70">
        <v>6.513</v>
      </c>
      <c r="J59" s="39"/>
    </row>
    <row r="60" spans="1:10" ht="12.75">
      <c r="A60" s="39"/>
      <c r="B60" s="73"/>
      <c r="C60" s="464"/>
      <c r="D60" s="50"/>
      <c r="E60" s="53"/>
      <c r="F60" s="68"/>
      <c r="G60" s="534"/>
      <c r="H60" s="534"/>
      <c r="I60" s="533"/>
      <c r="J60" s="39"/>
    </row>
    <row r="61" spans="1:10" ht="12.75">
      <c r="A61" s="39" t="s">
        <v>180</v>
      </c>
      <c r="B61" s="51">
        <v>206</v>
      </c>
      <c r="C61" s="51" t="s">
        <v>46</v>
      </c>
      <c r="D61" s="51">
        <v>206</v>
      </c>
      <c r="E61" s="52">
        <v>146.11650485436894</v>
      </c>
      <c r="F61" s="52" t="s">
        <v>46</v>
      </c>
      <c r="G61" s="52">
        <v>30.1</v>
      </c>
      <c r="H61" s="52" t="s">
        <v>46</v>
      </c>
      <c r="I61" s="53">
        <v>30.1</v>
      </c>
      <c r="J61" s="39"/>
    </row>
    <row r="62" spans="1:10" s="400" customFormat="1" ht="12.75">
      <c r="A62" s="39" t="s">
        <v>181</v>
      </c>
      <c r="B62" s="51">
        <v>1067</v>
      </c>
      <c r="C62" s="51" t="s">
        <v>46</v>
      </c>
      <c r="D62" s="51">
        <v>1067</v>
      </c>
      <c r="E62" s="52">
        <v>226.22961574507966</v>
      </c>
      <c r="F62" s="52" t="s">
        <v>46</v>
      </c>
      <c r="G62" s="52">
        <v>241.387</v>
      </c>
      <c r="H62" s="52" t="s">
        <v>46</v>
      </c>
      <c r="I62" s="53">
        <v>241.387</v>
      </c>
      <c r="J62" s="67"/>
    </row>
    <row r="63" spans="1:10" ht="12.75">
      <c r="A63" s="39" t="s">
        <v>182</v>
      </c>
      <c r="B63" s="51">
        <v>6453</v>
      </c>
      <c r="C63" s="51" t="s">
        <v>46</v>
      </c>
      <c r="D63" s="51">
        <v>6453</v>
      </c>
      <c r="E63" s="52">
        <v>226.4797768479777</v>
      </c>
      <c r="F63" s="52" t="s">
        <v>46</v>
      </c>
      <c r="G63" s="52">
        <v>1461.474</v>
      </c>
      <c r="H63" s="52" t="s">
        <v>46</v>
      </c>
      <c r="I63" s="53">
        <v>1461.474</v>
      </c>
      <c r="J63" s="39"/>
    </row>
    <row r="64" spans="1:10" ht="12.75">
      <c r="A64" s="67" t="s">
        <v>183</v>
      </c>
      <c r="B64" s="68">
        <v>7726</v>
      </c>
      <c r="C64" s="68" t="s">
        <v>46</v>
      </c>
      <c r="D64" s="68">
        <v>7726</v>
      </c>
      <c r="E64" s="94">
        <v>224.30248511519542</v>
      </c>
      <c r="F64" s="94" t="s">
        <v>46</v>
      </c>
      <c r="G64" s="94">
        <v>1732.961</v>
      </c>
      <c r="H64" s="94" t="s">
        <v>46</v>
      </c>
      <c r="I64" s="70">
        <v>1732.961</v>
      </c>
      <c r="J64" s="39"/>
    </row>
    <row r="65" spans="1:10" ht="12.75">
      <c r="A65" s="39"/>
      <c r="B65" s="73"/>
      <c r="C65" s="464"/>
      <c r="D65" s="50"/>
      <c r="E65" s="53"/>
      <c r="F65" s="68"/>
      <c r="G65" s="534"/>
      <c r="H65" s="534"/>
      <c r="I65" s="533"/>
      <c r="J65" s="39"/>
    </row>
    <row r="66" spans="1:10" ht="12.75">
      <c r="A66" s="67" t="s">
        <v>184</v>
      </c>
      <c r="B66" s="68" t="s">
        <v>46</v>
      </c>
      <c r="C66" s="68" t="s">
        <v>46</v>
      </c>
      <c r="D66" s="68" t="s">
        <v>46</v>
      </c>
      <c r="E66" s="94" t="s">
        <v>46</v>
      </c>
      <c r="F66" s="94" t="s">
        <v>46</v>
      </c>
      <c r="G66" s="94" t="s">
        <v>46</v>
      </c>
      <c r="H66" s="94" t="s">
        <v>46</v>
      </c>
      <c r="I66" s="70" t="s">
        <v>46</v>
      </c>
      <c r="J66" s="39"/>
    </row>
    <row r="67" spans="1:10" ht="12.75">
      <c r="A67" s="39"/>
      <c r="B67" s="73"/>
      <c r="C67" s="464"/>
      <c r="D67" s="50"/>
      <c r="E67" s="53"/>
      <c r="F67" s="68"/>
      <c r="G67" s="534"/>
      <c r="H67" s="534"/>
      <c r="I67" s="533"/>
      <c r="J67" s="39"/>
    </row>
    <row r="68" spans="1:10" ht="12.75">
      <c r="A68" s="39" t="s">
        <v>185</v>
      </c>
      <c r="B68" s="51" t="s">
        <v>46</v>
      </c>
      <c r="C68" s="51" t="s">
        <v>46</v>
      </c>
      <c r="D68" s="51" t="s">
        <v>46</v>
      </c>
      <c r="E68" s="52" t="s">
        <v>46</v>
      </c>
      <c r="F68" s="52" t="s">
        <v>46</v>
      </c>
      <c r="G68" s="52" t="s">
        <v>46</v>
      </c>
      <c r="H68" s="52" t="s">
        <v>46</v>
      </c>
      <c r="I68" s="53" t="s">
        <v>46</v>
      </c>
      <c r="J68" s="39"/>
    </row>
    <row r="69" spans="1:10" ht="12.75">
      <c r="A69" s="39" t="s">
        <v>186</v>
      </c>
      <c r="B69" s="51" t="s">
        <v>46</v>
      </c>
      <c r="C69" s="51" t="s">
        <v>46</v>
      </c>
      <c r="D69" s="51" t="s">
        <v>46</v>
      </c>
      <c r="E69" s="52" t="s">
        <v>46</v>
      </c>
      <c r="F69" s="52" t="s">
        <v>46</v>
      </c>
      <c r="G69" s="52" t="s">
        <v>46</v>
      </c>
      <c r="H69" s="52" t="s">
        <v>46</v>
      </c>
      <c r="I69" s="53" t="s">
        <v>46</v>
      </c>
      <c r="J69" s="39"/>
    </row>
    <row r="70" spans="1:10" ht="12.75">
      <c r="A70" s="67" t="s">
        <v>187</v>
      </c>
      <c r="B70" s="68" t="s">
        <v>46</v>
      </c>
      <c r="C70" s="68" t="s">
        <v>46</v>
      </c>
      <c r="D70" s="68" t="s">
        <v>46</v>
      </c>
      <c r="E70" s="94" t="s">
        <v>46</v>
      </c>
      <c r="F70" s="94" t="s">
        <v>46</v>
      </c>
      <c r="G70" s="94" t="s">
        <v>46</v>
      </c>
      <c r="H70" s="94" t="s">
        <v>46</v>
      </c>
      <c r="I70" s="70" t="s">
        <v>46</v>
      </c>
      <c r="J70" s="39"/>
    </row>
    <row r="71" spans="1:10" ht="12.75">
      <c r="A71" s="39"/>
      <c r="B71" s="73"/>
      <c r="C71" s="464"/>
      <c r="D71" s="50"/>
      <c r="E71" s="53"/>
      <c r="F71" s="68"/>
      <c r="G71" s="534"/>
      <c r="H71" s="534"/>
      <c r="I71" s="533"/>
      <c r="J71" s="39"/>
    </row>
    <row r="72" spans="1:10" ht="12.75">
      <c r="A72" s="39" t="s">
        <v>188</v>
      </c>
      <c r="B72" s="51" t="s">
        <v>46</v>
      </c>
      <c r="C72" s="51" t="s">
        <v>46</v>
      </c>
      <c r="D72" s="51" t="s">
        <v>46</v>
      </c>
      <c r="E72" s="52" t="s">
        <v>46</v>
      </c>
      <c r="F72" s="52" t="s">
        <v>46</v>
      </c>
      <c r="G72" s="52" t="s">
        <v>46</v>
      </c>
      <c r="H72" s="52" t="s">
        <v>46</v>
      </c>
      <c r="I72" s="53" t="s">
        <v>46</v>
      </c>
      <c r="J72" s="39"/>
    </row>
    <row r="73" spans="1:10" ht="12.75">
      <c r="A73" s="39" t="s">
        <v>189</v>
      </c>
      <c r="B73" s="51">
        <v>34</v>
      </c>
      <c r="C73" s="51">
        <v>8</v>
      </c>
      <c r="D73" s="51">
        <v>42</v>
      </c>
      <c r="E73" s="52">
        <v>221.47058823529412</v>
      </c>
      <c r="F73" s="52">
        <v>126.25</v>
      </c>
      <c r="G73" s="52">
        <v>7.53</v>
      </c>
      <c r="H73" s="52">
        <v>1.01</v>
      </c>
      <c r="I73" s="53">
        <v>8.54</v>
      </c>
      <c r="J73" s="39"/>
    </row>
    <row r="74" spans="1:10" ht="12.75">
      <c r="A74" s="39" t="s">
        <v>190</v>
      </c>
      <c r="B74" s="51" t="s">
        <v>46</v>
      </c>
      <c r="C74" s="51" t="s">
        <v>46</v>
      </c>
      <c r="D74" s="51" t="s">
        <v>46</v>
      </c>
      <c r="E74" s="52" t="s">
        <v>46</v>
      </c>
      <c r="F74" s="52" t="s">
        <v>46</v>
      </c>
      <c r="G74" s="52" t="s">
        <v>46</v>
      </c>
      <c r="H74" s="52" t="s">
        <v>46</v>
      </c>
      <c r="I74" s="53" t="s">
        <v>46</v>
      </c>
      <c r="J74" s="39"/>
    </row>
    <row r="75" spans="1:10" ht="12.75">
      <c r="A75" s="39" t="s">
        <v>191</v>
      </c>
      <c r="B75" s="51" t="s">
        <v>46</v>
      </c>
      <c r="C75" s="51" t="s">
        <v>46</v>
      </c>
      <c r="D75" s="51" t="s">
        <v>46</v>
      </c>
      <c r="E75" s="52" t="s">
        <v>46</v>
      </c>
      <c r="F75" s="52" t="s">
        <v>46</v>
      </c>
      <c r="G75" s="52" t="s">
        <v>46</v>
      </c>
      <c r="H75" s="52" t="s">
        <v>46</v>
      </c>
      <c r="I75" s="53" t="s">
        <v>46</v>
      </c>
      <c r="J75" s="39"/>
    </row>
    <row r="76" spans="1:10" ht="12.75">
      <c r="A76" s="39" t="s">
        <v>192</v>
      </c>
      <c r="B76" s="51" t="s">
        <v>46</v>
      </c>
      <c r="C76" s="51" t="s">
        <v>46</v>
      </c>
      <c r="D76" s="51" t="s">
        <v>46</v>
      </c>
      <c r="E76" s="52" t="s">
        <v>46</v>
      </c>
      <c r="F76" s="52" t="s">
        <v>46</v>
      </c>
      <c r="G76" s="52" t="s">
        <v>46</v>
      </c>
      <c r="H76" s="52" t="s">
        <v>46</v>
      </c>
      <c r="I76" s="53" t="s">
        <v>46</v>
      </c>
      <c r="J76" s="39"/>
    </row>
    <row r="77" spans="1:10" ht="12.75">
      <c r="A77" s="39" t="s">
        <v>193</v>
      </c>
      <c r="B77" s="51" t="s">
        <v>46</v>
      </c>
      <c r="C77" s="51" t="s">
        <v>46</v>
      </c>
      <c r="D77" s="51" t="s">
        <v>46</v>
      </c>
      <c r="E77" s="52" t="s">
        <v>46</v>
      </c>
      <c r="F77" s="52" t="s">
        <v>46</v>
      </c>
      <c r="G77" s="52" t="s">
        <v>46</v>
      </c>
      <c r="H77" s="52" t="s">
        <v>46</v>
      </c>
      <c r="I77" s="53" t="s">
        <v>46</v>
      </c>
      <c r="J77" s="39"/>
    </row>
    <row r="78" spans="1:10" ht="12.75">
      <c r="A78" s="39" t="s">
        <v>194</v>
      </c>
      <c r="B78" s="51" t="s">
        <v>46</v>
      </c>
      <c r="C78" s="51" t="s">
        <v>46</v>
      </c>
      <c r="D78" s="51" t="s">
        <v>46</v>
      </c>
      <c r="E78" s="52" t="s">
        <v>46</v>
      </c>
      <c r="F78" s="52" t="s">
        <v>46</v>
      </c>
      <c r="G78" s="52" t="s">
        <v>46</v>
      </c>
      <c r="H78" s="52" t="s">
        <v>46</v>
      </c>
      <c r="I78" s="53" t="s">
        <v>46</v>
      </c>
      <c r="J78" s="39"/>
    </row>
    <row r="79" spans="1:10" ht="12.75">
      <c r="A79" s="39" t="s">
        <v>195</v>
      </c>
      <c r="B79" s="51">
        <v>55</v>
      </c>
      <c r="C79" s="51">
        <v>84</v>
      </c>
      <c r="D79" s="51">
        <v>139</v>
      </c>
      <c r="E79" s="52">
        <v>181.05454545454546</v>
      </c>
      <c r="F79" s="52">
        <v>175.77380952380952</v>
      </c>
      <c r="G79" s="52">
        <v>9.958</v>
      </c>
      <c r="H79" s="52">
        <v>14.765</v>
      </c>
      <c r="I79" s="53">
        <v>24.723</v>
      </c>
      <c r="J79" s="39"/>
    </row>
    <row r="80" spans="1:10" ht="12.75">
      <c r="A80" s="67" t="s">
        <v>211</v>
      </c>
      <c r="B80" s="68">
        <v>89</v>
      </c>
      <c r="C80" s="68">
        <v>92</v>
      </c>
      <c r="D80" s="68">
        <v>181</v>
      </c>
      <c r="E80" s="94">
        <v>196.4943820224719</v>
      </c>
      <c r="F80" s="94">
        <v>171.4673913043478</v>
      </c>
      <c r="G80" s="94">
        <v>17.488</v>
      </c>
      <c r="H80" s="94">
        <v>15.775</v>
      </c>
      <c r="I80" s="70">
        <v>33.263</v>
      </c>
      <c r="J80" s="39"/>
    </row>
    <row r="81" spans="1:10" ht="12.75">
      <c r="A81" s="39"/>
      <c r="B81" s="73"/>
      <c r="C81" s="464"/>
      <c r="D81" s="50"/>
      <c r="E81" s="53"/>
      <c r="F81" s="68"/>
      <c r="G81" s="534"/>
      <c r="H81" s="534"/>
      <c r="I81" s="533"/>
      <c r="J81" s="39"/>
    </row>
    <row r="82" spans="1:10" ht="12.75">
      <c r="A82" s="39" t="s">
        <v>196</v>
      </c>
      <c r="B82" s="51" t="s">
        <v>46</v>
      </c>
      <c r="C82" s="51" t="s">
        <v>46</v>
      </c>
      <c r="D82" s="51" t="s">
        <v>46</v>
      </c>
      <c r="E82" s="52" t="s">
        <v>46</v>
      </c>
      <c r="F82" s="52" t="s">
        <v>46</v>
      </c>
      <c r="G82" s="52" t="s">
        <v>46</v>
      </c>
      <c r="H82" s="52" t="s">
        <v>46</v>
      </c>
      <c r="I82" s="53" t="s">
        <v>46</v>
      </c>
      <c r="J82" s="39"/>
    </row>
    <row r="83" spans="1:10" ht="12.75">
      <c r="A83" s="39" t="s">
        <v>197</v>
      </c>
      <c r="B83" s="51" t="s">
        <v>46</v>
      </c>
      <c r="C83" s="51" t="s">
        <v>46</v>
      </c>
      <c r="D83" s="51" t="s">
        <v>46</v>
      </c>
      <c r="E83" s="52" t="s">
        <v>46</v>
      </c>
      <c r="F83" s="52" t="s">
        <v>46</v>
      </c>
      <c r="G83" s="52" t="s">
        <v>46</v>
      </c>
      <c r="H83" s="52" t="s">
        <v>46</v>
      </c>
      <c r="I83" s="53" t="s">
        <v>46</v>
      </c>
      <c r="J83" s="39"/>
    </row>
    <row r="84" spans="1:10" ht="12.75">
      <c r="A84" s="67" t="s">
        <v>198</v>
      </c>
      <c r="B84" s="68" t="s">
        <v>46</v>
      </c>
      <c r="C84" s="68" t="s">
        <v>46</v>
      </c>
      <c r="D84" s="68" t="s">
        <v>46</v>
      </c>
      <c r="E84" s="94" t="s">
        <v>46</v>
      </c>
      <c r="F84" s="94" t="s">
        <v>46</v>
      </c>
      <c r="G84" s="94" t="s">
        <v>46</v>
      </c>
      <c r="H84" s="94" t="s">
        <v>46</v>
      </c>
      <c r="I84" s="70" t="s">
        <v>46</v>
      </c>
      <c r="J84" s="39"/>
    </row>
    <row r="85" spans="1:10" ht="12.75">
      <c r="A85" s="39"/>
      <c r="B85" s="73"/>
      <c r="C85" s="464"/>
      <c r="D85" s="50"/>
      <c r="E85" s="53"/>
      <c r="F85" s="68"/>
      <c r="G85" s="534"/>
      <c r="H85" s="534"/>
      <c r="I85" s="533"/>
      <c r="J85" s="39"/>
    </row>
    <row r="86" spans="1:10" ht="13.5" thickBot="1">
      <c r="A86" s="56" t="s">
        <v>199</v>
      </c>
      <c r="B86" s="57">
        <v>24904</v>
      </c>
      <c r="C86" s="57">
        <v>1267</v>
      </c>
      <c r="D86" s="57">
        <v>26171</v>
      </c>
      <c r="E86" s="58">
        <v>200.38098297462253</v>
      </c>
      <c r="F86" s="58">
        <v>140.24072612470403</v>
      </c>
      <c r="G86" s="58">
        <v>4990.288</v>
      </c>
      <c r="H86" s="58">
        <v>177.685</v>
      </c>
      <c r="I86" s="59">
        <v>5167.973</v>
      </c>
      <c r="J86" s="39"/>
    </row>
  </sheetData>
  <mergeCells count="12">
    <mergeCell ref="D7:D8"/>
    <mergeCell ref="E7:E8"/>
    <mergeCell ref="G7:G8"/>
    <mergeCell ref="I7:I8"/>
    <mergeCell ref="A1:I1"/>
    <mergeCell ref="A3:I3"/>
    <mergeCell ref="A4:I4"/>
    <mergeCell ref="A6:A8"/>
    <mergeCell ref="B6:D6"/>
    <mergeCell ref="E6:F6"/>
    <mergeCell ref="G6:I6"/>
    <mergeCell ref="B7:B8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1"/>
  <dimension ref="A1:I30"/>
  <sheetViews>
    <sheetView showGridLines="0" zoomScale="75" zoomScaleNormal="75" workbookViewId="0" topLeftCell="A1">
      <selection activeCell="J30" sqref="J30"/>
    </sheetView>
  </sheetViews>
  <sheetFormatPr defaultColWidth="11.421875" defaultRowHeight="12.75"/>
  <cols>
    <col min="1" max="3" width="14.7109375" style="100" customWidth="1"/>
    <col min="4" max="4" width="17.140625" style="100" customWidth="1"/>
    <col min="5" max="5" width="16.8515625" style="100" customWidth="1"/>
    <col min="6" max="7" width="14.7109375" style="100" customWidth="1"/>
    <col min="8" max="8" width="18.7109375" style="100" customWidth="1"/>
    <col min="9" max="16384" width="11.421875" style="100" customWidth="1"/>
  </cols>
  <sheetData>
    <row r="1" spans="1:8" ht="18">
      <c r="A1" s="633" t="s">
        <v>0</v>
      </c>
      <c r="B1" s="633"/>
      <c r="C1" s="633"/>
      <c r="D1" s="633"/>
      <c r="E1" s="633"/>
      <c r="F1" s="633"/>
      <c r="G1" s="633"/>
      <c r="H1" s="633"/>
    </row>
    <row r="2" spans="1:8" ht="12.75">
      <c r="A2" s="769" t="s">
        <v>412</v>
      </c>
      <c r="B2" s="560"/>
      <c r="C2" s="560"/>
      <c r="D2" s="560"/>
      <c r="E2" s="560"/>
      <c r="F2" s="560"/>
      <c r="G2" s="560"/>
      <c r="H2" s="560"/>
    </row>
    <row r="3" spans="1:8" s="561" customFormat="1" ht="15">
      <c r="A3" s="748" t="s">
        <v>335</v>
      </c>
      <c r="B3" s="748"/>
      <c r="C3" s="748"/>
      <c r="D3" s="748"/>
      <c r="E3" s="748"/>
      <c r="F3" s="748"/>
      <c r="G3" s="748"/>
      <c r="H3" s="748"/>
    </row>
    <row r="4" spans="1:8" s="561" customFormat="1" ht="15">
      <c r="A4" s="748"/>
      <c r="B4" s="748"/>
      <c r="C4" s="748"/>
      <c r="D4" s="748"/>
      <c r="E4" s="748"/>
      <c r="F4" s="748"/>
      <c r="G4" s="748"/>
      <c r="H4" s="748"/>
    </row>
    <row r="5" spans="1:8" ht="15" thickBot="1">
      <c r="A5" s="562"/>
      <c r="B5" s="562"/>
      <c r="C5" s="562"/>
      <c r="D5" s="562"/>
      <c r="E5" s="562"/>
      <c r="F5" s="562"/>
      <c r="G5" s="562"/>
      <c r="H5" s="562"/>
    </row>
    <row r="6" spans="1:9" ht="12.75">
      <c r="A6" s="563"/>
      <c r="B6" s="749" t="s">
        <v>59</v>
      </c>
      <c r="C6" s="750"/>
      <c r="D6" s="749" t="s">
        <v>60</v>
      </c>
      <c r="E6" s="751"/>
      <c r="F6" s="750"/>
      <c r="G6" s="749" t="s">
        <v>270</v>
      </c>
      <c r="H6" s="751"/>
      <c r="I6" s="39"/>
    </row>
    <row r="7" spans="1:9" ht="12.75">
      <c r="A7" s="564" t="s">
        <v>1</v>
      </c>
      <c r="B7" s="745" t="s">
        <v>61</v>
      </c>
      <c r="C7" s="746"/>
      <c r="D7" s="745" t="s">
        <v>62</v>
      </c>
      <c r="E7" s="747"/>
      <c r="F7" s="746"/>
      <c r="G7" s="745" t="s">
        <v>63</v>
      </c>
      <c r="H7" s="747"/>
      <c r="I7" s="39"/>
    </row>
    <row r="8" spans="1:9" ht="15.75" customHeight="1" thickBot="1">
      <c r="A8" s="565"/>
      <c r="B8" s="566" t="s">
        <v>64</v>
      </c>
      <c r="C8" s="566" t="s">
        <v>65</v>
      </c>
      <c r="D8" s="566" t="s">
        <v>64</v>
      </c>
      <c r="E8" s="566" t="s">
        <v>65</v>
      </c>
      <c r="F8" s="566" t="s">
        <v>10</v>
      </c>
      <c r="G8" s="566" t="s">
        <v>258</v>
      </c>
      <c r="H8" s="567" t="s">
        <v>66</v>
      </c>
      <c r="I8" s="39"/>
    </row>
    <row r="9" spans="1:9" ht="12.75">
      <c r="A9" s="327">
        <v>1990</v>
      </c>
      <c r="B9" s="50">
        <v>494615</v>
      </c>
      <c r="C9" s="50">
        <v>42500</v>
      </c>
      <c r="D9" s="50">
        <v>766646</v>
      </c>
      <c r="E9" s="50">
        <v>70000</v>
      </c>
      <c r="F9" s="50">
        <v>836646</v>
      </c>
      <c r="G9" s="303">
        <v>76.02202108350463</v>
      </c>
      <c r="H9" s="303">
        <v>35.69410887935283</v>
      </c>
      <c r="I9" s="39"/>
    </row>
    <row r="10" spans="1:9" ht="12.75">
      <c r="A10" s="323" t="s">
        <v>22</v>
      </c>
      <c r="B10" s="50">
        <v>523471</v>
      </c>
      <c r="C10" s="50">
        <v>42500</v>
      </c>
      <c r="D10" s="50">
        <v>811708</v>
      </c>
      <c r="E10" s="50">
        <v>70000</v>
      </c>
      <c r="F10" s="50">
        <v>881708</v>
      </c>
      <c r="G10" s="303">
        <v>73.64201315014485</v>
      </c>
      <c r="H10" s="303">
        <v>30.741769139230467</v>
      </c>
      <c r="I10" s="39"/>
    </row>
    <row r="11" spans="1:9" ht="12.75">
      <c r="A11" s="327">
        <v>1992</v>
      </c>
      <c r="B11" s="50">
        <v>513583</v>
      </c>
      <c r="C11" s="50">
        <v>42500</v>
      </c>
      <c r="D11" s="50">
        <v>797703</v>
      </c>
      <c r="E11" s="50">
        <v>70000</v>
      </c>
      <c r="F11" s="50">
        <v>867703</v>
      </c>
      <c r="G11" s="303">
        <v>75.25873571093722</v>
      </c>
      <c r="H11" s="303">
        <v>31.012224586203168</v>
      </c>
      <c r="I11" s="39"/>
    </row>
    <row r="12" spans="1:9" ht="12.75">
      <c r="A12" s="327">
        <v>1993</v>
      </c>
      <c r="B12" s="50">
        <v>492913</v>
      </c>
      <c r="C12" s="50">
        <v>42500</v>
      </c>
      <c r="D12" s="50">
        <v>764258</v>
      </c>
      <c r="E12" s="50">
        <v>70000</v>
      </c>
      <c r="F12" s="50">
        <v>834258</v>
      </c>
      <c r="G12" s="303">
        <v>80.72794586082964</v>
      </c>
      <c r="H12" s="303">
        <v>35.77825057396656</v>
      </c>
      <c r="I12" s="39"/>
    </row>
    <row r="13" spans="1:9" ht="12.75">
      <c r="A13" s="327">
        <v>1994</v>
      </c>
      <c r="B13" s="50">
        <v>557697</v>
      </c>
      <c r="C13" s="50">
        <v>42500</v>
      </c>
      <c r="D13" s="50">
        <v>905872</v>
      </c>
      <c r="E13" s="50">
        <v>70000</v>
      </c>
      <c r="F13" s="50">
        <v>975872</v>
      </c>
      <c r="G13" s="303">
        <v>82.1523445482192</v>
      </c>
      <c r="H13" s="303">
        <v>35.39360282716094</v>
      </c>
      <c r="I13" s="39"/>
    </row>
    <row r="14" spans="1:9" ht="12.75">
      <c r="A14" s="327">
        <v>1995</v>
      </c>
      <c r="B14" s="50">
        <v>544428</v>
      </c>
      <c r="C14" s="50">
        <v>82406</v>
      </c>
      <c r="D14" s="50">
        <v>923338</v>
      </c>
      <c r="E14" s="50">
        <v>91063</v>
      </c>
      <c r="F14" s="50">
        <v>1014401</v>
      </c>
      <c r="G14" s="303">
        <v>73.33549697690911</v>
      </c>
      <c r="H14" s="303">
        <v>29.521714567331387</v>
      </c>
      <c r="I14" s="39"/>
    </row>
    <row r="15" spans="1:9" ht="12.75">
      <c r="A15" s="327">
        <v>1996</v>
      </c>
      <c r="B15" s="50">
        <v>558950</v>
      </c>
      <c r="C15" s="50">
        <v>88877</v>
      </c>
      <c r="D15" s="50">
        <v>866371</v>
      </c>
      <c r="E15" s="50">
        <v>89509</v>
      </c>
      <c r="F15" s="50">
        <v>955880</v>
      </c>
      <c r="G15" s="303">
        <v>87.63958506124314</v>
      </c>
      <c r="H15" s="303">
        <v>33.81895111367543</v>
      </c>
      <c r="I15" s="39"/>
    </row>
    <row r="16" spans="1:9" ht="12.75">
      <c r="A16" s="327">
        <v>1997</v>
      </c>
      <c r="B16" s="50">
        <v>570518</v>
      </c>
      <c r="C16" s="50">
        <v>99138</v>
      </c>
      <c r="D16" s="50">
        <v>884303</v>
      </c>
      <c r="E16" s="50">
        <v>113273.2</v>
      </c>
      <c r="F16" s="50">
        <v>976247</v>
      </c>
      <c r="G16" s="303">
        <v>82.89158943661126</v>
      </c>
      <c r="H16" s="303">
        <v>36.138857836596834</v>
      </c>
      <c r="I16" s="39"/>
    </row>
    <row r="17" spans="1:9" ht="12.75">
      <c r="A17" s="327">
        <v>1998</v>
      </c>
      <c r="B17" s="50">
        <v>566925</v>
      </c>
      <c r="C17" s="50">
        <v>112510</v>
      </c>
      <c r="D17" s="50">
        <v>938630.7</v>
      </c>
      <c r="E17" s="50">
        <v>120314.5</v>
      </c>
      <c r="F17" s="50">
        <v>1050825</v>
      </c>
      <c r="G17" s="303">
        <v>79.76632649381558</v>
      </c>
      <c r="H17" s="303">
        <v>29.419542509586147</v>
      </c>
      <c r="I17" s="39"/>
    </row>
    <row r="18" spans="1:9" ht="12.75">
      <c r="A18" s="327">
        <v>1999</v>
      </c>
      <c r="B18" s="50">
        <v>564372</v>
      </c>
      <c r="C18" s="50">
        <v>112812</v>
      </c>
      <c r="D18" s="50">
        <v>1072969</v>
      </c>
      <c r="E18" s="50">
        <v>126773</v>
      </c>
      <c r="F18" s="50">
        <v>1199742</v>
      </c>
      <c r="G18" s="303">
        <v>67.07295084923011</v>
      </c>
      <c r="H18" s="303">
        <v>18.949911651220656</v>
      </c>
      <c r="I18" s="39"/>
    </row>
    <row r="19" spans="1:9" ht="12.75">
      <c r="A19" s="327">
        <v>2000</v>
      </c>
      <c r="B19" s="50">
        <v>556989.5</v>
      </c>
      <c r="C19" s="50">
        <v>111655.2</v>
      </c>
      <c r="D19" s="50">
        <v>984629.4</v>
      </c>
      <c r="E19" s="50">
        <v>140184.7</v>
      </c>
      <c r="F19" s="50">
        <v>1124814.1</v>
      </c>
      <c r="G19" s="303">
        <v>86.7</v>
      </c>
      <c r="H19" s="303">
        <v>26.02</v>
      </c>
      <c r="I19" s="39"/>
    </row>
    <row r="20" spans="1:9" ht="12.75">
      <c r="A20" s="586">
        <v>2001</v>
      </c>
      <c r="B20" s="50">
        <v>606563.4550000001</v>
      </c>
      <c r="C20" s="50">
        <v>117006.76800000001</v>
      </c>
      <c r="D20" s="50">
        <v>1159010.035</v>
      </c>
      <c r="E20" s="50">
        <v>148255.013</v>
      </c>
      <c r="F20" s="50">
        <v>1307265.048</v>
      </c>
      <c r="G20" s="303">
        <v>95.07</v>
      </c>
      <c r="H20" s="303">
        <v>32.7</v>
      </c>
      <c r="I20" s="39"/>
    </row>
    <row r="21" spans="1:9" ht="12.75">
      <c r="A21" s="586">
        <v>2002</v>
      </c>
      <c r="B21" s="50">
        <v>591782.53</v>
      </c>
      <c r="C21" s="50">
        <v>108239.14</v>
      </c>
      <c r="D21" s="50">
        <v>1191189.9321159997</v>
      </c>
      <c r="E21" s="50">
        <v>143820</v>
      </c>
      <c r="F21" s="50">
        <v>1335010.1</v>
      </c>
      <c r="G21" s="303">
        <v>74.15</v>
      </c>
      <c r="H21" s="303">
        <v>26.14</v>
      </c>
      <c r="I21" s="39"/>
    </row>
    <row r="22" spans="1:9" ht="12.75">
      <c r="A22" s="586">
        <v>2003</v>
      </c>
      <c r="B22" s="50">
        <v>597829.4773226876</v>
      </c>
      <c r="C22" s="50">
        <v>103757.12522216255</v>
      </c>
      <c r="D22" s="50">
        <v>1185382.3506665458</v>
      </c>
      <c r="E22" s="50">
        <v>147954.45619769374</v>
      </c>
      <c r="F22" s="50">
        <v>1333336.8068642395</v>
      </c>
      <c r="G22" s="303">
        <v>83.59</v>
      </c>
      <c r="H22" s="303">
        <v>26.07</v>
      </c>
      <c r="I22" s="39"/>
    </row>
    <row r="23" spans="1:9" ht="12" customHeight="1">
      <c r="A23" s="327">
        <v>2004</v>
      </c>
      <c r="B23" s="50">
        <v>571339.8802822429</v>
      </c>
      <c r="C23" s="50">
        <v>121058.03175976069</v>
      </c>
      <c r="D23" s="50">
        <v>1082999.5117950903</v>
      </c>
      <c r="E23" s="50">
        <v>185319.26262835573</v>
      </c>
      <c r="F23" s="50">
        <v>1268318.774423446</v>
      </c>
      <c r="G23" s="303">
        <v>85.71</v>
      </c>
      <c r="H23" s="303">
        <v>19.63</v>
      </c>
      <c r="I23" s="39"/>
    </row>
    <row r="24" spans="1:9" ht="12" customHeight="1">
      <c r="A24" s="327">
        <v>2005</v>
      </c>
      <c r="B24" s="50">
        <v>572648.7437321674</v>
      </c>
      <c r="C24" s="50">
        <v>118205.7805928444</v>
      </c>
      <c r="D24" s="50">
        <v>1083967.6255009312</v>
      </c>
      <c r="E24" s="50">
        <v>203454.75147200207</v>
      </c>
      <c r="F24" s="50">
        <v>1287422.3769729333</v>
      </c>
      <c r="G24" s="303">
        <v>88.96</v>
      </c>
      <c r="H24" s="303">
        <v>23.42</v>
      </c>
      <c r="I24" s="39"/>
    </row>
    <row r="25" spans="1:9" ht="12" customHeight="1">
      <c r="A25" s="601">
        <v>2006</v>
      </c>
      <c r="B25" s="50">
        <v>556861.1290000001</v>
      </c>
      <c r="C25" s="50">
        <v>112149.283</v>
      </c>
      <c r="D25" s="50">
        <v>1064943.6349999998</v>
      </c>
      <c r="E25" s="50">
        <v>195909.128</v>
      </c>
      <c r="F25" s="51">
        <v>1260852.7629999998</v>
      </c>
      <c r="G25" s="303">
        <v>97.14</v>
      </c>
      <c r="H25" s="303">
        <v>18.4</v>
      </c>
      <c r="I25" s="39"/>
    </row>
    <row r="26" spans="1:9" ht="12" customHeight="1" thickBot="1">
      <c r="A26" s="568">
        <v>2007</v>
      </c>
      <c r="B26" s="300">
        <v>591393.7259999999</v>
      </c>
      <c r="C26" s="300">
        <v>120913.02</v>
      </c>
      <c r="D26" s="300">
        <v>1131030.91</v>
      </c>
      <c r="E26" s="300">
        <v>197060.388</v>
      </c>
      <c r="F26" s="301">
        <v>1328091.298</v>
      </c>
      <c r="G26" s="304">
        <v>108.79</v>
      </c>
      <c r="H26" s="304">
        <v>27.4</v>
      </c>
      <c r="I26" s="39"/>
    </row>
    <row r="27" spans="1:2" ht="14.25">
      <c r="A27" s="560" t="s">
        <v>259</v>
      </c>
      <c r="B27" s="560"/>
    </row>
    <row r="29" ht="12.75">
      <c r="C29" s="109"/>
    </row>
    <row r="30" ht="12.75">
      <c r="E30" s="114"/>
    </row>
  </sheetData>
  <mergeCells count="9">
    <mergeCell ref="B7:C7"/>
    <mergeCell ref="D7:F7"/>
    <mergeCell ref="G7:H7"/>
    <mergeCell ref="A1:H1"/>
    <mergeCell ref="A3:H3"/>
    <mergeCell ref="B6:C6"/>
    <mergeCell ref="D6:F6"/>
    <mergeCell ref="G6:H6"/>
    <mergeCell ref="A4:H4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5" transitionEvaluation="1"/>
  <dimension ref="A1:V32"/>
  <sheetViews>
    <sheetView showGridLines="0" zoomScale="75" zoomScaleNormal="75" workbookViewId="0" topLeftCell="A1">
      <selection activeCell="C25" sqref="C25"/>
    </sheetView>
  </sheetViews>
  <sheetFormatPr defaultColWidth="12.57421875" defaultRowHeight="12.75"/>
  <cols>
    <col min="1" max="1" width="26.7109375" style="360" customWidth="1"/>
    <col min="2" max="5" width="19.00390625" style="360" customWidth="1"/>
    <col min="6" max="6" width="17.7109375" style="360" customWidth="1"/>
    <col min="7" max="16384" width="12.57421875" style="360" customWidth="1"/>
  </cols>
  <sheetData>
    <row r="1" spans="1:6" s="358" customFormat="1" ht="18">
      <c r="A1" s="633" t="s">
        <v>0</v>
      </c>
      <c r="B1" s="633"/>
      <c r="C1" s="633"/>
      <c r="D1" s="633"/>
      <c r="E1" s="633"/>
      <c r="F1" s="633"/>
    </row>
    <row r="2" ht="12.75">
      <c r="A2" s="769" t="s">
        <v>412</v>
      </c>
    </row>
    <row r="3" spans="1:6" ht="15">
      <c r="A3" s="642" t="s">
        <v>261</v>
      </c>
      <c r="B3" s="642"/>
      <c r="C3" s="642"/>
      <c r="D3" s="642"/>
      <c r="E3" s="642"/>
      <c r="F3" s="642"/>
    </row>
    <row r="4" ht="13.5" thickBot="1">
      <c r="B4" s="360" t="s">
        <v>23</v>
      </c>
    </row>
    <row r="5" spans="1:6" ht="12.75">
      <c r="A5" s="361"/>
      <c r="B5" s="362" t="s">
        <v>12</v>
      </c>
      <c r="C5" s="640" t="s">
        <v>13</v>
      </c>
      <c r="D5" s="641"/>
      <c r="E5" s="641"/>
      <c r="F5" s="641"/>
    </row>
    <row r="6" spans="1:6" ht="12.75">
      <c r="A6" s="363" t="s">
        <v>1</v>
      </c>
      <c r="B6" s="364" t="s">
        <v>14</v>
      </c>
      <c r="C6" s="364" t="s">
        <v>15</v>
      </c>
      <c r="D6" s="364" t="s">
        <v>15</v>
      </c>
      <c r="E6" s="364" t="s">
        <v>15</v>
      </c>
      <c r="F6" s="365" t="s">
        <v>16</v>
      </c>
    </row>
    <row r="7" spans="1:6" ht="13.5" thickBot="1">
      <c r="A7" s="375"/>
      <c r="B7" s="367" t="s">
        <v>17</v>
      </c>
      <c r="C7" s="367" t="s">
        <v>18</v>
      </c>
      <c r="D7" s="367" t="s">
        <v>19</v>
      </c>
      <c r="E7" s="367" t="s">
        <v>20</v>
      </c>
      <c r="F7" s="368" t="s">
        <v>21</v>
      </c>
    </row>
    <row r="8" spans="1:6" ht="12.75">
      <c r="A8" s="327">
        <v>1990</v>
      </c>
      <c r="B8" s="336">
        <v>85376</v>
      </c>
      <c r="C8" s="336">
        <v>61304</v>
      </c>
      <c r="D8" s="336">
        <v>2814</v>
      </c>
      <c r="E8" s="369">
        <v>5504</v>
      </c>
      <c r="F8" s="370">
        <v>5060</v>
      </c>
    </row>
    <row r="9" spans="1:6" ht="12.75">
      <c r="A9" s="323">
        <v>1991</v>
      </c>
      <c r="B9" s="336">
        <v>93960</v>
      </c>
      <c r="C9" s="336">
        <v>56380</v>
      </c>
      <c r="D9" s="336">
        <v>5487</v>
      </c>
      <c r="E9" s="336">
        <v>9668</v>
      </c>
      <c r="F9" s="337">
        <v>5962</v>
      </c>
    </row>
    <row r="10" spans="1:6" ht="12.75">
      <c r="A10" s="327">
        <v>1992</v>
      </c>
      <c r="B10" s="336">
        <v>138717</v>
      </c>
      <c r="C10" s="336">
        <v>78388</v>
      </c>
      <c r="D10" s="336">
        <v>3977</v>
      </c>
      <c r="E10" s="336">
        <v>24087</v>
      </c>
      <c r="F10" s="337">
        <v>6856</v>
      </c>
    </row>
    <row r="11" spans="1:6" ht="12.75">
      <c r="A11" s="327">
        <v>1993</v>
      </c>
      <c r="B11" s="336">
        <v>142620</v>
      </c>
      <c r="C11" s="336">
        <v>50450</v>
      </c>
      <c r="D11" s="336">
        <v>4993</v>
      </c>
      <c r="E11" s="336">
        <v>45865</v>
      </c>
      <c r="F11" s="337">
        <v>10304</v>
      </c>
    </row>
    <row r="12" spans="1:6" ht="12.75">
      <c r="A12" s="327">
        <v>1994</v>
      </c>
      <c r="B12" s="336">
        <v>192313</v>
      </c>
      <c r="C12" s="336">
        <v>49804</v>
      </c>
      <c r="D12" s="336">
        <v>4804</v>
      </c>
      <c r="E12" s="336">
        <v>83317</v>
      </c>
      <c r="F12" s="337">
        <v>14302</v>
      </c>
    </row>
    <row r="13" spans="1:6" ht="12.75">
      <c r="A13" s="327">
        <v>1995</v>
      </c>
      <c r="B13" s="336">
        <v>245404</v>
      </c>
      <c r="C13" s="336">
        <v>64668</v>
      </c>
      <c r="D13" s="336">
        <v>7732</v>
      </c>
      <c r="E13" s="369">
        <v>108417</v>
      </c>
      <c r="F13" s="337">
        <v>79226</v>
      </c>
    </row>
    <row r="14" spans="1:6" ht="12.75">
      <c r="A14" s="327">
        <v>1996</v>
      </c>
      <c r="B14" s="336">
        <v>315739</v>
      </c>
      <c r="C14" s="336">
        <v>74773</v>
      </c>
      <c r="D14" s="336">
        <v>12917</v>
      </c>
      <c r="E14" s="336">
        <v>160993</v>
      </c>
      <c r="F14" s="337">
        <v>35995</v>
      </c>
    </row>
    <row r="15" spans="1:6" ht="12.75">
      <c r="A15" s="327">
        <v>1997</v>
      </c>
      <c r="B15" s="336">
        <v>437829</v>
      </c>
      <c r="C15" s="336">
        <v>115994</v>
      </c>
      <c r="D15" s="336">
        <v>16184</v>
      </c>
      <c r="E15" s="336">
        <v>186410</v>
      </c>
      <c r="F15" s="337">
        <v>48252</v>
      </c>
    </row>
    <row r="16" spans="1:6" ht="12.75">
      <c r="A16" s="327">
        <v>1998</v>
      </c>
      <c r="B16" s="336">
        <v>461474.531048</v>
      </c>
      <c r="C16" s="336">
        <v>118167.035588</v>
      </c>
      <c r="D16" s="336">
        <v>15821.85231</v>
      </c>
      <c r="E16" s="336">
        <v>209735.83041</v>
      </c>
      <c r="F16" s="337">
        <v>49095.23879</v>
      </c>
    </row>
    <row r="17" spans="1:6" ht="12.75">
      <c r="A17" s="327">
        <v>1999</v>
      </c>
      <c r="B17" s="336">
        <v>607151</v>
      </c>
      <c r="C17" s="336">
        <v>147681</v>
      </c>
      <c r="D17" s="336">
        <v>17786</v>
      </c>
      <c r="E17" s="336">
        <v>313823</v>
      </c>
      <c r="F17" s="337">
        <v>53265</v>
      </c>
    </row>
    <row r="18" spans="1:6" ht="12.75">
      <c r="A18" s="327">
        <v>2000</v>
      </c>
      <c r="B18" s="336">
        <v>646935.567</v>
      </c>
      <c r="C18" s="336">
        <v>136862.912</v>
      </c>
      <c r="D18" s="336">
        <v>18036.364</v>
      </c>
      <c r="E18" s="336">
        <v>329895.307</v>
      </c>
      <c r="F18" s="337">
        <v>63987.197</v>
      </c>
    </row>
    <row r="19" spans="1:6" ht="12.75">
      <c r="A19" s="327">
        <v>2001</v>
      </c>
      <c r="B19" s="336">
        <v>675023.242</v>
      </c>
      <c r="C19" s="336">
        <v>109596.791</v>
      </c>
      <c r="D19" s="336">
        <v>21584.949</v>
      </c>
      <c r="E19" s="336">
        <v>364140.326</v>
      </c>
      <c r="F19" s="337">
        <v>67097.077</v>
      </c>
    </row>
    <row r="20" spans="1:6" ht="12.75">
      <c r="A20" s="327">
        <v>2002</v>
      </c>
      <c r="B20" s="336">
        <v>745416.003</v>
      </c>
      <c r="C20" s="336">
        <v>124965.87</v>
      </c>
      <c r="D20" s="336">
        <v>23494.976</v>
      </c>
      <c r="E20" s="336">
        <v>391742.854</v>
      </c>
      <c r="F20" s="337">
        <v>64163.562</v>
      </c>
    </row>
    <row r="21" spans="1:6" ht="12.75">
      <c r="A21" s="585">
        <v>2003</v>
      </c>
      <c r="B21" s="336">
        <v>864770</v>
      </c>
      <c r="C21" s="336">
        <v>169797</v>
      </c>
      <c r="D21" s="336">
        <v>21546</v>
      </c>
      <c r="E21" s="336">
        <v>435501</v>
      </c>
      <c r="F21" s="337">
        <v>68786</v>
      </c>
    </row>
    <row r="22" spans="1:6" ht="12.75">
      <c r="A22" s="327">
        <v>2004</v>
      </c>
      <c r="B22" s="336">
        <v>960117</v>
      </c>
      <c r="C22" s="336">
        <v>259135</v>
      </c>
      <c r="D22" s="336">
        <v>20420</v>
      </c>
      <c r="E22" s="336">
        <v>528652</v>
      </c>
      <c r="F22" s="337">
        <v>69235</v>
      </c>
    </row>
    <row r="23" spans="1:6" ht="12.75">
      <c r="A23" s="585">
        <v>2005</v>
      </c>
      <c r="B23" s="336">
        <v>1056178</v>
      </c>
      <c r="C23" s="336">
        <v>248749</v>
      </c>
      <c r="D23" s="336">
        <v>19513</v>
      </c>
      <c r="E23" s="336">
        <v>597993</v>
      </c>
      <c r="F23" s="337">
        <v>69313</v>
      </c>
    </row>
    <row r="24" spans="1:6" ht="12.75">
      <c r="A24" s="586">
        <v>2006</v>
      </c>
      <c r="B24" s="336">
        <v>1046439</v>
      </c>
      <c r="C24" s="336">
        <v>122314</v>
      </c>
      <c r="D24" s="336">
        <v>25875</v>
      </c>
      <c r="E24" s="336">
        <v>598656</v>
      </c>
      <c r="F24" s="337">
        <v>61365</v>
      </c>
    </row>
    <row r="25" spans="1:6" ht="13.5" thickBot="1">
      <c r="A25" s="587">
        <v>2007</v>
      </c>
      <c r="B25" s="338">
        <v>1128433</v>
      </c>
      <c r="C25" s="338">
        <v>113573</v>
      </c>
      <c r="D25" s="338">
        <v>24490</v>
      </c>
      <c r="E25" s="338">
        <v>654785</v>
      </c>
      <c r="F25" s="339">
        <v>76436</v>
      </c>
    </row>
    <row r="26" spans="1:14" s="39" customFormat="1" ht="12.75">
      <c r="A26" s="371" t="s">
        <v>280</v>
      </c>
      <c r="C26" s="372"/>
      <c r="D26" s="372"/>
      <c r="E26" s="372"/>
      <c r="G26" s="372"/>
      <c r="H26" s="372"/>
      <c r="I26" s="372"/>
      <c r="K26" s="373"/>
      <c r="L26" s="373"/>
      <c r="M26" s="374"/>
      <c r="N26" s="374"/>
    </row>
    <row r="27" spans="3:4" ht="12.75">
      <c r="C27" s="313"/>
      <c r="D27" s="313"/>
    </row>
    <row r="31" spans="2:22" ht="12.75"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</row>
    <row r="32" spans="3:22" ht="12.75"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</row>
  </sheetData>
  <mergeCells count="3">
    <mergeCell ref="A1:F1"/>
    <mergeCell ref="C5:F5"/>
    <mergeCell ref="A3:F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2" r:id="rId1"/>
  <headerFooter alignWithMargins="0">
    <oddFooter>&amp;C&amp;A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3112"/>
  <dimension ref="A1:I35"/>
  <sheetViews>
    <sheetView showGridLines="0" zoomScale="75" zoomScaleNormal="75" workbookViewId="0" topLeftCell="A1">
      <selection activeCell="I27" sqref="I27"/>
    </sheetView>
  </sheetViews>
  <sheetFormatPr defaultColWidth="11.421875" defaultRowHeight="12.75"/>
  <cols>
    <col min="1" max="1" width="25.57421875" style="23" customWidth="1"/>
    <col min="2" max="4" width="13.7109375" style="23" customWidth="1"/>
    <col min="5" max="5" width="17.28125" style="22" customWidth="1"/>
    <col min="6" max="7" width="13.7109375" style="23" customWidth="1"/>
    <col min="8" max="8" width="11.28125" style="23" customWidth="1"/>
    <col min="9" max="16384" width="11.421875" style="23" customWidth="1"/>
  </cols>
  <sheetData>
    <row r="1" spans="1:9" s="21" customFormat="1" ht="18">
      <c r="A1" s="649" t="s">
        <v>0</v>
      </c>
      <c r="B1" s="649"/>
      <c r="C1" s="649"/>
      <c r="D1" s="649"/>
      <c r="E1" s="649"/>
      <c r="F1" s="32"/>
      <c r="G1" s="32"/>
      <c r="H1" s="32"/>
      <c r="I1" s="32"/>
    </row>
    <row r="2" ht="12.75">
      <c r="A2" s="768" t="s">
        <v>412</v>
      </c>
    </row>
    <row r="3" spans="1:7" s="162" customFormat="1" ht="15">
      <c r="A3" s="752" t="s">
        <v>336</v>
      </c>
      <c r="B3" s="752"/>
      <c r="C3" s="752"/>
      <c r="D3" s="752"/>
      <c r="E3" s="752"/>
      <c r="F3" s="132"/>
      <c r="G3" s="132"/>
    </row>
    <row r="4" spans="1:8" s="24" customFormat="1" ht="15">
      <c r="A4" s="639" t="s">
        <v>372</v>
      </c>
      <c r="B4" s="639"/>
      <c r="C4" s="639"/>
      <c r="D4" s="639"/>
      <c r="E4" s="639"/>
      <c r="F4" s="77"/>
      <c r="G4" s="77"/>
      <c r="H4" s="37"/>
    </row>
    <row r="5" spans="6:8" ht="13.5" thickBot="1">
      <c r="F5" s="22"/>
      <c r="H5" s="22"/>
    </row>
    <row r="6" spans="1:8" ht="12.75">
      <c r="A6" s="224"/>
      <c r="B6" s="689" t="s">
        <v>64</v>
      </c>
      <c r="C6" s="689" t="s">
        <v>108</v>
      </c>
      <c r="D6" s="204"/>
      <c r="E6" s="691" t="s">
        <v>10</v>
      </c>
      <c r="F6" s="66"/>
      <c r="G6" s="66"/>
      <c r="H6" s="22"/>
    </row>
    <row r="7" spans="1:8" ht="12.75">
      <c r="A7" s="60" t="s">
        <v>120</v>
      </c>
      <c r="B7" s="755"/>
      <c r="C7" s="755"/>
      <c r="D7" s="80" t="s">
        <v>65</v>
      </c>
      <c r="E7" s="753"/>
      <c r="F7" s="66"/>
      <c r="G7" s="66"/>
      <c r="H7" s="22"/>
    </row>
    <row r="8" spans="1:8" ht="12.75">
      <c r="A8" s="60" t="s">
        <v>123</v>
      </c>
      <c r="B8" s="755"/>
      <c r="C8" s="755"/>
      <c r="D8" s="80" t="s">
        <v>205</v>
      </c>
      <c r="E8" s="753"/>
      <c r="F8" s="66"/>
      <c r="G8" s="66"/>
      <c r="H8" s="22"/>
    </row>
    <row r="9" spans="1:8" ht="13.5" thickBot="1">
      <c r="A9" s="60"/>
      <c r="B9" s="738"/>
      <c r="C9" s="738"/>
      <c r="D9" s="101"/>
      <c r="E9" s="754"/>
      <c r="F9" s="35"/>
      <c r="G9" s="35"/>
      <c r="H9" s="22"/>
    </row>
    <row r="10" spans="1:8" ht="12.75">
      <c r="A10" s="45" t="s">
        <v>124</v>
      </c>
      <c r="B10" s="290">
        <v>72142.312</v>
      </c>
      <c r="C10" s="290">
        <v>3149.0559999999996</v>
      </c>
      <c r="D10" s="290">
        <v>2695.3329999999996</v>
      </c>
      <c r="E10" s="293">
        <v>77986.701</v>
      </c>
      <c r="F10" s="103"/>
      <c r="G10" s="104"/>
      <c r="H10" s="105"/>
    </row>
    <row r="11" spans="1:8" ht="12.75">
      <c r="A11" s="39" t="s">
        <v>268</v>
      </c>
      <c r="B11" s="290" t="s">
        <v>46</v>
      </c>
      <c r="C11" s="290" t="s">
        <v>46</v>
      </c>
      <c r="D11" s="290" t="s">
        <v>46</v>
      </c>
      <c r="E11" s="293" t="s">
        <v>46</v>
      </c>
      <c r="F11" s="103"/>
      <c r="G11" s="104"/>
      <c r="H11" s="105"/>
    </row>
    <row r="12" spans="1:8" ht="12.75">
      <c r="A12" s="39" t="s">
        <v>125</v>
      </c>
      <c r="B12" s="290" t="s">
        <v>46</v>
      </c>
      <c r="C12" s="290" t="s">
        <v>46</v>
      </c>
      <c r="D12" s="290" t="s">
        <v>46</v>
      </c>
      <c r="E12" s="293" t="s">
        <v>46</v>
      </c>
      <c r="F12" s="103"/>
      <c r="G12" s="104"/>
      <c r="H12" s="105"/>
    </row>
    <row r="13" spans="1:8" ht="12.75">
      <c r="A13" s="39" t="s">
        <v>126</v>
      </c>
      <c r="B13" s="290">
        <v>8400.36</v>
      </c>
      <c r="C13" s="290" t="s">
        <v>46</v>
      </c>
      <c r="D13" s="290" t="s">
        <v>46</v>
      </c>
      <c r="E13" s="293">
        <v>8400.36</v>
      </c>
      <c r="F13" s="103"/>
      <c r="G13" s="104"/>
      <c r="H13" s="105"/>
    </row>
    <row r="14" spans="1:8" ht="12.75">
      <c r="A14" s="39" t="s">
        <v>265</v>
      </c>
      <c r="B14" s="290">
        <v>20760.487</v>
      </c>
      <c r="C14" s="290">
        <v>356.847</v>
      </c>
      <c r="D14" s="290">
        <v>493.648</v>
      </c>
      <c r="E14" s="293">
        <v>21610.982000000004</v>
      </c>
      <c r="F14" s="103"/>
      <c r="G14" s="104"/>
      <c r="H14" s="105"/>
    </row>
    <row r="15" spans="1:8" ht="12.75">
      <c r="A15" s="39" t="s">
        <v>127</v>
      </c>
      <c r="B15" s="290">
        <v>2397.961</v>
      </c>
      <c r="C15" s="290" t="s">
        <v>46</v>
      </c>
      <c r="D15" s="290" t="s">
        <v>46</v>
      </c>
      <c r="E15" s="293">
        <v>2397.961</v>
      </c>
      <c r="F15" s="103"/>
      <c r="G15" s="104"/>
      <c r="H15" s="105"/>
    </row>
    <row r="16" spans="1:8" ht="12.75">
      <c r="A16" s="39" t="s">
        <v>128</v>
      </c>
      <c r="B16" s="290">
        <v>766.485</v>
      </c>
      <c r="C16" s="290">
        <v>44.74</v>
      </c>
      <c r="D16" s="290">
        <v>7953.914</v>
      </c>
      <c r="E16" s="293">
        <v>8765.139000000001</v>
      </c>
      <c r="F16" s="103"/>
      <c r="G16" s="104"/>
      <c r="H16" s="105"/>
    </row>
    <row r="17" spans="1:8" ht="12.75">
      <c r="A17" s="39" t="s">
        <v>129</v>
      </c>
      <c r="B17" s="290">
        <v>152462</v>
      </c>
      <c r="C17" s="290">
        <v>3280</v>
      </c>
      <c r="D17" s="290">
        <v>59850</v>
      </c>
      <c r="E17" s="293">
        <v>215592</v>
      </c>
      <c r="F17" s="103"/>
      <c r="G17" s="104"/>
      <c r="H17" s="105"/>
    </row>
    <row r="18" spans="1:8" ht="12.75">
      <c r="A18" s="39" t="s">
        <v>267</v>
      </c>
      <c r="B18" s="290">
        <v>2973.036</v>
      </c>
      <c r="C18" s="290">
        <v>174.13</v>
      </c>
      <c r="D18" s="290">
        <v>134.873</v>
      </c>
      <c r="E18" s="293">
        <v>3282.039</v>
      </c>
      <c r="F18" s="103"/>
      <c r="G18" s="104"/>
      <c r="H18" s="105"/>
    </row>
    <row r="19" spans="1:8" ht="12.75">
      <c r="A19" s="39" t="s">
        <v>130</v>
      </c>
      <c r="B19" s="290">
        <v>44617.401</v>
      </c>
      <c r="C19" s="290">
        <v>296.316</v>
      </c>
      <c r="D19" s="290">
        <v>140.715</v>
      </c>
      <c r="E19" s="293">
        <v>45054.432</v>
      </c>
      <c r="F19" s="103"/>
      <c r="G19" s="104"/>
      <c r="H19" s="105"/>
    </row>
    <row r="20" spans="1:8" ht="12.75">
      <c r="A20" s="39" t="s">
        <v>269</v>
      </c>
      <c r="B20" s="290">
        <v>20799.903</v>
      </c>
      <c r="C20" s="290">
        <v>2626.664</v>
      </c>
      <c r="D20" s="290">
        <v>1.135</v>
      </c>
      <c r="E20" s="293">
        <v>23427.701999999997</v>
      </c>
      <c r="F20" s="103"/>
      <c r="G20" s="104"/>
      <c r="H20" s="105"/>
    </row>
    <row r="21" spans="1:8" ht="12.75">
      <c r="A21" s="39" t="s">
        <v>131</v>
      </c>
      <c r="B21" s="290">
        <v>18384.415</v>
      </c>
      <c r="C21" s="290">
        <v>2865.459</v>
      </c>
      <c r="D21" s="290">
        <v>82.55199999999999</v>
      </c>
      <c r="E21" s="293">
        <v>21332.426</v>
      </c>
      <c r="F21" s="103"/>
      <c r="G21" s="104"/>
      <c r="H21" s="105"/>
    </row>
    <row r="22" spans="1:8" ht="12.75">
      <c r="A22" s="39" t="s">
        <v>132</v>
      </c>
      <c r="B22" s="290">
        <v>90472.511</v>
      </c>
      <c r="C22" s="290">
        <v>9698.758</v>
      </c>
      <c r="D22" s="290">
        <v>1102.661</v>
      </c>
      <c r="E22" s="293">
        <v>101273.93</v>
      </c>
      <c r="F22" s="103"/>
      <c r="G22" s="104"/>
      <c r="H22" s="105"/>
    </row>
    <row r="23" spans="1:8" ht="12.75">
      <c r="A23" s="39" t="s">
        <v>266</v>
      </c>
      <c r="B23" s="290">
        <v>13737.335</v>
      </c>
      <c r="C23" s="290">
        <v>1049.727</v>
      </c>
      <c r="D23" s="290">
        <v>232.54</v>
      </c>
      <c r="E23" s="293">
        <v>15019.602</v>
      </c>
      <c r="F23" s="103"/>
      <c r="G23" s="106"/>
      <c r="H23" s="105"/>
    </row>
    <row r="24" spans="1:8" ht="12.75">
      <c r="A24" s="39" t="s">
        <v>133</v>
      </c>
      <c r="B24" s="290">
        <v>8503.813</v>
      </c>
      <c r="C24" s="290">
        <v>5777.244</v>
      </c>
      <c r="D24" s="290">
        <v>17.259</v>
      </c>
      <c r="E24" s="293">
        <v>14298.316</v>
      </c>
      <c r="F24" s="103"/>
      <c r="G24" s="106"/>
      <c r="H24" s="105"/>
    </row>
    <row r="25" spans="1:8" ht="12.75">
      <c r="A25" s="39" t="s">
        <v>134</v>
      </c>
      <c r="B25" s="290">
        <v>89331.051</v>
      </c>
      <c r="C25" s="290">
        <v>1291.263</v>
      </c>
      <c r="D25" s="290">
        <v>3790.382</v>
      </c>
      <c r="E25" s="293">
        <v>94412.696</v>
      </c>
      <c r="F25" s="103"/>
      <c r="G25" s="104"/>
      <c r="H25" s="105"/>
    </row>
    <row r="26" spans="1:8" ht="12.75">
      <c r="A26" s="39" t="s">
        <v>135</v>
      </c>
      <c r="B26" s="290">
        <v>5472.317</v>
      </c>
      <c r="C26" s="290">
        <v>359.626</v>
      </c>
      <c r="D26" s="290" t="s">
        <v>46</v>
      </c>
      <c r="E26" s="293">
        <v>5831.955</v>
      </c>
      <c r="F26" s="103"/>
      <c r="G26" s="106"/>
      <c r="H26" s="105"/>
    </row>
    <row r="27" spans="1:8" ht="12.75">
      <c r="A27" s="39"/>
      <c r="B27" s="290"/>
      <c r="C27" s="290"/>
      <c r="D27" s="290"/>
      <c r="E27" s="293"/>
      <c r="F27" s="84"/>
      <c r="G27" s="104"/>
      <c r="H27" s="105"/>
    </row>
    <row r="28" spans="1:8" ht="12.75">
      <c r="A28" s="191" t="s">
        <v>110</v>
      </c>
      <c r="B28" s="291">
        <v>551221.3870000001</v>
      </c>
      <c r="C28" s="291">
        <v>30969.83</v>
      </c>
      <c r="D28" s="291">
        <v>76495.068</v>
      </c>
      <c r="E28" s="295">
        <v>658686.2849999998</v>
      </c>
      <c r="F28" s="103"/>
      <c r="G28" s="104"/>
      <c r="H28" s="105"/>
    </row>
    <row r="29" spans="1:8" ht="12.75">
      <c r="A29" s="39" t="s">
        <v>136</v>
      </c>
      <c r="B29" s="290">
        <v>5639.742</v>
      </c>
      <c r="C29" s="290">
        <v>325.415</v>
      </c>
      <c r="D29" s="290">
        <v>4358.97</v>
      </c>
      <c r="E29" s="293">
        <v>10324.127</v>
      </c>
      <c r="F29" s="103"/>
      <c r="G29" s="106"/>
      <c r="H29" s="105"/>
    </row>
    <row r="30" spans="1:8" ht="12.75">
      <c r="A30" s="39"/>
      <c r="B30" s="290"/>
      <c r="C30" s="290"/>
      <c r="D30" s="290"/>
      <c r="E30" s="293"/>
      <c r="F30" s="84"/>
      <c r="G30" s="104"/>
      <c r="H30" s="105"/>
    </row>
    <row r="31" spans="1:8" ht="13.5" thickBot="1">
      <c r="A31" s="56" t="s">
        <v>137</v>
      </c>
      <c r="B31" s="292">
        <v>556861.1290000001</v>
      </c>
      <c r="C31" s="292">
        <v>31295.245000000003</v>
      </c>
      <c r="D31" s="292">
        <v>80854.038</v>
      </c>
      <c r="E31" s="296">
        <v>669010.4119999998</v>
      </c>
      <c r="F31" s="107"/>
      <c r="G31" s="108"/>
      <c r="H31" s="105"/>
    </row>
    <row r="32" spans="1:8" ht="12.75">
      <c r="A32" s="100"/>
      <c r="B32" s="100"/>
      <c r="C32" s="114"/>
      <c r="D32" s="100"/>
      <c r="E32" s="39"/>
      <c r="F32" s="39"/>
      <c r="G32" s="39"/>
      <c r="H32" s="100"/>
    </row>
    <row r="33" spans="1:8" ht="12.75">
      <c r="A33" s="100"/>
      <c r="B33" s="109"/>
      <c r="C33" s="109"/>
      <c r="D33" s="109"/>
      <c r="E33" s="84"/>
      <c r="F33" s="39"/>
      <c r="G33" s="104"/>
      <c r="H33" s="100"/>
    </row>
    <row r="35" ht="12.75">
      <c r="D35" s="63"/>
    </row>
  </sheetData>
  <mergeCells count="6">
    <mergeCell ref="A3:E3"/>
    <mergeCell ref="A4:E4"/>
    <mergeCell ref="A1:E1"/>
    <mergeCell ref="E6:E9"/>
    <mergeCell ref="B6:B9"/>
    <mergeCell ref="C6:C9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K46" sqref="K46"/>
    </sheetView>
  </sheetViews>
  <sheetFormatPr defaultColWidth="11.421875" defaultRowHeight="12.75"/>
  <cols>
    <col min="1" max="1" width="25.57421875" style="100" customWidth="1"/>
    <col min="2" max="4" width="13.7109375" style="100" customWidth="1"/>
    <col min="5" max="5" width="17.28125" style="39" customWidth="1"/>
    <col min="6" max="7" width="13.7109375" style="100" customWidth="1"/>
    <col min="8" max="8" width="11.28125" style="100" customWidth="1"/>
    <col min="9" max="16384" width="11.421875" style="100" customWidth="1"/>
  </cols>
  <sheetData>
    <row r="1" spans="1:9" s="342" customFormat="1" ht="18">
      <c r="A1" s="676" t="s">
        <v>0</v>
      </c>
      <c r="B1" s="676"/>
      <c r="C1" s="676"/>
      <c r="D1" s="676"/>
      <c r="E1" s="676"/>
      <c r="F1" s="399"/>
      <c r="G1" s="399"/>
      <c r="H1" s="399"/>
      <c r="I1" s="399"/>
    </row>
    <row r="2" ht="12.75">
      <c r="A2" s="770" t="s">
        <v>412</v>
      </c>
    </row>
    <row r="3" spans="1:8" s="93" customFormat="1" ht="15">
      <c r="A3" s="639" t="s">
        <v>336</v>
      </c>
      <c r="B3" s="639"/>
      <c r="C3" s="639"/>
      <c r="D3" s="639"/>
      <c r="E3" s="639"/>
      <c r="F3" s="100"/>
      <c r="G3" s="100"/>
      <c r="H3" s="100"/>
    </row>
    <row r="4" spans="1:8" s="93" customFormat="1" ht="15">
      <c r="A4" s="639" t="s">
        <v>405</v>
      </c>
      <c r="B4" s="639"/>
      <c r="C4" s="639"/>
      <c r="D4" s="639"/>
      <c r="E4" s="639"/>
      <c r="F4" s="100"/>
      <c r="G4" s="100"/>
      <c r="H4" s="100"/>
    </row>
    <row r="5" ht="13.5" thickBot="1"/>
    <row r="6" spans="1:5" ht="12.75">
      <c r="A6" s="224"/>
      <c r="B6" s="689" t="s">
        <v>64</v>
      </c>
      <c r="C6" s="689" t="s">
        <v>108</v>
      </c>
      <c r="D6" s="204"/>
      <c r="E6" s="691" t="s">
        <v>10</v>
      </c>
    </row>
    <row r="7" spans="1:5" ht="12.75">
      <c r="A7" s="60" t="s">
        <v>120</v>
      </c>
      <c r="B7" s="756"/>
      <c r="C7" s="756"/>
      <c r="D7" s="80" t="s">
        <v>65</v>
      </c>
      <c r="E7" s="757"/>
    </row>
    <row r="8" spans="1:5" ht="12.75">
      <c r="A8" s="60" t="s">
        <v>123</v>
      </c>
      <c r="B8" s="756"/>
      <c r="C8" s="756"/>
      <c r="D8" s="80" t="s">
        <v>205</v>
      </c>
      <c r="E8" s="757"/>
    </row>
    <row r="9" spans="1:5" ht="13.5" thickBot="1">
      <c r="A9" s="60"/>
      <c r="B9" s="690"/>
      <c r="C9" s="690"/>
      <c r="D9" s="91"/>
      <c r="E9" s="692"/>
    </row>
    <row r="10" spans="1:5" ht="12.75">
      <c r="A10" s="45" t="s">
        <v>124</v>
      </c>
      <c r="B10" s="52">
        <v>73678.429</v>
      </c>
      <c r="C10" s="52">
        <v>4195.359</v>
      </c>
      <c r="D10" s="52">
        <v>3052.05</v>
      </c>
      <c r="E10" s="53">
        <v>80925.83799999999</v>
      </c>
    </row>
    <row r="11" spans="1:5" ht="12.75">
      <c r="A11" s="39" t="s">
        <v>268</v>
      </c>
      <c r="B11" s="52" t="s">
        <v>46</v>
      </c>
      <c r="C11" s="52" t="s">
        <v>46</v>
      </c>
      <c r="D11" s="52">
        <v>0.006</v>
      </c>
      <c r="E11" s="53">
        <v>0.006</v>
      </c>
    </row>
    <row r="12" spans="1:5" ht="12.75">
      <c r="A12" s="39" t="s">
        <v>125</v>
      </c>
      <c r="B12" s="52" t="s">
        <v>46</v>
      </c>
      <c r="C12" s="52" t="s">
        <v>46</v>
      </c>
      <c r="D12" s="52" t="s">
        <v>46</v>
      </c>
      <c r="E12" s="53" t="s">
        <v>46</v>
      </c>
    </row>
    <row r="13" spans="1:5" ht="12.75">
      <c r="A13" s="39" t="s">
        <v>126</v>
      </c>
      <c r="B13" s="52">
        <v>9589.92</v>
      </c>
      <c r="C13" s="52">
        <v>7</v>
      </c>
      <c r="D13" s="52" t="s">
        <v>46</v>
      </c>
      <c r="E13" s="53">
        <v>9596.92</v>
      </c>
    </row>
    <row r="14" spans="1:5" ht="12.75">
      <c r="A14" s="39" t="s">
        <v>265</v>
      </c>
      <c r="B14" s="52">
        <v>28052.656</v>
      </c>
      <c r="C14" s="52">
        <v>217.36</v>
      </c>
      <c r="D14" s="52">
        <v>591.783</v>
      </c>
      <c r="E14" s="53">
        <v>28861.799</v>
      </c>
    </row>
    <row r="15" spans="1:5" ht="12.75">
      <c r="A15" s="39" t="s">
        <v>127</v>
      </c>
      <c r="B15" s="52">
        <v>2912.792</v>
      </c>
      <c r="C15" s="52" t="s">
        <v>46</v>
      </c>
      <c r="D15" s="52" t="s">
        <v>46</v>
      </c>
      <c r="E15" s="53">
        <v>2912.792</v>
      </c>
    </row>
    <row r="16" spans="1:5" ht="12.75">
      <c r="A16" s="39" t="s">
        <v>128</v>
      </c>
      <c r="B16" s="52" t="s">
        <v>46</v>
      </c>
      <c r="C16" s="52" t="s">
        <v>46</v>
      </c>
      <c r="D16" s="52">
        <v>11861.989</v>
      </c>
      <c r="E16" s="53">
        <v>11861.989</v>
      </c>
    </row>
    <row r="17" spans="1:5" ht="12.75">
      <c r="A17" s="39" t="s">
        <v>129</v>
      </c>
      <c r="B17" s="52">
        <v>165251.3</v>
      </c>
      <c r="C17" s="52">
        <v>2341.56</v>
      </c>
      <c r="D17" s="52">
        <v>76172</v>
      </c>
      <c r="E17" s="53">
        <v>243764.86</v>
      </c>
    </row>
    <row r="18" spans="1:5" ht="12.75">
      <c r="A18" s="39" t="s">
        <v>267</v>
      </c>
      <c r="B18" s="52">
        <v>3110.533</v>
      </c>
      <c r="C18" s="52">
        <v>116.667</v>
      </c>
      <c r="D18" s="52">
        <v>146.487</v>
      </c>
      <c r="E18" s="53">
        <v>3373.687</v>
      </c>
    </row>
    <row r="19" spans="1:5" ht="12.75">
      <c r="A19" s="39" t="s">
        <v>130</v>
      </c>
      <c r="B19" s="52">
        <v>48225.799</v>
      </c>
      <c r="C19" s="52">
        <v>316.39300000000003</v>
      </c>
      <c r="D19" s="52">
        <v>89.673</v>
      </c>
      <c r="E19" s="53">
        <v>48631.865000000005</v>
      </c>
    </row>
    <row r="20" spans="1:5" ht="12.75">
      <c r="A20" s="39" t="s">
        <v>269</v>
      </c>
      <c r="B20" s="52">
        <v>21525.528</v>
      </c>
      <c r="C20" s="52">
        <v>3781.105</v>
      </c>
      <c r="D20" s="52">
        <v>1.048</v>
      </c>
      <c r="E20" s="53">
        <v>25307.680999999997</v>
      </c>
    </row>
    <row r="21" spans="1:5" ht="12.75">
      <c r="A21" s="39" t="s">
        <v>131</v>
      </c>
      <c r="B21" s="52">
        <v>22300.307</v>
      </c>
      <c r="C21" s="52">
        <v>1894.663</v>
      </c>
      <c r="D21" s="52">
        <v>103.149</v>
      </c>
      <c r="E21" s="53">
        <v>24298.119</v>
      </c>
    </row>
    <row r="22" spans="1:5" ht="12.75">
      <c r="A22" s="39" t="s">
        <v>132</v>
      </c>
      <c r="B22" s="52">
        <v>102705.669</v>
      </c>
      <c r="C22" s="52">
        <v>476.057</v>
      </c>
      <c r="D22" s="52">
        <v>846.477</v>
      </c>
      <c r="E22" s="53">
        <v>104028.203</v>
      </c>
    </row>
    <row r="23" spans="1:5" ht="12.75">
      <c r="A23" s="39" t="s">
        <v>266</v>
      </c>
      <c r="B23" s="52">
        <v>13764.837</v>
      </c>
      <c r="C23" s="52">
        <v>1097.762</v>
      </c>
      <c r="D23" s="52">
        <v>255.6</v>
      </c>
      <c r="E23" s="53">
        <v>15118.199</v>
      </c>
    </row>
    <row r="24" spans="1:5" ht="12.75">
      <c r="A24" s="39" t="s">
        <v>133</v>
      </c>
      <c r="B24" s="52">
        <v>8492.113000000001</v>
      </c>
      <c r="C24" s="52">
        <v>7980.58</v>
      </c>
      <c r="D24" s="52" t="s">
        <v>46</v>
      </c>
      <c r="E24" s="53">
        <v>16472.693</v>
      </c>
    </row>
    <row r="25" spans="1:5" ht="12.75">
      <c r="A25" s="39" t="s">
        <v>134</v>
      </c>
      <c r="B25" s="52">
        <v>85857.179</v>
      </c>
      <c r="C25" s="52">
        <v>1107.002</v>
      </c>
      <c r="D25" s="52">
        <v>3867.143</v>
      </c>
      <c r="E25" s="53">
        <v>90831.324</v>
      </c>
    </row>
    <row r="26" spans="1:5" ht="12.75">
      <c r="A26" s="39" t="s">
        <v>135</v>
      </c>
      <c r="B26" s="52">
        <v>5926.664000000001</v>
      </c>
      <c r="C26" s="52">
        <v>394.07300000000004</v>
      </c>
      <c r="D26" s="52">
        <v>0.034</v>
      </c>
      <c r="E26" s="53">
        <v>6320.771</v>
      </c>
    </row>
    <row r="27" spans="1:5" ht="12.75">
      <c r="A27" s="39"/>
      <c r="B27" s="52"/>
      <c r="C27" s="52"/>
      <c r="D27" s="52"/>
      <c r="E27" s="53"/>
    </row>
    <row r="28" spans="1:5" ht="13.5" thickBot="1">
      <c r="A28" s="589" t="s">
        <v>110</v>
      </c>
      <c r="B28" s="58">
        <v>591393.7259999999</v>
      </c>
      <c r="C28" s="58">
        <v>23925.581000000002</v>
      </c>
      <c r="D28" s="58">
        <v>96987.43899999998</v>
      </c>
      <c r="E28" s="59">
        <v>712306.7459999999</v>
      </c>
    </row>
    <row r="29" ht="12.75">
      <c r="D29" s="160"/>
    </row>
    <row r="32" ht="12.75">
      <c r="E32" s="100"/>
    </row>
    <row r="33" ht="12.75">
      <c r="E33" s="100"/>
    </row>
    <row r="34" ht="12.75">
      <c r="E34" s="100"/>
    </row>
    <row r="35" ht="12.75">
      <c r="E35" s="100"/>
    </row>
    <row r="36" ht="12.75">
      <c r="E36" s="100"/>
    </row>
  </sheetData>
  <mergeCells count="6">
    <mergeCell ref="A1:E1"/>
    <mergeCell ref="A3:E3"/>
    <mergeCell ref="A4:E4"/>
    <mergeCell ref="B6:B9"/>
    <mergeCell ref="C6:C9"/>
    <mergeCell ref="E6:E9"/>
  </mergeCells>
  <hyperlinks>
    <hyperlink ref="A2" location="'Indice'!A1" display="Volver al Indice"/>
  </hyperlinks>
  <printOptions horizontalCentered="1"/>
  <pageMargins left="0.7874015748031497" right="0.7874015748031497" top="0.984251968503937" bottom="0.984251968503937" header="0" footer="0"/>
  <pageSetup horizontalDpi="300" verticalDpi="300" orientation="portrait" paperSize="9" scale="75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31112"/>
  <dimension ref="A1:J34"/>
  <sheetViews>
    <sheetView showGridLines="0" zoomScale="75" zoomScaleNormal="75" workbookViewId="0" topLeftCell="A1">
      <selection activeCell="K50" sqref="K50"/>
    </sheetView>
  </sheetViews>
  <sheetFormatPr defaultColWidth="11.421875" defaultRowHeight="12.75"/>
  <cols>
    <col min="1" max="1" width="25.57421875" style="100" customWidth="1"/>
    <col min="2" max="7" width="13.7109375" style="100" customWidth="1"/>
    <col min="8" max="8" width="13.7109375" style="39" customWidth="1"/>
    <col min="9" max="9" width="11.28125" style="100" customWidth="1"/>
    <col min="10" max="16384" width="11.421875" style="100" customWidth="1"/>
  </cols>
  <sheetData>
    <row r="1" spans="1:10" s="342" customFormat="1" ht="18">
      <c r="A1" s="762" t="s">
        <v>0</v>
      </c>
      <c r="B1" s="762"/>
      <c r="C1" s="762"/>
      <c r="D1" s="762"/>
      <c r="E1" s="762"/>
      <c r="F1" s="762"/>
      <c r="G1" s="762"/>
      <c r="H1" s="762"/>
      <c r="I1" s="399"/>
      <c r="J1" s="399"/>
    </row>
    <row r="2" spans="1:8" ht="12.75">
      <c r="A2" s="776" t="s">
        <v>412</v>
      </c>
      <c r="B2" s="569"/>
      <c r="C2" s="569"/>
      <c r="D2" s="569"/>
      <c r="E2" s="569"/>
      <c r="F2" s="569"/>
      <c r="G2" s="569"/>
      <c r="H2" s="570"/>
    </row>
    <row r="3" spans="1:8" s="93" customFormat="1" ht="15">
      <c r="A3" s="761" t="s">
        <v>373</v>
      </c>
      <c r="B3" s="761"/>
      <c r="C3" s="761"/>
      <c r="D3" s="761"/>
      <c r="E3" s="761"/>
      <c r="F3" s="761"/>
      <c r="G3" s="761"/>
      <c r="H3" s="761"/>
    </row>
    <row r="4" spans="1:9" ht="13.5" thickBot="1">
      <c r="A4" s="571"/>
      <c r="B4" s="571"/>
      <c r="C4" s="571"/>
      <c r="D4" s="571"/>
      <c r="E4" s="571"/>
      <c r="F4" s="571"/>
      <c r="G4" s="571"/>
      <c r="H4" s="571"/>
      <c r="I4" s="39"/>
    </row>
    <row r="5" spans="1:9" ht="12.75">
      <c r="A5" s="113"/>
      <c r="B5" s="758" t="s">
        <v>39</v>
      </c>
      <c r="C5" s="759"/>
      <c r="D5" s="759"/>
      <c r="E5" s="760"/>
      <c r="F5" s="758" t="s">
        <v>122</v>
      </c>
      <c r="G5" s="759"/>
      <c r="H5" s="759"/>
      <c r="I5" s="39"/>
    </row>
    <row r="6" spans="1:9" ht="12.75">
      <c r="A6" s="60" t="s">
        <v>142</v>
      </c>
      <c r="B6" s="694" t="s">
        <v>64</v>
      </c>
      <c r="C6" s="694" t="s">
        <v>108</v>
      </c>
      <c r="D6" s="43" t="s">
        <v>65</v>
      </c>
      <c r="E6" s="694" t="s">
        <v>10</v>
      </c>
      <c r="F6" s="694" t="s">
        <v>64</v>
      </c>
      <c r="G6" s="694" t="s">
        <v>108</v>
      </c>
      <c r="H6" s="44" t="s">
        <v>65</v>
      </c>
      <c r="I6" s="39"/>
    </row>
    <row r="7" spans="1:9" ht="13.5" thickBot="1">
      <c r="A7" s="60"/>
      <c r="B7" s="690"/>
      <c r="C7" s="690"/>
      <c r="D7" s="91" t="s">
        <v>205</v>
      </c>
      <c r="E7" s="690"/>
      <c r="F7" s="690"/>
      <c r="G7" s="690"/>
      <c r="H7" s="95" t="s">
        <v>205</v>
      </c>
      <c r="I7" s="39"/>
    </row>
    <row r="8" spans="1:9" ht="12.75">
      <c r="A8" s="45" t="s">
        <v>124</v>
      </c>
      <c r="B8" s="52">
        <v>142721.451</v>
      </c>
      <c r="C8" s="52">
        <v>4414.775999999999</v>
      </c>
      <c r="D8" s="52">
        <v>18538.712999999996</v>
      </c>
      <c r="E8" s="52">
        <v>165674.94</v>
      </c>
      <c r="F8" s="52">
        <v>1.97833209171339</v>
      </c>
      <c r="G8" s="52">
        <v>1.4019363263149336</v>
      </c>
      <c r="H8" s="53">
        <v>6.87807888672754</v>
      </c>
      <c r="I8" s="572"/>
    </row>
    <row r="9" spans="1:9" ht="12.75">
      <c r="A9" s="39" t="s">
        <v>268</v>
      </c>
      <c r="B9" s="52" t="s">
        <v>46</v>
      </c>
      <c r="C9" s="52" t="s">
        <v>46</v>
      </c>
      <c r="D9" s="52">
        <v>2.194</v>
      </c>
      <c r="E9" s="52">
        <v>2.194</v>
      </c>
      <c r="F9" s="52" t="s">
        <v>46</v>
      </c>
      <c r="G9" s="52" t="s">
        <v>46</v>
      </c>
      <c r="H9" s="53">
        <v>49.86363636363637</v>
      </c>
      <c r="I9" s="572"/>
    </row>
    <row r="10" spans="1:9" ht="12.75">
      <c r="A10" s="39" t="s">
        <v>125</v>
      </c>
      <c r="B10" s="52" t="s">
        <v>46</v>
      </c>
      <c r="C10" s="52" t="s">
        <v>46</v>
      </c>
      <c r="D10" s="52" t="s">
        <v>46</v>
      </c>
      <c r="E10" s="52" t="s">
        <v>46</v>
      </c>
      <c r="F10" s="52" t="s">
        <v>46</v>
      </c>
      <c r="G10" s="52" t="s">
        <v>46</v>
      </c>
      <c r="H10" s="53" t="s">
        <v>46</v>
      </c>
      <c r="I10" s="572"/>
    </row>
    <row r="11" spans="1:9" ht="12.75">
      <c r="A11" s="39" t="s">
        <v>126</v>
      </c>
      <c r="B11" s="52">
        <v>13239.97</v>
      </c>
      <c r="C11" s="52" t="s">
        <v>46</v>
      </c>
      <c r="D11" s="52" t="s">
        <v>46</v>
      </c>
      <c r="E11" s="52">
        <v>13239.97</v>
      </c>
      <c r="F11" s="52">
        <v>1.576119356789471</v>
      </c>
      <c r="G11" s="52" t="s">
        <v>46</v>
      </c>
      <c r="H11" s="53" t="s">
        <v>46</v>
      </c>
      <c r="I11" s="572"/>
    </row>
    <row r="12" spans="1:9" ht="12.75">
      <c r="A12" s="39" t="s">
        <v>265</v>
      </c>
      <c r="B12" s="52">
        <v>31509.834</v>
      </c>
      <c r="C12" s="52">
        <v>887.043</v>
      </c>
      <c r="D12" s="52">
        <v>2618.3540000000003</v>
      </c>
      <c r="E12" s="52">
        <v>35015.231</v>
      </c>
      <c r="F12" s="52">
        <v>1.5177791349499652</v>
      </c>
      <c r="G12" s="52">
        <v>2.485779619837073</v>
      </c>
      <c r="H12" s="53">
        <v>5.304091174278028</v>
      </c>
      <c r="I12" s="572"/>
    </row>
    <row r="13" spans="1:9" ht="12.75">
      <c r="A13" s="39" t="s">
        <v>127</v>
      </c>
      <c r="B13" s="52">
        <v>3982.748</v>
      </c>
      <c r="C13" s="52" t="s">
        <v>46</v>
      </c>
      <c r="D13" s="52" t="s">
        <v>46</v>
      </c>
      <c r="E13" s="52">
        <v>3982.748</v>
      </c>
      <c r="F13" s="52">
        <v>1.660889397283776</v>
      </c>
      <c r="G13" s="52" t="s">
        <v>46</v>
      </c>
      <c r="H13" s="53" t="s">
        <v>46</v>
      </c>
      <c r="I13" s="572"/>
    </row>
    <row r="14" spans="1:9" ht="12.75">
      <c r="A14" s="39" t="s">
        <v>128</v>
      </c>
      <c r="B14" s="52">
        <v>1379.78</v>
      </c>
      <c r="C14" s="52">
        <v>102.9</v>
      </c>
      <c r="D14" s="52">
        <v>1415.767</v>
      </c>
      <c r="E14" s="52">
        <v>2898.447</v>
      </c>
      <c r="F14" s="52">
        <v>1.8001395982961181</v>
      </c>
      <c r="G14" s="52">
        <v>2.2999552972731334</v>
      </c>
      <c r="H14" s="53">
        <v>0.177996266995092</v>
      </c>
      <c r="I14" s="572"/>
    </row>
    <row r="15" spans="1:9" ht="12.75">
      <c r="A15" s="39" t="s">
        <v>129</v>
      </c>
      <c r="B15" s="52">
        <v>264144.454</v>
      </c>
      <c r="C15" s="52">
        <v>8561.1</v>
      </c>
      <c r="D15" s="52">
        <v>56928.868</v>
      </c>
      <c r="E15" s="52">
        <v>329634.422</v>
      </c>
      <c r="F15" s="52">
        <v>1.7325264918471488</v>
      </c>
      <c r="G15" s="52">
        <v>2.6100914634146344</v>
      </c>
      <c r="H15" s="53">
        <v>0.951192447786132</v>
      </c>
      <c r="I15" s="572"/>
    </row>
    <row r="16" spans="1:9" ht="12.75">
      <c r="A16" s="39" t="s">
        <v>267</v>
      </c>
      <c r="B16" s="52">
        <v>5975.803</v>
      </c>
      <c r="C16" s="52">
        <v>293.054</v>
      </c>
      <c r="D16" s="52">
        <v>153.60299999999998</v>
      </c>
      <c r="E16" s="52">
        <v>6422.46</v>
      </c>
      <c r="F16" s="52">
        <v>2.0100002152681635</v>
      </c>
      <c r="G16" s="52">
        <v>1.6829610061448343</v>
      </c>
      <c r="H16" s="53">
        <v>1.1388713827081773</v>
      </c>
      <c r="I16" s="572"/>
    </row>
    <row r="17" spans="1:9" ht="12.75">
      <c r="A17" s="39" t="s">
        <v>130</v>
      </c>
      <c r="B17" s="52">
        <v>86585.488</v>
      </c>
      <c r="C17" s="52">
        <v>610.0809999999999</v>
      </c>
      <c r="D17" s="52">
        <v>511.205</v>
      </c>
      <c r="E17" s="52">
        <v>87706.774</v>
      </c>
      <c r="F17" s="52">
        <v>1.9406215077386513</v>
      </c>
      <c r="G17" s="52">
        <v>2.058886459050473</v>
      </c>
      <c r="H17" s="53">
        <v>3.632910492840138</v>
      </c>
      <c r="I17" s="572"/>
    </row>
    <row r="18" spans="1:9" ht="12.75">
      <c r="A18" s="39" t="s">
        <v>269</v>
      </c>
      <c r="B18" s="52">
        <v>47409.73399999999</v>
      </c>
      <c r="C18" s="52">
        <v>4723.894</v>
      </c>
      <c r="D18" s="52">
        <v>47.694</v>
      </c>
      <c r="E18" s="52">
        <v>52181.32199999999</v>
      </c>
      <c r="F18" s="52">
        <v>2.2793247641587557</v>
      </c>
      <c r="G18" s="52">
        <v>1.7984386278564748</v>
      </c>
      <c r="H18" s="53">
        <v>42.02114537444934</v>
      </c>
      <c r="I18" s="572"/>
    </row>
    <row r="19" spans="1:9" ht="12.75">
      <c r="A19" s="39" t="s">
        <v>131</v>
      </c>
      <c r="B19" s="52">
        <v>35350.294</v>
      </c>
      <c r="C19" s="52">
        <v>3500.55</v>
      </c>
      <c r="D19" s="52">
        <v>224.1</v>
      </c>
      <c r="E19" s="52">
        <v>39074.944</v>
      </c>
      <c r="F19" s="52">
        <v>1.9228402970668361</v>
      </c>
      <c r="G19" s="52">
        <v>1.2216367430139465</v>
      </c>
      <c r="H19" s="53">
        <v>2.7146525826145944</v>
      </c>
      <c r="I19" s="572"/>
    </row>
    <row r="20" spans="1:9" ht="12.75">
      <c r="A20" s="39" t="s">
        <v>132</v>
      </c>
      <c r="B20" s="52">
        <v>190967.32</v>
      </c>
      <c r="C20" s="52">
        <v>25080.416</v>
      </c>
      <c r="D20" s="52">
        <v>8236.105</v>
      </c>
      <c r="E20" s="52">
        <v>224283.84100000001</v>
      </c>
      <c r="F20" s="52">
        <v>2.1107772724468763</v>
      </c>
      <c r="G20" s="52">
        <v>2.58594100399247</v>
      </c>
      <c r="H20" s="53">
        <v>7.4692992678620165</v>
      </c>
      <c r="I20" s="572"/>
    </row>
    <row r="21" spans="1:9" ht="12.75">
      <c r="A21" s="39" t="s">
        <v>266</v>
      </c>
      <c r="B21" s="52">
        <v>28818.065999999995</v>
      </c>
      <c r="C21" s="52">
        <v>3024.3830000000003</v>
      </c>
      <c r="D21" s="52">
        <v>1627.78</v>
      </c>
      <c r="E21" s="52">
        <v>33470.229</v>
      </c>
      <c r="F21" s="52">
        <v>2.0977916022285252</v>
      </c>
      <c r="G21" s="52">
        <v>2.8811138515061536</v>
      </c>
      <c r="H21" s="53">
        <v>7</v>
      </c>
      <c r="I21" s="572"/>
    </row>
    <row r="22" spans="1:9" ht="12.75">
      <c r="A22" s="39" t="s">
        <v>133</v>
      </c>
      <c r="B22" s="52">
        <v>16771.992000000002</v>
      </c>
      <c r="C22" s="52">
        <v>7335.717</v>
      </c>
      <c r="D22" s="52">
        <v>63.357</v>
      </c>
      <c r="E22" s="52">
        <v>24171.066000000003</v>
      </c>
      <c r="F22" s="52">
        <v>1.9722907829699454</v>
      </c>
      <c r="G22" s="52">
        <v>1.2697606332708122</v>
      </c>
      <c r="H22" s="53">
        <v>3.670954284721015</v>
      </c>
      <c r="I22" s="572"/>
    </row>
    <row r="23" spans="1:9" ht="12.75">
      <c r="A23" s="39" t="s">
        <v>134</v>
      </c>
      <c r="B23" s="52">
        <v>177267.00600000002</v>
      </c>
      <c r="C23" s="52">
        <v>2951.2960000000003</v>
      </c>
      <c r="D23" s="52">
        <v>41620.771</v>
      </c>
      <c r="E23" s="52">
        <v>221839.07300000003</v>
      </c>
      <c r="F23" s="52">
        <v>1.984382854736591</v>
      </c>
      <c r="G23" s="52">
        <v>2.2855886058843167</v>
      </c>
      <c r="H23" s="53">
        <v>10.980627018596016</v>
      </c>
      <c r="I23" s="572"/>
    </row>
    <row r="24" spans="1:9" ht="12.75">
      <c r="A24" s="39" t="s">
        <v>135</v>
      </c>
      <c r="B24" s="52">
        <v>8212.945</v>
      </c>
      <c r="C24" s="52">
        <v>483.6019999999999</v>
      </c>
      <c r="D24" s="52">
        <v>0.565</v>
      </c>
      <c r="E24" s="52">
        <v>8697.112000000001</v>
      </c>
      <c r="F24" s="52">
        <v>1.5008167472754228</v>
      </c>
      <c r="G24" s="52">
        <v>1.344735920094765</v>
      </c>
      <c r="H24" s="53">
        <v>47.083333333333336</v>
      </c>
      <c r="I24" s="572"/>
    </row>
    <row r="25" spans="1:9" ht="12.75">
      <c r="A25" s="39"/>
      <c r="B25" s="52"/>
      <c r="C25" s="52"/>
      <c r="D25" s="52"/>
      <c r="E25" s="52"/>
      <c r="F25" s="52"/>
      <c r="G25" s="52"/>
      <c r="H25" s="53"/>
      <c r="I25" s="572"/>
    </row>
    <row r="26" spans="1:9" ht="12.75">
      <c r="A26" s="191" t="s">
        <v>110</v>
      </c>
      <c r="B26" s="220">
        <v>1054336.8850000002</v>
      </c>
      <c r="C26" s="220">
        <v>61968.812000000005</v>
      </c>
      <c r="D26" s="220">
        <v>131989.076</v>
      </c>
      <c r="E26" s="220">
        <v>1248294.773</v>
      </c>
      <c r="F26" s="220">
        <v>1.9127285512962147</v>
      </c>
      <c r="G26" s="220">
        <v>2.0009413031973375</v>
      </c>
      <c r="H26" s="221">
        <v>1.7254586400263086</v>
      </c>
      <c r="I26" s="572"/>
    </row>
    <row r="27" spans="1:9" ht="12.75">
      <c r="A27" s="39" t="s">
        <v>136</v>
      </c>
      <c r="B27" s="52">
        <v>10606.75</v>
      </c>
      <c r="C27" s="52">
        <v>623.414</v>
      </c>
      <c r="D27" s="52">
        <v>1327.826</v>
      </c>
      <c r="E27" s="52">
        <v>12557.99</v>
      </c>
      <c r="F27" s="52">
        <v>1.8807154653528477</v>
      </c>
      <c r="G27" s="52">
        <v>1.915750656853556</v>
      </c>
      <c r="H27" s="53">
        <v>0.30461921050156343</v>
      </c>
      <c r="I27" s="572"/>
    </row>
    <row r="28" spans="1:9" ht="12.75">
      <c r="A28" s="39"/>
      <c r="B28" s="52"/>
      <c r="C28" s="52"/>
      <c r="D28" s="52"/>
      <c r="E28" s="52"/>
      <c r="F28" s="52"/>
      <c r="G28" s="52"/>
      <c r="H28" s="53"/>
      <c r="I28" s="572"/>
    </row>
    <row r="29" spans="1:9" ht="13.5" thickBot="1">
      <c r="A29" s="56" t="s">
        <v>137</v>
      </c>
      <c r="B29" s="58">
        <v>1064943.6349999998</v>
      </c>
      <c r="C29" s="58">
        <v>62592.225999999995</v>
      </c>
      <c r="D29" s="58">
        <v>133316.902</v>
      </c>
      <c r="E29" s="58">
        <v>1260852.7629999998</v>
      </c>
      <c r="F29" s="58">
        <v>1.9124043312421608</v>
      </c>
      <c r="G29" s="58">
        <v>2.000055471685874</v>
      </c>
      <c r="H29" s="59">
        <v>1.6488589227912154</v>
      </c>
      <c r="I29" s="572"/>
    </row>
    <row r="30" spans="3:9" ht="12.75">
      <c r="C30" s="160"/>
      <c r="I30" s="39"/>
    </row>
    <row r="31" spans="2:9" ht="12.75">
      <c r="B31" s="109"/>
      <c r="C31" s="109"/>
      <c r="D31" s="109"/>
      <c r="E31" s="109"/>
      <c r="F31" s="109"/>
      <c r="H31" s="104"/>
      <c r="I31" s="39"/>
    </row>
    <row r="32" ht="12.75">
      <c r="I32" s="39"/>
    </row>
    <row r="34" ht="12.75">
      <c r="C34" s="160"/>
    </row>
  </sheetData>
  <mergeCells count="9">
    <mergeCell ref="G6:G7"/>
    <mergeCell ref="B6:B7"/>
    <mergeCell ref="C6:C7"/>
    <mergeCell ref="E6:E7"/>
    <mergeCell ref="F6:F7"/>
    <mergeCell ref="B5:E5"/>
    <mergeCell ref="F5:H5"/>
    <mergeCell ref="A3:H3"/>
    <mergeCell ref="A1:H1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34"/>
  <sheetViews>
    <sheetView zoomScale="75" zoomScaleNormal="75" workbookViewId="0" topLeftCell="A1">
      <selection activeCell="A30" sqref="A30"/>
    </sheetView>
  </sheetViews>
  <sheetFormatPr defaultColWidth="11.421875" defaultRowHeight="12.75"/>
  <cols>
    <col min="1" max="1" width="25.57421875" style="100" customWidth="1"/>
    <col min="2" max="7" width="13.7109375" style="100" customWidth="1"/>
    <col min="8" max="8" width="13.7109375" style="39" customWidth="1"/>
    <col min="9" max="9" width="11.28125" style="100" customWidth="1"/>
    <col min="10" max="16384" width="11.421875" style="100" customWidth="1"/>
  </cols>
  <sheetData>
    <row r="1" spans="1:10" s="342" customFormat="1" ht="18">
      <c r="A1" s="762" t="s">
        <v>0</v>
      </c>
      <c r="B1" s="762"/>
      <c r="C1" s="762"/>
      <c r="D1" s="762"/>
      <c r="E1" s="762"/>
      <c r="F1" s="762"/>
      <c r="G1" s="762"/>
      <c r="H1" s="762"/>
      <c r="I1" s="399"/>
      <c r="J1" s="399"/>
    </row>
    <row r="2" spans="1:8" ht="12.75">
      <c r="A2" s="776" t="s">
        <v>412</v>
      </c>
      <c r="B2" s="569"/>
      <c r="C2" s="569"/>
      <c r="D2" s="569"/>
      <c r="E2" s="569"/>
      <c r="F2" s="569"/>
      <c r="G2" s="569"/>
      <c r="H2" s="570"/>
    </row>
    <row r="3" spans="1:8" s="93" customFormat="1" ht="15">
      <c r="A3" s="761" t="s">
        <v>406</v>
      </c>
      <c r="B3" s="761"/>
      <c r="C3" s="761"/>
      <c r="D3" s="761"/>
      <c r="E3" s="761"/>
      <c r="F3" s="761"/>
      <c r="G3" s="761"/>
      <c r="H3" s="761"/>
    </row>
    <row r="4" spans="1:9" ht="13.5" thickBot="1">
      <c r="A4" s="571"/>
      <c r="B4" s="571"/>
      <c r="C4" s="571"/>
      <c r="D4" s="571"/>
      <c r="E4" s="571"/>
      <c r="F4" s="571"/>
      <c r="G4" s="571"/>
      <c r="H4" s="571"/>
      <c r="I4" s="39"/>
    </row>
    <row r="5" spans="1:9" ht="12.75">
      <c r="A5" s="113"/>
      <c r="B5" s="758" t="s">
        <v>39</v>
      </c>
      <c r="C5" s="759"/>
      <c r="D5" s="759"/>
      <c r="E5" s="760"/>
      <c r="F5" s="758" t="s">
        <v>122</v>
      </c>
      <c r="G5" s="759"/>
      <c r="H5" s="759"/>
      <c r="I5" s="39"/>
    </row>
    <row r="6" spans="1:9" ht="12.75">
      <c r="A6" s="60" t="s">
        <v>142</v>
      </c>
      <c r="B6" s="694" t="s">
        <v>64</v>
      </c>
      <c r="C6" s="694" t="s">
        <v>108</v>
      </c>
      <c r="D6" s="43" t="s">
        <v>65</v>
      </c>
      <c r="E6" s="694" t="s">
        <v>10</v>
      </c>
      <c r="F6" s="694" t="s">
        <v>64</v>
      </c>
      <c r="G6" s="694" t="s">
        <v>108</v>
      </c>
      <c r="H6" s="44" t="s">
        <v>65</v>
      </c>
      <c r="I6" s="39"/>
    </row>
    <row r="7" spans="1:9" ht="13.5" thickBot="1">
      <c r="A7" s="60"/>
      <c r="B7" s="690"/>
      <c r="C7" s="690"/>
      <c r="D7" s="91" t="s">
        <v>205</v>
      </c>
      <c r="E7" s="690"/>
      <c r="F7" s="690"/>
      <c r="G7" s="690"/>
      <c r="H7" s="95" t="s">
        <v>205</v>
      </c>
      <c r="I7" s="39"/>
    </row>
    <row r="8" spans="1:9" ht="12.75">
      <c r="A8" s="45" t="s">
        <v>124</v>
      </c>
      <c r="B8" s="52">
        <v>147555.365</v>
      </c>
      <c r="C8" s="52">
        <v>5743.519</v>
      </c>
      <c r="D8" s="52">
        <v>20532.447</v>
      </c>
      <c r="E8" s="52">
        <v>173831.331</v>
      </c>
      <c r="F8" s="52">
        <v>2.0026942349707264</v>
      </c>
      <c r="G8" s="52">
        <v>1.3690172879126672</v>
      </c>
      <c r="H8" s="53">
        <v>6.7274281220818795</v>
      </c>
      <c r="I8" s="572"/>
    </row>
    <row r="9" spans="1:9" ht="12.75">
      <c r="A9" s="39" t="s">
        <v>268</v>
      </c>
      <c r="B9" s="52" t="s">
        <v>46</v>
      </c>
      <c r="C9" s="52" t="s">
        <v>46</v>
      </c>
      <c r="D9" s="52">
        <v>0.276</v>
      </c>
      <c r="E9" s="52">
        <v>0.276</v>
      </c>
      <c r="F9" s="52" t="s">
        <v>46</v>
      </c>
      <c r="G9" s="52" t="s">
        <v>46</v>
      </c>
      <c r="H9" s="53">
        <v>46</v>
      </c>
      <c r="I9" s="572"/>
    </row>
    <row r="10" spans="1:9" ht="12.75">
      <c r="A10" s="39" t="s">
        <v>125</v>
      </c>
      <c r="B10" s="52" t="s">
        <v>46</v>
      </c>
      <c r="C10" s="52" t="s">
        <v>46</v>
      </c>
      <c r="D10" s="52" t="s">
        <v>46</v>
      </c>
      <c r="E10" s="52" t="s">
        <v>46</v>
      </c>
      <c r="F10" s="52" t="s">
        <v>46</v>
      </c>
      <c r="G10" s="52" t="s">
        <v>46</v>
      </c>
      <c r="H10" s="53" t="s">
        <v>46</v>
      </c>
      <c r="I10" s="572"/>
    </row>
    <row r="11" spans="1:9" ht="12.75">
      <c r="A11" s="39" t="s">
        <v>126</v>
      </c>
      <c r="B11" s="52">
        <v>15159.271</v>
      </c>
      <c r="C11" s="52">
        <v>8</v>
      </c>
      <c r="D11" s="52" t="s">
        <v>46</v>
      </c>
      <c r="E11" s="52">
        <v>15167.271</v>
      </c>
      <c r="F11" s="52">
        <v>1.580750517209737</v>
      </c>
      <c r="G11" s="52">
        <v>1.1428571428571428</v>
      </c>
      <c r="H11" s="53" t="s">
        <v>46</v>
      </c>
      <c r="I11" s="572"/>
    </row>
    <row r="12" spans="1:9" ht="12.75">
      <c r="A12" s="39" t="s">
        <v>265</v>
      </c>
      <c r="B12" s="52">
        <v>47598.039</v>
      </c>
      <c r="C12" s="52">
        <v>543.401</v>
      </c>
      <c r="D12" s="52">
        <v>3180.275</v>
      </c>
      <c r="E12" s="52">
        <v>51321.715</v>
      </c>
      <c r="F12" s="52">
        <v>1.6967391251651893</v>
      </c>
      <c r="G12" s="52">
        <v>2.5000046006624954</v>
      </c>
      <c r="H12" s="53">
        <v>5.374056030673405</v>
      </c>
      <c r="I12" s="572"/>
    </row>
    <row r="13" spans="1:9" ht="12.75">
      <c r="A13" s="39" t="s">
        <v>127</v>
      </c>
      <c r="B13" s="52">
        <v>4687.776</v>
      </c>
      <c r="C13" s="52" t="s">
        <v>46</v>
      </c>
      <c r="D13" s="52" t="s">
        <v>46</v>
      </c>
      <c r="E13" s="52">
        <v>4687.776</v>
      </c>
      <c r="F13" s="52">
        <v>1.6093754720556772</v>
      </c>
      <c r="G13" s="52" t="s">
        <v>46</v>
      </c>
      <c r="H13" s="53" t="s">
        <v>46</v>
      </c>
      <c r="I13" s="572"/>
    </row>
    <row r="14" spans="1:9" ht="12.75">
      <c r="A14" s="39" t="s">
        <v>128</v>
      </c>
      <c r="B14" s="52" t="s">
        <v>46</v>
      </c>
      <c r="C14" s="52" t="s">
        <v>46</v>
      </c>
      <c r="D14" s="52">
        <v>1961.401</v>
      </c>
      <c r="E14" s="52">
        <v>1961.401</v>
      </c>
      <c r="F14" s="52" t="s">
        <v>46</v>
      </c>
      <c r="G14" s="52" t="s">
        <v>46</v>
      </c>
      <c r="H14" s="53">
        <v>0.16535178038017065</v>
      </c>
      <c r="I14" s="572"/>
    </row>
    <row r="15" spans="1:9" ht="12.75">
      <c r="A15" s="39" t="s">
        <v>129</v>
      </c>
      <c r="B15" s="52">
        <v>286831.23600000003</v>
      </c>
      <c r="C15" s="52">
        <v>5998.7970000000005</v>
      </c>
      <c r="D15" s="52">
        <v>87791.086</v>
      </c>
      <c r="E15" s="52">
        <v>380621.119</v>
      </c>
      <c r="F15" s="52">
        <v>1.7357275615986076</v>
      </c>
      <c r="G15" s="52">
        <v>2.5618805411776764</v>
      </c>
      <c r="H15" s="53">
        <v>1.1525374940923172</v>
      </c>
      <c r="I15" s="572"/>
    </row>
    <row r="16" spans="1:9" ht="12.75">
      <c r="A16" s="39" t="s">
        <v>267</v>
      </c>
      <c r="B16" s="52">
        <v>5954.64</v>
      </c>
      <c r="C16" s="52">
        <v>210.41</v>
      </c>
      <c r="D16" s="52">
        <v>144.504</v>
      </c>
      <c r="E16" s="52">
        <v>6309.554</v>
      </c>
      <c r="F16" s="52">
        <v>1.9143471552946072</v>
      </c>
      <c r="G16" s="52">
        <v>1.803509132831049</v>
      </c>
      <c r="H16" s="53">
        <v>0.9864629625837106</v>
      </c>
      <c r="I16" s="572"/>
    </row>
    <row r="17" spans="1:9" ht="12.75">
      <c r="A17" s="39" t="s">
        <v>130</v>
      </c>
      <c r="B17" s="52">
        <v>92704.169</v>
      </c>
      <c r="C17" s="52">
        <v>576.663</v>
      </c>
      <c r="D17" s="52">
        <v>226.24599999999998</v>
      </c>
      <c r="E17" s="52">
        <v>93507.07800000001</v>
      </c>
      <c r="F17" s="52">
        <v>1.9222941023745401</v>
      </c>
      <c r="G17" s="52">
        <v>1.8226161767169313</v>
      </c>
      <c r="H17" s="53">
        <v>2.523011385812898</v>
      </c>
      <c r="I17" s="572"/>
    </row>
    <row r="18" spans="1:9" ht="12.75">
      <c r="A18" s="39" t="s">
        <v>269</v>
      </c>
      <c r="B18" s="52">
        <v>47164.194</v>
      </c>
      <c r="C18" s="52">
        <v>6973.751</v>
      </c>
      <c r="D18" s="52">
        <v>47.78</v>
      </c>
      <c r="E18" s="52">
        <v>54185.725000000006</v>
      </c>
      <c r="F18" s="52">
        <v>2.191081863357777</v>
      </c>
      <c r="G18" s="52">
        <v>1.8443685113214259</v>
      </c>
      <c r="H18" s="53">
        <v>45.591603053435115</v>
      </c>
      <c r="I18" s="572"/>
    </row>
    <row r="19" spans="1:9" ht="12.75">
      <c r="A19" s="39" t="s">
        <v>131</v>
      </c>
      <c r="B19" s="52">
        <v>41157.778999999995</v>
      </c>
      <c r="C19" s="52">
        <v>2160.0609999999997</v>
      </c>
      <c r="D19" s="52">
        <v>299.044</v>
      </c>
      <c r="E19" s="52">
        <v>43616.884</v>
      </c>
      <c r="F19" s="52">
        <v>1.8456149056602673</v>
      </c>
      <c r="G19" s="52">
        <v>1.1400766257640542</v>
      </c>
      <c r="H19" s="53">
        <v>2.899145895743051</v>
      </c>
      <c r="I19" s="572"/>
    </row>
    <row r="20" spans="1:9" ht="12.75">
      <c r="A20" s="39" t="s">
        <v>132</v>
      </c>
      <c r="B20" s="52">
        <v>217202.56699999998</v>
      </c>
      <c r="C20" s="52">
        <v>1541.975</v>
      </c>
      <c r="D20" s="52">
        <v>5654.621999999999</v>
      </c>
      <c r="E20" s="52">
        <v>224399.16400000002</v>
      </c>
      <c r="F20" s="52">
        <v>2.114806019130259</v>
      </c>
      <c r="G20" s="52">
        <v>3.239055407230647</v>
      </c>
      <c r="H20" s="53">
        <v>6.680183867960973</v>
      </c>
      <c r="I20" s="572"/>
    </row>
    <row r="21" spans="1:9" ht="12.75">
      <c r="A21" s="39" t="s">
        <v>266</v>
      </c>
      <c r="B21" s="52">
        <v>28737.505</v>
      </c>
      <c r="C21" s="52">
        <v>3065.3160000000003</v>
      </c>
      <c r="D21" s="52">
        <v>1789.201</v>
      </c>
      <c r="E21" s="52">
        <v>33592.022</v>
      </c>
      <c r="F21" s="52">
        <v>2.0877475701310524</v>
      </c>
      <c r="G21" s="52">
        <v>2.792332035541402</v>
      </c>
      <c r="H21" s="53">
        <v>7.000003912363067</v>
      </c>
      <c r="I21" s="572"/>
    </row>
    <row r="22" spans="1:9" ht="12.75">
      <c r="A22" s="39" t="s">
        <v>133</v>
      </c>
      <c r="B22" s="52">
        <v>16028.583999999999</v>
      </c>
      <c r="C22" s="52">
        <v>9558.56</v>
      </c>
      <c r="D22" s="52" t="s">
        <v>46</v>
      </c>
      <c r="E22" s="52">
        <v>25587.144</v>
      </c>
      <c r="F22" s="52">
        <v>1.8874671121309856</v>
      </c>
      <c r="G22" s="52">
        <v>1.197727483466114</v>
      </c>
      <c r="H22" s="53" t="s">
        <v>46</v>
      </c>
      <c r="I22" s="572"/>
    </row>
    <row r="23" spans="1:9" ht="12.75">
      <c r="A23" s="39" t="s">
        <v>134</v>
      </c>
      <c r="B23" s="52">
        <v>171423.523</v>
      </c>
      <c r="C23" s="52">
        <v>2287.198</v>
      </c>
      <c r="D23" s="52">
        <v>36216.129</v>
      </c>
      <c r="E23" s="52">
        <v>209926.85</v>
      </c>
      <c r="F23" s="52">
        <v>1.9966125721414627</v>
      </c>
      <c r="G23" s="52">
        <v>2.0661191217360044</v>
      </c>
      <c r="H23" s="53">
        <v>9.36508657683463</v>
      </c>
      <c r="I23" s="572"/>
    </row>
    <row r="24" spans="1:9" ht="12.75">
      <c r="A24" s="39" t="s">
        <v>135</v>
      </c>
      <c r="B24" s="52">
        <v>8826.262</v>
      </c>
      <c r="C24" s="52">
        <v>548.23</v>
      </c>
      <c r="D24" s="52">
        <v>1.496</v>
      </c>
      <c r="E24" s="52">
        <v>9375.988000000001</v>
      </c>
      <c r="F24" s="52">
        <v>1.4892462268824418</v>
      </c>
      <c r="G24" s="52">
        <v>1.3911889421503125</v>
      </c>
      <c r="H24" s="53">
        <v>44</v>
      </c>
      <c r="I24" s="572"/>
    </row>
    <row r="25" spans="1:9" ht="12.75">
      <c r="A25" s="39"/>
      <c r="B25" s="52"/>
      <c r="C25" s="52"/>
      <c r="D25" s="52"/>
      <c r="E25" s="52"/>
      <c r="F25" s="52"/>
      <c r="G25" s="52"/>
      <c r="H25" s="53"/>
      <c r="I25" s="572"/>
    </row>
    <row r="26" spans="1:9" ht="13.5" thickBot="1">
      <c r="A26" s="589" t="s">
        <v>110</v>
      </c>
      <c r="B26" s="58">
        <v>1131030.91</v>
      </c>
      <c r="C26" s="58">
        <v>39215.880999999994</v>
      </c>
      <c r="D26" s="58">
        <v>157844.507</v>
      </c>
      <c r="E26" s="58">
        <v>1328091.298</v>
      </c>
      <c r="F26" s="58">
        <v>1.9124837824201064</v>
      </c>
      <c r="G26" s="58">
        <v>1.639077479455985</v>
      </c>
      <c r="H26" s="59">
        <v>1.6274737082190613</v>
      </c>
      <c r="I26" s="572"/>
    </row>
    <row r="27" spans="3:9" ht="12.75">
      <c r="C27" s="160"/>
      <c r="I27" s="39"/>
    </row>
    <row r="28" spans="2:9" ht="12.75">
      <c r="B28" s="109"/>
      <c r="C28" s="109"/>
      <c r="D28" s="109"/>
      <c r="E28" s="109"/>
      <c r="F28" s="109"/>
      <c r="H28" s="104"/>
      <c r="I28" s="39"/>
    </row>
    <row r="29" ht="12.75">
      <c r="I29" s="39"/>
    </row>
    <row r="30" ht="12.75">
      <c r="H30" s="100"/>
    </row>
    <row r="31" ht="12.75">
      <c r="H31" s="100"/>
    </row>
    <row r="32" ht="12.75">
      <c r="H32" s="100"/>
    </row>
    <row r="33" ht="12.75">
      <c r="H33" s="100"/>
    </row>
    <row r="34" ht="12.75">
      <c r="H34" s="100"/>
    </row>
  </sheetData>
  <mergeCells count="9">
    <mergeCell ref="G6:G7"/>
    <mergeCell ref="B6:B7"/>
    <mergeCell ref="C6:C7"/>
    <mergeCell ref="E6:E7"/>
    <mergeCell ref="F6:F7"/>
    <mergeCell ref="A1:H1"/>
    <mergeCell ref="A3:H3"/>
    <mergeCell ref="B5:E5"/>
    <mergeCell ref="F5:H5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0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4"/>
  <dimension ref="A1:R31"/>
  <sheetViews>
    <sheetView showGridLines="0" zoomScale="75" zoomScaleNormal="75" workbookViewId="0" topLeftCell="A1">
      <selection activeCell="D43" sqref="D43"/>
    </sheetView>
  </sheetViews>
  <sheetFormatPr defaultColWidth="11.421875" defaultRowHeight="12.75"/>
  <cols>
    <col min="1" max="4" width="14.7109375" style="23" customWidth="1"/>
    <col min="5" max="5" width="16.8515625" style="23" customWidth="1"/>
    <col min="6" max="6" width="16.7109375" style="23" customWidth="1"/>
    <col min="7" max="16384" width="11.421875" style="23" customWidth="1"/>
  </cols>
  <sheetData>
    <row r="1" spans="1:6" ht="18">
      <c r="A1" s="701" t="s">
        <v>0</v>
      </c>
      <c r="B1" s="701"/>
      <c r="C1" s="701"/>
      <c r="D1" s="701"/>
      <c r="E1" s="701"/>
      <c r="F1" s="701"/>
    </row>
    <row r="2" spans="1:6" ht="12.75">
      <c r="A2" s="775" t="s">
        <v>412</v>
      </c>
      <c r="B2" s="17"/>
      <c r="C2" s="17"/>
      <c r="D2" s="17"/>
      <c r="E2" s="17"/>
      <c r="F2" s="17"/>
    </row>
    <row r="3" spans="1:6" ht="15">
      <c r="A3" s="763" t="s">
        <v>337</v>
      </c>
      <c r="B3" s="763"/>
      <c r="C3" s="763"/>
      <c r="D3" s="763"/>
      <c r="E3" s="763"/>
      <c r="F3" s="763"/>
    </row>
    <row r="4" spans="1:6" ht="15">
      <c r="A4" s="763" t="s">
        <v>283</v>
      </c>
      <c r="B4" s="763"/>
      <c r="C4" s="763"/>
      <c r="D4" s="763"/>
      <c r="E4" s="763"/>
      <c r="F4" s="763"/>
    </row>
    <row r="5" spans="1:6" ht="13.5" thickBot="1">
      <c r="A5" s="307"/>
      <c r="B5" s="307"/>
      <c r="C5" s="307"/>
      <c r="D5" s="307"/>
      <c r="E5" s="307"/>
      <c r="F5" s="308"/>
    </row>
    <row r="6" spans="1:6" ht="12.75">
      <c r="A6" s="764" t="s">
        <v>1</v>
      </c>
      <c r="B6" s="305"/>
      <c r="C6" s="305"/>
      <c r="D6" s="305"/>
      <c r="E6" s="20" t="s">
        <v>67</v>
      </c>
      <c r="F6" s="306"/>
    </row>
    <row r="7" spans="1:6" ht="12.75">
      <c r="A7" s="765"/>
      <c r="B7" s="20" t="s">
        <v>68</v>
      </c>
      <c r="C7" s="20" t="s">
        <v>69</v>
      </c>
      <c r="D7" s="20" t="s">
        <v>69</v>
      </c>
      <c r="E7" s="20" t="s">
        <v>70</v>
      </c>
      <c r="F7" s="18" t="s">
        <v>54</v>
      </c>
    </row>
    <row r="8" spans="1:6" ht="12.75">
      <c r="A8" s="765"/>
      <c r="B8" s="20" t="s">
        <v>71</v>
      </c>
      <c r="C8" s="20" t="s">
        <v>72</v>
      </c>
      <c r="D8" s="20" t="s">
        <v>55</v>
      </c>
      <c r="E8" s="20" t="s">
        <v>73</v>
      </c>
      <c r="F8" s="18" t="s">
        <v>55</v>
      </c>
    </row>
    <row r="9" spans="1:6" ht="15.75" customHeight="1">
      <c r="A9" s="765"/>
      <c r="B9" s="20" t="s">
        <v>74</v>
      </c>
      <c r="C9" s="20" t="s">
        <v>75</v>
      </c>
      <c r="D9" s="20" t="s">
        <v>62</v>
      </c>
      <c r="E9" s="20" t="s">
        <v>76</v>
      </c>
      <c r="F9" s="19" t="s">
        <v>254</v>
      </c>
    </row>
    <row r="10" spans="1:6" ht="15.75" customHeight="1" thickBot="1">
      <c r="A10" s="766"/>
      <c r="B10" s="186"/>
      <c r="C10" s="186"/>
      <c r="D10" s="186"/>
      <c r="E10" s="185" t="s">
        <v>253</v>
      </c>
      <c r="F10" s="187"/>
    </row>
    <row r="11" spans="1:6" ht="12.75">
      <c r="A11" s="2">
        <v>1990</v>
      </c>
      <c r="B11" s="50">
        <v>56554</v>
      </c>
      <c r="C11" s="303">
        <v>1.259504190685009</v>
      </c>
      <c r="D11" s="50">
        <v>71230</v>
      </c>
      <c r="E11" s="303">
        <v>183.12838820573847</v>
      </c>
      <c r="F11" s="50">
        <v>224900.60503266813</v>
      </c>
    </row>
    <row r="12" spans="1:6" ht="12.75">
      <c r="A12" s="3" t="s">
        <v>22</v>
      </c>
      <c r="B12" s="50">
        <v>65160</v>
      </c>
      <c r="C12" s="303">
        <v>1.196976672805402</v>
      </c>
      <c r="D12" s="50">
        <v>77995</v>
      </c>
      <c r="E12" s="303">
        <v>179.93100381041674</v>
      </c>
      <c r="F12" s="50">
        <v>241960.66624471475</v>
      </c>
    </row>
    <row r="13" spans="1:6" ht="12.75">
      <c r="A13" s="2">
        <v>1992</v>
      </c>
      <c r="B13" s="50">
        <v>78313</v>
      </c>
      <c r="C13" s="303">
        <v>1.1441523118766999</v>
      </c>
      <c r="D13" s="50">
        <v>89602</v>
      </c>
      <c r="E13" s="303">
        <v>156.22107629247654</v>
      </c>
      <c r="F13" s="50">
        <v>241340.01513721517</v>
      </c>
    </row>
    <row r="14" spans="1:6" ht="12.75">
      <c r="A14" s="2">
        <v>1993</v>
      </c>
      <c r="B14" s="50">
        <v>81478</v>
      </c>
      <c r="C14" s="303">
        <v>1.2004221998576303</v>
      </c>
      <c r="D14" s="50">
        <v>97808</v>
      </c>
      <c r="E14" s="303">
        <v>143.75608524755688</v>
      </c>
      <c r="F14" s="50">
        <v>242422.33079125936</v>
      </c>
    </row>
    <row r="15" spans="1:6" ht="12.75">
      <c r="A15" s="2">
        <v>1994</v>
      </c>
      <c r="B15" s="50">
        <v>87548</v>
      </c>
      <c r="C15" s="303">
        <v>1.1878169689770184</v>
      </c>
      <c r="D15" s="50">
        <v>103991</v>
      </c>
      <c r="E15" s="303">
        <v>161.762407894895</v>
      </c>
      <c r="F15" s="50">
        <v>290031.6303344487</v>
      </c>
    </row>
    <row r="16" spans="1:6" ht="12.75">
      <c r="A16" s="2">
        <v>1995</v>
      </c>
      <c r="B16" s="50">
        <v>97424</v>
      </c>
      <c r="C16" s="303">
        <v>1.214012974215799</v>
      </c>
      <c r="D16" s="50">
        <v>118274</v>
      </c>
      <c r="E16" s="303">
        <v>151.04636207373218</v>
      </c>
      <c r="F16" s="50">
        <v>308014.7832398034</v>
      </c>
    </row>
    <row r="17" spans="1:10" ht="12.75">
      <c r="A17" s="2">
        <v>1996</v>
      </c>
      <c r="B17" s="50">
        <v>104723</v>
      </c>
      <c r="C17" s="303">
        <v>1.206654698585793</v>
      </c>
      <c r="D17" s="50">
        <v>126364.5</v>
      </c>
      <c r="E17" s="303">
        <v>153.4023295229166</v>
      </c>
      <c r="F17" s="50">
        <v>334217.3908448033</v>
      </c>
      <c r="H17"/>
      <c r="I17"/>
      <c r="J17"/>
    </row>
    <row r="18" spans="1:6" ht="12.75">
      <c r="A18" s="2">
        <v>1997</v>
      </c>
      <c r="B18" s="50">
        <v>97538</v>
      </c>
      <c r="C18" s="303">
        <v>1.2526522996165597</v>
      </c>
      <c r="D18" s="50">
        <v>122181.2</v>
      </c>
      <c r="E18" s="303">
        <v>163.73973771831766</v>
      </c>
      <c r="F18" s="50">
        <v>344929.6145191261</v>
      </c>
    </row>
    <row r="19" spans="1:6" ht="12.75">
      <c r="A19" s="2">
        <v>1998</v>
      </c>
      <c r="B19" s="50">
        <v>104846.8</v>
      </c>
      <c r="C19" s="303">
        <v>1.23</v>
      </c>
      <c r="D19" s="50">
        <v>128864</v>
      </c>
      <c r="E19" s="303">
        <v>168.77020903200992</v>
      </c>
      <c r="F19" s="50">
        <v>374972.4864948436</v>
      </c>
    </row>
    <row r="20" spans="1:6" ht="12.75">
      <c r="A20" s="2">
        <v>1999</v>
      </c>
      <c r="B20" s="50">
        <v>84641</v>
      </c>
      <c r="C20" s="303">
        <v>1.19</v>
      </c>
      <c r="D20" s="50">
        <v>100988</v>
      </c>
      <c r="E20" s="303">
        <v>162.13503539961295</v>
      </c>
      <c r="F20" s="50">
        <v>282305.0509471744</v>
      </c>
    </row>
    <row r="21" spans="1:6" ht="12.75">
      <c r="A21" s="2">
        <v>2000</v>
      </c>
      <c r="B21" s="50">
        <v>86618.2</v>
      </c>
      <c r="C21" s="303">
        <v>1.2</v>
      </c>
      <c r="D21" s="50">
        <v>103596.2</v>
      </c>
      <c r="E21" s="303">
        <v>169.93</v>
      </c>
      <c r="F21" s="50">
        <v>303519.0045862069</v>
      </c>
    </row>
    <row r="22" spans="1:6" ht="12.75">
      <c r="A22" s="596">
        <v>2001</v>
      </c>
      <c r="B22" s="50">
        <v>93654.17832348502</v>
      </c>
      <c r="C22" s="303">
        <v>1.20796328973778</v>
      </c>
      <c r="D22" s="50">
        <v>113130.80934532566</v>
      </c>
      <c r="E22" s="303">
        <v>195.96</v>
      </c>
      <c r="F22" s="50">
        <v>382226.09309155203</v>
      </c>
    </row>
    <row r="23" spans="1:6" ht="12.75" customHeight="1">
      <c r="A23" s="4" t="s">
        <v>321</v>
      </c>
      <c r="B23" s="50">
        <v>68468.63544668589</v>
      </c>
      <c r="C23" s="303">
        <v>1.2352658240444392</v>
      </c>
      <c r="D23" s="50">
        <v>119019.6434</v>
      </c>
      <c r="E23" s="303">
        <v>139.57</v>
      </c>
      <c r="F23" s="50">
        <v>286406.4074023793</v>
      </c>
    </row>
    <row r="24" spans="1:6" ht="12.75">
      <c r="A24" s="596">
        <v>2003</v>
      </c>
      <c r="B24" s="50">
        <v>64060.3083573487</v>
      </c>
      <c r="C24" s="303">
        <v>1.2356824474567756</v>
      </c>
      <c r="D24" s="50">
        <v>111582.52426246271</v>
      </c>
      <c r="E24" s="303">
        <v>182.69</v>
      </c>
      <c r="F24" s="50">
        <v>351465.7130605054</v>
      </c>
    </row>
    <row r="25" spans="1:6" s="171" customFormat="1" ht="15" customHeight="1">
      <c r="A25" s="2">
        <v>2004</v>
      </c>
      <c r="B25" s="50">
        <v>62317.05619596542</v>
      </c>
      <c r="C25" s="303">
        <v>1.157923224607859</v>
      </c>
      <c r="D25" s="50">
        <v>72158.36665850144</v>
      </c>
      <c r="E25" s="303">
        <v>172.22</v>
      </c>
      <c r="F25" s="50">
        <v>214260.58458495032</v>
      </c>
    </row>
    <row r="26" spans="1:6" s="171" customFormat="1" ht="15" customHeight="1">
      <c r="A26" s="2">
        <v>2005</v>
      </c>
      <c r="B26" s="50">
        <v>61048.84878018573</v>
      </c>
      <c r="C26" s="303">
        <v>1.1552052324166013</v>
      </c>
      <c r="D26" s="50">
        <v>70523.94954388042</v>
      </c>
      <c r="E26" s="303">
        <v>173.83</v>
      </c>
      <c r="F26" s="50">
        <v>211365.14050366782</v>
      </c>
    </row>
    <row r="27" spans="1:6" s="171" customFormat="1" ht="15" customHeight="1">
      <c r="A27" s="583">
        <v>2006</v>
      </c>
      <c r="B27" s="50">
        <v>61617.92021492566</v>
      </c>
      <c r="C27" s="303">
        <v>1.1734825310385681</v>
      </c>
      <c r="D27" s="50">
        <v>72307.5529711435</v>
      </c>
      <c r="E27" s="303">
        <v>174.21</v>
      </c>
      <c r="F27" s="50">
        <v>217184.46212246397</v>
      </c>
    </row>
    <row r="28" spans="1:6" s="171" customFormat="1" ht="15" customHeight="1" thickBot="1">
      <c r="A28" s="272">
        <v>2007</v>
      </c>
      <c r="B28" s="300">
        <v>61847.888</v>
      </c>
      <c r="C28" s="304">
        <v>1.2072587959672931</v>
      </c>
      <c r="D28" s="300">
        <v>74666.4068</v>
      </c>
      <c r="E28" s="304">
        <v>145.57</v>
      </c>
      <c r="F28" s="300">
        <v>187399.80754958623</v>
      </c>
    </row>
    <row r="29" spans="1:6" ht="15" customHeight="1">
      <c r="A29" s="17" t="s">
        <v>255</v>
      </c>
      <c r="B29" s="17"/>
      <c r="C29" s="309"/>
      <c r="D29" s="17"/>
      <c r="E29" s="17"/>
      <c r="F29" s="17"/>
    </row>
    <row r="30" ht="12" customHeight="1">
      <c r="A30" s="17" t="s">
        <v>256</v>
      </c>
    </row>
    <row r="31" spans="1:18" s="1" customFormat="1" ht="12.75" customHeight="1">
      <c r="A31" s="264" t="s">
        <v>322</v>
      </c>
      <c r="B31" s="261"/>
      <c r="C31" s="262"/>
      <c r="D31" s="263"/>
      <c r="E31" s="263"/>
      <c r="I31"/>
      <c r="J31"/>
      <c r="K31"/>
      <c r="L31"/>
      <c r="M31"/>
      <c r="N31"/>
      <c r="O31"/>
      <c r="P31"/>
      <c r="Q31"/>
      <c r="R31"/>
    </row>
  </sheetData>
  <mergeCells count="4">
    <mergeCell ref="A1:F1"/>
    <mergeCell ref="A3:F3"/>
    <mergeCell ref="A4:F4"/>
    <mergeCell ref="A6:A10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6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318"/>
  <dimension ref="A1:F33"/>
  <sheetViews>
    <sheetView showGridLines="0" zoomScale="75" zoomScaleNormal="75" workbookViewId="0" topLeftCell="A1">
      <selection activeCell="E37" sqref="E37"/>
    </sheetView>
  </sheetViews>
  <sheetFormatPr defaultColWidth="11.421875" defaultRowHeight="12.75"/>
  <cols>
    <col min="1" max="1" width="40.7109375" style="23" customWidth="1"/>
    <col min="2" max="3" width="25.421875" style="23" customWidth="1"/>
    <col min="4" max="4" width="26.421875" style="23" customWidth="1"/>
    <col min="5" max="5" width="11.28125" style="23" customWidth="1"/>
    <col min="6" max="16384" width="11.421875" style="23" customWidth="1"/>
  </cols>
  <sheetData>
    <row r="1" spans="1:6" s="21" customFormat="1" ht="18">
      <c r="A1" s="649" t="s">
        <v>0</v>
      </c>
      <c r="B1" s="649"/>
      <c r="C1" s="649"/>
      <c r="D1" s="649"/>
      <c r="E1" s="32"/>
      <c r="F1" s="32"/>
    </row>
    <row r="2" ht="12.75">
      <c r="A2" s="768" t="s">
        <v>412</v>
      </c>
    </row>
    <row r="3" spans="1:4" s="162" customFormat="1" ht="15">
      <c r="A3" s="752" t="s">
        <v>371</v>
      </c>
      <c r="B3" s="752"/>
      <c r="C3" s="752"/>
      <c r="D3" s="752"/>
    </row>
    <row r="4" spans="1:5" s="24" customFormat="1" ht="15">
      <c r="A4" s="639" t="s">
        <v>264</v>
      </c>
      <c r="B4" s="639"/>
      <c r="C4" s="639"/>
      <c r="D4" s="639"/>
      <c r="E4" s="37"/>
    </row>
    <row r="5" spans="1:5" ht="13.5" thickBot="1">
      <c r="A5" s="297"/>
      <c r="B5" s="297"/>
      <c r="C5" s="297"/>
      <c r="D5" s="297"/>
      <c r="E5" s="22"/>
    </row>
    <row r="6" spans="1:5" ht="12.75">
      <c r="A6" s="767" t="s">
        <v>142</v>
      </c>
      <c r="B6" s="80" t="s">
        <v>68</v>
      </c>
      <c r="C6" s="80" t="s">
        <v>69</v>
      </c>
      <c r="D6" s="81" t="s">
        <v>69</v>
      </c>
      <c r="E6" s="22"/>
    </row>
    <row r="7" spans="1:5" ht="12.75">
      <c r="A7" s="739"/>
      <c r="B7" s="80" t="s">
        <v>71</v>
      </c>
      <c r="C7" s="80" t="s">
        <v>72</v>
      </c>
      <c r="D7" s="81" t="s">
        <v>55</v>
      </c>
      <c r="E7" s="22"/>
    </row>
    <row r="8" spans="1:5" ht="13.5" thickBot="1">
      <c r="A8" s="740"/>
      <c r="B8" s="101" t="s">
        <v>74</v>
      </c>
      <c r="C8" s="101" t="s">
        <v>75</v>
      </c>
      <c r="D8" s="102" t="s">
        <v>62</v>
      </c>
      <c r="E8" s="22"/>
    </row>
    <row r="9" spans="1:5" ht="12.75">
      <c r="A9" s="45" t="s">
        <v>124</v>
      </c>
      <c r="B9" s="50">
        <v>5831.628</v>
      </c>
      <c r="C9" s="290">
        <v>1.2576170839429401</v>
      </c>
      <c r="D9" s="293">
        <f>7.333955*1000</f>
        <v>7333.955</v>
      </c>
      <c r="E9" s="105"/>
    </row>
    <row r="10" spans="1:5" ht="12.75">
      <c r="A10" s="39" t="s">
        <v>268</v>
      </c>
      <c r="B10" s="50">
        <v>333.485</v>
      </c>
      <c r="C10" s="290">
        <v>1.2442508658560354</v>
      </c>
      <c r="D10" s="293">
        <v>414.93899999999996</v>
      </c>
      <c r="E10" s="105"/>
    </row>
    <row r="11" spans="1:5" ht="12.75">
      <c r="A11" s="39" t="s">
        <v>125</v>
      </c>
      <c r="B11" s="50">
        <v>94.812</v>
      </c>
      <c r="C11" s="290">
        <v>1.1999957811247524</v>
      </c>
      <c r="D11" s="293">
        <v>113.77400000000002</v>
      </c>
      <c r="E11" s="105"/>
    </row>
    <row r="12" spans="1:5" ht="12.75">
      <c r="A12" s="39" t="s">
        <v>126</v>
      </c>
      <c r="B12" s="50">
        <v>1119.973</v>
      </c>
      <c r="C12" s="290">
        <v>1.5352620107806172</v>
      </c>
      <c r="D12" s="293">
        <v>1719.452</v>
      </c>
      <c r="E12" s="105"/>
    </row>
    <row r="13" spans="1:5" ht="12.75">
      <c r="A13" s="39" t="s">
        <v>265</v>
      </c>
      <c r="B13" s="50">
        <v>1925.356</v>
      </c>
      <c r="C13" s="290">
        <v>1.215230175614276</v>
      </c>
      <c r="D13" s="293">
        <v>2339.7507100000003</v>
      </c>
      <c r="E13" s="105"/>
    </row>
    <row r="14" spans="1:5" ht="12.75">
      <c r="A14" s="39" t="s">
        <v>127</v>
      </c>
      <c r="B14" s="50">
        <v>578.478</v>
      </c>
      <c r="C14" s="290">
        <v>1.0999640435764195</v>
      </c>
      <c r="D14" s="293">
        <v>636.305</v>
      </c>
      <c r="E14" s="105"/>
    </row>
    <row r="15" spans="1:5" ht="12.75">
      <c r="A15" s="39" t="s">
        <v>128</v>
      </c>
      <c r="B15" s="50">
        <v>5231.779</v>
      </c>
      <c r="C15" s="290">
        <v>1.192371466761115</v>
      </c>
      <c r="D15" s="293">
        <v>6238.223999999999</v>
      </c>
      <c r="E15" s="105"/>
    </row>
    <row r="16" spans="1:5" ht="12.75">
      <c r="A16" s="39" t="s">
        <v>129</v>
      </c>
      <c r="B16" s="50">
        <v>13302.659</v>
      </c>
      <c r="C16" s="290">
        <v>1.1596741373284845</v>
      </c>
      <c r="D16" s="293">
        <v>15426.7496</v>
      </c>
      <c r="E16" s="105"/>
    </row>
    <row r="17" spans="1:5" ht="12.75">
      <c r="A17" s="39" t="s">
        <v>267</v>
      </c>
      <c r="B17" s="50">
        <v>8.795</v>
      </c>
      <c r="C17" s="290">
        <v>1.2072768618533258</v>
      </c>
      <c r="D17" s="293">
        <v>10.618</v>
      </c>
      <c r="E17" s="105"/>
    </row>
    <row r="18" spans="1:5" ht="12.75">
      <c r="A18" s="39" t="s">
        <v>130</v>
      </c>
      <c r="B18" s="50">
        <v>4339.597</v>
      </c>
      <c r="C18" s="290">
        <v>1.1944097574037404</v>
      </c>
      <c r="D18" s="293">
        <v>5183.257</v>
      </c>
      <c r="E18" s="105"/>
    </row>
    <row r="19" spans="1:5" ht="12.75">
      <c r="A19" s="39" t="s">
        <v>269</v>
      </c>
      <c r="B19" s="50" t="s">
        <v>46</v>
      </c>
      <c r="C19" s="290" t="s">
        <v>46</v>
      </c>
      <c r="D19" s="293" t="s">
        <v>46</v>
      </c>
      <c r="E19" s="105"/>
    </row>
    <row r="20" spans="1:5" ht="12.75">
      <c r="A20" s="39" t="s">
        <v>131</v>
      </c>
      <c r="B20" s="50">
        <v>5988.51</v>
      </c>
      <c r="C20" s="290">
        <v>1.0580990930966134</v>
      </c>
      <c r="D20" s="293">
        <v>6336.437000000001</v>
      </c>
      <c r="E20" s="105"/>
    </row>
    <row r="21" spans="1:5" ht="12.75">
      <c r="A21" s="39" t="s">
        <v>132</v>
      </c>
      <c r="B21" s="50">
        <v>5615.728</v>
      </c>
      <c r="C21" s="290">
        <v>1.0650472992993965</v>
      </c>
      <c r="D21" s="293">
        <v>5981.015940000001</v>
      </c>
      <c r="E21" s="105"/>
    </row>
    <row r="22" spans="1:5" ht="12.75">
      <c r="A22" s="39" t="s">
        <v>266</v>
      </c>
      <c r="B22" s="50">
        <v>470.952</v>
      </c>
      <c r="C22" s="290">
        <v>1.0999953286109838</v>
      </c>
      <c r="D22" s="293">
        <v>518.045</v>
      </c>
      <c r="E22" s="105"/>
    </row>
    <row r="23" spans="1:5" ht="12.75">
      <c r="A23" s="39" t="s">
        <v>133</v>
      </c>
      <c r="B23" s="50">
        <v>72.5</v>
      </c>
      <c r="C23" s="290">
        <v>1</v>
      </c>
      <c r="D23" s="293">
        <v>72.5</v>
      </c>
      <c r="E23" s="105"/>
    </row>
    <row r="24" spans="1:5" ht="12.75">
      <c r="A24" s="39" t="s">
        <v>134</v>
      </c>
      <c r="B24" s="50">
        <v>484.719</v>
      </c>
      <c r="C24" s="290">
        <v>1.0877580618874028</v>
      </c>
      <c r="D24" s="293">
        <v>527.257</v>
      </c>
      <c r="E24" s="105"/>
    </row>
    <row r="25" spans="1:5" ht="12.75">
      <c r="A25" s="39" t="s">
        <v>135</v>
      </c>
      <c r="B25" s="50">
        <v>225.798</v>
      </c>
      <c r="C25" s="290">
        <v>1.3150825073738475</v>
      </c>
      <c r="D25" s="293">
        <v>296.94300000000004</v>
      </c>
      <c r="E25" s="105"/>
    </row>
    <row r="26" spans="1:5" ht="12.75">
      <c r="A26" s="39"/>
      <c r="B26" s="50"/>
      <c r="C26" s="290"/>
      <c r="D26" s="293"/>
      <c r="E26" s="105"/>
    </row>
    <row r="27" spans="1:5" ht="12.75">
      <c r="A27" s="191" t="s">
        <v>110</v>
      </c>
      <c r="B27" s="223">
        <v>45624.769</v>
      </c>
      <c r="C27" s="291">
        <v>1.1649203571858087</v>
      </c>
      <c r="D27" s="295">
        <v>53149.22220000001</v>
      </c>
      <c r="E27" s="105"/>
    </row>
    <row r="28" spans="1:5" ht="12.75">
      <c r="A28" s="39" t="s">
        <v>136</v>
      </c>
      <c r="B28" s="50">
        <v>15993.15121492566</v>
      </c>
      <c r="C28" s="290">
        <v>1.197908433659025</v>
      </c>
      <c r="D28" s="293">
        <v>19158.33072114353</v>
      </c>
      <c r="E28" s="105"/>
    </row>
    <row r="29" spans="1:5" ht="12.75">
      <c r="A29" s="39"/>
      <c r="B29" s="50"/>
      <c r="C29" s="290"/>
      <c r="D29" s="293"/>
      <c r="E29" s="105"/>
    </row>
    <row r="30" spans="1:5" ht="13.5" thickBot="1">
      <c r="A30" s="56" t="s">
        <v>137</v>
      </c>
      <c r="B30" s="75">
        <v>61617.92021492566</v>
      </c>
      <c r="C30" s="292">
        <v>1.1734825310385681</v>
      </c>
      <c r="D30" s="296">
        <v>72307.55297114352</v>
      </c>
      <c r="E30" s="105"/>
    </row>
    <row r="31" spans="1:5" ht="12.75">
      <c r="A31" s="100"/>
      <c r="B31" s="100"/>
      <c r="C31" s="100"/>
      <c r="D31" s="100"/>
      <c r="E31" s="39"/>
    </row>
    <row r="32" spans="1:5" ht="12.75">
      <c r="A32" s="100"/>
      <c r="B32" s="109"/>
      <c r="C32" s="100"/>
      <c r="D32" s="104"/>
      <c r="E32" s="39"/>
    </row>
    <row r="33" ht="12.75">
      <c r="E33" s="22"/>
    </row>
  </sheetData>
  <mergeCells count="4">
    <mergeCell ref="A1:D1"/>
    <mergeCell ref="A3:D3"/>
    <mergeCell ref="A4:D4"/>
    <mergeCell ref="A6:A8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2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33"/>
  <sheetViews>
    <sheetView zoomScale="75" zoomScaleNormal="75" workbookViewId="0" topLeftCell="A1">
      <selection activeCell="G23" sqref="G23"/>
    </sheetView>
  </sheetViews>
  <sheetFormatPr defaultColWidth="11.421875" defaultRowHeight="12.75"/>
  <cols>
    <col min="1" max="1" width="40.7109375" style="100" customWidth="1"/>
    <col min="2" max="3" width="25.421875" style="100" customWidth="1"/>
    <col min="4" max="4" width="26.421875" style="100" customWidth="1"/>
    <col min="5" max="5" width="11.28125" style="100" customWidth="1"/>
    <col min="6" max="16384" width="11.421875" style="100" customWidth="1"/>
  </cols>
  <sheetData>
    <row r="1" spans="1:6" s="342" customFormat="1" ht="18">
      <c r="A1" s="676" t="s">
        <v>0</v>
      </c>
      <c r="B1" s="676"/>
      <c r="C1" s="676"/>
      <c r="D1" s="676"/>
      <c r="E1" s="399"/>
      <c r="F1" s="399"/>
    </row>
    <row r="2" ht="12.75">
      <c r="A2" s="770" t="s">
        <v>412</v>
      </c>
    </row>
    <row r="3" spans="1:4" s="93" customFormat="1" ht="15">
      <c r="A3" s="639" t="s">
        <v>407</v>
      </c>
      <c r="B3" s="639"/>
      <c r="C3" s="639"/>
      <c r="D3" s="639"/>
    </row>
    <row r="4" spans="1:5" s="93" customFormat="1" ht="15">
      <c r="A4" s="639" t="s">
        <v>264</v>
      </c>
      <c r="B4" s="639"/>
      <c r="C4" s="639"/>
      <c r="D4" s="639"/>
      <c r="E4" s="38"/>
    </row>
    <row r="5" spans="1:5" ht="13.5" thickBot="1">
      <c r="A5" s="571"/>
      <c r="B5" s="571"/>
      <c r="C5" s="571"/>
      <c r="D5" s="571"/>
      <c r="E5" s="39"/>
    </row>
    <row r="6" spans="1:5" ht="12.75">
      <c r="A6" s="767" t="s">
        <v>142</v>
      </c>
      <c r="B6" s="80" t="s">
        <v>68</v>
      </c>
      <c r="C6" s="80" t="s">
        <v>69</v>
      </c>
      <c r="D6" s="81" t="s">
        <v>69</v>
      </c>
      <c r="E6" s="39"/>
    </row>
    <row r="7" spans="1:5" ht="12.75">
      <c r="A7" s="678"/>
      <c r="B7" s="80" t="s">
        <v>71</v>
      </c>
      <c r="C7" s="80" t="s">
        <v>72</v>
      </c>
      <c r="D7" s="81" t="s">
        <v>55</v>
      </c>
      <c r="E7" s="39"/>
    </row>
    <row r="8" spans="1:5" ht="13.5" thickBot="1">
      <c r="A8" s="679"/>
      <c r="B8" s="91" t="s">
        <v>74</v>
      </c>
      <c r="C8" s="91" t="s">
        <v>75</v>
      </c>
      <c r="D8" s="95" t="s">
        <v>62</v>
      </c>
      <c r="E8" s="39"/>
    </row>
    <row r="9" spans="1:5" ht="12.75">
      <c r="A9" s="45" t="s">
        <v>124</v>
      </c>
      <c r="B9" s="50">
        <v>6608.177</v>
      </c>
      <c r="C9" s="52">
        <v>1.341693631995632</v>
      </c>
      <c r="D9" s="53">
        <v>8866.149000000001</v>
      </c>
      <c r="E9" s="572"/>
    </row>
    <row r="10" spans="1:5" ht="12.75">
      <c r="A10" s="39" t="s">
        <v>268</v>
      </c>
      <c r="B10" s="50">
        <v>286.161</v>
      </c>
      <c r="C10" s="52">
        <v>1.291203203790873</v>
      </c>
      <c r="D10" s="53">
        <v>369.492</v>
      </c>
      <c r="E10" s="572"/>
    </row>
    <row r="11" spans="1:5" ht="12.75">
      <c r="A11" s="39" t="s">
        <v>125</v>
      </c>
      <c r="B11" s="50">
        <v>88.14</v>
      </c>
      <c r="C11" s="52">
        <v>1.2011345586566824</v>
      </c>
      <c r="D11" s="53">
        <v>105.868</v>
      </c>
      <c r="E11" s="572"/>
    </row>
    <row r="12" spans="1:5" ht="12.75">
      <c r="A12" s="39" t="s">
        <v>126</v>
      </c>
      <c r="B12" s="50">
        <v>1156.423</v>
      </c>
      <c r="C12" s="52">
        <v>1.6509287691441628</v>
      </c>
      <c r="D12" s="53">
        <v>1909.172</v>
      </c>
      <c r="E12" s="572"/>
    </row>
    <row r="13" spans="1:5" ht="12.75">
      <c r="A13" s="39" t="s">
        <v>265</v>
      </c>
      <c r="B13" s="50">
        <v>2069.987</v>
      </c>
      <c r="C13" s="52">
        <v>1.2151014909755473</v>
      </c>
      <c r="D13" s="53">
        <v>2515.24429</v>
      </c>
      <c r="E13" s="572"/>
    </row>
    <row r="14" spans="1:5" ht="12.75">
      <c r="A14" s="39" t="s">
        <v>127</v>
      </c>
      <c r="B14" s="50">
        <v>514.232</v>
      </c>
      <c r="C14" s="52">
        <v>1.1138824499447721</v>
      </c>
      <c r="D14" s="53">
        <v>572.794</v>
      </c>
      <c r="E14" s="572"/>
    </row>
    <row r="15" spans="1:5" ht="12.75">
      <c r="A15" s="39" t="s">
        <v>128</v>
      </c>
      <c r="B15" s="50">
        <v>5229.119000000001</v>
      </c>
      <c r="C15" s="52">
        <v>1.4009849460301056</v>
      </c>
      <c r="D15" s="53">
        <v>7325.9169999999995</v>
      </c>
      <c r="E15" s="572"/>
    </row>
    <row r="16" spans="1:5" ht="12.75">
      <c r="A16" s="39" t="s">
        <v>129</v>
      </c>
      <c r="B16" s="50">
        <v>13944</v>
      </c>
      <c r="C16" s="52">
        <v>1.1502643932874355</v>
      </c>
      <c r="D16" s="53">
        <v>16039.286699999999</v>
      </c>
      <c r="E16" s="572"/>
    </row>
    <row r="17" spans="1:5" ht="12.75">
      <c r="A17" s="39" t="s">
        <v>267</v>
      </c>
      <c r="B17" s="50">
        <v>7.77</v>
      </c>
      <c r="C17" s="52">
        <v>1.2054054054054055</v>
      </c>
      <c r="D17" s="53">
        <v>9.366</v>
      </c>
      <c r="E17" s="572"/>
    </row>
    <row r="18" spans="1:5" ht="12.75">
      <c r="A18" s="39" t="s">
        <v>130</v>
      </c>
      <c r="B18" s="50">
        <v>4483.655</v>
      </c>
      <c r="C18" s="52">
        <v>1.1983956169687453</v>
      </c>
      <c r="D18" s="53">
        <v>5373.1925</v>
      </c>
      <c r="E18" s="572"/>
    </row>
    <row r="19" spans="1:5" ht="12.75">
      <c r="A19" s="39" t="s">
        <v>269</v>
      </c>
      <c r="B19" s="50" t="s">
        <v>46</v>
      </c>
      <c r="C19" s="52" t="s">
        <v>46</v>
      </c>
      <c r="D19" s="53" t="s">
        <v>46</v>
      </c>
      <c r="E19" s="572"/>
    </row>
    <row r="20" spans="1:5" ht="12.75">
      <c r="A20" s="39" t="s">
        <v>131</v>
      </c>
      <c r="B20" s="50">
        <v>6497.95</v>
      </c>
      <c r="C20" s="52">
        <v>1.0657676651867127</v>
      </c>
      <c r="D20" s="53">
        <v>6925.305</v>
      </c>
      <c r="E20" s="572"/>
    </row>
    <row r="21" spans="1:5" ht="12.75">
      <c r="A21" s="39" t="s">
        <v>132</v>
      </c>
      <c r="B21" s="50">
        <v>5057.459000000001</v>
      </c>
      <c r="C21" s="52">
        <v>1.051629721565711</v>
      </c>
      <c r="D21" s="53">
        <v>5318.5742</v>
      </c>
      <c r="E21" s="572"/>
    </row>
    <row r="22" spans="1:5" ht="12.75">
      <c r="A22" s="39" t="s">
        <v>266</v>
      </c>
      <c r="B22" s="50">
        <v>489.315</v>
      </c>
      <c r="C22" s="52">
        <v>1.102247018791576</v>
      </c>
      <c r="D22" s="53">
        <v>539.346</v>
      </c>
      <c r="E22" s="572"/>
    </row>
    <row r="23" spans="1:5" ht="12.75">
      <c r="A23" s="39" t="s">
        <v>133</v>
      </c>
      <c r="B23" s="50" t="s">
        <v>46</v>
      </c>
      <c r="C23" s="52" t="s">
        <v>46</v>
      </c>
      <c r="D23" s="53" t="s">
        <v>46</v>
      </c>
      <c r="E23" s="572"/>
    </row>
    <row r="24" spans="1:5" ht="12.75">
      <c r="A24" s="39" t="s">
        <v>134</v>
      </c>
      <c r="B24" s="50">
        <v>464.103</v>
      </c>
      <c r="C24" s="52">
        <v>1.0882562706985301</v>
      </c>
      <c r="D24" s="53">
        <v>505.063</v>
      </c>
      <c r="E24" s="572"/>
    </row>
    <row r="25" spans="1:5" ht="12.75">
      <c r="A25" s="39" t="s">
        <v>135</v>
      </c>
      <c r="B25" s="50">
        <v>224.60399999999998</v>
      </c>
      <c r="C25" s="52">
        <v>1.3137032287937882</v>
      </c>
      <c r="D25" s="53">
        <v>295.063</v>
      </c>
      <c r="E25" s="572"/>
    </row>
    <row r="26" spans="1:5" ht="12.75">
      <c r="A26" s="39"/>
      <c r="B26" s="50"/>
      <c r="C26" s="52"/>
      <c r="D26" s="53"/>
      <c r="E26" s="572"/>
    </row>
    <row r="27" spans="1:5" ht="12.75">
      <c r="A27" s="191" t="s">
        <v>110</v>
      </c>
      <c r="B27" s="223">
        <v>47121.09500000001</v>
      </c>
      <c r="C27" s="220">
        <v>1.2026425256034479</v>
      </c>
      <c r="D27" s="221">
        <v>56669.83269</v>
      </c>
      <c r="E27" s="572"/>
    </row>
    <row r="28" spans="1:5" ht="12.75">
      <c r="A28" s="39" t="s">
        <v>136</v>
      </c>
      <c r="B28" s="50">
        <v>14726.793</v>
      </c>
      <c r="C28" s="52">
        <v>1.2220294065381372</v>
      </c>
      <c r="D28" s="53">
        <v>17996.574109999994</v>
      </c>
      <c r="E28" s="572"/>
    </row>
    <row r="29" spans="1:5" ht="12.75">
      <c r="A29" s="39"/>
      <c r="B29" s="50"/>
      <c r="C29" s="52"/>
      <c r="D29" s="53"/>
      <c r="E29" s="572"/>
    </row>
    <row r="30" spans="1:5" ht="13.5" thickBot="1">
      <c r="A30" s="56" t="s">
        <v>137</v>
      </c>
      <c r="B30" s="75">
        <v>61847.888</v>
      </c>
      <c r="C30" s="58">
        <v>1.2072587959672931</v>
      </c>
      <c r="D30" s="59">
        <v>74666.4068</v>
      </c>
      <c r="E30" s="572"/>
    </row>
    <row r="31" ht="12.75">
      <c r="E31" s="39"/>
    </row>
    <row r="32" spans="2:5" ht="12.75">
      <c r="B32" s="109"/>
      <c r="D32" s="104"/>
      <c r="E32" s="39"/>
    </row>
    <row r="33" ht="12.75">
      <c r="E33" s="39"/>
    </row>
  </sheetData>
  <mergeCells count="4">
    <mergeCell ref="A1:D1"/>
    <mergeCell ref="A3:D3"/>
    <mergeCell ref="A4:D4"/>
    <mergeCell ref="A6:A8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Hoja323">
    <pageSetUpPr fitToPage="1"/>
  </sheetPr>
  <dimension ref="A1:L109"/>
  <sheetViews>
    <sheetView showGridLines="0" zoomScale="75" zoomScaleNormal="75" workbookViewId="0" topLeftCell="A1">
      <selection activeCell="K85" sqref="K85"/>
    </sheetView>
  </sheetViews>
  <sheetFormatPr defaultColWidth="11.421875" defaultRowHeight="12.75"/>
  <cols>
    <col min="1" max="1" width="30.7109375" style="23" customWidth="1"/>
    <col min="2" max="6" width="14.7109375" style="23" customWidth="1"/>
    <col min="7" max="7" width="14.7109375" style="22" customWidth="1"/>
    <col min="8" max="10" width="10.57421875" style="23" customWidth="1"/>
    <col min="11" max="16384" width="11.421875" style="23" customWidth="1"/>
  </cols>
  <sheetData>
    <row r="1" spans="1:7" s="21" customFormat="1" ht="18">
      <c r="A1" s="649" t="s">
        <v>0</v>
      </c>
      <c r="B1" s="649"/>
      <c r="C1" s="649"/>
      <c r="D1" s="649"/>
      <c r="E1" s="649"/>
      <c r="F1" s="649"/>
      <c r="G1" s="649"/>
    </row>
    <row r="2" spans="1:7" ht="12.75">
      <c r="A2" s="777" t="s">
        <v>412</v>
      </c>
      <c r="B2" s="64"/>
      <c r="C2" s="64"/>
      <c r="D2" s="64"/>
      <c r="E2" s="64"/>
      <c r="F2" s="64"/>
      <c r="G2" s="65"/>
    </row>
    <row r="3" spans="1:7" s="162" customFormat="1" ht="15">
      <c r="A3" s="752" t="s">
        <v>338</v>
      </c>
      <c r="B3" s="752"/>
      <c r="C3" s="752"/>
      <c r="D3" s="752"/>
      <c r="E3" s="752"/>
      <c r="F3" s="752"/>
      <c r="G3" s="752"/>
    </row>
    <row r="4" spans="1:7" s="24" customFormat="1" ht="15">
      <c r="A4" s="639" t="s">
        <v>374</v>
      </c>
      <c r="B4" s="639"/>
      <c r="C4" s="639"/>
      <c r="D4" s="639"/>
      <c r="E4" s="639"/>
      <c r="F4" s="639"/>
      <c r="G4" s="639"/>
    </row>
    <row r="5" ht="13.5" thickBot="1">
      <c r="H5" s="22"/>
    </row>
    <row r="6" spans="1:8" ht="12.75">
      <c r="A6" s="34"/>
      <c r="B6" s="110" t="s">
        <v>7</v>
      </c>
      <c r="C6" s="111"/>
      <c r="D6" s="112"/>
      <c r="E6" s="110" t="s">
        <v>8</v>
      </c>
      <c r="F6" s="111"/>
      <c r="G6" s="111"/>
      <c r="H6" s="22"/>
    </row>
    <row r="7" spans="1:8" ht="12.75">
      <c r="A7" s="60" t="s">
        <v>206</v>
      </c>
      <c r="B7" s="80" t="s">
        <v>68</v>
      </c>
      <c r="C7" s="80" t="s">
        <v>69</v>
      </c>
      <c r="D7" s="80" t="s">
        <v>69</v>
      </c>
      <c r="E7" s="80" t="s">
        <v>68</v>
      </c>
      <c r="F7" s="80" t="s">
        <v>69</v>
      </c>
      <c r="G7" s="81" t="s">
        <v>69</v>
      </c>
      <c r="H7" s="22"/>
    </row>
    <row r="8" spans="1:8" ht="12.75">
      <c r="A8" s="60" t="s">
        <v>142</v>
      </c>
      <c r="B8" s="80" t="s">
        <v>71</v>
      </c>
      <c r="C8" s="80" t="s">
        <v>72</v>
      </c>
      <c r="D8" s="80" t="s">
        <v>55</v>
      </c>
      <c r="E8" s="80" t="s">
        <v>71</v>
      </c>
      <c r="F8" s="80" t="s">
        <v>72</v>
      </c>
      <c r="G8" s="81" t="s">
        <v>55</v>
      </c>
      <c r="H8" s="22"/>
    </row>
    <row r="9" spans="1:8" ht="13.5" thickBot="1">
      <c r="A9" s="225"/>
      <c r="B9" s="101" t="s">
        <v>74</v>
      </c>
      <c r="C9" s="101" t="s">
        <v>75</v>
      </c>
      <c r="D9" s="101" t="s">
        <v>62</v>
      </c>
      <c r="E9" s="101" t="s">
        <v>74</v>
      </c>
      <c r="F9" s="101" t="s">
        <v>75</v>
      </c>
      <c r="G9" s="102" t="s">
        <v>62</v>
      </c>
      <c r="H9" s="22"/>
    </row>
    <row r="10" spans="1:8" ht="12.75">
      <c r="A10" s="72" t="s">
        <v>143</v>
      </c>
      <c r="B10" s="290">
        <v>3759.899</v>
      </c>
      <c r="C10" s="290">
        <v>3.254559142856408</v>
      </c>
      <c r="D10" s="290">
        <v>6631.249</v>
      </c>
      <c r="E10" s="290">
        <v>1818.206</v>
      </c>
      <c r="F10" s="290">
        <v>1.2421986287582376</v>
      </c>
      <c r="G10" s="293">
        <v>2258.573</v>
      </c>
      <c r="H10" s="22"/>
    </row>
    <row r="11" spans="1:8" ht="12.75">
      <c r="A11" s="72" t="s">
        <v>144</v>
      </c>
      <c r="B11" s="290">
        <v>14415.311</v>
      </c>
      <c r="C11" s="290">
        <v>20.879596981801967</v>
      </c>
      <c r="D11" s="290">
        <v>27936.452999999998</v>
      </c>
      <c r="E11" s="290" t="s">
        <v>46</v>
      </c>
      <c r="F11" s="290" t="s">
        <v>46</v>
      </c>
      <c r="G11" s="293" t="s">
        <v>46</v>
      </c>
      <c r="H11" s="22"/>
    </row>
    <row r="12" spans="1:8" ht="12.75">
      <c r="A12" s="72" t="s">
        <v>145</v>
      </c>
      <c r="B12" s="290">
        <v>37928.876000000004</v>
      </c>
      <c r="C12" s="290">
        <v>3.8620633101134154</v>
      </c>
      <c r="D12" s="290">
        <v>85761.986</v>
      </c>
      <c r="E12" s="290" t="s">
        <v>46</v>
      </c>
      <c r="F12" s="290" t="s">
        <v>46</v>
      </c>
      <c r="G12" s="293" t="s">
        <v>46</v>
      </c>
      <c r="H12" s="22"/>
    </row>
    <row r="13" spans="1:8" ht="12.75">
      <c r="A13" s="72" t="s">
        <v>146</v>
      </c>
      <c r="B13" s="290">
        <v>21882.615</v>
      </c>
      <c r="C13" s="290">
        <v>2.691687916771709</v>
      </c>
      <c r="D13" s="290">
        <v>45345.252</v>
      </c>
      <c r="E13" s="290">
        <v>4013.422</v>
      </c>
      <c r="F13" s="290">
        <v>1.2646021275609691</v>
      </c>
      <c r="G13" s="293">
        <v>5075.382</v>
      </c>
      <c r="H13" s="22"/>
    </row>
    <row r="14" spans="1:8" ht="12.75">
      <c r="A14" s="113" t="s">
        <v>147</v>
      </c>
      <c r="B14" s="172">
        <v>77986.701</v>
      </c>
      <c r="C14" s="172">
        <v>3.419449101585288</v>
      </c>
      <c r="D14" s="172">
        <v>165674.94</v>
      </c>
      <c r="E14" s="172">
        <v>5831.628</v>
      </c>
      <c r="F14" s="172">
        <v>1.2576170839429401</v>
      </c>
      <c r="G14" s="294">
        <v>7333.955</v>
      </c>
      <c r="H14" s="22"/>
    </row>
    <row r="15" spans="1:8" ht="12.75">
      <c r="A15" s="72"/>
      <c r="B15" s="172"/>
      <c r="C15" s="172"/>
      <c r="D15" s="172"/>
      <c r="E15" s="172"/>
      <c r="F15" s="172"/>
      <c r="G15" s="294"/>
      <c r="H15" s="22"/>
    </row>
    <row r="16" spans="1:8" ht="12.75">
      <c r="A16" s="113" t="s">
        <v>148</v>
      </c>
      <c r="B16" s="290">
        <v>0.044</v>
      </c>
      <c r="C16" s="172">
        <v>49.86363636363637</v>
      </c>
      <c r="D16" s="172">
        <v>2.194</v>
      </c>
      <c r="E16" s="172">
        <v>333.485</v>
      </c>
      <c r="F16" s="172">
        <v>1.2442508658560354</v>
      </c>
      <c r="G16" s="294">
        <v>414.93899999999996</v>
      </c>
      <c r="H16" s="22"/>
    </row>
    <row r="17" spans="1:8" ht="12.75">
      <c r="A17" s="72"/>
      <c r="B17" s="172"/>
      <c r="C17" s="172"/>
      <c r="D17" s="172"/>
      <c r="E17" s="172"/>
      <c r="F17" s="172"/>
      <c r="G17" s="294"/>
      <c r="H17" s="22"/>
    </row>
    <row r="18" spans="1:8" ht="12.75">
      <c r="A18" s="113" t="s">
        <v>149</v>
      </c>
      <c r="B18" s="290" t="s">
        <v>46</v>
      </c>
      <c r="C18" s="172" t="s">
        <v>46</v>
      </c>
      <c r="D18" s="172" t="s">
        <v>46</v>
      </c>
      <c r="E18" s="172">
        <v>94.812</v>
      </c>
      <c r="F18" s="172">
        <v>1.1999957811247524</v>
      </c>
      <c r="G18" s="294">
        <v>113.77400000000002</v>
      </c>
      <c r="H18" s="22"/>
    </row>
    <row r="19" spans="1:8" ht="12.75">
      <c r="A19" s="72"/>
      <c r="B19" s="290"/>
      <c r="C19" s="290"/>
      <c r="D19" s="290"/>
      <c r="E19" s="290"/>
      <c r="F19" s="290"/>
      <c r="G19" s="293"/>
      <c r="H19" s="22"/>
    </row>
    <row r="20" spans="1:8" ht="12.75">
      <c r="A20" s="72" t="s">
        <v>150</v>
      </c>
      <c r="B20" s="290">
        <v>7961</v>
      </c>
      <c r="C20" s="290">
        <v>1.5748021605325964</v>
      </c>
      <c r="D20" s="290">
        <v>12537</v>
      </c>
      <c r="E20" s="290" t="s">
        <v>46</v>
      </c>
      <c r="F20" s="290" t="s">
        <v>46</v>
      </c>
      <c r="G20" s="293" t="s">
        <v>46</v>
      </c>
      <c r="H20" s="22"/>
    </row>
    <row r="21" spans="1:8" ht="12.75">
      <c r="A21" s="72" t="s">
        <v>151</v>
      </c>
      <c r="B21" s="290">
        <v>439.36</v>
      </c>
      <c r="C21" s="290">
        <v>1.5999863437727604</v>
      </c>
      <c r="D21" s="290">
        <v>702.97</v>
      </c>
      <c r="E21" s="290" t="s">
        <v>46</v>
      </c>
      <c r="F21" s="290" t="s">
        <v>46</v>
      </c>
      <c r="G21" s="293" t="s">
        <v>46</v>
      </c>
      <c r="H21" s="22"/>
    </row>
    <row r="22" spans="1:8" ht="12.75">
      <c r="A22" s="72" t="s">
        <v>152</v>
      </c>
      <c r="B22" s="290" t="s">
        <v>46</v>
      </c>
      <c r="C22" s="290" t="s">
        <v>46</v>
      </c>
      <c r="D22" s="290" t="s">
        <v>46</v>
      </c>
      <c r="E22" s="290">
        <v>1119.973</v>
      </c>
      <c r="F22" s="290">
        <v>1.5352620107806172</v>
      </c>
      <c r="G22" s="293">
        <v>1719.452</v>
      </c>
      <c r="H22" s="22"/>
    </row>
    <row r="23" spans="1:8" ht="12.75">
      <c r="A23" s="113" t="s">
        <v>208</v>
      </c>
      <c r="B23" s="172">
        <v>8400.36</v>
      </c>
      <c r="C23" s="172">
        <v>1.576119356789471</v>
      </c>
      <c r="D23" s="172">
        <v>13239.97</v>
      </c>
      <c r="E23" s="172">
        <v>1119.973</v>
      </c>
      <c r="F23" s="172">
        <v>1.5352620107806172</v>
      </c>
      <c r="G23" s="294">
        <v>1719.452</v>
      </c>
      <c r="H23" s="22"/>
    </row>
    <row r="24" spans="1:8" ht="12.75">
      <c r="A24" s="72"/>
      <c r="B24" s="172"/>
      <c r="C24" s="172"/>
      <c r="D24" s="172"/>
      <c r="E24" s="172"/>
      <c r="F24" s="172"/>
      <c r="G24" s="294" t="s">
        <v>46</v>
      </c>
      <c r="H24" s="22"/>
    </row>
    <row r="25" spans="1:8" ht="12.75">
      <c r="A25" s="113" t="s">
        <v>153</v>
      </c>
      <c r="B25" s="172">
        <v>21610.982000000004</v>
      </c>
      <c r="C25" s="172">
        <v>3.102549976355022</v>
      </c>
      <c r="D25" s="172">
        <v>35015.231</v>
      </c>
      <c r="E25" s="172">
        <v>1925.356</v>
      </c>
      <c r="F25" s="172">
        <v>1.215230175614276</v>
      </c>
      <c r="G25" s="294">
        <v>2339.7507100000003</v>
      </c>
      <c r="H25" s="22"/>
    </row>
    <row r="26" spans="1:8" ht="12.75">
      <c r="A26" s="72"/>
      <c r="B26" s="172"/>
      <c r="C26" s="172"/>
      <c r="D26" s="172"/>
      <c r="E26" s="172"/>
      <c r="F26" s="172"/>
      <c r="G26" s="294"/>
      <c r="H26" s="22"/>
    </row>
    <row r="27" spans="1:8" ht="12.75">
      <c r="A27" s="113" t="s">
        <v>154</v>
      </c>
      <c r="B27" s="172">
        <v>2397.961</v>
      </c>
      <c r="C27" s="172">
        <v>1.660889397283776</v>
      </c>
      <c r="D27" s="172">
        <v>3982.748</v>
      </c>
      <c r="E27" s="172">
        <v>578.478</v>
      </c>
      <c r="F27" s="172">
        <v>1.0999640435764195</v>
      </c>
      <c r="G27" s="294">
        <v>636.305</v>
      </c>
      <c r="H27" s="22"/>
    </row>
    <row r="28" spans="1:8" ht="12.75">
      <c r="A28" s="72"/>
      <c r="B28" s="290"/>
      <c r="C28" s="290"/>
      <c r="D28" s="290" t="s">
        <v>46</v>
      </c>
      <c r="E28" s="290"/>
      <c r="F28" s="290"/>
      <c r="G28" s="293"/>
      <c r="H28" s="22"/>
    </row>
    <row r="29" spans="1:8" ht="12.75">
      <c r="A29" s="72" t="s">
        <v>155</v>
      </c>
      <c r="B29" s="290" t="s">
        <v>46</v>
      </c>
      <c r="C29" s="290" t="s">
        <v>46</v>
      </c>
      <c r="D29" s="290" t="s">
        <v>46</v>
      </c>
      <c r="E29" s="290" t="s">
        <v>46</v>
      </c>
      <c r="F29" s="290" t="s">
        <v>46</v>
      </c>
      <c r="G29" s="293" t="s">
        <v>46</v>
      </c>
      <c r="H29" s="22"/>
    </row>
    <row r="30" spans="1:8" ht="12.75">
      <c r="A30" s="72" t="s">
        <v>156</v>
      </c>
      <c r="B30" s="290">
        <v>52.548</v>
      </c>
      <c r="C30" s="290">
        <v>4.349984775824009</v>
      </c>
      <c r="D30" s="290">
        <v>228.58300000000003</v>
      </c>
      <c r="E30" s="290">
        <v>2261.938</v>
      </c>
      <c r="F30" s="290">
        <v>1.1623616562434513</v>
      </c>
      <c r="G30" s="293">
        <v>2629.19</v>
      </c>
      <c r="H30" s="22"/>
    </row>
    <row r="31" spans="1:8" ht="12.75">
      <c r="A31" s="72" t="s">
        <v>157</v>
      </c>
      <c r="B31" s="290">
        <v>8712.591</v>
      </c>
      <c r="C31" s="290">
        <v>1.4167817904154985</v>
      </c>
      <c r="D31" s="290">
        <v>2669.8640000000005</v>
      </c>
      <c r="E31" s="290">
        <v>2969.841</v>
      </c>
      <c r="F31" s="290">
        <v>1.2152280206246733</v>
      </c>
      <c r="G31" s="293">
        <v>3609.034</v>
      </c>
      <c r="H31" s="22"/>
    </row>
    <row r="32" spans="1:8" ht="12.75">
      <c r="A32" s="113" t="s">
        <v>209</v>
      </c>
      <c r="B32" s="172">
        <v>8765.139000000001</v>
      </c>
      <c r="C32" s="172">
        <v>1.4260303875214477</v>
      </c>
      <c r="D32" s="172">
        <v>2898.447</v>
      </c>
      <c r="E32" s="172">
        <v>5231.779</v>
      </c>
      <c r="F32" s="172">
        <v>1.192371466761115</v>
      </c>
      <c r="G32" s="294">
        <v>6238.223999999999</v>
      </c>
      <c r="H32" s="22"/>
    </row>
    <row r="33" spans="1:8" ht="12.75">
      <c r="A33" s="72"/>
      <c r="B33" s="290"/>
      <c r="C33" s="290"/>
      <c r="D33" s="290" t="s">
        <v>46</v>
      </c>
      <c r="E33" s="290"/>
      <c r="F33" s="290"/>
      <c r="G33" s="293"/>
      <c r="H33" s="22"/>
    </row>
    <row r="34" spans="1:8" ht="12.75">
      <c r="A34" s="72" t="s">
        <v>158</v>
      </c>
      <c r="B34" s="290">
        <v>51296</v>
      </c>
      <c r="C34" s="290">
        <v>2.5689126538889298</v>
      </c>
      <c r="D34" s="290">
        <v>96847.72600000001</v>
      </c>
      <c r="E34" s="290">
        <v>5799</v>
      </c>
      <c r="F34" s="290">
        <v>1.2277780651836525</v>
      </c>
      <c r="G34" s="293">
        <v>7119.885000000001</v>
      </c>
      <c r="H34" s="22"/>
    </row>
    <row r="35" spans="1:8" ht="12.75">
      <c r="A35" s="72" t="s">
        <v>159</v>
      </c>
      <c r="B35" s="290">
        <v>12043</v>
      </c>
      <c r="C35" s="290">
        <v>0.49563898807052503</v>
      </c>
      <c r="D35" s="290">
        <v>17906.941</v>
      </c>
      <c r="E35" s="290">
        <v>301.659</v>
      </c>
      <c r="F35" s="290">
        <v>1.2710795964980326</v>
      </c>
      <c r="G35" s="293">
        <v>383.4326</v>
      </c>
      <c r="H35" s="22"/>
    </row>
    <row r="36" spans="1:8" ht="12.75">
      <c r="A36" s="72" t="s">
        <v>160</v>
      </c>
      <c r="B36" s="290">
        <v>112226</v>
      </c>
      <c r="C36" s="290">
        <v>1.6253551824784065</v>
      </c>
      <c r="D36" s="290">
        <v>117318.84400000003</v>
      </c>
      <c r="E36" s="290">
        <v>3311</v>
      </c>
      <c r="F36" s="290">
        <v>1.0935789791603745</v>
      </c>
      <c r="G36" s="293">
        <v>3620.84</v>
      </c>
      <c r="H36" s="22"/>
    </row>
    <row r="37" spans="1:8" ht="12.75">
      <c r="A37" s="72" t="s">
        <v>161</v>
      </c>
      <c r="B37" s="290">
        <v>40027</v>
      </c>
      <c r="C37" s="290">
        <v>3.911489901569684</v>
      </c>
      <c r="D37" s="290">
        <v>97560.911</v>
      </c>
      <c r="E37" s="290">
        <v>3891</v>
      </c>
      <c r="F37" s="290">
        <v>1.105780519146749</v>
      </c>
      <c r="G37" s="293">
        <v>4302.592</v>
      </c>
      <c r="H37" s="22"/>
    </row>
    <row r="38" spans="1:8" ht="12.75">
      <c r="A38" s="113" t="s">
        <v>162</v>
      </c>
      <c r="B38" s="172">
        <v>215592</v>
      </c>
      <c r="C38" s="172">
        <v>1.7646034676826385</v>
      </c>
      <c r="D38" s="172">
        <v>329634.422</v>
      </c>
      <c r="E38" s="172">
        <v>13302.659</v>
      </c>
      <c r="F38" s="172">
        <v>1.1596741373284845</v>
      </c>
      <c r="G38" s="294">
        <v>15426.7496</v>
      </c>
      <c r="H38" s="22"/>
    </row>
    <row r="39" spans="1:8" ht="12.75">
      <c r="A39" s="72"/>
      <c r="B39" s="172"/>
      <c r="C39" s="172"/>
      <c r="D39" s="172"/>
      <c r="E39" s="172"/>
      <c r="F39" s="172"/>
      <c r="G39" s="294"/>
      <c r="H39" s="22"/>
    </row>
    <row r="40" spans="1:8" ht="12.75">
      <c r="A40" s="113" t="s">
        <v>163</v>
      </c>
      <c r="B40" s="172">
        <v>3282.039</v>
      </c>
      <c r="C40" s="172">
        <v>1.6106108680403917</v>
      </c>
      <c r="D40" s="172">
        <v>6422.46</v>
      </c>
      <c r="E40" s="172">
        <v>8.795</v>
      </c>
      <c r="F40" s="172">
        <v>1.2072768618533258</v>
      </c>
      <c r="G40" s="294">
        <v>10.618</v>
      </c>
      <c r="H40" s="22"/>
    </row>
    <row r="41" spans="1:8" ht="12.75">
      <c r="A41" s="72"/>
      <c r="B41" s="290"/>
      <c r="C41" s="290"/>
      <c r="D41" s="290" t="s">
        <v>46</v>
      </c>
      <c r="E41" s="290"/>
      <c r="F41" s="290"/>
      <c r="G41" s="293"/>
      <c r="H41" s="22"/>
    </row>
    <row r="42" spans="1:8" ht="12.75">
      <c r="A42" s="72" t="s">
        <v>164</v>
      </c>
      <c r="B42" s="290">
        <v>6088.694</v>
      </c>
      <c r="C42" s="290">
        <v>0.5785093924356629</v>
      </c>
      <c r="D42" s="290">
        <v>10567.1</v>
      </c>
      <c r="E42" s="290" t="s">
        <v>46</v>
      </c>
      <c r="F42" s="290" t="s">
        <v>46</v>
      </c>
      <c r="G42" s="293" t="s">
        <v>46</v>
      </c>
      <c r="H42" s="22"/>
    </row>
    <row r="43" spans="1:8" ht="12.75">
      <c r="A43" s="72" t="s">
        <v>165</v>
      </c>
      <c r="B43" s="290">
        <v>6706.777</v>
      </c>
      <c r="C43" s="290">
        <v>2.0770842256644557</v>
      </c>
      <c r="D43" s="290">
        <v>11343.35</v>
      </c>
      <c r="E43" s="290">
        <v>294.338</v>
      </c>
      <c r="F43" s="290">
        <v>1.2664861485774856</v>
      </c>
      <c r="G43" s="293">
        <v>372.775</v>
      </c>
      <c r="H43" s="22"/>
    </row>
    <row r="44" spans="1:8" ht="12.75">
      <c r="A44" s="72" t="s">
        <v>166</v>
      </c>
      <c r="B44" s="290">
        <v>8712.892999999998</v>
      </c>
      <c r="C44" s="290">
        <v>2.5699473423417705</v>
      </c>
      <c r="D44" s="290">
        <v>20427.092</v>
      </c>
      <c r="E44" s="290">
        <v>65</v>
      </c>
      <c r="F44" s="290">
        <v>1.0907692307692307</v>
      </c>
      <c r="G44" s="293">
        <v>70.9</v>
      </c>
      <c r="H44" s="22"/>
    </row>
    <row r="45" spans="1:8" ht="12.75">
      <c r="A45" s="72" t="s">
        <v>167</v>
      </c>
      <c r="B45" s="290">
        <v>36.76</v>
      </c>
      <c r="C45" s="290">
        <v>1.3880214000725426</v>
      </c>
      <c r="D45" s="290">
        <v>153.071</v>
      </c>
      <c r="E45" s="290">
        <v>10.863</v>
      </c>
      <c r="F45" s="290">
        <v>1.0994200497100248</v>
      </c>
      <c r="G45" s="293">
        <v>11.943</v>
      </c>
      <c r="H45" s="22"/>
    </row>
    <row r="46" spans="1:8" ht="12.75">
      <c r="A46" s="72" t="s">
        <v>168</v>
      </c>
      <c r="B46" s="290" t="s">
        <v>46</v>
      </c>
      <c r="C46" s="290" t="s">
        <v>46</v>
      </c>
      <c r="D46" s="290" t="s">
        <v>46</v>
      </c>
      <c r="E46" s="290" t="s">
        <v>46</v>
      </c>
      <c r="F46" s="290" t="s">
        <v>46</v>
      </c>
      <c r="G46" s="293" t="s">
        <v>46</v>
      </c>
      <c r="H46" s="22"/>
    </row>
    <row r="47" spans="1:8" ht="12.75">
      <c r="A47" s="72" t="s">
        <v>169</v>
      </c>
      <c r="B47" s="290">
        <v>6665.483</v>
      </c>
      <c r="C47" s="290">
        <v>2.1784640997250952</v>
      </c>
      <c r="D47" s="290">
        <v>11563.079</v>
      </c>
      <c r="E47" s="290">
        <v>16.05</v>
      </c>
      <c r="F47" s="290">
        <v>1</v>
      </c>
      <c r="G47" s="293">
        <v>16.05</v>
      </c>
      <c r="H47" s="22"/>
    </row>
    <row r="48" spans="1:8" ht="12.75">
      <c r="A48" s="72" t="s">
        <v>170</v>
      </c>
      <c r="B48" s="290">
        <v>32.32</v>
      </c>
      <c r="C48" s="290">
        <v>1.5473494224422442</v>
      </c>
      <c r="D48" s="290">
        <v>150.03099999999998</v>
      </c>
      <c r="E48" s="290" t="s">
        <v>46</v>
      </c>
      <c r="F48" s="290" t="s">
        <v>46</v>
      </c>
      <c r="G48" s="293" t="s">
        <v>46</v>
      </c>
      <c r="H48" s="22"/>
    </row>
    <row r="49" spans="1:8" ht="12.75">
      <c r="A49" s="72" t="s">
        <v>171</v>
      </c>
      <c r="B49" s="290">
        <v>15779.505000000001</v>
      </c>
      <c r="C49" s="290">
        <v>2.000474477828845</v>
      </c>
      <c r="D49" s="290">
        <v>31157.086</v>
      </c>
      <c r="E49" s="290">
        <v>3953.346</v>
      </c>
      <c r="F49" s="290">
        <v>1.1917977834472369</v>
      </c>
      <c r="G49" s="293">
        <v>4711.589</v>
      </c>
      <c r="H49" s="22"/>
    </row>
    <row r="50" spans="1:8" ht="12.75">
      <c r="A50" s="72" t="s">
        <v>172</v>
      </c>
      <c r="B50" s="290">
        <v>1032</v>
      </c>
      <c r="C50" s="290">
        <v>1.6859270935500446</v>
      </c>
      <c r="D50" s="290">
        <v>2345.965</v>
      </c>
      <c r="E50" s="290" t="s">
        <v>46</v>
      </c>
      <c r="F50" s="290" t="s">
        <v>46</v>
      </c>
      <c r="G50" s="293" t="s">
        <v>46</v>
      </c>
      <c r="H50" s="22"/>
    </row>
    <row r="51" spans="1:8" ht="12.75">
      <c r="A51" s="113" t="s">
        <v>210</v>
      </c>
      <c r="B51" s="172">
        <v>45054.432</v>
      </c>
      <c r="C51" s="172">
        <v>2.5441394865430875</v>
      </c>
      <c r="D51" s="172">
        <v>87706.774</v>
      </c>
      <c r="E51" s="172">
        <v>4339.597</v>
      </c>
      <c r="F51" s="172">
        <v>1.1944097574037404</v>
      </c>
      <c r="G51" s="294">
        <v>5183.257</v>
      </c>
      <c r="H51" s="22"/>
    </row>
    <row r="52" spans="1:8" ht="12.75">
      <c r="A52" s="72"/>
      <c r="B52" s="172"/>
      <c r="C52" s="172"/>
      <c r="D52" s="172"/>
      <c r="E52" s="172"/>
      <c r="F52" s="172"/>
      <c r="G52" s="294"/>
      <c r="H52" s="22"/>
    </row>
    <row r="53" spans="1:8" ht="12.75">
      <c r="A53" s="113" t="s">
        <v>173</v>
      </c>
      <c r="B53" s="172">
        <v>23427.701999999997</v>
      </c>
      <c r="C53" s="172">
        <v>15.366302922154857</v>
      </c>
      <c r="D53" s="172">
        <v>52181.322</v>
      </c>
      <c r="E53" s="172" t="s">
        <v>46</v>
      </c>
      <c r="F53" s="172" t="s">
        <v>46</v>
      </c>
      <c r="G53" s="294" t="s">
        <v>46</v>
      </c>
      <c r="H53" s="22"/>
    </row>
    <row r="54" spans="1:12" ht="12.75">
      <c r="A54" s="72"/>
      <c r="B54" s="290"/>
      <c r="C54" s="290"/>
      <c r="D54" s="290" t="s">
        <v>46</v>
      </c>
      <c r="E54" s="290"/>
      <c r="F54" s="290"/>
      <c r="G54" s="293"/>
      <c r="H54" s="22"/>
      <c r="J54" s="171"/>
      <c r="K54" s="171"/>
      <c r="L54" s="171"/>
    </row>
    <row r="55" spans="1:12" ht="12.75">
      <c r="A55" s="72" t="s">
        <v>174</v>
      </c>
      <c r="B55" s="290">
        <v>3847.926</v>
      </c>
      <c r="C55" s="290">
        <v>0.6000001905788556</v>
      </c>
      <c r="D55" s="290">
        <v>6926.268999999999</v>
      </c>
      <c r="E55" s="290">
        <v>3244.382</v>
      </c>
      <c r="F55" s="290">
        <v>1</v>
      </c>
      <c r="G55" s="293" t="s">
        <v>46</v>
      </c>
      <c r="H55" s="22"/>
      <c r="J55" s="171"/>
      <c r="K55" s="171"/>
      <c r="L55" s="171"/>
    </row>
    <row r="56" spans="1:12" ht="12.75">
      <c r="A56" s="72" t="s">
        <v>175</v>
      </c>
      <c r="B56" s="290" t="s">
        <v>46</v>
      </c>
      <c r="C56" s="290" t="s">
        <v>46</v>
      </c>
      <c r="D56" s="290" t="s">
        <v>46</v>
      </c>
      <c r="E56" s="290" t="s">
        <v>46</v>
      </c>
      <c r="F56" s="290" t="s">
        <v>46</v>
      </c>
      <c r="G56" s="293" t="s">
        <v>46</v>
      </c>
      <c r="H56" s="22"/>
      <c r="J56" s="171"/>
      <c r="K56" s="171"/>
      <c r="L56" s="171"/>
    </row>
    <row r="57" spans="1:12" ht="12.75">
      <c r="A57" s="72" t="s">
        <v>176</v>
      </c>
      <c r="B57" s="290">
        <v>88.37</v>
      </c>
      <c r="C57" s="290">
        <v>1.7288765202040015</v>
      </c>
      <c r="D57" s="290">
        <v>198.765</v>
      </c>
      <c r="E57" s="290">
        <v>418.627</v>
      </c>
      <c r="F57" s="290">
        <v>1.122347579109804</v>
      </c>
      <c r="G57" s="293">
        <v>469.845</v>
      </c>
      <c r="H57" s="22"/>
      <c r="J57" s="171"/>
      <c r="K57" s="171"/>
      <c r="L57" s="171"/>
    </row>
    <row r="58" spans="1:12" ht="12.75">
      <c r="A58" s="72" t="s">
        <v>177</v>
      </c>
      <c r="B58" s="290">
        <v>10809.469</v>
      </c>
      <c r="C58" s="290">
        <v>0.6273752824182822</v>
      </c>
      <c r="D58" s="290">
        <v>20344.781</v>
      </c>
      <c r="E58" s="290">
        <v>425.364</v>
      </c>
      <c r="F58" s="290">
        <v>1.2000756998711692</v>
      </c>
      <c r="G58" s="293">
        <v>510.469</v>
      </c>
      <c r="H58" s="22"/>
      <c r="J58" s="171"/>
      <c r="K58" s="171"/>
      <c r="L58" s="171"/>
    </row>
    <row r="59" spans="1:12" ht="12.75">
      <c r="A59" s="72" t="s">
        <v>178</v>
      </c>
      <c r="B59" s="290">
        <v>6586.661</v>
      </c>
      <c r="C59" s="290">
        <v>16.624206732022866</v>
      </c>
      <c r="D59" s="290">
        <v>11605.128999999999</v>
      </c>
      <c r="E59" s="290">
        <v>1900.137</v>
      </c>
      <c r="F59" s="290">
        <v>1.111362496493674</v>
      </c>
      <c r="G59" s="293">
        <v>2111.741</v>
      </c>
      <c r="H59" s="22"/>
      <c r="J59" s="171"/>
      <c r="K59" s="171"/>
      <c r="L59" s="171"/>
    </row>
    <row r="60" spans="1:12" ht="12.75">
      <c r="A60" s="113" t="s">
        <v>179</v>
      </c>
      <c r="B60" s="172">
        <v>21332.426</v>
      </c>
      <c r="C60" s="172">
        <v>1.9530432075651258</v>
      </c>
      <c r="D60" s="172">
        <v>39074.944</v>
      </c>
      <c r="E60" s="172">
        <v>5988.51</v>
      </c>
      <c r="F60" s="172">
        <v>1.0580990930966134</v>
      </c>
      <c r="G60" s="294">
        <v>6336.437000000001</v>
      </c>
      <c r="H60" s="22"/>
      <c r="J60" s="171"/>
      <c r="K60" s="171"/>
      <c r="L60" s="171"/>
    </row>
    <row r="61" spans="1:12" ht="12.75">
      <c r="A61" s="72"/>
      <c r="B61" s="290"/>
      <c r="C61" s="290"/>
      <c r="D61" s="290" t="s">
        <v>46</v>
      </c>
      <c r="E61" s="290"/>
      <c r="F61" s="290"/>
      <c r="G61" s="293"/>
      <c r="H61" s="22"/>
      <c r="J61" s="171"/>
      <c r="K61" s="171"/>
      <c r="L61" s="171"/>
    </row>
    <row r="62" spans="1:8" ht="12.75">
      <c r="A62" s="72" t="s">
        <v>180</v>
      </c>
      <c r="B62" s="290">
        <v>19051.447</v>
      </c>
      <c r="C62" s="290">
        <v>3.9895334575607664</v>
      </c>
      <c r="D62" s="290">
        <v>49229.497</v>
      </c>
      <c r="E62" s="290">
        <v>744.922</v>
      </c>
      <c r="F62" s="290">
        <v>1.0052005444865368</v>
      </c>
      <c r="G62" s="293">
        <v>748.796</v>
      </c>
      <c r="H62" s="22"/>
    </row>
    <row r="63" spans="1:8" ht="12.75">
      <c r="A63" s="72" t="s">
        <v>181</v>
      </c>
      <c r="B63" s="290">
        <v>12816.909</v>
      </c>
      <c r="C63" s="290">
        <v>0.6842850851688708</v>
      </c>
      <c r="D63" s="290">
        <v>26311.259</v>
      </c>
      <c r="E63" s="290">
        <v>2965.497</v>
      </c>
      <c r="F63" s="290">
        <v>1.0660833040802267</v>
      </c>
      <c r="G63" s="293">
        <v>3161.4668399999996</v>
      </c>
      <c r="H63" s="22"/>
    </row>
    <row r="64" spans="1:8" ht="12.75">
      <c r="A64" s="72" t="s">
        <v>182</v>
      </c>
      <c r="B64" s="290">
        <v>69405.57400000001</v>
      </c>
      <c r="C64" s="290">
        <v>9.49843173293299</v>
      </c>
      <c r="D64" s="290">
        <v>148743.085</v>
      </c>
      <c r="E64" s="290">
        <v>1905.309</v>
      </c>
      <c r="F64" s="290">
        <v>1.086833211830732</v>
      </c>
      <c r="G64" s="293">
        <v>2070.7531</v>
      </c>
      <c r="H64" s="22"/>
    </row>
    <row r="65" spans="1:8" ht="12.75">
      <c r="A65" s="113" t="s">
        <v>183</v>
      </c>
      <c r="B65" s="172">
        <v>101273.93</v>
      </c>
      <c r="C65" s="172">
        <v>4.055339181433788</v>
      </c>
      <c r="D65" s="172">
        <v>224283.84100000001</v>
      </c>
      <c r="E65" s="172">
        <v>5615.728</v>
      </c>
      <c r="F65" s="172">
        <v>1.0650472992993965</v>
      </c>
      <c r="G65" s="294">
        <v>5981.015940000001</v>
      </c>
      <c r="H65" s="22"/>
    </row>
    <row r="66" spans="1:8" ht="12.75">
      <c r="A66" s="72"/>
      <c r="B66" s="172"/>
      <c r="C66" s="172"/>
      <c r="D66" s="172"/>
      <c r="E66" s="172"/>
      <c r="F66" s="172"/>
      <c r="G66" s="294" t="s">
        <v>46</v>
      </c>
      <c r="H66" s="22"/>
    </row>
    <row r="67" spans="1:8" ht="12.75">
      <c r="A67" s="113" t="s">
        <v>184</v>
      </c>
      <c r="B67" s="172">
        <v>15019.602</v>
      </c>
      <c r="C67" s="172">
        <v>3.9929684845782263</v>
      </c>
      <c r="D67" s="172">
        <v>33470.229</v>
      </c>
      <c r="E67" s="172">
        <v>470.952</v>
      </c>
      <c r="F67" s="172">
        <v>1.0999953286109838</v>
      </c>
      <c r="G67" s="294">
        <v>518.045</v>
      </c>
      <c r="H67" s="22"/>
    </row>
    <row r="68" spans="1:8" ht="12.75">
      <c r="A68" s="72"/>
      <c r="B68" s="290"/>
      <c r="C68" s="290"/>
      <c r="D68" s="290" t="s">
        <v>46</v>
      </c>
      <c r="E68" s="290"/>
      <c r="F68" s="290"/>
      <c r="G68" s="293"/>
      <c r="H68" s="22"/>
    </row>
    <row r="69" spans="1:8" ht="12.75">
      <c r="A69" s="72" t="s">
        <v>185</v>
      </c>
      <c r="B69" s="290">
        <v>9525.734</v>
      </c>
      <c r="C69" s="290">
        <v>2.2944879463974543</v>
      </c>
      <c r="D69" s="290">
        <v>14647.919</v>
      </c>
      <c r="E69" s="290">
        <v>72.5</v>
      </c>
      <c r="F69" s="290">
        <v>1</v>
      </c>
      <c r="G69" s="293">
        <v>72.5</v>
      </c>
      <c r="H69" s="22"/>
    </row>
    <row r="70" spans="1:8" ht="12.75">
      <c r="A70" s="72" t="s">
        <v>186</v>
      </c>
      <c r="B70" s="290">
        <v>4772.582</v>
      </c>
      <c r="C70" s="290">
        <v>0.6651289246226326</v>
      </c>
      <c r="D70" s="290">
        <v>9523.147</v>
      </c>
      <c r="E70" s="290" t="s">
        <v>46</v>
      </c>
      <c r="F70" s="290" t="s">
        <v>46</v>
      </c>
      <c r="G70" s="293" t="s">
        <v>46</v>
      </c>
      <c r="H70" s="22"/>
    </row>
    <row r="71" spans="1:8" ht="12.75">
      <c r="A71" s="113" t="s">
        <v>187</v>
      </c>
      <c r="B71" s="172">
        <v>14298.316</v>
      </c>
      <c r="C71" s="172">
        <v>2.3043352336539242</v>
      </c>
      <c r="D71" s="172">
        <v>24171.066000000003</v>
      </c>
      <c r="E71" s="172">
        <v>72.5</v>
      </c>
      <c r="F71" s="172">
        <v>1</v>
      </c>
      <c r="G71" s="294">
        <v>72.5</v>
      </c>
      <c r="H71" s="22"/>
    </row>
    <row r="72" spans="1:8" ht="12.75">
      <c r="A72" s="72"/>
      <c r="B72" s="290"/>
      <c r="C72" s="290"/>
      <c r="D72" s="290" t="s">
        <v>46</v>
      </c>
      <c r="E72" s="290"/>
      <c r="F72" s="290"/>
      <c r="G72" s="293" t="s">
        <v>46</v>
      </c>
      <c r="H72" s="22"/>
    </row>
    <row r="73" spans="1:8" ht="12.75">
      <c r="A73" s="72" t="s">
        <v>188</v>
      </c>
      <c r="B73" s="290">
        <v>5486</v>
      </c>
      <c r="C73" s="290">
        <v>1.1082945891783567</v>
      </c>
      <c r="D73" s="290">
        <v>10748.97</v>
      </c>
      <c r="E73" s="290" t="s">
        <v>46</v>
      </c>
      <c r="F73" s="290" t="s">
        <v>46</v>
      </c>
      <c r="G73" s="293" t="s">
        <v>46</v>
      </c>
      <c r="H73" s="22"/>
    </row>
    <row r="74" spans="1:8" ht="12.75">
      <c r="A74" s="72" t="s">
        <v>189</v>
      </c>
      <c r="B74" s="290">
        <v>3956</v>
      </c>
      <c r="C74" s="290">
        <v>0.5333670374115268</v>
      </c>
      <c r="D74" s="290">
        <v>6330</v>
      </c>
      <c r="E74" s="290" t="s">
        <v>46</v>
      </c>
      <c r="F74" s="290" t="s">
        <v>46</v>
      </c>
      <c r="G74" s="293" t="s">
        <v>46</v>
      </c>
      <c r="H74" s="22"/>
    </row>
    <row r="75" spans="1:8" ht="12.75">
      <c r="A75" s="72" t="s">
        <v>190</v>
      </c>
      <c r="B75" s="290">
        <v>2859.34</v>
      </c>
      <c r="C75" s="290">
        <v>3.8006807745208704</v>
      </c>
      <c r="D75" s="290">
        <v>6313.249</v>
      </c>
      <c r="E75" s="290" t="s">
        <v>46</v>
      </c>
      <c r="F75" s="290" t="s">
        <v>46</v>
      </c>
      <c r="G75" s="293" t="s">
        <v>46</v>
      </c>
      <c r="H75" s="22"/>
    </row>
    <row r="76" spans="1:8" ht="12.75">
      <c r="A76" s="72" t="s">
        <v>191</v>
      </c>
      <c r="B76" s="290">
        <v>15511.945</v>
      </c>
      <c r="C76" s="290">
        <v>1.7044291492578594</v>
      </c>
      <c r="D76" s="290">
        <v>33322.716</v>
      </c>
      <c r="E76" s="290">
        <v>297.719</v>
      </c>
      <c r="F76" s="290">
        <v>1.1428796952831362</v>
      </c>
      <c r="G76" s="293">
        <v>340.257</v>
      </c>
      <c r="H76" s="22"/>
    </row>
    <row r="77" spans="1:8" ht="12.75">
      <c r="A77" s="72" t="s">
        <v>192</v>
      </c>
      <c r="B77" s="290" t="s">
        <v>46</v>
      </c>
      <c r="C77" s="290" t="s">
        <v>46</v>
      </c>
      <c r="D77" s="290" t="s">
        <v>46</v>
      </c>
      <c r="E77" s="290" t="s">
        <v>46</v>
      </c>
      <c r="F77" s="290" t="s">
        <v>46</v>
      </c>
      <c r="G77" s="293" t="s">
        <v>46</v>
      </c>
      <c r="H77" s="22"/>
    </row>
    <row r="78" spans="1:8" ht="12.75">
      <c r="A78" s="72" t="s">
        <v>193</v>
      </c>
      <c r="B78" s="290">
        <v>13039.305</v>
      </c>
      <c r="C78" s="290">
        <v>0.5835333759480791</v>
      </c>
      <c r="D78" s="290">
        <v>22826.609</v>
      </c>
      <c r="E78" s="290" t="s">
        <v>46</v>
      </c>
      <c r="F78" s="290" t="s">
        <v>46</v>
      </c>
      <c r="G78" s="293" t="s">
        <v>46</v>
      </c>
      <c r="H78" s="22"/>
    </row>
    <row r="79" spans="1:8" ht="12.75">
      <c r="A79" s="72" t="s">
        <v>194</v>
      </c>
      <c r="B79" s="290">
        <v>3823.61</v>
      </c>
      <c r="C79" s="290">
        <v>0.6</v>
      </c>
      <c r="D79" s="290">
        <v>6882.4980000000005</v>
      </c>
      <c r="E79" s="290">
        <v>187</v>
      </c>
      <c r="F79" s="290">
        <v>1</v>
      </c>
      <c r="G79" s="293">
        <v>187</v>
      </c>
      <c r="H79" s="22"/>
    </row>
    <row r="80" spans="1:8" ht="12.75">
      <c r="A80" s="72" t="s">
        <v>195</v>
      </c>
      <c r="B80" s="290">
        <v>49736.496</v>
      </c>
      <c r="C80" s="290">
        <v>5.308153556519167</v>
      </c>
      <c r="D80" s="290">
        <v>135415.03100000002</v>
      </c>
      <c r="E80" s="290" t="s">
        <v>46</v>
      </c>
      <c r="F80" s="290" t="s">
        <v>46</v>
      </c>
      <c r="G80" s="293" t="s">
        <v>46</v>
      </c>
      <c r="H80" s="22"/>
    </row>
    <row r="81" spans="1:8" ht="12.75">
      <c r="A81" s="113" t="s">
        <v>211</v>
      </c>
      <c r="B81" s="172">
        <v>94412.696</v>
      </c>
      <c r="C81" s="172">
        <v>5.083532826405641</v>
      </c>
      <c r="D81" s="172">
        <v>221839.07300000003</v>
      </c>
      <c r="E81" s="172">
        <v>484.719</v>
      </c>
      <c r="F81" s="172">
        <v>1.0877580618874028</v>
      </c>
      <c r="G81" s="294">
        <v>527.257</v>
      </c>
      <c r="H81" s="22"/>
    </row>
    <row r="82" spans="1:8" ht="12.75">
      <c r="A82" s="72"/>
      <c r="B82" s="172"/>
      <c r="C82" s="172"/>
      <c r="D82" s="172"/>
      <c r="E82" s="172"/>
      <c r="F82" s="172"/>
      <c r="G82" s="294"/>
      <c r="H82" s="22"/>
    </row>
    <row r="83" spans="1:8" ht="12.75">
      <c r="A83" s="72" t="s">
        <v>196</v>
      </c>
      <c r="B83" s="290">
        <v>1734.1219999999998</v>
      </c>
      <c r="C83" s="290">
        <v>0.9258879796516023</v>
      </c>
      <c r="D83" s="290">
        <v>2578.16</v>
      </c>
      <c r="E83" s="290">
        <v>42.954</v>
      </c>
      <c r="F83" s="290">
        <v>1.2518740978721423</v>
      </c>
      <c r="G83" s="293">
        <v>53.773</v>
      </c>
      <c r="H83" s="22"/>
    </row>
    <row r="84" spans="1:8" ht="12.75">
      <c r="A84" s="72" t="s">
        <v>197</v>
      </c>
      <c r="B84" s="290">
        <v>4097.833</v>
      </c>
      <c r="C84" s="290">
        <v>16.652368369550604</v>
      </c>
      <c r="D84" s="290">
        <v>6118.951999999999</v>
      </c>
      <c r="E84" s="290">
        <v>182.844</v>
      </c>
      <c r="F84" s="290">
        <v>1.329931526328455</v>
      </c>
      <c r="G84" s="293">
        <v>243.17</v>
      </c>
      <c r="H84" s="22"/>
    </row>
    <row r="85" spans="1:8" ht="12.75">
      <c r="A85" s="113" t="s">
        <v>198</v>
      </c>
      <c r="B85" s="172">
        <v>5831.955</v>
      </c>
      <c r="C85" s="172">
        <v>16.64296200023451</v>
      </c>
      <c r="D85" s="172">
        <v>8697.112000000001</v>
      </c>
      <c r="E85" s="172">
        <v>225.798</v>
      </c>
      <c r="F85" s="172">
        <v>1.3150825073738475</v>
      </c>
      <c r="G85" s="294">
        <v>296.94300000000004</v>
      </c>
      <c r="H85" s="22"/>
    </row>
    <row r="86" spans="1:8" ht="12.75">
      <c r="A86" s="72"/>
      <c r="B86" s="172"/>
      <c r="C86" s="172"/>
      <c r="D86" s="172"/>
      <c r="E86" s="172"/>
      <c r="F86" s="172"/>
      <c r="G86" s="294"/>
      <c r="H86" s="22"/>
    </row>
    <row r="87" spans="1:8" ht="12.75">
      <c r="A87" s="226" t="s">
        <v>199</v>
      </c>
      <c r="B87" s="291">
        <v>658686.2849999998</v>
      </c>
      <c r="C87" s="291">
        <v>1.879709498173287</v>
      </c>
      <c r="D87" s="291">
        <v>1248294.773</v>
      </c>
      <c r="E87" s="291">
        <v>45624.769</v>
      </c>
      <c r="F87" s="291">
        <v>1.1649203571858087</v>
      </c>
      <c r="G87" s="295">
        <v>53149.22220000001</v>
      </c>
      <c r="H87" s="22"/>
    </row>
    <row r="88" spans="1:8" ht="12.75">
      <c r="A88" s="71" t="s">
        <v>136</v>
      </c>
      <c r="B88" s="290">
        <v>10324.127</v>
      </c>
      <c r="C88" s="290">
        <v>1.367028444235989</v>
      </c>
      <c r="D88" s="290">
        <v>12557.99</v>
      </c>
      <c r="E88" s="290">
        <v>15993.15121492566</v>
      </c>
      <c r="F88" s="290">
        <v>1.197908433659025</v>
      </c>
      <c r="G88" s="293">
        <v>19158.33072114353</v>
      </c>
      <c r="H88" s="22"/>
    </row>
    <row r="89" spans="1:8" ht="12.75">
      <c r="A89" s="72"/>
      <c r="B89" s="290"/>
      <c r="C89" s="290"/>
      <c r="D89" s="290"/>
      <c r="E89" s="290"/>
      <c r="F89" s="290"/>
      <c r="G89" s="293"/>
      <c r="H89" s="22"/>
    </row>
    <row r="90" spans="1:8" ht="13.5" thickBot="1">
      <c r="A90" s="74" t="s">
        <v>137</v>
      </c>
      <c r="B90" s="292">
        <v>669010.4119999998</v>
      </c>
      <c r="C90" s="292">
        <v>1.8537729085730834</v>
      </c>
      <c r="D90" s="292">
        <v>1260852.7629999998</v>
      </c>
      <c r="E90" s="292">
        <v>61617.92021492566</v>
      </c>
      <c r="F90" s="292">
        <v>1.1734825310385681</v>
      </c>
      <c r="G90" s="296">
        <v>72307.55297114352</v>
      </c>
      <c r="H90" s="22"/>
    </row>
    <row r="91" ht="12.75">
      <c r="H91" s="22"/>
    </row>
    <row r="92" ht="12.75">
      <c r="H92" s="22"/>
    </row>
    <row r="93" ht="12.75">
      <c r="H93" s="22"/>
    </row>
    <row r="94" ht="12.75">
      <c r="H94" s="22"/>
    </row>
    <row r="95" ht="12.75">
      <c r="H95" s="22"/>
    </row>
    <row r="96" ht="12.75">
      <c r="H96" s="22"/>
    </row>
    <row r="97" ht="12.75">
      <c r="H97" s="22"/>
    </row>
    <row r="98" ht="12.75">
      <c r="H98" s="22"/>
    </row>
    <row r="99" ht="12.75">
      <c r="H99" s="22"/>
    </row>
    <row r="100" ht="12.75">
      <c r="H100" s="22"/>
    </row>
    <row r="101" ht="12.75">
      <c r="H101" s="22"/>
    </row>
    <row r="102" ht="12.75">
      <c r="H102" s="22"/>
    </row>
    <row r="103" ht="12.75">
      <c r="H103" s="22"/>
    </row>
    <row r="104" ht="12.75">
      <c r="H104" s="22"/>
    </row>
    <row r="105" ht="12.75">
      <c r="H105" s="22"/>
    </row>
    <row r="106" ht="12.75">
      <c r="H106" s="22"/>
    </row>
    <row r="107" ht="12.75">
      <c r="H107" s="22"/>
    </row>
    <row r="108" ht="12.75">
      <c r="H108" s="22"/>
    </row>
    <row r="109" ht="12.75">
      <c r="H109" s="22"/>
    </row>
  </sheetData>
  <mergeCells count="3">
    <mergeCell ref="A4:G4"/>
    <mergeCell ref="A3:G3"/>
    <mergeCell ref="A1:G1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H109"/>
  <sheetViews>
    <sheetView zoomScale="75" zoomScaleNormal="75" workbookViewId="0" topLeftCell="A1">
      <selection activeCell="L30" sqref="L30"/>
    </sheetView>
  </sheetViews>
  <sheetFormatPr defaultColWidth="11.421875" defaultRowHeight="12.75"/>
  <cols>
    <col min="1" max="1" width="30.7109375" style="100" customWidth="1"/>
    <col min="2" max="6" width="14.7109375" style="100" customWidth="1"/>
    <col min="7" max="7" width="14.7109375" style="39" customWidth="1"/>
    <col min="8" max="10" width="10.57421875" style="100" customWidth="1"/>
    <col min="11" max="16384" width="11.421875" style="100" customWidth="1"/>
  </cols>
  <sheetData>
    <row r="1" spans="1:7" s="342" customFormat="1" ht="18">
      <c r="A1" s="676" t="s">
        <v>0</v>
      </c>
      <c r="B1" s="676"/>
      <c r="C1" s="676"/>
      <c r="D1" s="676"/>
      <c r="E1" s="676"/>
      <c r="F1" s="676"/>
      <c r="G1" s="676"/>
    </row>
    <row r="2" spans="1:7" ht="12.75">
      <c r="A2" s="773" t="s">
        <v>412</v>
      </c>
      <c r="B2" s="401"/>
      <c r="C2" s="401"/>
      <c r="D2" s="401"/>
      <c r="E2" s="401"/>
      <c r="F2" s="401"/>
      <c r="G2" s="402"/>
    </row>
    <row r="3" spans="1:7" s="93" customFormat="1" ht="15">
      <c r="A3" s="639" t="s">
        <v>338</v>
      </c>
      <c r="B3" s="639"/>
      <c r="C3" s="639"/>
      <c r="D3" s="639"/>
      <c r="E3" s="639"/>
      <c r="F3" s="639"/>
      <c r="G3" s="639"/>
    </row>
    <row r="4" spans="1:7" s="93" customFormat="1" ht="15">
      <c r="A4" s="639" t="s">
        <v>408</v>
      </c>
      <c r="B4" s="639"/>
      <c r="C4" s="639"/>
      <c r="D4" s="639"/>
      <c r="E4" s="639"/>
      <c r="F4" s="639"/>
      <c r="G4" s="639"/>
    </row>
    <row r="5" ht="13.5" thickBot="1">
      <c r="H5" s="39"/>
    </row>
    <row r="6" spans="1:8" ht="12.75">
      <c r="A6" s="602"/>
      <c r="B6" s="603" t="s">
        <v>7</v>
      </c>
      <c r="C6" s="604"/>
      <c r="D6" s="605"/>
      <c r="E6" s="603" t="s">
        <v>8</v>
      </c>
      <c r="F6" s="604"/>
      <c r="G6" s="604"/>
      <c r="H6" s="39"/>
    </row>
    <row r="7" spans="1:8" ht="12.75">
      <c r="A7" s="60" t="s">
        <v>206</v>
      </c>
      <c r="B7" s="80" t="s">
        <v>68</v>
      </c>
      <c r="C7" s="80" t="s">
        <v>69</v>
      </c>
      <c r="D7" s="80" t="s">
        <v>69</v>
      </c>
      <c r="E7" s="80" t="s">
        <v>68</v>
      </c>
      <c r="F7" s="80" t="s">
        <v>69</v>
      </c>
      <c r="G7" s="81" t="s">
        <v>69</v>
      </c>
      <c r="H7" s="39"/>
    </row>
    <row r="8" spans="1:8" ht="12.75">
      <c r="A8" s="60" t="s">
        <v>142</v>
      </c>
      <c r="B8" s="80" t="s">
        <v>71</v>
      </c>
      <c r="C8" s="80" t="s">
        <v>72</v>
      </c>
      <c r="D8" s="80" t="s">
        <v>55</v>
      </c>
      <c r="E8" s="80" t="s">
        <v>71</v>
      </c>
      <c r="F8" s="80" t="s">
        <v>72</v>
      </c>
      <c r="G8" s="81" t="s">
        <v>55</v>
      </c>
      <c r="H8" s="39"/>
    </row>
    <row r="9" spans="1:8" ht="13.5" thickBot="1">
      <c r="A9" s="225"/>
      <c r="B9" s="91" t="s">
        <v>74</v>
      </c>
      <c r="C9" s="91" t="s">
        <v>75</v>
      </c>
      <c r="D9" s="91" t="s">
        <v>62</v>
      </c>
      <c r="E9" s="91" t="s">
        <v>74</v>
      </c>
      <c r="F9" s="91" t="s">
        <v>75</v>
      </c>
      <c r="G9" s="95" t="s">
        <v>62</v>
      </c>
      <c r="H9" s="39"/>
    </row>
    <row r="10" spans="1:8" ht="12.75">
      <c r="A10" s="72" t="s">
        <v>143</v>
      </c>
      <c r="B10" s="52">
        <v>3571.079</v>
      </c>
      <c r="C10" s="52">
        <v>1.788649873049574</v>
      </c>
      <c r="D10" s="52">
        <v>6387.41</v>
      </c>
      <c r="E10" s="52">
        <v>1983.697</v>
      </c>
      <c r="F10" s="52">
        <v>1.26926239239158</v>
      </c>
      <c r="G10" s="53">
        <v>2517.832</v>
      </c>
      <c r="H10" s="39"/>
    </row>
    <row r="11" spans="1:8" ht="12.75">
      <c r="A11" s="72" t="s">
        <v>144</v>
      </c>
      <c r="B11" s="52">
        <v>15206.739</v>
      </c>
      <c r="C11" s="52">
        <v>1.9992204771844904</v>
      </c>
      <c r="D11" s="52">
        <v>30401.624</v>
      </c>
      <c r="E11" s="52" t="s">
        <v>46</v>
      </c>
      <c r="F11" s="52" t="s">
        <v>46</v>
      </c>
      <c r="G11" s="53" t="s">
        <v>46</v>
      </c>
      <c r="H11" s="39"/>
    </row>
    <row r="12" spans="1:8" ht="12.75">
      <c r="A12" s="72" t="s">
        <v>145</v>
      </c>
      <c r="B12" s="52">
        <v>40435.64</v>
      </c>
      <c r="C12" s="52">
        <v>2.279713020493802</v>
      </c>
      <c r="D12" s="52">
        <v>92181.655</v>
      </c>
      <c r="E12" s="52">
        <v>462</v>
      </c>
      <c r="F12" s="52">
        <v>2.1285151515151517</v>
      </c>
      <c r="G12" s="53">
        <v>983.374</v>
      </c>
      <c r="H12" s="39"/>
    </row>
    <row r="13" spans="1:8" ht="12.75">
      <c r="A13" s="72" t="s">
        <v>146</v>
      </c>
      <c r="B13" s="52">
        <v>21712.38</v>
      </c>
      <c r="C13" s="52">
        <v>2.0661319486854963</v>
      </c>
      <c r="D13" s="52">
        <v>44860.642</v>
      </c>
      <c r="E13" s="52">
        <v>4162.48</v>
      </c>
      <c r="F13" s="52">
        <v>1.2888813880186814</v>
      </c>
      <c r="G13" s="53">
        <v>5364.943</v>
      </c>
      <c r="H13" s="39"/>
    </row>
    <row r="14" spans="1:8" ht="12.75">
      <c r="A14" s="113" t="s">
        <v>147</v>
      </c>
      <c r="B14" s="94">
        <v>80925.83799999999</v>
      </c>
      <c r="C14" s="94">
        <v>2.1480325109515706</v>
      </c>
      <c r="D14" s="94">
        <v>173831.331</v>
      </c>
      <c r="E14" s="94">
        <v>6608.177</v>
      </c>
      <c r="F14" s="94">
        <v>1.341693631995632</v>
      </c>
      <c r="G14" s="70">
        <v>8866.149000000001</v>
      </c>
      <c r="H14" s="39"/>
    </row>
    <row r="15" spans="1:8" ht="12.75">
      <c r="A15" s="72"/>
      <c r="B15" s="52"/>
      <c r="C15" s="52"/>
      <c r="D15" s="52"/>
      <c r="E15" s="52"/>
      <c r="F15" s="52"/>
      <c r="G15" s="53"/>
      <c r="H15" s="39"/>
    </row>
    <row r="16" spans="1:8" ht="12.75">
      <c r="A16" s="113" t="s">
        <v>148</v>
      </c>
      <c r="B16" s="94">
        <v>0.006</v>
      </c>
      <c r="C16" s="94">
        <v>46</v>
      </c>
      <c r="D16" s="94">
        <v>0.276</v>
      </c>
      <c r="E16" s="94">
        <v>286.161</v>
      </c>
      <c r="F16" s="94">
        <v>1.291203203790873</v>
      </c>
      <c r="G16" s="70">
        <v>369.492</v>
      </c>
      <c r="H16" s="39"/>
    </row>
    <row r="17" spans="1:8" ht="12.75">
      <c r="A17" s="72"/>
      <c r="B17" s="52"/>
      <c r="C17" s="52"/>
      <c r="D17" s="52"/>
      <c r="E17" s="52"/>
      <c r="F17" s="52"/>
      <c r="G17" s="53"/>
      <c r="H17" s="39"/>
    </row>
    <row r="18" spans="1:8" ht="12.75">
      <c r="A18" s="113" t="s">
        <v>149</v>
      </c>
      <c r="B18" s="94" t="s">
        <v>46</v>
      </c>
      <c r="C18" s="52" t="s">
        <v>46</v>
      </c>
      <c r="D18" s="94" t="s">
        <v>46</v>
      </c>
      <c r="E18" s="94">
        <v>88.14</v>
      </c>
      <c r="F18" s="94">
        <v>1.2011345586566824</v>
      </c>
      <c r="G18" s="70">
        <v>105.868</v>
      </c>
      <c r="H18" s="39"/>
    </row>
    <row r="19" spans="1:8" ht="12.75">
      <c r="A19" s="72"/>
      <c r="B19" s="52"/>
      <c r="C19" s="52"/>
      <c r="D19" s="52"/>
      <c r="E19" s="52"/>
      <c r="F19" s="52"/>
      <c r="G19" s="53"/>
      <c r="H19" s="39"/>
    </row>
    <row r="20" spans="1:8" ht="12.75">
      <c r="A20" s="72" t="s">
        <v>150</v>
      </c>
      <c r="B20" s="52">
        <v>9125</v>
      </c>
      <c r="C20" s="52">
        <v>1.5640547945205479</v>
      </c>
      <c r="D20" s="52">
        <v>14272</v>
      </c>
      <c r="E20" s="52" t="s">
        <v>46</v>
      </c>
      <c r="F20" s="52" t="s">
        <v>46</v>
      </c>
      <c r="G20" s="53" t="s">
        <v>46</v>
      </c>
      <c r="H20" s="39"/>
    </row>
    <row r="21" spans="1:8" ht="12.75">
      <c r="A21" s="72" t="s">
        <v>151</v>
      </c>
      <c r="B21" s="52">
        <v>471.92</v>
      </c>
      <c r="C21" s="52">
        <v>1.8970821325648413</v>
      </c>
      <c r="D21" s="52">
        <v>895.271</v>
      </c>
      <c r="E21" s="52" t="s">
        <v>46</v>
      </c>
      <c r="F21" s="52" t="s">
        <v>46</v>
      </c>
      <c r="G21" s="53" t="s">
        <v>46</v>
      </c>
      <c r="H21" s="39"/>
    </row>
    <row r="22" spans="1:8" ht="12.75">
      <c r="A22" s="72" t="s">
        <v>152</v>
      </c>
      <c r="B22" s="52" t="s">
        <v>46</v>
      </c>
      <c r="C22" s="52" t="s">
        <v>46</v>
      </c>
      <c r="D22" s="52" t="s">
        <v>46</v>
      </c>
      <c r="E22" s="52">
        <v>1156.423</v>
      </c>
      <c r="F22" s="52">
        <v>1.6509287691441628</v>
      </c>
      <c r="G22" s="53">
        <v>1909.172</v>
      </c>
      <c r="H22" s="39"/>
    </row>
    <row r="23" spans="1:8" ht="12.75">
      <c r="A23" s="113" t="s">
        <v>208</v>
      </c>
      <c r="B23" s="94">
        <v>9596.92</v>
      </c>
      <c r="C23" s="94">
        <v>1.580431117483526</v>
      </c>
      <c r="D23" s="94">
        <v>15167.271</v>
      </c>
      <c r="E23" s="94">
        <v>1156.423</v>
      </c>
      <c r="F23" s="94">
        <v>1.6509287691441628</v>
      </c>
      <c r="G23" s="70">
        <v>1909.172</v>
      </c>
      <c r="H23" s="39"/>
    </row>
    <row r="24" spans="1:8" ht="12.75">
      <c r="A24" s="72"/>
      <c r="B24" s="52"/>
      <c r="C24" s="52"/>
      <c r="D24" s="52"/>
      <c r="E24" s="52"/>
      <c r="F24" s="52"/>
      <c r="G24" s="53"/>
      <c r="H24" s="39"/>
    </row>
    <row r="25" spans="1:8" ht="12.75">
      <c r="A25" s="113" t="s">
        <v>153</v>
      </c>
      <c r="B25" s="94">
        <v>28861.799</v>
      </c>
      <c r="C25" s="94">
        <v>1.7781883589446381</v>
      </c>
      <c r="D25" s="94">
        <v>51321.715</v>
      </c>
      <c r="E25" s="94">
        <v>2069.987</v>
      </c>
      <c r="F25" s="94">
        <v>1.2151014909755473</v>
      </c>
      <c r="G25" s="70">
        <v>2515.24429</v>
      </c>
      <c r="H25" s="39"/>
    </row>
    <row r="26" spans="1:8" ht="12.75">
      <c r="A26" s="72"/>
      <c r="B26" s="52"/>
      <c r="C26" s="52"/>
      <c r="D26" s="52"/>
      <c r="E26" s="52"/>
      <c r="F26" s="52"/>
      <c r="G26" s="53"/>
      <c r="H26" s="39"/>
    </row>
    <row r="27" spans="1:8" ht="12.75">
      <c r="A27" s="113" t="s">
        <v>154</v>
      </c>
      <c r="B27" s="94">
        <v>2912.792</v>
      </c>
      <c r="C27" s="94">
        <v>1.6093754720556772</v>
      </c>
      <c r="D27" s="94">
        <v>4687.776</v>
      </c>
      <c r="E27" s="94">
        <v>514.232</v>
      </c>
      <c r="F27" s="94">
        <v>1.1138824499447721</v>
      </c>
      <c r="G27" s="70">
        <v>572.794</v>
      </c>
      <c r="H27" s="39"/>
    </row>
    <row r="28" spans="1:8" ht="12.75">
      <c r="A28" s="72"/>
      <c r="B28" s="52"/>
      <c r="C28" s="52"/>
      <c r="D28" s="52"/>
      <c r="E28" s="52"/>
      <c r="F28" s="52"/>
      <c r="G28" s="53"/>
      <c r="H28" s="39"/>
    </row>
    <row r="29" spans="1:8" ht="12.75">
      <c r="A29" s="72" t="s">
        <v>155</v>
      </c>
      <c r="B29" s="52" t="s">
        <v>46</v>
      </c>
      <c r="C29" s="52" t="s">
        <v>46</v>
      </c>
      <c r="D29" s="52" t="s">
        <v>46</v>
      </c>
      <c r="E29" s="52" t="s">
        <v>46</v>
      </c>
      <c r="F29" s="52" t="s">
        <v>46</v>
      </c>
      <c r="G29" s="53" t="s">
        <v>46</v>
      </c>
      <c r="H29" s="39"/>
    </row>
    <row r="30" spans="1:8" ht="12.75">
      <c r="A30" s="72" t="s">
        <v>156</v>
      </c>
      <c r="B30" s="52">
        <v>63.893</v>
      </c>
      <c r="C30" s="52">
        <v>3</v>
      </c>
      <c r="D30" s="52">
        <v>191.679</v>
      </c>
      <c r="E30" s="52">
        <v>2302.618</v>
      </c>
      <c r="F30" s="52">
        <v>1.193091950119386</v>
      </c>
      <c r="G30" s="53">
        <v>2747.235</v>
      </c>
      <c r="H30" s="39"/>
    </row>
    <row r="31" spans="1:8" ht="12.75">
      <c r="A31" s="72" t="s">
        <v>157</v>
      </c>
      <c r="B31" s="52">
        <v>11798.096</v>
      </c>
      <c r="C31" s="52">
        <v>0.15000064417173756</v>
      </c>
      <c r="D31" s="52">
        <v>1769.722</v>
      </c>
      <c r="E31" s="52">
        <v>2926.501</v>
      </c>
      <c r="F31" s="52">
        <v>1.5645584949398614</v>
      </c>
      <c r="G31" s="53">
        <v>4578.682</v>
      </c>
      <c r="H31" s="39"/>
    </row>
    <row r="32" spans="1:8" ht="12.75">
      <c r="A32" s="113" t="s">
        <v>209</v>
      </c>
      <c r="B32" s="94">
        <v>11861.989</v>
      </c>
      <c r="C32" s="94">
        <v>0.16535178038017065</v>
      </c>
      <c r="D32" s="94">
        <v>1961.401</v>
      </c>
      <c r="E32" s="94">
        <v>5229.119000000001</v>
      </c>
      <c r="F32" s="94">
        <v>1.4009849460301056</v>
      </c>
      <c r="G32" s="70">
        <v>7325.9169999999995</v>
      </c>
      <c r="H32" s="39"/>
    </row>
    <row r="33" spans="1:8" ht="12.75">
      <c r="A33" s="72"/>
      <c r="B33" s="52"/>
      <c r="C33" s="52"/>
      <c r="D33" s="52"/>
      <c r="E33" s="52"/>
      <c r="F33" s="52"/>
      <c r="G33" s="53"/>
      <c r="H33" s="39"/>
    </row>
    <row r="34" spans="1:8" ht="12.75">
      <c r="A34" s="72" t="s">
        <v>158</v>
      </c>
      <c r="B34" s="52">
        <v>51471.56</v>
      </c>
      <c r="C34" s="52">
        <v>1.9507818492386866</v>
      </c>
      <c r="D34" s="52">
        <v>100409.785</v>
      </c>
      <c r="E34" s="52">
        <v>5579</v>
      </c>
      <c r="F34" s="52">
        <v>1.208030650654239</v>
      </c>
      <c r="G34" s="53">
        <v>6739.603</v>
      </c>
      <c r="H34" s="39"/>
    </row>
    <row r="35" spans="1:8" ht="12.75">
      <c r="A35" s="72" t="s">
        <v>159</v>
      </c>
      <c r="B35" s="52">
        <v>10899.3</v>
      </c>
      <c r="C35" s="52">
        <v>1.4913538484122835</v>
      </c>
      <c r="D35" s="52">
        <v>16254.713</v>
      </c>
      <c r="E35" s="52">
        <v>240</v>
      </c>
      <c r="F35" s="52">
        <v>1.30119875</v>
      </c>
      <c r="G35" s="53">
        <v>312.28770000000003</v>
      </c>
      <c r="H35" s="39"/>
    </row>
    <row r="36" spans="1:8" ht="12.75">
      <c r="A36" s="72" t="s">
        <v>160</v>
      </c>
      <c r="B36" s="52">
        <v>120597</v>
      </c>
      <c r="C36" s="52">
        <v>1.043656052803967</v>
      </c>
      <c r="D36" s="52">
        <v>125861.78899999999</v>
      </c>
      <c r="E36" s="52">
        <v>3666</v>
      </c>
      <c r="F36" s="52">
        <v>1.1149743589743588</v>
      </c>
      <c r="G36" s="53">
        <v>4087.496</v>
      </c>
      <c r="H36" s="39"/>
    </row>
    <row r="37" spans="1:8" ht="12.75">
      <c r="A37" s="72" t="s">
        <v>161</v>
      </c>
      <c r="B37" s="52">
        <v>60797</v>
      </c>
      <c r="C37" s="52">
        <v>2.2714086550323205</v>
      </c>
      <c r="D37" s="52">
        <v>138094.832</v>
      </c>
      <c r="E37" s="52">
        <v>4459</v>
      </c>
      <c r="F37" s="52">
        <v>1.0988786723480601</v>
      </c>
      <c r="G37" s="53">
        <v>4899.9</v>
      </c>
      <c r="H37" s="39"/>
    </row>
    <row r="38" spans="1:8" ht="12.75">
      <c r="A38" s="113" t="s">
        <v>162</v>
      </c>
      <c r="B38" s="94">
        <v>243764.86</v>
      </c>
      <c r="C38" s="94">
        <v>1.561427348470161</v>
      </c>
      <c r="D38" s="94">
        <v>380621.119</v>
      </c>
      <c r="E38" s="94">
        <v>13944</v>
      </c>
      <c r="F38" s="94">
        <v>1.1502643932874355</v>
      </c>
      <c r="G38" s="70">
        <v>16039.286699999999</v>
      </c>
      <c r="H38" s="39"/>
    </row>
    <row r="39" spans="1:8" ht="12.75">
      <c r="A39" s="72"/>
      <c r="B39" s="52"/>
      <c r="C39" s="52"/>
      <c r="D39" s="52"/>
      <c r="E39" s="52"/>
      <c r="F39" s="52"/>
      <c r="G39" s="53"/>
      <c r="H39" s="39"/>
    </row>
    <row r="40" spans="1:8" ht="12.75">
      <c r="A40" s="113" t="s">
        <v>163</v>
      </c>
      <c r="B40" s="94">
        <v>3373.687</v>
      </c>
      <c r="C40" s="94">
        <v>1.8702250683006456</v>
      </c>
      <c r="D40" s="94">
        <v>6309.554</v>
      </c>
      <c r="E40" s="94">
        <v>7.77</v>
      </c>
      <c r="F40" s="94">
        <v>1.2054054054054055</v>
      </c>
      <c r="G40" s="70">
        <v>9.366</v>
      </c>
      <c r="H40" s="39"/>
    </row>
    <row r="41" spans="1:8" ht="12.75">
      <c r="A41" s="72"/>
      <c r="B41" s="52"/>
      <c r="C41" s="52"/>
      <c r="D41" s="52"/>
      <c r="E41" s="52"/>
      <c r="F41" s="52"/>
      <c r="G41" s="53"/>
      <c r="H41" s="39"/>
    </row>
    <row r="42" spans="1:8" ht="12.75">
      <c r="A42" s="72" t="s">
        <v>164</v>
      </c>
      <c r="B42" s="52">
        <v>7572.873</v>
      </c>
      <c r="C42" s="52">
        <v>1.7375215456538096</v>
      </c>
      <c r="D42" s="52">
        <v>13158.03</v>
      </c>
      <c r="E42" s="52" t="s">
        <v>46</v>
      </c>
      <c r="F42" s="52" t="s">
        <v>46</v>
      </c>
      <c r="G42" s="53" t="s">
        <v>46</v>
      </c>
      <c r="H42" s="39"/>
    </row>
    <row r="43" spans="1:8" ht="12.75">
      <c r="A43" s="72" t="s">
        <v>165</v>
      </c>
      <c r="B43" s="52">
        <v>5633.779</v>
      </c>
      <c r="C43" s="52">
        <v>1.7042519772252334</v>
      </c>
      <c r="D43" s="52">
        <v>9601.378999999999</v>
      </c>
      <c r="E43" s="52">
        <v>298.998</v>
      </c>
      <c r="F43" s="52">
        <v>1.2653629790165821</v>
      </c>
      <c r="G43" s="53">
        <v>378.341</v>
      </c>
      <c r="H43" s="39"/>
    </row>
    <row r="44" spans="1:8" ht="12.75">
      <c r="A44" s="72" t="s">
        <v>166</v>
      </c>
      <c r="B44" s="52">
        <v>11367.078</v>
      </c>
      <c r="C44" s="52">
        <v>2.3906841318410943</v>
      </c>
      <c r="D44" s="52">
        <v>27175.093</v>
      </c>
      <c r="E44" s="52">
        <v>74</v>
      </c>
      <c r="F44" s="52">
        <v>1.1</v>
      </c>
      <c r="G44" s="53">
        <v>81.4</v>
      </c>
      <c r="H44" s="39"/>
    </row>
    <row r="45" spans="1:8" ht="12.75">
      <c r="A45" s="72" t="s">
        <v>167</v>
      </c>
      <c r="B45" s="52">
        <v>38.72</v>
      </c>
      <c r="C45" s="52">
        <v>4</v>
      </c>
      <c r="D45" s="52">
        <v>154.88</v>
      </c>
      <c r="E45" s="52" t="s">
        <v>46</v>
      </c>
      <c r="F45" s="52" t="s">
        <v>46</v>
      </c>
      <c r="G45" s="53" t="s">
        <v>46</v>
      </c>
      <c r="H45" s="39"/>
    </row>
    <row r="46" spans="1:8" ht="12.75">
      <c r="A46" s="72" t="s">
        <v>168</v>
      </c>
      <c r="B46" s="52" t="s">
        <v>46</v>
      </c>
      <c r="C46" s="52" t="s">
        <v>46</v>
      </c>
      <c r="D46" s="52" t="s">
        <v>46</v>
      </c>
      <c r="E46" s="52" t="s">
        <v>46</v>
      </c>
      <c r="F46" s="52" t="s">
        <v>46</v>
      </c>
      <c r="G46" s="53" t="s">
        <v>46</v>
      </c>
      <c r="H46" s="39"/>
    </row>
    <row r="47" spans="1:8" ht="12.75">
      <c r="A47" s="72" t="s">
        <v>169</v>
      </c>
      <c r="B47" s="52">
        <v>6688.374</v>
      </c>
      <c r="C47" s="52">
        <v>1.718516338948749</v>
      </c>
      <c r="D47" s="52">
        <v>11494.08</v>
      </c>
      <c r="E47" s="52">
        <v>35.558</v>
      </c>
      <c r="F47" s="52">
        <v>1</v>
      </c>
      <c r="G47" s="53">
        <v>35.558</v>
      </c>
      <c r="H47" s="39"/>
    </row>
    <row r="48" spans="1:8" ht="12.75">
      <c r="A48" s="72" t="s">
        <v>170</v>
      </c>
      <c r="B48" s="52">
        <v>38.901</v>
      </c>
      <c r="C48" s="52">
        <v>4.792293257242744</v>
      </c>
      <c r="D48" s="52">
        <v>186.425</v>
      </c>
      <c r="E48" s="52" t="s">
        <v>46</v>
      </c>
      <c r="F48" s="52" t="s">
        <v>46</v>
      </c>
      <c r="G48" s="53" t="s">
        <v>46</v>
      </c>
      <c r="H48" s="39"/>
    </row>
    <row r="49" spans="1:8" ht="12.75">
      <c r="A49" s="72" t="s">
        <v>171</v>
      </c>
      <c r="B49" s="52">
        <v>15799.14</v>
      </c>
      <c r="C49" s="52">
        <v>1.8080377159769456</v>
      </c>
      <c r="D49" s="52">
        <v>28565.441</v>
      </c>
      <c r="E49" s="52">
        <v>4075.099</v>
      </c>
      <c r="F49" s="52">
        <v>1.1969999992638216</v>
      </c>
      <c r="G49" s="53">
        <v>4877.8935</v>
      </c>
      <c r="H49" s="39"/>
    </row>
    <row r="50" spans="1:8" ht="12.75">
      <c r="A50" s="72" t="s">
        <v>172</v>
      </c>
      <c r="B50" s="52">
        <v>1493</v>
      </c>
      <c r="C50" s="52">
        <v>2.124413931681179</v>
      </c>
      <c r="D50" s="52">
        <v>3171.75</v>
      </c>
      <c r="E50" s="52" t="s">
        <v>46</v>
      </c>
      <c r="F50" s="52" t="s">
        <v>46</v>
      </c>
      <c r="G50" s="53" t="s">
        <v>46</v>
      </c>
      <c r="H50" s="39"/>
    </row>
    <row r="51" spans="1:8" ht="12.75">
      <c r="A51" s="113" t="s">
        <v>210</v>
      </c>
      <c r="B51" s="94">
        <v>48631.865000000005</v>
      </c>
      <c r="C51" s="94">
        <v>1.922753281207702</v>
      </c>
      <c r="D51" s="94">
        <v>93507.07800000001</v>
      </c>
      <c r="E51" s="94">
        <v>4483.655</v>
      </c>
      <c r="F51" s="94">
        <v>1.1983956169687453</v>
      </c>
      <c r="G51" s="70">
        <v>5373.1925</v>
      </c>
      <c r="H51" s="39"/>
    </row>
    <row r="52" spans="1:8" ht="12.75">
      <c r="A52" s="72"/>
      <c r="B52" s="52"/>
      <c r="C52" s="52"/>
      <c r="D52" s="52"/>
      <c r="E52" s="52"/>
      <c r="F52" s="52"/>
      <c r="G52" s="53"/>
      <c r="H52" s="39"/>
    </row>
    <row r="53" spans="1:8" ht="12.75">
      <c r="A53" s="113" t="s">
        <v>173</v>
      </c>
      <c r="B53" s="94">
        <v>25307.680999999997</v>
      </c>
      <c r="C53" s="94">
        <v>2.1410782362872367</v>
      </c>
      <c r="D53" s="94">
        <v>54185.725000000006</v>
      </c>
      <c r="E53" s="94" t="s">
        <v>46</v>
      </c>
      <c r="F53" s="94" t="s">
        <v>46</v>
      </c>
      <c r="G53" s="70" t="s">
        <v>46</v>
      </c>
      <c r="H53" s="39"/>
    </row>
    <row r="54" spans="1:8" ht="12.75">
      <c r="A54" s="72"/>
      <c r="B54" s="52"/>
      <c r="C54" s="52"/>
      <c r="D54" s="52"/>
      <c r="E54" s="52"/>
      <c r="F54" s="52"/>
      <c r="G54" s="53"/>
      <c r="H54" s="39"/>
    </row>
    <row r="55" spans="1:8" ht="12.75">
      <c r="A55" s="72" t="s">
        <v>174</v>
      </c>
      <c r="B55" s="52">
        <v>3571.77</v>
      </c>
      <c r="C55" s="52">
        <v>1.7999994400535309</v>
      </c>
      <c r="D55" s="52">
        <v>6429.184</v>
      </c>
      <c r="E55" s="52">
        <v>3674.717</v>
      </c>
      <c r="F55" s="52">
        <v>1</v>
      </c>
      <c r="G55" s="53">
        <v>3674.717</v>
      </c>
      <c r="H55" s="39"/>
    </row>
    <row r="56" spans="1:8" ht="12.75">
      <c r="A56" s="72" t="s">
        <v>175</v>
      </c>
      <c r="B56" s="52" t="s">
        <v>46</v>
      </c>
      <c r="C56" s="52" t="s">
        <v>46</v>
      </c>
      <c r="D56" s="52" t="s">
        <v>46</v>
      </c>
      <c r="E56" s="52" t="s">
        <v>46</v>
      </c>
      <c r="F56" s="52" t="s">
        <v>46</v>
      </c>
      <c r="G56" s="53" t="s">
        <v>46</v>
      </c>
      <c r="H56" s="39"/>
    </row>
    <row r="57" spans="1:8" ht="12.75">
      <c r="A57" s="72" t="s">
        <v>176</v>
      </c>
      <c r="B57" s="52">
        <v>109.755</v>
      </c>
      <c r="C57" s="52">
        <v>2.2732996218851076</v>
      </c>
      <c r="D57" s="52">
        <v>249.50599999999997</v>
      </c>
      <c r="E57" s="52">
        <v>316.356</v>
      </c>
      <c r="F57" s="52">
        <v>1.3485440453160362</v>
      </c>
      <c r="G57" s="53">
        <v>426.62</v>
      </c>
      <c r="H57" s="39"/>
    </row>
    <row r="58" spans="1:8" ht="12.75">
      <c r="A58" s="72" t="s">
        <v>177</v>
      </c>
      <c r="B58" s="52">
        <v>11683.352</v>
      </c>
      <c r="C58" s="52">
        <v>1.7805843733887328</v>
      </c>
      <c r="D58" s="52">
        <v>20803.194</v>
      </c>
      <c r="E58" s="52">
        <v>477.607</v>
      </c>
      <c r="F58" s="52">
        <v>1.1999991624913369</v>
      </c>
      <c r="G58" s="53">
        <v>573.128</v>
      </c>
      <c r="H58" s="39"/>
    </row>
    <row r="59" spans="1:8" ht="12.75">
      <c r="A59" s="72" t="s">
        <v>178</v>
      </c>
      <c r="B59" s="52">
        <v>8933.242</v>
      </c>
      <c r="C59" s="52">
        <v>1.806175182537314</v>
      </c>
      <c r="D59" s="52">
        <v>16135</v>
      </c>
      <c r="E59" s="52">
        <v>2029.27</v>
      </c>
      <c r="F59" s="52">
        <v>1.1091870475589745</v>
      </c>
      <c r="G59" s="53">
        <v>2250.84</v>
      </c>
      <c r="H59" s="39"/>
    </row>
    <row r="60" spans="1:8" ht="12.75">
      <c r="A60" s="113" t="s">
        <v>179</v>
      </c>
      <c r="B60" s="94">
        <v>24298.119</v>
      </c>
      <c r="C60" s="94">
        <v>1.795072449846838</v>
      </c>
      <c r="D60" s="94">
        <v>43616.884</v>
      </c>
      <c r="E60" s="94">
        <v>6497.95</v>
      </c>
      <c r="F60" s="94">
        <v>1.0657676651867127</v>
      </c>
      <c r="G60" s="70">
        <v>6925.305</v>
      </c>
      <c r="H60" s="39"/>
    </row>
    <row r="61" spans="1:8" ht="12.75">
      <c r="A61" s="72"/>
      <c r="B61" s="52"/>
      <c r="C61" s="52"/>
      <c r="D61" s="52"/>
      <c r="E61" s="52"/>
      <c r="F61" s="52"/>
      <c r="G61" s="53"/>
      <c r="H61" s="39"/>
    </row>
    <row r="62" spans="1:8" ht="12.75">
      <c r="A62" s="72" t="s">
        <v>180</v>
      </c>
      <c r="B62" s="52">
        <v>15721.445</v>
      </c>
      <c r="C62" s="52">
        <v>2.354921510077477</v>
      </c>
      <c r="D62" s="52">
        <v>37022.769</v>
      </c>
      <c r="E62" s="52">
        <v>670.363</v>
      </c>
      <c r="F62" s="52">
        <v>1.0141714265256285</v>
      </c>
      <c r="G62" s="53">
        <v>679.863</v>
      </c>
      <c r="H62" s="39"/>
    </row>
    <row r="63" spans="1:8" ht="12.75">
      <c r="A63" s="72" t="s">
        <v>181</v>
      </c>
      <c r="B63" s="52">
        <v>12949.559</v>
      </c>
      <c r="C63" s="52">
        <v>1.912393464518753</v>
      </c>
      <c r="D63" s="52">
        <v>24764.652</v>
      </c>
      <c r="E63" s="52">
        <v>3021.313</v>
      </c>
      <c r="F63" s="52">
        <v>1.0325117589604256</v>
      </c>
      <c r="G63" s="53">
        <v>3119.5412</v>
      </c>
      <c r="H63" s="39"/>
    </row>
    <row r="64" spans="1:8" ht="12.75">
      <c r="A64" s="72" t="s">
        <v>182</v>
      </c>
      <c r="B64" s="52">
        <v>75357.199</v>
      </c>
      <c r="C64" s="52">
        <v>2.157879342091789</v>
      </c>
      <c r="D64" s="52">
        <v>162611.74300000002</v>
      </c>
      <c r="E64" s="52">
        <v>1365.783</v>
      </c>
      <c r="F64" s="52">
        <v>1.112307006310666</v>
      </c>
      <c r="G64" s="53">
        <v>1519.17</v>
      </c>
      <c r="H64" s="39"/>
    </row>
    <row r="65" spans="1:8" ht="12.75">
      <c r="A65" s="113" t="s">
        <v>183</v>
      </c>
      <c r="B65" s="94">
        <v>104028.203</v>
      </c>
      <c r="C65" s="94">
        <v>2.1570993012346857</v>
      </c>
      <c r="D65" s="94">
        <v>224399.16400000002</v>
      </c>
      <c r="E65" s="94">
        <v>5057.459000000001</v>
      </c>
      <c r="F65" s="94">
        <v>1.051629721565711</v>
      </c>
      <c r="G65" s="70">
        <v>5318.5742</v>
      </c>
      <c r="H65" s="39"/>
    </row>
    <row r="66" spans="1:8" ht="12.75">
      <c r="A66" s="72"/>
      <c r="B66" s="52"/>
      <c r="C66" s="52"/>
      <c r="D66" s="52"/>
      <c r="E66" s="52"/>
      <c r="F66" s="52"/>
      <c r="G66" s="53"/>
      <c r="H66" s="39"/>
    </row>
    <row r="67" spans="1:8" ht="12.75">
      <c r="A67" s="113" t="s">
        <v>184</v>
      </c>
      <c r="B67" s="94">
        <v>15118.199</v>
      </c>
      <c r="C67" s="94">
        <v>2.221959242632009</v>
      </c>
      <c r="D67" s="94">
        <v>33592.022</v>
      </c>
      <c r="E67" s="94">
        <v>489.315</v>
      </c>
      <c r="F67" s="94">
        <v>1.102247018791576</v>
      </c>
      <c r="G67" s="70">
        <v>539.346</v>
      </c>
      <c r="H67" s="39"/>
    </row>
    <row r="68" spans="1:8" ht="12.75">
      <c r="A68" s="72"/>
      <c r="B68" s="52"/>
      <c r="C68" s="52"/>
      <c r="D68" s="52"/>
      <c r="E68" s="52"/>
      <c r="F68" s="52"/>
      <c r="G68" s="53"/>
      <c r="H68" s="39"/>
    </row>
    <row r="69" spans="1:8" ht="12.75">
      <c r="A69" s="72" t="s">
        <v>185</v>
      </c>
      <c r="B69" s="52">
        <v>11130.249</v>
      </c>
      <c r="C69" s="52">
        <v>1.4887009266369513</v>
      </c>
      <c r="D69" s="52">
        <v>16569.612</v>
      </c>
      <c r="E69" s="52" t="s">
        <v>46</v>
      </c>
      <c r="F69" s="52" t="s">
        <v>46</v>
      </c>
      <c r="G69" s="53" t="s">
        <v>46</v>
      </c>
      <c r="H69" s="39"/>
    </row>
    <row r="70" spans="1:8" ht="12.75">
      <c r="A70" s="72" t="s">
        <v>186</v>
      </c>
      <c r="B70" s="52">
        <v>5342.444</v>
      </c>
      <c r="C70" s="52">
        <v>1.687903888183011</v>
      </c>
      <c r="D70" s="52">
        <v>9017.532</v>
      </c>
      <c r="E70" s="52" t="s">
        <v>46</v>
      </c>
      <c r="F70" s="52" t="s">
        <v>46</v>
      </c>
      <c r="G70" s="53" t="s">
        <v>46</v>
      </c>
      <c r="H70" s="39"/>
    </row>
    <row r="71" spans="1:8" ht="12.75">
      <c r="A71" s="113" t="s">
        <v>187</v>
      </c>
      <c r="B71" s="94">
        <v>16472.693</v>
      </c>
      <c r="C71" s="94">
        <v>1.553306675478017</v>
      </c>
      <c r="D71" s="94">
        <v>25587.144</v>
      </c>
      <c r="E71" s="94" t="s">
        <v>46</v>
      </c>
      <c r="F71" s="94" t="s">
        <v>46</v>
      </c>
      <c r="G71" s="70" t="s">
        <v>46</v>
      </c>
      <c r="H71" s="39"/>
    </row>
    <row r="72" spans="1:8" ht="12.75">
      <c r="A72" s="72"/>
      <c r="B72" s="52"/>
      <c r="C72" s="52"/>
      <c r="D72" s="52"/>
      <c r="E72" s="52"/>
      <c r="F72" s="52"/>
      <c r="G72" s="53"/>
      <c r="H72" s="39"/>
    </row>
    <row r="73" spans="1:8" ht="12.75">
      <c r="A73" s="72" t="s">
        <v>188</v>
      </c>
      <c r="B73" s="52">
        <v>5956</v>
      </c>
      <c r="C73" s="52">
        <v>1.8010695097380793</v>
      </c>
      <c r="D73" s="52">
        <v>10727.17</v>
      </c>
      <c r="E73" s="52" t="s">
        <v>46</v>
      </c>
      <c r="F73" s="52" t="s">
        <v>46</v>
      </c>
      <c r="G73" s="53" t="s">
        <v>46</v>
      </c>
      <c r="H73" s="39"/>
    </row>
    <row r="74" spans="1:8" ht="12.75">
      <c r="A74" s="72" t="s">
        <v>189</v>
      </c>
      <c r="B74" s="52">
        <v>5.473</v>
      </c>
      <c r="C74" s="52">
        <v>4.712406358487118</v>
      </c>
      <c r="D74" s="52">
        <v>25.790999999999997</v>
      </c>
      <c r="E74" s="52" t="s">
        <v>46</v>
      </c>
      <c r="F74" s="52" t="s">
        <v>46</v>
      </c>
      <c r="G74" s="53" t="s">
        <v>46</v>
      </c>
      <c r="H74" s="39"/>
    </row>
    <row r="75" spans="1:8" ht="12.75">
      <c r="A75" s="72" t="s">
        <v>190</v>
      </c>
      <c r="B75" s="52">
        <v>855.421</v>
      </c>
      <c r="C75" s="52">
        <v>2.257268643159333</v>
      </c>
      <c r="D75" s="52">
        <v>1930.915</v>
      </c>
      <c r="E75" s="52" t="s">
        <v>46</v>
      </c>
      <c r="F75" s="52" t="s">
        <v>46</v>
      </c>
      <c r="G75" s="53" t="s">
        <v>46</v>
      </c>
      <c r="H75" s="39"/>
    </row>
    <row r="76" spans="1:8" ht="12.75">
      <c r="A76" s="72" t="s">
        <v>191</v>
      </c>
      <c r="B76" s="52">
        <v>17826.518</v>
      </c>
      <c r="C76" s="52">
        <v>1.9371318616456674</v>
      </c>
      <c r="D76" s="52">
        <v>34532.316</v>
      </c>
      <c r="E76" s="52">
        <v>279.303</v>
      </c>
      <c r="F76" s="52">
        <v>1.1466507699523456</v>
      </c>
      <c r="G76" s="53">
        <v>320.263</v>
      </c>
      <c r="H76" s="39"/>
    </row>
    <row r="77" spans="1:8" ht="12.75">
      <c r="A77" s="72" t="s">
        <v>192</v>
      </c>
      <c r="B77" s="52" t="s">
        <v>46</v>
      </c>
      <c r="C77" s="52" t="s">
        <v>46</v>
      </c>
      <c r="D77" s="52" t="s">
        <v>46</v>
      </c>
      <c r="E77" s="52" t="s">
        <v>46</v>
      </c>
      <c r="F77" s="52" t="s">
        <v>46</v>
      </c>
      <c r="G77" s="53" t="s">
        <v>46</v>
      </c>
      <c r="H77" s="39"/>
    </row>
    <row r="78" spans="1:8" ht="12.75">
      <c r="A78" s="72" t="s">
        <v>193</v>
      </c>
      <c r="B78" s="52">
        <v>13492.298</v>
      </c>
      <c r="C78" s="52">
        <v>1.6877912124383851</v>
      </c>
      <c r="D78" s="52">
        <v>22772.182</v>
      </c>
      <c r="E78" s="52" t="s">
        <v>46</v>
      </c>
      <c r="F78" s="52" t="s">
        <v>46</v>
      </c>
      <c r="G78" s="53" t="s">
        <v>46</v>
      </c>
      <c r="H78" s="39"/>
    </row>
    <row r="79" spans="1:8" ht="12.75">
      <c r="A79" s="72" t="s">
        <v>194</v>
      </c>
      <c r="B79" s="52">
        <v>4087.888</v>
      </c>
      <c r="C79" s="52">
        <v>1.8999999510749805</v>
      </c>
      <c r="D79" s="52">
        <v>7766.987</v>
      </c>
      <c r="E79" s="52">
        <v>184.8</v>
      </c>
      <c r="F79" s="52">
        <v>1</v>
      </c>
      <c r="G79" s="53">
        <v>184.8</v>
      </c>
      <c r="H79" s="39"/>
    </row>
    <row r="80" spans="1:8" ht="12.75">
      <c r="A80" s="72" t="s">
        <v>195</v>
      </c>
      <c r="B80" s="52">
        <v>48607.726</v>
      </c>
      <c r="C80" s="52">
        <v>2.71914569712642</v>
      </c>
      <c r="D80" s="52">
        <v>132171.489</v>
      </c>
      <c r="E80" s="52" t="s">
        <v>46</v>
      </c>
      <c r="F80" s="52" t="s">
        <v>46</v>
      </c>
      <c r="G80" s="53" t="s">
        <v>46</v>
      </c>
      <c r="H80" s="39"/>
    </row>
    <row r="81" spans="1:8" ht="12.75">
      <c r="A81" s="113" t="s">
        <v>211</v>
      </c>
      <c r="B81" s="94">
        <v>90831.324</v>
      </c>
      <c r="C81" s="94">
        <v>2.3111724100817908</v>
      </c>
      <c r="D81" s="94">
        <v>209926.85</v>
      </c>
      <c r="E81" s="94">
        <v>464.103</v>
      </c>
      <c r="F81" s="94">
        <v>1.0882562706985301</v>
      </c>
      <c r="G81" s="70">
        <v>505.063</v>
      </c>
      <c r="H81" s="39"/>
    </row>
    <row r="82" spans="1:8" ht="12.75">
      <c r="A82" s="72"/>
      <c r="B82" s="52"/>
      <c r="C82" s="52"/>
      <c r="D82" s="52"/>
      <c r="E82" s="52"/>
      <c r="F82" s="52"/>
      <c r="G82" s="53"/>
      <c r="H82" s="39"/>
    </row>
    <row r="83" spans="1:8" ht="12.75">
      <c r="A83" s="72" t="s">
        <v>196</v>
      </c>
      <c r="B83" s="52">
        <v>1874.628</v>
      </c>
      <c r="C83" s="52">
        <v>1.48515332108557</v>
      </c>
      <c r="D83" s="52">
        <v>2784.11</v>
      </c>
      <c r="E83" s="52">
        <v>39.294</v>
      </c>
      <c r="F83" s="52">
        <v>1.240214791062249</v>
      </c>
      <c r="G83" s="53">
        <v>48.733</v>
      </c>
      <c r="H83" s="39"/>
    </row>
    <row r="84" spans="1:8" ht="12.75">
      <c r="A84" s="72" t="s">
        <v>197</v>
      </c>
      <c r="B84" s="52">
        <v>4446.143</v>
      </c>
      <c r="C84" s="52">
        <v>1.4826059350767622</v>
      </c>
      <c r="D84" s="52">
        <v>6591.878000000001</v>
      </c>
      <c r="E84" s="52">
        <v>185.31</v>
      </c>
      <c r="F84" s="52">
        <v>1.3292860611947546</v>
      </c>
      <c r="G84" s="53">
        <v>246.33</v>
      </c>
      <c r="H84" s="39"/>
    </row>
    <row r="85" spans="1:8" ht="12.75">
      <c r="A85" s="113" t="s">
        <v>198</v>
      </c>
      <c r="B85" s="94">
        <v>6320.771</v>
      </c>
      <c r="C85" s="94">
        <v>1.4833614443554437</v>
      </c>
      <c r="D85" s="94">
        <v>9375.988000000001</v>
      </c>
      <c r="E85" s="94">
        <v>224.60399999999998</v>
      </c>
      <c r="F85" s="94">
        <v>1.3137032287937882</v>
      </c>
      <c r="G85" s="70">
        <v>295.063</v>
      </c>
      <c r="H85" s="39"/>
    </row>
    <row r="86" spans="1:8" ht="12.75">
      <c r="A86" s="72"/>
      <c r="B86" s="52"/>
      <c r="C86" s="52"/>
      <c r="D86" s="52"/>
      <c r="E86" s="52"/>
      <c r="F86" s="52"/>
      <c r="G86" s="53"/>
      <c r="H86" s="39"/>
    </row>
    <row r="87" spans="1:8" ht="12.75">
      <c r="A87" s="226" t="s">
        <v>199</v>
      </c>
      <c r="B87" s="220">
        <v>712306.7459999999</v>
      </c>
      <c r="C87" s="220">
        <v>1.8644935001078877</v>
      </c>
      <c r="D87" s="220">
        <v>1328091.298</v>
      </c>
      <c r="E87" s="220">
        <v>47121.09500000001</v>
      </c>
      <c r="F87" s="220">
        <v>1.2026425256034479</v>
      </c>
      <c r="G87" s="221">
        <v>56669.83269</v>
      </c>
      <c r="H87" s="39"/>
    </row>
    <row r="88" spans="1:8" ht="12.75">
      <c r="A88" s="71" t="s">
        <v>136</v>
      </c>
      <c r="B88" s="52" t="s">
        <v>46</v>
      </c>
      <c r="C88" s="52" t="s">
        <v>46</v>
      </c>
      <c r="D88" s="52" t="e">
        <v>#REF!</v>
      </c>
      <c r="E88" s="52">
        <v>14726.793</v>
      </c>
      <c r="F88" s="52">
        <v>1.2220294065381372</v>
      </c>
      <c r="G88" s="53">
        <v>17996.574109999994</v>
      </c>
      <c r="H88" s="39"/>
    </row>
    <row r="89" spans="1:8" ht="12.75">
      <c r="A89" s="72"/>
      <c r="B89" s="52"/>
      <c r="C89" s="52"/>
      <c r="D89" s="52"/>
      <c r="E89" s="52"/>
      <c r="F89" s="52"/>
      <c r="G89" s="53"/>
      <c r="H89" s="39"/>
    </row>
    <row r="90" spans="1:8" ht="13.5" thickBot="1">
      <c r="A90" s="74" t="s">
        <v>137</v>
      </c>
      <c r="B90" s="58">
        <v>712306.7459999999</v>
      </c>
      <c r="C90" s="58">
        <v>1.8644935001078877</v>
      </c>
      <c r="D90" s="58">
        <v>1328091.298</v>
      </c>
      <c r="E90" s="58">
        <v>61847.888</v>
      </c>
      <c r="F90" s="58">
        <v>1.2072587959672931</v>
      </c>
      <c r="G90" s="59">
        <v>74666.4068</v>
      </c>
      <c r="H90" s="39"/>
    </row>
    <row r="91" ht="12.75">
      <c r="H91" s="39"/>
    </row>
    <row r="92" ht="12.75">
      <c r="H92" s="39"/>
    </row>
    <row r="93" ht="12.75">
      <c r="H93" s="39"/>
    </row>
    <row r="94" ht="12.75">
      <c r="H94" s="39"/>
    </row>
    <row r="95" ht="12.75">
      <c r="H95" s="39"/>
    </row>
    <row r="96" ht="12.75">
      <c r="H96" s="39"/>
    </row>
    <row r="97" ht="12.75">
      <c r="H97" s="39"/>
    </row>
    <row r="98" ht="12.75">
      <c r="H98" s="39"/>
    </row>
    <row r="99" ht="12.75">
      <c r="H99" s="39"/>
    </row>
    <row r="100" ht="12.75">
      <c r="H100" s="39"/>
    </row>
    <row r="101" ht="12.75">
      <c r="H101" s="39"/>
    </row>
    <row r="102" ht="12.75">
      <c r="H102" s="39"/>
    </row>
    <row r="103" ht="12.75">
      <c r="H103" s="39"/>
    </row>
    <row r="104" ht="12.75">
      <c r="H104" s="39"/>
    </row>
    <row r="105" ht="12.75">
      <c r="H105" s="39"/>
    </row>
    <row r="106" ht="12.75">
      <c r="H106" s="39"/>
    </row>
    <row r="107" ht="12.75">
      <c r="H107" s="39"/>
    </row>
    <row r="108" ht="12.75">
      <c r="H108" s="39"/>
    </row>
    <row r="109" ht="12.75">
      <c r="H109" s="39"/>
    </row>
  </sheetData>
  <mergeCells count="3">
    <mergeCell ref="A1:G1"/>
    <mergeCell ref="A3:G3"/>
    <mergeCell ref="A4:G4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58" r:id="rId1"/>
  <rowBreaks count="1" manualBreakCount="1">
    <brk id="9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4"/>
  <dimension ref="A1:Q45"/>
  <sheetViews>
    <sheetView showGridLines="0" zoomScale="75" zoomScaleNormal="75" workbookViewId="0" topLeftCell="A1">
      <selection activeCell="J13" sqref="J13"/>
    </sheetView>
  </sheetViews>
  <sheetFormatPr defaultColWidth="11.421875" defaultRowHeight="12.75"/>
  <cols>
    <col min="1" max="1" width="35.140625" style="120" customWidth="1"/>
    <col min="2" max="3" width="11.7109375" style="120" bestFit="1" customWidth="1"/>
    <col min="4" max="4" width="12.00390625" style="120" bestFit="1" customWidth="1"/>
    <col min="5" max="5" width="11.7109375" style="120" bestFit="1" customWidth="1"/>
    <col min="6" max="6" width="12.7109375" style="120" bestFit="1" customWidth="1"/>
    <col min="7" max="8" width="11.7109375" style="120" bestFit="1" customWidth="1"/>
    <col min="9" max="16384" width="11.421875" style="120" customWidth="1"/>
  </cols>
  <sheetData>
    <row r="1" spans="1:8" s="119" customFormat="1" ht="18">
      <c r="A1" s="645" t="s">
        <v>286</v>
      </c>
      <c r="B1" s="645"/>
      <c r="C1" s="645"/>
      <c r="D1" s="645"/>
      <c r="E1" s="645"/>
      <c r="F1" s="645"/>
      <c r="G1" s="645"/>
      <c r="H1" s="645"/>
    </row>
    <row r="2" ht="12.75">
      <c r="A2" s="768" t="s">
        <v>412</v>
      </c>
    </row>
    <row r="3" spans="1:8" s="121" customFormat="1" ht="15">
      <c r="A3" s="644" t="s">
        <v>257</v>
      </c>
      <c r="B3" s="644"/>
      <c r="C3" s="644"/>
      <c r="D3" s="644"/>
      <c r="E3" s="644"/>
      <c r="F3" s="644"/>
      <c r="G3" s="644"/>
      <c r="H3" s="644"/>
    </row>
    <row r="4" spans="1:8" s="122" customFormat="1" ht="15">
      <c r="A4" s="644" t="s">
        <v>112</v>
      </c>
      <c r="B4" s="644"/>
      <c r="C4" s="644"/>
      <c r="D4" s="644"/>
      <c r="E4" s="644"/>
      <c r="F4" s="644"/>
      <c r="G4" s="644"/>
      <c r="H4" s="644"/>
    </row>
    <row r="5" spans="1:8" ht="15">
      <c r="A5" s="643" t="s">
        <v>324</v>
      </c>
      <c r="B5" s="643"/>
      <c r="C5" s="643"/>
      <c r="D5" s="643"/>
      <c r="E5" s="643"/>
      <c r="F5" s="643"/>
      <c r="G5" s="643"/>
      <c r="H5" s="643"/>
    </row>
    <row r="6" spans="1:14" ht="12.75" customHeight="1" thickBo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12.75">
      <c r="A7" s="195"/>
      <c r="B7" s="196"/>
      <c r="C7" s="196"/>
      <c r="D7" s="196"/>
      <c r="E7" s="196"/>
      <c r="F7" s="196"/>
      <c r="G7" s="196"/>
      <c r="H7" s="646" t="s">
        <v>284</v>
      </c>
      <c r="I7" s="123"/>
      <c r="J7" s="123"/>
      <c r="K7" s="123"/>
      <c r="L7" s="123"/>
      <c r="M7" s="123"/>
      <c r="N7" s="123"/>
    </row>
    <row r="8" spans="1:14" ht="12.75">
      <c r="A8" s="124" t="s">
        <v>113</v>
      </c>
      <c r="B8" s="124" t="s">
        <v>2</v>
      </c>
      <c r="C8" s="124" t="s">
        <v>5</v>
      </c>
      <c r="D8" s="124" t="s">
        <v>114</v>
      </c>
      <c r="E8" s="124" t="s">
        <v>6</v>
      </c>
      <c r="F8" s="124" t="s">
        <v>7</v>
      </c>
      <c r="G8" s="124" t="s">
        <v>115</v>
      </c>
      <c r="H8" s="647"/>
      <c r="I8" s="123"/>
      <c r="J8" s="123"/>
      <c r="K8" s="123"/>
      <c r="L8" s="123"/>
      <c r="M8" s="123"/>
      <c r="N8" s="123"/>
    </row>
    <row r="9" spans="1:14" ht="13.5" thickBot="1">
      <c r="A9" s="123"/>
      <c r="B9" s="178" t="s">
        <v>55</v>
      </c>
      <c r="C9" s="179"/>
      <c r="D9" s="178" t="s">
        <v>116</v>
      </c>
      <c r="E9" s="180"/>
      <c r="F9" s="181"/>
      <c r="G9" s="125"/>
      <c r="H9" s="648"/>
      <c r="I9" s="123"/>
      <c r="J9" s="123"/>
      <c r="K9" s="123"/>
      <c r="L9" s="123"/>
      <c r="M9" s="123"/>
      <c r="N9" s="123"/>
    </row>
    <row r="10" spans="1:14" ht="15">
      <c r="A10" s="182"/>
      <c r="B10" s="190"/>
      <c r="C10" s="190"/>
      <c r="D10" s="190"/>
      <c r="E10" s="183"/>
      <c r="F10" s="183"/>
      <c r="G10" s="183"/>
      <c r="H10" s="126"/>
      <c r="I10" s="123"/>
      <c r="J10" s="643"/>
      <c r="K10" s="643"/>
      <c r="L10" s="643"/>
      <c r="M10" s="643"/>
      <c r="N10" s="643"/>
    </row>
    <row r="11" spans="1:17" s="128" customFormat="1" ht="12.75">
      <c r="A11" s="127" t="s">
        <v>224</v>
      </c>
      <c r="B11" s="274">
        <v>2531.5</v>
      </c>
      <c r="C11" s="274">
        <v>38064.639</v>
      </c>
      <c r="D11" s="274">
        <v>20447.6</v>
      </c>
      <c r="E11" s="274">
        <v>25.28</v>
      </c>
      <c r="F11" s="274">
        <v>692398</v>
      </c>
      <c r="G11" s="276" t="s">
        <v>237</v>
      </c>
      <c r="H11" s="276" t="s">
        <v>237</v>
      </c>
      <c r="I11" s="189"/>
      <c r="J11" s="188"/>
      <c r="K11" s="189"/>
      <c r="L11" s="188"/>
      <c r="M11" s="189"/>
      <c r="N11" s="188"/>
      <c r="O11" s="189"/>
      <c r="P11" s="189"/>
      <c r="Q11" s="189"/>
    </row>
    <row r="12" spans="1:17" ht="12.75">
      <c r="A12" s="125"/>
      <c r="B12" s="273"/>
      <c r="C12" s="273"/>
      <c r="D12" s="273"/>
      <c r="E12" s="273"/>
      <c r="F12" s="273"/>
      <c r="G12" s="273"/>
      <c r="H12" s="275"/>
      <c r="I12" s="123"/>
      <c r="J12" s="188"/>
      <c r="K12" s="188"/>
      <c r="L12" s="188"/>
      <c r="M12" s="188"/>
      <c r="N12" s="188"/>
      <c r="O12" s="189"/>
      <c r="P12" s="189"/>
      <c r="Q12" s="123"/>
    </row>
    <row r="13" spans="1:17" s="128" customFormat="1" ht="12.75">
      <c r="A13" s="127" t="s">
        <v>225</v>
      </c>
      <c r="B13" s="274">
        <v>269.5</v>
      </c>
      <c r="C13" s="274">
        <v>83.8</v>
      </c>
      <c r="D13" s="274">
        <v>11.4</v>
      </c>
      <c r="E13" s="274">
        <v>194.8</v>
      </c>
      <c r="F13" s="274">
        <v>1.9</v>
      </c>
      <c r="G13" s="274" t="s">
        <v>237</v>
      </c>
      <c r="H13" s="276" t="s">
        <v>237</v>
      </c>
      <c r="I13" s="189"/>
      <c r="J13" s="188"/>
      <c r="K13" s="189"/>
      <c r="L13" s="189"/>
      <c r="M13" s="189"/>
      <c r="N13" s="189"/>
      <c r="O13" s="189"/>
      <c r="P13" s="188"/>
      <c r="Q13" s="189"/>
    </row>
    <row r="14" spans="1:17" ht="12.75">
      <c r="A14" s="125"/>
      <c r="B14" s="274"/>
      <c r="C14" s="274"/>
      <c r="D14" s="274"/>
      <c r="E14" s="274"/>
      <c r="F14" s="274"/>
      <c r="G14" s="274"/>
      <c r="H14" s="276"/>
      <c r="I14" s="123"/>
      <c r="J14" s="188"/>
      <c r="K14" s="189"/>
      <c r="L14" s="188"/>
      <c r="M14" s="189"/>
      <c r="N14" s="188"/>
      <c r="O14" s="188"/>
      <c r="P14" s="188"/>
      <c r="Q14" s="123"/>
    </row>
    <row r="15" spans="1:17" s="128" customFormat="1" ht="12.75">
      <c r="A15" s="127" t="s">
        <v>226</v>
      </c>
      <c r="B15" s="274">
        <v>682.3</v>
      </c>
      <c r="C15" s="274">
        <v>3190.999</v>
      </c>
      <c r="D15" s="274">
        <v>233.378</v>
      </c>
      <c r="E15" s="274">
        <v>4.925</v>
      </c>
      <c r="F15" s="274">
        <v>1308.301</v>
      </c>
      <c r="G15" s="274">
        <v>132.162</v>
      </c>
      <c r="H15" s="276">
        <v>371.4</v>
      </c>
      <c r="I15" s="189"/>
      <c r="J15" s="188"/>
      <c r="K15" s="189"/>
      <c r="L15" s="188"/>
      <c r="M15" s="188"/>
      <c r="N15" s="189"/>
      <c r="O15" s="188"/>
      <c r="P15" s="189"/>
      <c r="Q15" s="189"/>
    </row>
    <row r="16" spans="1:17" ht="12.75">
      <c r="A16" s="125"/>
      <c r="B16" s="274"/>
      <c r="C16" s="274"/>
      <c r="D16" s="274"/>
      <c r="E16" s="274"/>
      <c r="F16" s="274"/>
      <c r="G16" s="274"/>
      <c r="H16" s="276"/>
      <c r="I16" s="123"/>
      <c r="J16" s="188"/>
      <c r="K16" s="188"/>
      <c r="L16" s="188"/>
      <c r="M16" s="188"/>
      <c r="N16" s="188"/>
      <c r="O16" s="188"/>
      <c r="P16" s="188"/>
      <c r="Q16" s="123"/>
    </row>
    <row r="17" spans="1:17" s="128" customFormat="1" ht="12.75">
      <c r="A17" s="127" t="s">
        <v>227</v>
      </c>
      <c r="B17" s="274">
        <v>639.6</v>
      </c>
      <c r="C17" s="274">
        <v>3233.802</v>
      </c>
      <c r="D17" s="274">
        <v>237.3</v>
      </c>
      <c r="E17" s="274">
        <v>13.487</v>
      </c>
      <c r="F17" s="274">
        <v>1309.7</v>
      </c>
      <c r="G17" s="274">
        <v>169.6</v>
      </c>
      <c r="H17" s="276" t="s">
        <v>237</v>
      </c>
      <c r="I17" s="189"/>
      <c r="J17" s="188"/>
      <c r="K17" s="188"/>
      <c r="L17" s="188"/>
      <c r="M17" s="188"/>
      <c r="N17" s="188"/>
      <c r="O17" s="188"/>
      <c r="P17" s="188"/>
      <c r="Q17" s="189"/>
    </row>
    <row r="18" spans="1:17" ht="12.75">
      <c r="A18" s="125"/>
      <c r="B18" s="274"/>
      <c r="C18" s="274"/>
      <c r="D18" s="274"/>
      <c r="E18" s="274"/>
      <c r="F18" s="274"/>
      <c r="G18" s="274"/>
      <c r="H18" s="276"/>
      <c r="I18" s="123"/>
      <c r="J18" s="188"/>
      <c r="K18" s="188"/>
      <c r="L18" s="188"/>
      <c r="M18" s="188"/>
      <c r="N18" s="188"/>
      <c r="O18" s="188"/>
      <c r="P18" s="188"/>
      <c r="Q18" s="123"/>
    </row>
    <row r="19" spans="1:17" s="128" customFormat="1" ht="12.75">
      <c r="A19" s="127" t="s">
        <v>228</v>
      </c>
      <c r="B19" s="274">
        <v>45</v>
      </c>
      <c r="C19" s="274">
        <v>24.2</v>
      </c>
      <c r="D19" s="274">
        <v>2.3</v>
      </c>
      <c r="E19" s="276">
        <v>3.2</v>
      </c>
      <c r="F19" s="274">
        <v>3.224</v>
      </c>
      <c r="G19" s="274">
        <v>4.9</v>
      </c>
      <c r="H19" s="276" t="s">
        <v>237</v>
      </c>
      <c r="I19" s="189"/>
      <c r="J19" s="188"/>
      <c r="K19" s="188"/>
      <c r="L19" s="188"/>
      <c r="M19" s="188"/>
      <c r="N19" s="188"/>
      <c r="O19" s="188"/>
      <c r="P19" s="188"/>
      <c r="Q19" s="189"/>
    </row>
    <row r="20" spans="1:17" ht="12.75">
      <c r="A20" s="129" t="s">
        <v>117</v>
      </c>
      <c r="B20" s="273">
        <v>43</v>
      </c>
      <c r="C20" s="273">
        <v>24.2</v>
      </c>
      <c r="D20" s="273">
        <v>2.2</v>
      </c>
      <c r="E20" s="276">
        <v>2.7</v>
      </c>
      <c r="F20" s="273">
        <v>3.2</v>
      </c>
      <c r="G20" s="273">
        <v>4.6</v>
      </c>
      <c r="H20" s="276" t="s">
        <v>237</v>
      </c>
      <c r="I20" s="123"/>
      <c r="J20" s="188"/>
      <c r="K20" s="188"/>
      <c r="L20" s="188"/>
      <c r="M20" s="188"/>
      <c r="N20" s="188"/>
      <c r="O20" s="188"/>
      <c r="P20" s="189"/>
      <c r="Q20" s="123"/>
    </row>
    <row r="21" spans="1:17" ht="12.75">
      <c r="A21" s="125"/>
      <c r="B21" s="273"/>
      <c r="C21" s="273"/>
      <c r="D21" s="273"/>
      <c r="E21" s="273"/>
      <c r="F21" s="273"/>
      <c r="G21" s="273"/>
      <c r="H21" s="276"/>
      <c r="I21" s="123"/>
      <c r="J21" s="188"/>
      <c r="K21" s="188"/>
      <c r="L21" s="188"/>
      <c r="M21" s="188"/>
      <c r="N21" s="188"/>
      <c r="O21" s="188"/>
      <c r="P21" s="188"/>
      <c r="Q21" s="123"/>
    </row>
    <row r="22" spans="1:17" s="128" customFormat="1" ht="12.75">
      <c r="A22" s="127" t="s">
        <v>229</v>
      </c>
      <c r="B22" s="274">
        <v>2.3</v>
      </c>
      <c r="C22" s="274">
        <v>67</v>
      </c>
      <c r="D22" s="274">
        <v>6.2</v>
      </c>
      <c r="E22" s="274">
        <v>11.8</v>
      </c>
      <c r="F22" s="274">
        <v>4.7</v>
      </c>
      <c r="G22" s="274">
        <v>42.4</v>
      </c>
      <c r="H22" s="276" t="s">
        <v>237</v>
      </c>
      <c r="I22" s="189"/>
      <c r="J22" s="188"/>
      <c r="K22" s="188"/>
      <c r="L22" s="188"/>
      <c r="M22" s="188"/>
      <c r="N22" s="188"/>
      <c r="O22" s="188"/>
      <c r="P22" s="188"/>
      <c r="Q22" s="189"/>
    </row>
    <row r="23" spans="1:17" ht="12.75">
      <c r="A23" s="129" t="s">
        <v>118</v>
      </c>
      <c r="B23" s="273">
        <v>0.1</v>
      </c>
      <c r="C23" s="273">
        <v>66.1</v>
      </c>
      <c r="D23" s="273">
        <v>6.1</v>
      </c>
      <c r="E23" s="273">
        <v>11.5</v>
      </c>
      <c r="F23" s="273">
        <v>4.4</v>
      </c>
      <c r="G23" s="273">
        <v>42</v>
      </c>
      <c r="H23" s="276" t="s">
        <v>237</v>
      </c>
      <c r="I23" s="123"/>
      <c r="J23" s="188"/>
      <c r="K23" s="188"/>
      <c r="L23" s="188"/>
      <c r="M23" s="188"/>
      <c r="N23" s="188"/>
      <c r="O23" s="188"/>
      <c r="P23" s="188"/>
      <c r="Q23" s="123"/>
    </row>
    <row r="24" spans="1:17" ht="12.75">
      <c r="A24" s="130"/>
      <c r="B24" s="273"/>
      <c r="C24" s="273"/>
      <c r="D24" s="273"/>
      <c r="E24" s="273"/>
      <c r="F24" s="273"/>
      <c r="G24" s="273"/>
      <c r="H24" s="275"/>
      <c r="I24" s="123"/>
      <c r="J24" s="188"/>
      <c r="K24" s="188"/>
      <c r="L24" s="188"/>
      <c r="M24" s="188"/>
      <c r="N24" s="188"/>
      <c r="O24" s="188"/>
      <c r="P24" s="188"/>
      <c r="Q24" s="123"/>
    </row>
    <row r="25" spans="1:17" s="128" customFormat="1" ht="12.75">
      <c r="A25" s="127" t="s">
        <v>226</v>
      </c>
      <c r="B25" s="274">
        <v>682.3</v>
      </c>
      <c r="C25" s="274">
        <v>3191</v>
      </c>
      <c r="D25" s="274">
        <v>233.4</v>
      </c>
      <c r="E25" s="274">
        <v>4.9</v>
      </c>
      <c r="F25" s="274">
        <v>1308.3</v>
      </c>
      <c r="G25" s="274">
        <v>132.2</v>
      </c>
      <c r="H25" s="276">
        <v>371.4</v>
      </c>
      <c r="I25" s="189"/>
      <c r="J25" s="188"/>
      <c r="K25" s="188"/>
      <c r="L25" s="188"/>
      <c r="M25" s="188"/>
      <c r="N25" s="188"/>
      <c r="O25" s="188"/>
      <c r="P25" s="188"/>
      <c r="Q25" s="189"/>
    </row>
    <row r="26" spans="1:17" ht="12.75">
      <c r="A26" s="125"/>
      <c r="B26" s="274"/>
      <c r="C26" s="274"/>
      <c r="D26" s="274"/>
      <c r="E26" s="274"/>
      <c r="F26" s="274"/>
      <c r="G26" s="274"/>
      <c r="H26" s="276"/>
      <c r="I26" s="123"/>
      <c r="J26" s="188"/>
      <c r="K26" s="188"/>
      <c r="L26" s="188"/>
      <c r="M26" s="188"/>
      <c r="N26" s="188"/>
      <c r="O26" s="188"/>
      <c r="P26" s="188"/>
      <c r="Q26" s="123"/>
    </row>
    <row r="27" spans="1:17" s="128" customFormat="1" ht="12.75">
      <c r="A27" s="127" t="s">
        <v>230</v>
      </c>
      <c r="B27" s="274">
        <v>114</v>
      </c>
      <c r="C27" s="274">
        <v>86.5</v>
      </c>
      <c r="D27" s="274">
        <v>10.7</v>
      </c>
      <c r="E27" s="276" t="s">
        <v>237</v>
      </c>
      <c r="F27" s="274">
        <v>125</v>
      </c>
      <c r="G27" s="274">
        <v>19.6</v>
      </c>
      <c r="H27" s="276">
        <v>20.066</v>
      </c>
      <c r="I27" s="189"/>
      <c r="J27" s="188"/>
      <c r="K27" s="188"/>
      <c r="L27" s="188"/>
      <c r="M27" s="188"/>
      <c r="N27" s="188"/>
      <c r="O27" s="188"/>
      <c r="P27" s="188"/>
      <c r="Q27" s="189"/>
    </row>
    <row r="28" spans="1:17" ht="12.75">
      <c r="A28" s="130" t="s">
        <v>117</v>
      </c>
      <c r="B28" s="273">
        <v>80.1</v>
      </c>
      <c r="C28" s="273">
        <v>75.1</v>
      </c>
      <c r="D28" s="273">
        <v>3.8</v>
      </c>
      <c r="E28" s="276" t="s">
        <v>237</v>
      </c>
      <c r="F28" s="273">
        <v>92.5</v>
      </c>
      <c r="G28" s="273">
        <v>19.3</v>
      </c>
      <c r="H28" s="275">
        <v>19.3</v>
      </c>
      <c r="I28" s="123"/>
      <c r="J28" s="188"/>
      <c r="K28" s="188"/>
      <c r="L28" s="188"/>
      <c r="M28" s="188"/>
      <c r="N28" s="188"/>
      <c r="O28" s="188"/>
      <c r="P28" s="188"/>
      <c r="Q28" s="123"/>
    </row>
    <row r="29" spans="1:14" ht="12.75">
      <c r="A29" s="130"/>
      <c r="B29" s="273"/>
      <c r="C29" s="273"/>
      <c r="D29" s="273"/>
      <c r="E29" s="276"/>
      <c r="F29" s="273"/>
      <c r="G29" s="273"/>
      <c r="H29" s="275"/>
      <c r="I29" s="123"/>
      <c r="J29" s="123"/>
      <c r="K29" s="123"/>
      <c r="L29" s="123"/>
      <c r="M29" s="123"/>
      <c r="N29" s="123"/>
    </row>
    <row r="30" spans="1:14" s="128" customFormat="1" ht="12.75">
      <c r="A30" s="127" t="s">
        <v>231</v>
      </c>
      <c r="B30" s="274">
        <v>156.2</v>
      </c>
      <c r="C30" s="274">
        <v>694.5</v>
      </c>
      <c r="D30" s="274">
        <v>24.7</v>
      </c>
      <c r="E30" s="276" t="s">
        <v>237</v>
      </c>
      <c r="F30" s="274">
        <v>72.7</v>
      </c>
      <c r="G30" s="274">
        <v>55.7</v>
      </c>
      <c r="H30" s="276">
        <v>115.7</v>
      </c>
      <c r="I30" s="189"/>
      <c r="J30" s="189"/>
      <c r="K30" s="189"/>
      <c r="L30" s="189"/>
      <c r="M30" s="189"/>
      <c r="N30" s="189"/>
    </row>
    <row r="31" spans="1:14" ht="12.75">
      <c r="A31" s="130" t="s">
        <v>118</v>
      </c>
      <c r="B31" s="273">
        <v>125.1</v>
      </c>
      <c r="C31" s="273">
        <v>591.1</v>
      </c>
      <c r="D31" s="273">
        <v>24.1</v>
      </c>
      <c r="E31" s="276" t="s">
        <v>237</v>
      </c>
      <c r="F31" s="273">
        <v>47.6</v>
      </c>
      <c r="G31" s="273">
        <v>44.7</v>
      </c>
      <c r="H31" s="275">
        <v>81.8</v>
      </c>
      <c r="I31" s="123"/>
      <c r="J31" s="123"/>
      <c r="K31" s="123"/>
      <c r="L31" s="123"/>
      <c r="M31" s="123"/>
      <c r="N31" s="123"/>
    </row>
    <row r="32" spans="1:14" ht="12.75">
      <c r="A32" s="125"/>
      <c r="B32" s="273"/>
      <c r="C32" s="273"/>
      <c r="D32" s="273"/>
      <c r="E32" s="276" t="s">
        <v>237</v>
      </c>
      <c r="F32" s="273"/>
      <c r="G32" s="273"/>
      <c r="H32" s="275"/>
      <c r="I32" s="123"/>
      <c r="J32" s="123"/>
      <c r="K32" s="123"/>
      <c r="L32" s="123"/>
      <c r="M32" s="123"/>
      <c r="N32" s="123"/>
    </row>
    <row r="33" spans="1:14" s="128" customFormat="1" ht="12.75">
      <c r="A33" s="127" t="s">
        <v>232</v>
      </c>
      <c r="B33" s="274">
        <v>15.2</v>
      </c>
      <c r="C33" s="274">
        <v>8.9</v>
      </c>
      <c r="D33" s="274" t="s">
        <v>237</v>
      </c>
      <c r="E33" s="276" t="s">
        <v>237</v>
      </c>
      <c r="F33" s="274" t="s">
        <v>237</v>
      </c>
      <c r="G33" s="274" t="s">
        <v>237</v>
      </c>
      <c r="H33" s="276" t="s">
        <v>237</v>
      </c>
      <c r="I33" s="189"/>
      <c r="J33" s="189"/>
      <c r="K33" s="189"/>
      <c r="L33" s="189"/>
      <c r="M33" s="189"/>
      <c r="N33" s="189"/>
    </row>
    <row r="34" spans="1:14" ht="12.75">
      <c r="A34" s="125"/>
      <c r="B34" s="274"/>
      <c r="C34" s="274"/>
      <c r="D34" s="274" t="s">
        <v>237</v>
      </c>
      <c r="E34" s="276" t="s">
        <v>237</v>
      </c>
      <c r="F34" s="274" t="s">
        <v>237</v>
      </c>
      <c r="G34" s="274" t="s">
        <v>237</v>
      </c>
      <c r="H34" s="276" t="s">
        <v>237</v>
      </c>
      <c r="I34" s="123"/>
      <c r="J34" s="123"/>
      <c r="K34" s="123"/>
      <c r="L34" s="123"/>
      <c r="M34" s="123"/>
      <c r="N34" s="123"/>
    </row>
    <row r="35" spans="1:14" s="128" customFormat="1" ht="12.75">
      <c r="A35" s="127" t="s">
        <v>233</v>
      </c>
      <c r="B35" s="274" t="s">
        <v>46</v>
      </c>
      <c r="C35" s="274">
        <v>11</v>
      </c>
      <c r="D35" s="274" t="s">
        <v>237</v>
      </c>
      <c r="E35" s="276" t="s">
        <v>237</v>
      </c>
      <c r="F35" s="274" t="s">
        <v>237</v>
      </c>
      <c r="G35" s="274" t="s">
        <v>237</v>
      </c>
      <c r="H35" s="276" t="s">
        <v>237</v>
      </c>
      <c r="I35" s="189"/>
      <c r="J35" s="189"/>
      <c r="K35" s="189"/>
      <c r="L35" s="189"/>
      <c r="M35" s="189"/>
      <c r="N35" s="189"/>
    </row>
    <row r="36" spans="1:14" ht="12.75">
      <c r="A36" s="127"/>
      <c r="B36" s="274"/>
      <c r="C36" s="274"/>
      <c r="D36" s="274" t="s">
        <v>237</v>
      </c>
      <c r="E36" s="276" t="s">
        <v>237</v>
      </c>
      <c r="F36" s="274" t="s">
        <v>237</v>
      </c>
      <c r="G36" s="274" t="s">
        <v>237</v>
      </c>
      <c r="H36" s="276" t="s">
        <v>237</v>
      </c>
      <c r="I36" s="123"/>
      <c r="J36" s="123"/>
      <c r="K36" s="123"/>
      <c r="L36" s="123"/>
      <c r="M36" s="123"/>
      <c r="N36" s="123"/>
    </row>
    <row r="37" spans="1:14" s="128" customFormat="1" ht="12.75">
      <c r="A37" s="127" t="s">
        <v>234</v>
      </c>
      <c r="B37" s="274">
        <v>-15.2</v>
      </c>
      <c r="C37" s="274">
        <v>2.1</v>
      </c>
      <c r="D37" s="274" t="s">
        <v>237</v>
      </c>
      <c r="E37" s="276" t="s">
        <v>237</v>
      </c>
      <c r="F37" s="274" t="s">
        <v>237</v>
      </c>
      <c r="G37" s="274" t="s">
        <v>237</v>
      </c>
      <c r="H37" s="276" t="s">
        <v>237</v>
      </c>
      <c r="I37" s="189"/>
      <c r="J37" s="189"/>
      <c r="K37" s="189"/>
      <c r="L37" s="189"/>
      <c r="M37" s="189"/>
      <c r="N37" s="189"/>
    </row>
    <row r="38" spans="1:14" ht="12.75">
      <c r="A38" s="125"/>
      <c r="B38" s="274"/>
      <c r="C38" s="274"/>
      <c r="D38" s="274"/>
      <c r="E38" s="274"/>
      <c r="F38" s="274"/>
      <c r="G38" s="274"/>
      <c r="H38" s="276"/>
      <c r="I38" s="123"/>
      <c r="J38" s="123"/>
      <c r="K38" s="123"/>
      <c r="L38" s="123"/>
      <c r="M38" s="123"/>
      <c r="N38" s="123"/>
    </row>
    <row r="39" spans="1:14" s="128" customFormat="1" ht="12.75">
      <c r="A39" s="127" t="s">
        <v>235</v>
      </c>
      <c r="B39" s="274">
        <v>655.4</v>
      </c>
      <c r="C39" s="274">
        <v>2580.9</v>
      </c>
      <c r="D39" s="274">
        <v>219.4</v>
      </c>
      <c r="E39" s="274">
        <v>4.925</v>
      </c>
      <c r="F39" s="274">
        <v>1360.6</v>
      </c>
      <c r="G39" s="274">
        <v>96.1</v>
      </c>
      <c r="H39" s="276">
        <v>275.9</v>
      </c>
      <c r="I39" s="189"/>
      <c r="J39" s="189"/>
      <c r="K39" s="189"/>
      <c r="L39" s="189"/>
      <c r="M39" s="189"/>
      <c r="N39" s="189"/>
    </row>
    <row r="40" spans="1:14" ht="13.5" thickBot="1">
      <c r="A40" s="131" t="s">
        <v>119</v>
      </c>
      <c r="B40" s="277">
        <v>655.4</v>
      </c>
      <c r="C40" s="277">
        <v>2580.9</v>
      </c>
      <c r="D40" s="277">
        <v>219.4</v>
      </c>
      <c r="E40" s="277">
        <v>4.9</v>
      </c>
      <c r="F40" s="277">
        <v>1360.6</v>
      </c>
      <c r="G40" s="277">
        <v>96.1</v>
      </c>
      <c r="H40" s="278">
        <v>275.9</v>
      </c>
      <c r="I40" s="123"/>
      <c r="J40" s="123"/>
      <c r="K40" s="123"/>
      <c r="L40" s="123"/>
      <c r="M40" s="123"/>
      <c r="N40" s="123"/>
    </row>
    <row r="41" spans="9:14" ht="12.75">
      <c r="I41" s="123"/>
      <c r="J41" s="123"/>
      <c r="K41" s="123"/>
      <c r="L41" s="123"/>
      <c r="M41" s="123"/>
      <c r="N41" s="123"/>
    </row>
    <row r="42" spans="9:14" ht="12.75">
      <c r="I42" s="123"/>
      <c r="J42" s="123"/>
      <c r="K42" s="123"/>
      <c r="L42" s="123"/>
      <c r="M42" s="123"/>
      <c r="N42" s="123"/>
    </row>
    <row r="43" spans="9:14" ht="12.75">
      <c r="I43" s="123"/>
      <c r="J43" s="123"/>
      <c r="K43" s="123"/>
      <c r="L43" s="123"/>
      <c r="M43" s="123"/>
      <c r="N43" s="123"/>
    </row>
    <row r="44" spans="9:14" ht="12.75">
      <c r="I44" s="123"/>
      <c r="J44" s="123"/>
      <c r="K44" s="123"/>
      <c r="L44" s="123"/>
      <c r="M44" s="123"/>
      <c r="N44" s="123"/>
    </row>
    <row r="45" spans="9:14" ht="12.75">
      <c r="I45" s="123"/>
      <c r="J45" s="123"/>
      <c r="K45" s="123"/>
      <c r="L45" s="123"/>
      <c r="M45" s="123"/>
      <c r="N45" s="123"/>
    </row>
  </sheetData>
  <mergeCells count="6">
    <mergeCell ref="J10:N10"/>
    <mergeCell ref="A3:H3"/>
    <mergeCell ref="A5:H5"/>
    <mergeCell ref="A1:H1"/>
    <mergeCell ref="A4:H4"/>
    <mergeCell ref="H7:H9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/>
  <dimension ref="A1:P71"/>
  <sheetViews>
    <sheetView showGridLines="0" zoomScale="75" zoomScaleNormal="75" workbookViewId="0" topLeftCell="A1">
      <selection activeCell="A3" sqref="A3:K3"/>
    </sheetView>
  </sheetViews>
  <sheetFormatPr defaultColWidth="11.421875" defaultRowHeight="12.75"/>
  <cols>
    <col min="1" max="1" width="34.140625" style="23" customWidth="1"/>
    <col min="2" max="6" width="9.7109375" style="23" customWidth="1"/>
    <col min="7" max="7" width="10.7109375" style="23" customWidth="1"/>
    <col min="8" max="9" width="9.7109375" style="22" customWidth="1"/>
    <col min="10" max="10" width="10.8515625" style="23" customWidth="1"/>
    <col min="11" max="11" width="9.7109375" style="23" customWidth="1"/>
    <col min="12" max="12" width="8.57421875" style="28" customWidth="1"/>
    <col min="13" max="14" width="11.421875" style="28" customWidth="1"/>
    <col min="15" max="16384" width="11.421875" style="23" customWidth="1"/>
  </cols>
  <sheetData>
    <row r="1" spans="1:14" s="21" customFormat="1" ht="18">
      <c r="A1" s="649" t="s">
        <v>0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117"/>
      <c r="M1" s="117"/>
      <c r="N1" s="117"/>
    </row>
    <row r="2" spans="1:7" ht="12.75">
      <c r="A2" s="771" t="s">
        <v>412</v>
      </c>
      <c r="B2" s="22"/>
      <c r="C2" s="22"/>
      <c r="D2" s="22"/>
      <c r="E2" s="22"/>
      <c r="F2" s="22"/>
      <c r="G2" s="22"/>
    </row>
    <row r="3" spans="1:14" s="24" customFormat="1" ht="15">
      <c r="A3" s="650" t="s">
        <v>378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118"/>
      <c r="M3" s="118"/>
      <c r="N3" s="118"/>
    </row>
    <row r="4" spans="1:11" ht="13.5" thickBot="1">
      <c r="A4" s="22"/>
      <c r="B4" s="22"/>
      <c r="C4" s="22"/>
      <c r="D4" s="22"/>
      <c r="E4" s="22"/>
      <c r="F4" s="22"/>
      <c r="G4" s="22"/>
      <c r="J4" s="22"/>
      <c r="K4" s="22"/>
    </row>
    <row r="5" spans="1:11" ht="12.75" customHeight="1">
      <c r="A5" s="651" t="s">
        <v>260</v>
      </c>
      <c r="B5" s="656" t="s">
        <v>78</v>
      </c>
      <c r="C5" s="657"/>
      <c r="D5" s="654"/>
      <c r="E5" s="655"/>
      <c r="F5" s="655"/>
      <c r="G5" s="655"/>
      <c r="H5" s="655"/>
      <c r="I5" s="655"/>
      <c r="J5" s="655"/>
      <c r="K5" s="655"/>
    </row>
    <row r="6" spans="1:13" ht="12.75" customHeight="1">
      <c r="A6" s="652"/>
      <c r="B6" s="658"/>
      <c r="C6" s="659"/>
      <c r="D6" s="627" t="s">
        <v>79</v>
      </c>
      <c r="E6" s="628"/>
      <c r="F6" s="627" t="s">
        <v>80</v>
      </c>
      <c r="G6" s="628"/>
      <c r="H6" s="627" t="s">
        <v>81</v>
      </c>
      <c r="I6" s="628"/>
      <c r="J6" s="627" t="s">
        <v>82</v>
      </c>
      <c r="K6" s="619"/>
      <c r="L6" s="31"/>
      <c r="M6" s="31"/>
    </row>
    <row r="7" spans="1:13" ht="12.75">
      <c r="A7" s="652"/>
      <c r="B7" s="625"/>
      <c r="C7" s="626"/>
      <c r="D7" s="629"/>
      <c r="E7" s="618"/>
      <c r="F7" s="629"/>
      <c r="G7" s="618"/>
      <c r="H7" s="629"/>
      <c r="I7" s="618"/>
      <c r="J7" s="629"/>
      <c r="K7" s="620"/>
      <c r="L7" s="31"/>
      <c r="M7" s="31"/>
    </row>
    <row r="8" spans="1:13" ht="13.5" thickBot="1">
      <c r="A8" s="653"/>
      <c r="B8" s="197">
        <v>2005</v>
      </c>
      <c r="C8" s="197">
        <v>2006</v>
      </c>
      <c r="D8" s="197">
        <v>2005</v>
      </c>
      <c r="E8" s="197">
        <v>2006</v>
      </c>
      <c r="F8" s="197">
        <v>2005</v>
      </c>
      <c r="G8" s="197">
        <v>2006</v>
      </c>
      <c r="H8" s="197">
        <v>2005</v>
      </c>
      <c r="I8" s="197">
        <v>2006</v>
      </c>
      <c r="J8" s="280">
        <v>2005</v>
      </c>
      <c r="K8" s="280">
        <v>2006</v>
      </c>
      <c r="L8" s="31"/>
      <c r="M8" s="31"/>
    </row>
    <row r="9" spans="1:13" ht="12.75">
      <c r="A9" s="26" t="s">
        <v>83</v>
      </c>
      <c r="B9" s="279">
        <v>325948</v>
      </c>
      <c r="C9" s="279">
        <v>352670</v>
      </c>
      <c r="D9" s="279">
        <v>153385</v>
      </c>
      <c r="E9" s="279">
        <v>106805</v>
      </c>
      <c r="F9" s="279">
        <v>13703</v>
      </c>
      <c r="G9" s="279">
        <v>14998</v>
      </c>
      <c r="H9" s="279">
        <v>58964</v>
      </c>
      <c r="I9" s="279">
        <v>79925</v>
      </c>
      <c r="J9" s="281">
        <v>129306</v>
      </c>
      <c r="K9" s="281">
        <v>108803</v>
      </c>
      <c r="L9" s="31"/>
      <c r="M9" s="31"/>
    </row>
    <row r="10" spans="1:13" ht="12.75">
      <c r="A10" s="25"/>
      <c r="B10" s="252"/>
      <c r="C10" s="252"/>
      <c r="D10" s="252"/>
      <c r="E10" s="252"/>
      <c r="F10" s="252"/>
      <c r="G10" s="252"/>
      <c r="H10" s="252"/>
      <c r="I10" s="252"/>
      <c r="J10" s="253"/>
      <c r="K10" s="253"/>
      <c r="L10" s="31"/>
      <c r="M10" s="31"/>
    </row>
    <row r="11" spans="1:11" s="22" customFormat="1" ht="12.75">
      <c r="A11" s="33" t="s">
        <v>221</v>
      </c>
      <c r="B11" s="252"/>
      <c r="C11" s="252"/>
      <c r="D11" s="252"/>
      <c r="E11" s="252"/>
      <c r="F11" s="252"/>
      <c r="G11" s="252"/>
      <c r="H11" s="252"/>
      <c r="I11" s="252"/>
      <c r="J11" s="253"/>
      <c r="K11" s="253"/>
    </row>
    <row r="12" spans="1:11" s="22" customFormat="1" ht="12.75">
      <c r="A12" s="256" t="s">
        <v>84</v>
      </c>
      <c r="B12" s="279">
        <v>249841</v>
      </c>
      <c r="C12" s="279">
        <f>SUM(C13:C36)</f>
        <v>286724</v>
      </c>
      <c r="D12" s="279">
        <v>118070</v>
      </c>
      <c r="E12" s="279">
        <f>SUM(E13:E36)</f>
        <v>80795</v>
      </c>
      <c r="F12" s="279">
        <v>3321</v>
      </c>
      <c r="G12" s="279">
        <f>SUM(G13:G36)</f>
        <v>4458</v>
      </c>
      <c r="H12" s="279">
        <v>58702</v>
      </c>
      <c r="I12" s="279">
        <f>SUM(I13:I36)</f>
        <v>79156</v>
      </c>
      <c r="J12" s="281">
        <v>91624</v>
      </c>
      <c r="K12" s="281">
        <f>SUM(K13:K36)</f>
        <v>83259</v>
      </c>
    </row>
    <row r="13" spans="1:11" s="22" customFormat="1" ht="12.75">
      <c r="A13" s="257" t="s">
        <v>291</v>
      </c>
      <c r="B13" s="252">
        <v>33378</v>
      </c>
      <c r="C13" s="252">
        <v>41847</v>
      </c>
      <c r="D13" s="252">
        <v>23804</v>
      </c>
      <c r="E13" s="252">
        <v>16475</v>
      </c>
      <c r="F13" s="252">
        <v>151</v>
      </c>
      <c r="G13" s="252">
        <v>346</v>
      </c>
      <c r="H13" s="252">
        <v>6370</v>
      </c>
      <c r="I13" s="252">
        <v>9521</v>
      </c>
      <c r="J13" s="253">
        <v>10378</v>
      </c>
      <c r="K13" s="253">
        <v>12728</v>
      </c>
    </row>
    <row r="14" spans="1:11" s="22" customFormat="1" ht="12.75">
      <c r="A14" s="257" t="s">
        <v>292</v>
      </c>
      <c r="B14" s="252">
        <v>2308</v>
      </c>
      <c r="C14" s="252">
        <v>2522</v>
      </c>
      <c r="D14" s="252">
        <v>3189</v>
      </c>
      <c r="E14" s="252">
        <v>2385</v>
      </c>
      <c r="F14" s="252">
        <v>3</v>
      </c>
      <c r="G14" s="252">
        <v>4</v>
      </c>
      <c r="H14" s="252">
        <v>193</v>
      </c>
      <c r="I14" s="252">
        <v>115</v>
      </c>
      <c r="J14" s="253" t="s">
        <v>46</v>
      </c>
      <c r="K14" s="253" t="s">
        <v>46</v>
      </c>
    </row>
    <row r="15" spans="1:11" s="22" customFormat="1" ht="12.75">
      <c r="A15" s="257" t="s">
        <v>293</v>
      </c>
      <c r="B15" s="252">
        <v>17868</v>
      </c>
      <c r="C15" s="252">
        <v>12088</v>
      </c>
      <c r="D15" s="252">
        <v>5315</v>
      </c>
      <c r="E15" s="252">
        <v>2444</v>
      </c>
      <c r="F15" s="252">
        <v>48</v>
      </c>
      <c r="G15" s="252">
        <v>24</v>
      </c>
      <c r="H15" s="252">
        <v>6062</v>
      </c>
      <c r="I15" s="252">
        <v>5330</v>
      </c>
      <c r="J15" s="253">
        <v>7648</v>
      </c>
      <c r="K15" s="253">
        <v>2432</v>
      </c>
    </row>
    <row r="16" spans="1:11" s="22" customFormat="1" ht="12.75">
      <c r="A16" s="257" t="s">
        <v>294</v>
      </c>
      <c r="B16" s="252">
        <v>27</v>
      </c>
      <c r="C16" s="252">
        <v>69</v>
      </c>
      <c r="D16" s="252" t="s">
        <v>46</v>
      </c>
      <c r="E16" s="252" t="s">
        <v>46</v>
      </c>
      <c r="F16" s="252" t="s">
        <v>46</v>
      </c>
      <c r="G16" s="252" t="s">
        <v>46</v>
      </c>
      <c r="H16" s="252" t="s">
        <v>46</v>
      </c>
      <c r="I16" s="252" t="s">
        <v>46</v>
      </c>
      <c r="J16" s="253">
        <v>27</v>
      </c>
      <c r="K16" s="253">
        <v>69</v>
      </c>
    </row>
    <row r="17" spans="1:13" ht="12.75">
      <c r="A17" s="257" t="s">
        <v>295</v>
      </c>
      <c r="B17" s="252">
        <v>14269</v>
      </c>
      <c r="C17" s="252">
        <v>14811</v>
      </c>
      <c r="D17" s="252">
        <v>25074</v>
      </c>
      <c r="E17" s="252">
        <v>12762</v>
      </c>
      <c r="F17" s="252">
        <v>105</v>
      </c>
      <c r="G17" s="252">
        <v>138</v>
      </c>
      <c r="H17" s="252">
        <v>841</v>
      </c>
      <c r="I17" s="252">
        <v>1273</v>
      </c>
      <c r="J17" s="253">
        <v>404</v>
      </c>
      <c r="K17" s="253">
        <v>175</v>
      </c>
      <c r="L17" s="31"/>
      <c r="M17" s="31"/>
    </row>
    <row r="18" spans="1:13" ht="12.75">
      <c r="A18" s="257" t="s">
        <v>296</v>
      </c>
      <c r="B18" s="252">
        <v>1</v>
      </c>
      <c r="C18" s="252">
        <v>10</v>
      </c>
      <c r="D18" s="252" t="s">
        <v>46</v>
      </c>
      <c r="E18" s="252" t="s">
        <v>46</v>
      </c>
      <c r="F18" s="252">
        <v>1</v>
      </c>
      <c r="G18" s="252" t="s">
        <v>46</v>
      </c>
      <c r="H18" s="252" t="s">
        <v>46</v>
      </c>
      <c r="I18" s="252">
        <v>9</v>
      </c>
      <c r="J18" s="253" t="s">
        <v>46</v>
      </c>
      <c r="K18" s="253" t="s">
        <v>46</v>
      </c>
      <c r="L18" s="31"/>
      <c r="M18" s="31"/>
    </row>
    <row r="19" spans="1:13" ht="12.75">
      <c r="A19" s="257" t="s">
        <v>297</v>
      </c>
      <c r="B19" s="252" t="s">
        <v>46</v>
      </c>
      <c r="C19" s="252">
        <v>1</v>
      </c>
      <c r="D19" s="252" t="s">
        <v>46</v>
      </c>
      <c r="E19" s="252">
        <v>1</v>
      </c>
      <c r="F19" s="252" t="s">
        <v>46</v>
      </c>
      <c r="G19" s="252" t="s">
        <v>46</v>
      </c>
      <c r="H19" s="252" t="s">
        <v>46</v>
      </c>
      <c r="I19" s="252" t="s">
        <v>46</v>
      </c>
      <c r="J19" s="253" t="s">
        <v>46</v>
      </c>
      <c r="K19" s="253" t="s">
        <v>46</v>
      </c>
      <c r="L19" s="31"/>
      <c r="M19" s="31"/>
    </row>
    <row r="20" spans="1:13" ht="12.75">
      <c r="A20" s="257" t="s">
        <v>298</v>
      </c>
      <c r="B20" s="252">
        <v>53</v>
      </c>
      <c r="C20" s="252" t="s">
        <v>46</v>
      </c>
      <c r="D20" s="252" t="s">
        <v>46</v>
      </c>
      <c r="E20" s="252" t="s">
        <v>46</v>
      </c>
      <c r="F20" s="252" t="s">
        <v>46</v>
      </c>
      <c r="G20" s="252" t="s">
        <v>46</v>
      </c>
      <c r="H20" s="252" t="s">
        <v>46</v>
      </c>
      <c r="I20" s="252" t="s">
        <v>46</v>
      </c>
      <c r="J20" s="253">
        <v>53</v>
      </c>
      <c r="K20" s="253" t="s">
        <v>46</v>
      </c>
      <c r="L20" s="31"/>
      <c r="M20" s="31"/>
    </row>
    <row r="21" spans="1:13" ht="12.75">
      <c r="A21" s="257" t="s">
        <v>299</v>
      </c>
      <c r="B21" s="252">
        <v>21</v>
      </c>
      <c r="C21" s="252">
        <v>99</v>
      </c>
      <c r="D21" s="252">
        <v>328</v>
      </c>
      <c r="E21" s="252">
        <v>83</v>
      </c>
      <c r="F21" s="252" t="s">
        <v>46</v>
      </c>
      <c r="G21" s="252" t="s">
        <v>46</v>
      </c>
      <c r="H21" s="252" t="s">
        <v>46</v>
      </c>
      <c r="I21" s="252" t="s">
        <v>46</v>
      </c>
      <c r="J21" s="253" t="s">
        <v>46</v>
      </c>
      <c r="K21" s="253" t="s">
        <v>46</v>
      </c>
      <c r="L21" s="31"/>
      <c r="M21" s="31"/>
    </row>
    <row r="22" spans="1:13" ht="12.75">
      <c r="A22" s="257" t="s">
        <v>300</v>
      </c>
      <c r="B22" s="252">
        <v>79729</v>
      </c>
      <c r="C22" s="252">
        <v>93499</v>
      </c>
      <c r="D22" s="252">
        <v>12776</v>
      </c>
      <c r="E22" s="252">
        <v>9844</v>
      </c>
      <c r="F22" s="252">
        <v>1140</v>
      </c>
      <c r="G22" s="252">
        <v>1701</v>
      </c>
      <c r="H22" s="252">
        <v>14687</v>
      </c>
      <c r="I22" s="252">
        <v>21561</v>
      </c>
      <c r="J22" s="253">
        <v>41454</v>
      </c>
      <c r="K22" s="253">
        <v>38801</v>
      </c>
      <c r="L22" s="31"/>
      <c r="M22" s="31"/>
    </row>
    <row r="23" spans="1:13" ht="12.75">
      <c r="A23" s="257" t="s">
        <v>301</v>
      </c>
      <c r="B23" s="252">
        <v>56</v>
      </c>
      <c r="C23" s="252">
        <v>189</v>
      </c>
      <c r="D23" s="252">
        <v>3</v>
      </c>
      <c r="E23" s="252" t="s">
        <v>46</v>
      </c>
      <c r="F23" s="252">
        <v>18</v>
      </c>
      <c r="G23" s="252">
        <v>118</v>
      </c>
      <c r="H23" s="252">
        <v>26</v>
      </c>
      <c r="I23" s="252">
        <v>58</v>
      </c>
      <c r="J23" s="253" t="s">
        <v>46</v>
      </c>
      <c r="K23" s="253" t="s">
        <v>46</v>
      </c>
      <c r="L23" s="31"/>
      <c r="M23" s="31"/>
    </row>
    <row r="24" spans="1:13" ht="12.75">
      <c r="A24" s="257" t="s">
        <v>302</v>
      </c>
      <c r="B24" s="252">
        <v>35504</v>
      </c>
      <c r="C24" s="252">
        <v>42794</v>
      </c>
      <c r="D24" s="252">
        <v>24986</v>
      </c>
      <c r="E24" s="252">
        <v>12958</v>
      </c>
      <c r="F24" s="252">
        <v>586</v>
      </c>
      <c r="G24" s="252">
        <v>544</v>
      </c>
      <c r="H24" s="252">
        <v>11435</v>
      </c>
      <c r="I24" s="252">
        <v>18544</v>
      </c>
      <c r="J24" s="253">
        <v>10320</v>
      </c>
      <c r="K24" s="253">
        <v>10135</v>
      </c>
      <c r="L24" s="31"/>
      <c r="M24" s="31"/>
    </row>
    <row r="25" spans="1:13" ht="12.75">
      <c r="A25" s="257" t="s">
        <v>303</v>
      </c>
      <c r="B25" s="252">
        <v>9209</v>
      </c>
      <c r="C25" s="252">
        <v>11505</v>
      </c>
      <c r="D25" s="252">
        <v>62</v>
      </c>
      <c r="E25" s="252">
        <v>71</v>
      </c>
      <c r="F25" s="252" t="s">
        <v>46</v>
      </c>
      <c r="G25" s="252" t="s">
        <v>46</v>
      </c>
      <c r="H25" s="252">
        <v>8840</v>
      </c>
      <c r="I25" s="252">
        <v>11280</v>
      </c>
      <c r="J25" s="253">
        <v>243</v>
      </c>
      <c r="K25" s="253">
        <v>144</v>
      </c>
      <c r="L25" s="31"/>
      <c r="M25" s="31"/>
    </row>
    <row r="26" spans="1:13" ht="12.75">
      <c r="A26" s="257" t="s">
        <v>304</v>
      </c>
      <c r="B26" s="252">
        <v>10253</v>
      </c>
      <c r="C26" s="252">
        <v>13317</v>
      </c>
      <c r="D26" s="252">
        <v>17004</v>
      </c>
      <c r="E26" s="252">
        <v>11848</v>
      </c>
      <c r="F26" s="252">
        <v>150</v>
      </c>
      <c r="G26" s="252">
        <v>170</v>
      </c>
      <c r="H26" s="252">
        <v>23</v>
      </c>
      <c r="I26" s="252">
        <v>63</v>
      </c>
      <c r="J26" s="253">
        <v>350</v>
      </c>
      <c r="K26" s="253">
        <v>202</v>
      </c>
      <c r="L26" s="31"/>
      <c r="M26" s="31"/>
    </row>
    <row r="27" spans="1:13" ht="12.75">
      <c r="A27" s="257" t="s">
        <v>305</v>
      </c>
      <c r="B27" s="252">
        <v>13095</v>
      </c>
      <c r="C27" s="252">
        <v>14039</v>
      </c>
      <c r="D27" s="252">
        <v>1631</v>
      </c>
      <c r="E27" s="252">
        <v>2712</v>
      </c>
      <c r="F27" s="252">
        <v>560</v>
      </c>
      <c r="G27" s="252">
        <v>812</v>
      </c>
      <c r="H27" s="252">
        <v>1859</v>
      </c>
      <c r="I27" s="252">
        <v>2764</v>
      </c>
      <c r="J27" s="253">
        <v>5248</v>
      </c>
      <c r="K27" s="253">
        <v>4535</v>
      </c>
      <c r="L27" s="31"/>
      <c r="M27" s="31"/>
    </row>
    <row r="28" spans="1:13" ht="12.75">
      <c r="A28" s="257" t="s">
        <v>306</v>
      </c>
      <c r="B28" s="252" t="s">
        <v>46</v>
      </c>
      <c r="C28" s="252" t="s">
        <v>46</v>
      </c>
      <c r="D28" s="252" t="s">
        <v>46</v>
      </c>
      <c r="E28" s="252" t="s">
        <v>46</v>
      </c>
      <c r="F28" s="252" t="s">
        <v>46</v>
      </c>
      <c r="G28" s="252" t="s">
        <v>46</v>
      </c>
      <c r="H28" s="252" t="s">
        <v>46</v>
      </c>
      <c r="I28" s="252" t="s">
        <v>46</v>
      </c>
      <c r="J28" s="253" t="s">
        <v>46</v>
      </c>
      <c r="K28" s="253" t="s">
        <v>46</v>
      </c>
      <c r="L28" s="31"/>
      <c r="M28" s="31"/>
    </row>
    <row r="29" spans="1:13" ht="12.75">
      <c r="A29" s="257" t="s">
        <v>307</v>
      </c>
      <c r="B29" s="252">
        <v>256</v>
      </c>
      <c r="C29" s="252">
        <v>716</v>
      </c>
      <c r="D29" s="252">
        <v>219</v>
      </c>
      <c r="E29" s="252">
        <v>716</v>
      </c>
      <c r="F29" s="252" t="s">
        <v>46</v>
      </c>
      <c r="G29" s="252" t="s">
        <v>46</v>
      </c>
      <c r="H29" s="252">
        <v>3</v>
      </c>
      <c r="I29" s="252" t="s">
        <v>46</v>
      </c>
      <c r="J29" s="253" t="s">
        <v>46</v>
      </c>
      <c r="K29" s="253" t="s">
        <v>46</v>
      </c>
      <c r="L29" s="31"/>
      <c r="M29" s="31"/>
    </row>
    <row r="30" spans="1:13" ht="12.75">
      <c r="A30" s="257" t="s">
        <v>308</v>
      </c>
      <c r="B30" s="252" t="s">
        <v>46</v>
      </c>
      <c r="C30" s="252" t="s">
        <v>46</v>
      </c>
      <c r="D30" s="252" t="s">
        <v>46</v>
      </c>
      <c r="E30" s="252" t="s">
        <v>46</v>
      </c>
      <c r="F30" s="252" t="s">
        <v>46</v>
      </c>
      <c r="G30" s="252" t="s">
        <v>46</v>
      </c>
      <c r="H30" s="252" t="s">
        <v>46</v>
      </c>
      <c r="I30" s="252" t="s">
        <v>46</v>
      </c>
      <c r="J30" s="253" t="s">
        <v>46</v>
      </c>
      <c r="K30" s="253" t="s">
        <v>46</v>
      </c>
      <c r="L30" s="31"/>
      <c r="M30" s="31"/>
    </row>
    <row r="31" spans="1:13" ht="12.75">
      <c r="A31" s="257" t="s">
        <v>309</v>
      </c>
      <c r="B31" s="252" t="s">
        <v>46</v>
      </c>
      <c r="C31" s="252" t="s">
        <v>46</v>
      </c>
      <c r="D31" s="252" t="s">
        <v>46</v>
      </c>
      <c r="E31" s="252" t="s">
        <v>46</v>
      </c>
      <c r="F31" s="252" t="s">
        <v>46</v>
      </c>
      <c r="G31" s="252" t="s">
        <v>46</v>
      </c>
      <c r="H31" s="252" t="s">
        <v>46</v>
      </c>
      <c r="I31" s="252" t="s">
        <v>46</v>
      </c>
      <c r="J31" s="253" t="s">
        <v>46</v>
      </c>
      <c r="K31" s="253" t="s">
        <v>46</v>
      </c>
      <c r="L31" s="31"/>
      <c r="M31" s="31"/>
    </row>
    <row r="32" spans="1:13" ht="12.75">
      <c r="A32" s="257" t="s">
        <v>310</v>
      </c>
      <c r="B32" s="252">
        <v>5576</v>
      </c>
      <c r="C32" s="252">
        <v>11106</v>
      </c>
      <c r="D32" s="252">
        <v>734</v>
      </c>
      <c r="E32" s="252">
        <v>6614</v>
      </c>
      <c r="F32" s="252" t="s">
        <v>46</v>
      </c>
      <c r="G32" s="252" t="s">
        <v>46</v>
      </c>
      <c r="H32" s="252">
        <v>3536</v>
      </c>
      <c r="I32" s="252">
        <v>3698</v>
      </c>
      <c r="J32" s="253">
        <v>1158</v>
      </c>
      <c r="K32" s="253">
        <v>377</v>
      </c>
      <c r="L32" s="31"/>
      <c r="M32" s="31"/>
    </row>
    <row r="33" spans="1:11" s="22" customFormat="1" ht="12.75">
      <c r="A33" s="257" t="s">
        <v>311</v>
      </c>
      <c r="B33" s="252">
        <v>11884</v>
      </c>
      <c r="C33" s="252">
        <v>13644</v>
      </c>
      <c r="D33" s="252">
        <v>2448</v>
      </c>
      <c r="E33" s="252">
        <v>880</v>
      </c>
      <c r="F33" s="252">
        <v>129</v>
      </c>
      <c r="G33" s="252">
        <v>127</v>
      </c>
      <c r="H33" s="252">
        <v>2963</v>
      </c>
      <c r="I33" s="252">
        <v>3574</v>
      </c>
      <c r="J33" s="253">
        <v>1204</v>
      </c>
      <c r="K33" s="253">
        <v>2571</v>
      </c>
    </row>
    <row r="34" spans="1:11" s="22" customFormat="1" ht="12.75">
      <c r="A34" s="257" t="s">
        <v>312</v>
      </c>
      <c r="B34" s="252">
        <v>16272</v>
      </c>
      <c r="C34" s="252">
        <v>14322</v>
      </c>
      <c r="D34" s="252">
        <v>497</v>
      </c>
      <c r="E34" s="252">
        <v>1002</v>
      </c>
      <c r="F34" s="252">
        <v>430</v>
      </c>
      <c r="G34" s="252">
        <v>474</v>
      </c>
      <c r="H34" s="252">
        <v>1797</v>
      </c>
      <c r="I34" s="252">
        <v>1345</v>
      </c>
      <c r="J34" s="253">
        <v>13137</v>
      </c>
      <c r="K34" s="253">
        <v>11090</v>
      </c>
    </row>
    <row r="35" spans="1:11" s="22" customFormat="1" ht="12.75">
      <c r="A35" s="257" t="s">
        <v>313</v>
      </c>
      <c r="B35" s="252" t="s">
        <v>46</v>
      </c>
      <c r="C35" s="252" t="s">
        <v>46</v>
      </c>
      <c r="D35" s="252" t="s">
        <v>46</v>
      </c>
      <c r="E35" s="252" t="s">
        <v>46</v>
      </c>
      <c r="F35" s="252" t="s">
        <v>46</v>
      </c>
      <c r="G35" s="252" t="s">
        <v>46</v>
      </c>
      <c r="H35" s="252" t="s">
        <v>46</v>
      </c>
      <c r="I35" s="252" t="s">
        <v>46</v>
      </c>
      <c r="J35" s="253" t="s">
        <v>46</v>
      </c>
      <c r="K35" s="253" t="s">
        <v>46</v>
      </c>
    </row>
    <row r="36" spans="1:11" s="22" customFormat="1" ht="12.75">
      <c r="A36" s="257" t="s">
        <v>314</v>
      </c>
      <c r="B36" s="252">
        <v>82</v>
      </c>
      <c r="C36" s="252">
        <v>146</v>
      </c>
      <c r="D36" s="252" t="s">
        <v>46</v>
      </c>
      <c r="E36" s="252" t="s">
        <v>46</v>
      </c>
      <c r="F36" s="252" t="s">
        <v>46</v>
      </c>
      <c r="G36" s="252" t="s">
        <v>46</v>
      </c>
      <c r="H36" s="252">
        <v>67</v>
      </c>
      <c r="I36" s="252">
        <v>21</v>
      </c>
      <c r="J36" s="253" t="s">
        <v>46</v>
      </c>
      <c r="K36" s="253" t="s">
        <v>46</v>
      </c>
    </row>
    <row r="37" spans="1:11" s="22" customFormat="1" ht="12.75">
      <c r="A37" s="258" t="s">
        <v>85</v>
      </c>
      <c r="B37" s="252"/>
      <c r="C37" s="252"/>
      <c r="D37" s="252"/>
      <c r="E37" s="252"/>
      <c r="F37" s="252"/>
      <c r="G37" s="252"/>
      <c r="H37" s="252"/>
      <c r="I37" s="252"/>
      <c r="J37" s="253"/>
      <c r="K37" s="253"/>
    </row>
    <row r="38" spans="1:11" s="22" customFormat="1" ht="12.75">
      <c r="A38" s="259" t="s">
        <v>86</v>
      </c>
      <c r="B38" s="252"/>
      <c r="C38" s="252"/>
      <c r="D38" s="252"/>
      <c r="E38" s="252"/>
      <c r="F38" s="252"/>
      <c r="G38" s="252"/>
      <c r="H38" s="252"/>
      <c r="I38" s="252"/>
      <c r="J38" s="253"/>
      <c r="K38" s="253"/>
    </row>
    <row r="39" spans="1:11" s="22" customFormat="1" ht="12.75">
      <c r="A39" s="257" t="s">
        <v>315</v>
      </c>
      <c r="B39" s="252" t="s">
        <v>46</v>
      </c>
      <c r="C39" s="252" t="s">
        <v>46</v>
      </c>
      <c r="D39" s="252" t="s">
        <v>46</v>
      </c>
      <c r="E39" s="252" t="s">
        <v>46</v>
      </c>
      <c r="F39" s="252" t="s">
        <v>46</v>
      </c>
      <c r="G39" s="252" t="s">
        <v>46</v>
      </c>
      <c r="H39" s="252" t="s">
        <v>46</v>
      </c>
      <c r="I39" s="252" t="s">
        <v>46</v>
      </c>
      <c r="J39" s="253" t="s">
        <v>46</v>
      </c>
      <c r="K39" s="253" t="s">
        <v>46</v>
      </c>
    </row>
    <row r="40" spans="1:11" s="22" customFormat="1" ht="12.75">
      <c r="A40" s="257" t="s">
        <v>316</v>
      </c>
      <c r="B40" s="252">
        <v>201</v>
      </c>
      <c r="C40" s="252">
        <v>36</v>
      </c>
      <c r="D40" s="252" t="s">
        <v>46</v>
      </c>
      <c r="E40" s="252" t="s">
        <v>46</v>
      </c>
      <c r="F40" s="252" t="s">
        <v>46</v>
      </c>
      <c r="G40" s="252" t="s">
        <v>46</v>
      </c>
      <c r="H40" s="252" t="s">
        <v>46</v>
      </c>
      <c r="I40" s="252" t="s">
        <v>46</v>
      </c>
      <c r="J40" s="253">
        <v>7</v>
      </c>
      <c r="K40" s="253">
        <v>8</v>
      </c>
    </row>
    <row r="41" spans="1:11" s="22" customFormat="1" ht="12.75">
      <c r="A41" s="260" t="s">
        <v>317</v>
      </c>
      <c r="B41" s="252">
        <v>22</v>
      </c>
      <c r="C41" s="252">
        <v>20</v>
      </c>
      <c r="D41" s="252" t="s">
        <v>46</v>
      </c>
      <c r="E41" s="252" t="s">
        <v>46</v>
      </c>
      <c r="F41" s="252" t="s">
        <v>46</v>
      </c>
      <c r="G41" s="252" t="s">
        <v>46</v>
      </c>
      <c r="H41" s="252" t="s">
        <v>46</v>
      </c>
      <c r="I41" s="252">
        <v>20</v>
      </c>
      <c r="J41" s="253" t="s">
        <v>46</v>
      </c>
      <c r="K41" s="253" t="s">
        <v>46</v>
      </c>
    </row>
    <row r="42" spans="1:11" s="22" customFormat="1" ht="12.75">
      <c r="A42" s="257" t="s">
        <v>318</v>
      </c>
      <c r="B42" s="252" t="s">
        <v>46</v>
      </c>
      <c r="C42" s="252">
        <v>41</v>
      </c>
      <c r="D42" s="252" t="s">
        <v>46</v>
      </c>
      <c r="E42" s="252">
        <v>1</v>
      </c>
      <c r="F42" s="252" t="s">
        <v>46</v>
      </c>
      <c r="G42" s="252" t="s">
        <v>46</v>
      </c>
      <c r="H42" s="252" t="s">
        <v>46</v>
      </c>
      <c r="I42" s="252">
        <v>40</v>
      </c>
      <c r="J42" s="253" t="s">
        <v>46</v>
      </c>
      <c r="K42" s="253" t="s">
        <v>46</v>
      </c>
    </row>
    <row r="43" spans="1:11" s="22" customFormat="1" ht="12.75">
      <c r="A43" s="260" t="s">
        <v>319</v>
      </c>
      <c r="B43" s="252" t="s">
        <v>46</v>
      </c>
      <c r="C43" s="252" t="s">
        <v>46</v>
      </c>
      <c r="D43" s="252" t="s">
        <v>46</v>
      </c>
      <c r="E43" s="252" t="s">
        <v>46</v>
      </c>
      <c r="F43" s="252" t="s">
        <v>46</v>
      </c>
      <c r="G43" s="252" t="s">
        <v>46</v>
      </c>
      <c r="H43" s="252" t="s">
        <v>46</v>
      </c>
      <c r="I43" s="252" t="s">
        <v>46</v>
      </c>
      <c r="J43" s="253" t="s">
        <v>46</v>
      </c>
      <c r="K43" s="253" t="s">
        <v>46</v>
      </c>
    </row>
    <row r="44" spans="1:13" ht="12.75">
      <c r="A44" s="25"/>
      <c r="B44" s="252"/>
      <c r="C44" s="252"/>
      <c r="D44" s="252"/>
      <c r="E44" s="252"/>
      <c r="F44" s="252"/>
      <c r="G44" s="252"/>
      <c r="H44" s="252"/>
      <c r="I44" s="252"/>
      <c r="J44" s="253"/>
      <c r="K44" s="253"/>
      <c r="L44" s="31"/>
      <c r="M44" s="31"/>
    </row>
    <row r="45" spans="1:16" s="36" customFormat="1" ht="12.75">
      <c r="A45" s="33" t="s">
        <v>215</v>
      </c>
      <c r="B45" s="252"/>
      <c r="C45" s="252"/>
      <c r="D45" s="252"/>
      <c r="E45" s="252"/>
      <c r="F45" s="252"/>
      <c r="G45" s="252"/>
      <c r="H45" s="252"/>
      <c r="I45" s="252"/>
      <c r="J45" s="253"/>
      <c r="K45" s="253"/>
      <c r="L45" s="31"/>
      <c r="M45" s="31"/>
      <c r="N45" s="28"/>
      <c r="O45" s="23"/>
      <c r="P45" s="23"/>
    </row>
    <row r="46" spans="1:13" ht="12.75">
      <c r="A46" s="27" t="s">
        <v>87</v>
      </c>
      <c r="B46" s="252">
        <v>8867</v>
      </c>
      <c r="C46" s="252">
        <v>8223</v>
      </c>
      <c r="D46" s="252">
        <v>6481</v>
      </c>
      <c r="E46" s="252">
        <v>3504</v>
      </c>
      <c r="F46" s="252">
        <v>4228</v>
      </c>
      <c r="G46" s="252">
        <v>4249</v>
      </c>
      <c r="H46" s="252" t="s">
        <v>46</v>
      </c>
      <c r="I46" s="252" t="s">
        <v>46</v>
      </c>
      <c r="J46" s="253">
        <v>292</v>
      </c>
      <c r="K46" s="253">
        <v>294</v>
      </c>
      <c r="L46" s="31"/>
      <c r="M46" s="31"/>
    </row>
    <row r="47" spans="1:13" ht="12.75">
      <c r="A47" s="27" t="s">
        <v>88</v>
      </c>
      <c r="B47" s="252">
        <v>212</v>
      </c>
      <c r="C47" s="252" t="s">
        <v>46</v>
      </c>
      <c r="D47" s="252" t="s">
        <v>46</v>
      </c>
      <c r="E47" s="252" t="s">
        <v>46</v>
      </c>
      <c r="F47" s="252">
        <v>209</v>
      </c>
      <c r="G47" s="252" t="s">
        <v>46</v>
      </c>
      <c r="H47" s="252" t="s">
        <v>46</v>
      </c>
      <c r="I47" s="252" t="s">
        <v>46</v>
      </c>
      <c r="J47" s="253" t="s">
        <v>46</v>
      </c>
      <c r="K47" s="253" t="s">
        <v>46</v>
      </c>
      <c r="L47" s="31"/>
      <c r="M47" s="31"/>
    </row>
    <row r="48" spans="1:13" ht="12.75">
      <c r="A48" s="27" t="s">
        <v>89</v>
      </c>
      <c r="B48" s="252">
        <v>55096</v>
      </c>
      <c r="C48" s="252">
        <v>44706</v>
      </c>
      <c r="D48" s="252">
        <v>22505</v>
      </c>
      <c r="E48" s="252">
        <v>17073</v>
      </c>
      <c r="F48" s="252" t="s">
        <v>46</v>
      </c>
      <c r="G48" s="252">
        <v>4</v>
      </c>
      <c r="H48" s="252" t="s">
        <v>46</v>
      </c>
      <c r="I48" s="252">
        <v>33</v>
      </c>
      <c r="J48" s="253">
        <v>37245</v>
      </c>
      <c r="K48" s="253">
        <v>25191</v>
      </c>
      <c r="L48" s="31"/>
      <c r="M48" s="31"/>
    </row>
    <row r="49" spans="1:13" ht="12.75">
      <c r="A49" s="27" t="s">
        <v>90</v>
      </c>
      <c r="B49" s="252" t="s">
        <v>46</v>
      </c>
      <c r="C49" s="252">
        <v>1</v>
      </c>
      <c r="D49" s="252" t="s">
        <v>46</v>
      </c>
      <c r="E49" s="252" t="s">
        <v>46</v>
      </c>
      <c r="F49" s="252" t="s">
        <v>46</v>
      </c>
      <c r="G49" s="252" t="s">
        <v>46</v>
      </c>
      <c r="H49" s="252" t="s">
        <v>46</v>
      </c>
      <c r="I49" s="252" t="s">
        <v>46</v>
      </c>
      <c r="J49" s="253" t="s">
        <v>46</v>
      </c>
      <c r="K49" s="253" t="s">
        <v>46</v>
      </c>
      <c r="L49" s="31"/>
      <c r="M49" s="31"/>
    </row>
    <row r="50" spans="1:13" ht="12.75">
      <c r="A50" s="27" t="s">
        <v>93</v>
      </c>
      <c r="B50" s="252">
        <v>48</v>
      </c>
      <c r="C50" s="252" t="s">
        <v>46</v>
      </c>
      <c r="D50" s="252" t="s">
        <v>46</v>
      </c>
      <c r="E50" s="252" t="s">
        <v>46</v>
      </c>
      <c r="F50" s="252" t="s">
        <v>46</v>
      </c>
      <c r="G50" s="252" t="s">
        <v>46</v>
      </c>
      <c r="H50" s="252">
        <v>48</v>
      </c>
      <c r="I50" s="252" t="s">
        <v>46</v>
      </c>
      <c r="J50" s="253" t="s">
        <v>46</v>
      </c>
      <c r="K50" s="253" t="s">
        <v>46</v>
      </c>
      <c r="L50" s="31"/>
      <c r="M50" s="31"/>
    </row>
    <row r="51" spans="1:13" ht="12.75">
      <c r="A51" s="27" t="s">
        <v>91</v>
      </c>
      <c r="B51" s="252">
        <v>95</v>
      </c>
      <c r="C51" s="252">
        <v>166</v>
      </c>
      <c r="D51" s="252">
        <v>2</v>
      </c>
      <c r="E51" s="252" t="s">
        <v>46</v>
      </c>
      <c r="F51" s="252" t="s">
        <v>46</v>
      </c>
      <c r="G51" s="252" t="s">
        <v>46</v>
      </c>
      <c r="H51" s="252">
        <v>84</v>
      </c>
      <c r="I51" s="252">
        <v>116</v>
      </c>
      <c r="J51" s="253">
        <v>1</v>
      </c>
      <c r="K51" s="253" t="s">
        <v>46</v>
      </c>
      <c r="L51" s="31"/>
      <c r="M51" s="31"/>
    </row>
    <row r="52" spans="1:13" ht="13.5" thickBot="1">
      <c r="A52" s="29" t="s">
        <v>92</v>
      </c>
      <c r="B52" s="254">
        <v>4522</v>
      </c>
      <c r="C52" s="254">
        <v>4230</v>
      </c>
      <c r="D52" s="254">
        <v>129</v>
      </c>
      <c r="E52" s="254">
        <v>226</v>
      </c>
      <c r="F52" s="254">
        <v>4312</v>
      </c>
      <c r="G52" s="254">
        <v>3878</v>
      </c>
      <c r="H52" s="254" t="s">
        <v>46</v>
      </c>
      <c r="I52" s="254">
        <v>2</v>
      </c>
      <c r="J52" s="255" t="s">
        <v>46</v>
      </c>
      <c r="K52" s="255" t="s">
        <v>46</v>
      </c>
      <c r="L52" s="31"/>
      <c r="M52" s="31"/>
    </row>
    <row r="53" spans="1:14" s="22" customFormat="1" ht="12.75">
      <c r="A53" s="227" t="s">
        <v>280</v>
      </c>
      <c r="B53" s="228"/>
      <c r="C53" s="228"/>
      <c r="D53" s="31"/>
      <c r="E53" s="31"/>
      <c r="F53" s="228"/>
      <c r="G53" s="228"/>
      <c r="H53" s="31"/>
      <c r="I53" s="31"/>
      <c r="J53" s="229"/>
      <c r="K53" s="229"/>
      <c r="L53" s="282"/>
      <c r="M53" s="230"/>
      <c r="N53" s="230"/>
    </row>
    <row r="54" spans="1:13" ht="12.75">
      <c r="A54" s="30"/>
      <c r="B54" s="31"/>
      <c r="C54" s="31"/>
      <c r="D54" s="31"/>
      <c r="E54" s="31"/>
      <c r="F54" s="31"/>
      <c r="G54" s="31"/>
      <c r="H54" s="31"/>
      <c r="I54" s="31"/>
      <c r="L54" s="31"/>
      <c r="M54" s="31"/>
    </row>
    <row r="55" spans="1:13" ht="12.75">
      <c r="A55" s="30"/>
      <c r="B55" s="31"/>
      <c r="C55" s="31"/>
      <c r="D55" s="31"/>
      <c r="E55" s="31"/>
      <c r="F55" s="31"/>
      <c r="G55" s="31"/>
      <c r="H55" s="31"/>
      <c r="I55" s="31"/>
      <c r="J55" s="28"/>
      <c r="K55" s="28"/>
      <c r="L55" s="31"/>
      <c r="M55" s="31"/>
    </row>
    <row r="56" spans="12:13" ht="12.75">
      <c r="L56" s="31"/>
      <c r="M56" s="31"/>
    </row>
    <row r="57" spans="12:13" ht="12.75">
      <c r="L57" s="31"/>
      <c r="M57" s="31"/>
    </row>
    <row r="58" spans="12:13" ht="12.75">
      <c r="L58" s="31"/>
      <c r="M58" s="31"/>
    </row>
    <row r="59" spans="12:13" ht="12.75">
      <c r="L59" s="31"/>
      <c r="M59" s="31"/>
    </row>
    <row r="60" spans="12:13" ht="12.75">
      <c r="L60" s="31"/>
      <c r="M60" s="31"/>
    </row>
    <row r="61" spans="12:13" ht="12.75">
      <c r="L61" s="31"/>
      <c r="M61" s="31"/>
    </row>
    <row r="62" spans="12:13" ht="12.75">
      <c r="L62" s="31"/>
      <c r="M62" s="31"/>
    </row>
    <row r="63" spans="12:13" ht="12.75">
      <c r="L63" s="31"/>
      <c r="M63" s="31"/>
    </row>
    <row r="64" spans="12:13" ht="12.75">
      <c r="L64" s="31"/>
      <c r="M64" s="31"/>
    </row>
    <row r="65" spans="12:13" ht="12.75">
      <c r="L65" s="31"/>
      <c r="M65" s="31"/>
    </row>
    <row r="66" spans="12:13" ht="12.75">
      <c r="L66" s="31"/>
      <c r="M66" s="31"/>
    </row>
    <row r="67" spans="12:13" ht="12.75">
      <c r="L67" s="31"/>
      <c r="M67" s="31"/>
    </row>
    <row r="68" spans="12:13" ht="12.75">
      <c r="L68" s="31"/>
      <c r="M68" s="31"/>
    </row>
    <row r="69" spans="12:13" ht="12.75">
      <c r="L69" s="31"/>
      <c r="M69" s="31"/>
    </row>
    <row r="70" spans="12:13" ht="12.75">
      <c r="L70" s="31"/>
      <c r="M70" s="31"/>
    </row>
    <row r="71" spans="12:13" ht="12.75">
      <c r="L71" s="31"/>
      <c r="M71" s="31"/>
    </row>
  </sheetData>
  <mergeCells count="9">
    <mergeCell ref="A1:K1"/>
    <mergeCell ref="A3:K3"/>
    <mergeCell ref="A5:A8"/>
    <mergeCell ref="D5:K5"/>
    <mergeCell ref="B5:C7"/>
    <mergeCell ref="D6:E7"/>
    <mergeCell ref="F6:G7"/>
    <mergeCell ref="H6:I7"/>
    <mergeCell ref="J6:K7"/>
  </mergeCells>
  <hyperlinks>
    <hyperlink ref="A2" location="'Indice'!A1" display="Volver al Indice"/>
  </hyperlinks>
  <printOptions horizontalCentered="1"/>
  <pageMargins left="0.3937007874015748" right="0.3937007874015748" top="0.3937007874015748" bottom="0.984251968503937" header="0" footer="0"/>
  <pageSetup horizontalDpi="600" verticalDpi="600" orientation="portrait" paperSize="9" scale="53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2"/>
  <dimension ref="A1:K71"/>
  <sheetViews>
    <sheetView showGridLines="0" zoomScale="75" zoomScaleNormal="75" workbookViewId="0" topLeftCell="A1">
      <selection activeCell="B13" sqref="B13"/>
    </sheetView>
  </sheetViews>
  <sheetFormatPr defaultColWidth="11.421875" defaultRowHeight="12.75"/>
  <cols>
    <col min="1" max="1" width="34.140625" style="23" customWidth="1"/>
    <col min="2" max="4" width="15.8515625" style="23" customWidth="1"/>
    <col min="5" max="5" width="15.8515625" style="22" customWidth="1"/>
    <col min="6" max="6" width="15.8515625" style="23" customWidth="1"/>
    <col min="7" max="7" width="8.57421875" style="28" customWidth="1"/>
    <col min="8" max="9" width="11.421875" style="28" customWidth="1"/>
    <col min="10" max="16384" width="11.421875" style="23" customWidth="1"/>
  </cols>
  <sheetData>
    <row r="1" spans="1:9" s="21" customFormat="1" ht="18">
      <c r="A1" s="649" t="s">
        <v>0</v>
      </c>
      <c r="B1" s="649"/>
      <c r="C1" s="649"/>
      <c r="D1" s="649"/>
      <c r="E1" s="649"/>
      <c r="F1" s="649"/>
      <c r="G1" s="117"/>
      <c r="H1" s="117"/>
      <c r="I1" s="117"/>
    </row>
    <row r="2" spans="1:4" ht="12.75">
      <c r="A2" s="771" t="s">
        <v>412</v>
      </c>
      <c r="B2" s="22"/>
      <c r="C2" s="22"/>
      <c r="D2" s="22"/>
    </row>
    <row r="3" spans="1:9" s="24" customFormat="1" ht="15">
      <c r="A3" s="650" t="s">
        <v>376</v>
      </c>
      <c r="B3" s="650"/>
      <c r="C3" s="650"/>
      <c r="D3" s="650"/>
      <c r="E3" s="650"/>
      <c r="F3" s="650"/>
      <c r="G3" s="118"/>
      <c r="H3" s="118"/>
      <c r="I3" s="118"/>
    </row>
    <row r="4" spans="1:6" ht="13.5" thickBot="1">
      <c r="A4" s="22"/>
      <c r="B4" s="22"/>
      <c r="C4" s="22"/>
      <c r="D4" s="22"/>
      <c r="F4" s="22"/>
    </row>
    <row r="5" spans="1:6" ht="12.75" customHeight="1">
      <c r="A5" s="651" t="s">
        <v>260</v>
      </c>
      <c r="B5" s="621" t="s">
        <v>78</v>
      </c>
      <c r="C5" s="654"/>
      <c r="D5" s="655"/>
      <c r="E5" s="655"/>
      <c r="F5" s="655"/>
    </row>
    <row r="6" spans="1:8" ht="12.75" customHeight="1">
      <c r="A6" s="652"/>
      <c r="B6" s="622"/>
      <c r="C6" s="619" t="s">
        <v>79</v>
      </c>
      <c r="D6" s="624" t="s">
        <v>80</v>
      </c>
      <c r="E6" s="627" t="s">
        <v>81</v>
      </c>
      <c r="F6" s="615" t="s">
        <v>82</v>
      </c>
      <c r="G6" s="31"/>
      <c r="H6" s="31"/>
    </row>
    <row r="7" spans="1:8" ht="12.75">
      <c r="A7" s="652"/>
      <c r="B7" s="622"/>
      <c r="C7" s="623"/>
      <c r="D7" s="613"/>
      <c r="E7" s="614"/>
      <c r="F7" s="616"/>
      <c r="G7" s="31"/>
      <c r="H7" s="31"/>
    </row>
    <row r="8" spans="1:8" ht="13.5" thickBot="1">
      <c r="A8" s="653"/>
      <c r="B8" s="197"/>
      <c r="C8" s="197"/>
      <c r="D8" s="197"/>
      <c r="E8" s="197"/>
      <c r="F8" s="280"/>
      <c r="G8" s="31"/>
      <c r="H8" s="31"/>
    </row>
    <row r="9" spans="1:8" ht="12.75">
      <c r="A9" s="26" t="s">
        <v>83</v>
      </c>
      <c r="B9" s="279">
        <v>404092</v>
      </c>
      <c r="C9" s="279">
        <v>129037</v>
      </c>
      <c r="D9" s="279">
        <v>12511</v>
      </c>
      <c r="E9" s="279">
        <v>92715</v>
      </c>
      <c r="F9" s="281">
        <v>123698</v>
      </c>
      <c r="G9" s="31"/>
      <c r="H9" s="31"/>
    </row>
    <row r="10" spans="1:8" ht="12.75">
      <c r="A10" s="25"/>
      <c r="B10" s="252"/>
      <c r="C10" s="252"/>
      <c r="D10" s="252"/>
      <c r="E10" s="252"/>
      <c r="F10" s="253"/>
      <c r="G10" s="31"/>
      <c r="H10" s="31"/>
    </row>
    <row r="11" spans="1:6" s="22" customFormat="1" ht="12.75">
      <c r="A11" s="33" t="s">
        <v>221</v>
      </c>
      <c r="B11" s="252"/>
      <c r="C11" s="252"/>
      <c r="D11" s="252"/>
      <c r="E11" s="252"/>
      <c r="F11" s="253"/>
    </row>
    <row r="12" spans="1:6" s="22" customFormat="1" ht="12.75">
      <c r="A12" s="256" t="s">
        <v>84</v>
      </c>
      <c r="B12" s="279">
        <f>SUM(B13:B38)</f>
        <v>325880</v>
      </c>
      <c r="C12" s="279">
        <f>SUM(C13:C38)</f>
        <v>101579</v>
      </c>
      <c r="D12" s="279">
        <f>SUM(D13:D38)</f>
        <v>4307</v>
      </c>
      <c r="E12" s="279">
        <f>SUM(E13:E38)</f>
        <v>91911</v>
      </c>
      <c r="F12" s="281">
        <f>SUM(F13:F38)</f>
        <v>85875</v>
      </c>
    </row>
    <row r="13" spans="1:6" s="22" customFormat="1" ht="12.75">
      <c r="A13" s="257" t="s">
        <v>291</v>
      </c>
      <c r="B13" s="252">
        <v>46463</v>
      </c>
      <c r="C13" s="252">
        <v>18853</v>
      </c>
      <c r="D13" s="252">
        <v>160</v>
      </c>
      <c r="E13" s="252">
        <v>10935</v>
      </c>
      <c r="F13" s="253">
        <v>13773</v>
      </c>
    </row>
    <row r="14" spans="1:6" s="22" customFormat="1" ht="12.75">
      <c r="A14" s="257" t="s">
        <v>292</v>
      </c>
      <c r="B14" s="252">
        <v>3502</v>
      </c>
      <c r="C14" s="252">
        <v>3448</v>
      </c>
      <c r="D14" s="252" t="s">
        <v>46</v>
      </c>
      <c r="E14" s="252">
        <v>39</v>
      </c>
      <c r="F14" s="253" t="s">
        <v>46</v>
      </c>
    </row>
    <row r="15" spans="1:6" s="22" customFormat="1" ht="12.75">
      <c r="A15" s="257" t="s">
        <v>293</v>
      </c>
      <c r="B15" s="252">
        <v>9806</v>
      </c>
      <c r="C15" s="252">
        <v>2053</v>
      </c>
      <c r="D15" s="252">
        <v>27</v>
      </c>
      <c r="E15" s="252">
        <v>4198</v>
      </c>
      <c r="F15" s="253">
        <v>2715</v>
      </c>
    </row>
    <row r="16" spans="1:6" s="22" customFormat="1" ht="12.75">
      <c r="A16" s="257" t="s">
        <v>316</v>
      </c>
      <c r="B16" s="252">
        <v>13</v>
      </c>
      <c r="C16" s="252" t="s">
        <v>46</v>
      </c>
      <c r="D16" s="252" t="s">
        <v>46</v>
      </c>
      <c r="E16" s="252">
        <v>5</v>
      </c>
      <c r="F16" s="253">
        <v>8</v>
      </c>
    </row>
    <row r="17" spans="1:6" s="22" customFormat="1" ht="12.75">
      <c r="A17" s="257" t="s">
        <v>294</v>
      </c>
      <c r="B17" s="252">
        <v>136</v>
      </c>
      <c r="C17" s="252" t="s">
        <v>46</v>
      </c>
      <c r="D17" s="252" t="s">
        <v>46</v>
      </c>
      <c r="E17" s="252" t="s">
        <v>46</v>
      </c>
      <c r="F17" s="253">
        <v>136</v>
      </c>
    </row>
    <row r="18" spans="1:8" ht="12.75">
      <c r="A18" s="257" t="s">
        <v>295</v>
      </c>
      <c r="B18" s="252">
        <v>18023</v>
      </c>
      <c r="C18" s="252">
        <v>14243</v>
      </c>
      <c r="D18" s="252">
        <v>162</v>
      </c>
      <c r="E18" s="252">
        <v>3027</v>
      </c>
      <c r="F18" s="253">
        <v>65</v>
      </c>
      <c r="G18" s="31"/>
      <c r="H18" s="31"/>
    </row>
    <row r="19" spans="1:8" ht="12.75">
      <c r="A19" s="257" t="s">
        <v>296</v>
      </c>
      <c r="B19" s="252">
        <v>7</v>
      </c>
      <c r="C19" s="252">
        <v>3</v>
      </c>
      <c r="D19" s="252" t="s">
        <v>46</v>
      </c>
      <c r="E19" s="252">
        <v>3</v>
      </c>
      <c r="F19" s="253" t="s">
        <v>46</v>
      </c>
      <c r="G19" s="31"/>
      <c r="H19" s="31"/>
    </row>
    <row r="20" spans="1:8" ht="12.75">
      <c r="A20" s="257" t="s">
        <v>297</v>
      </c>
      <c r="B20" s="252" t="s">
        <v>46</v>
      </c>
      <c r="C20" s="252" t="s">
        <v>46</v>
      </c>
      <c r="D20" s="252" t="s">
        <v>46</v>
      </c>
      <c r="E20" s="252" t="s">
        <v>46</v>
      </c>
      <c r="F20" s="253" t="s">
        <v>46</v>
      </c>
      <c r="G20" s="31"/>
      <c r="H20" s="31"/>
    </row>
    <row r="21" spans="1:8" ht="12.75">
      <c r="A21" s="257" t="s">
        <v>298</v>
      </c>
      <c r="B21" s="252" t="s">
        <v>46</v>
      </c>
      <c r="C21" s="252" t="s">
        <v>46</v>
      </c>
      <c r="D21" s="252" t="s">
        <v>46</v>
      </c>
      <c r="E21" s="252" t="s">
        <v>46</v>
      </c>
      <c r="F21" s="253" t="s">
        <v>46</v>
      </c>
      <c r="G21" s="31"/>
      <c r="H21" s="31"/>
    </row>
    <row r="22" spans="1:8" ht="12.75">
      <c r="A22" s="257" t="s">
        <v>299</v>
      </c>
      <c r="B22" s="252">
        <v>44</v>
      </c>
      <c r="C22" s="252" t="s">
        <v>46</v>
      </c>
      <c r="D22" s="252" t="s">
        <v>46</v>
      </c>
      <c r="E22" s="252" t="s">
        <v>46</v>
      </c>
      <c r="F22" s="253" t="s">
        <v>46</v>
      </c>
      <c r="G22" s="31"/>
      <c r="H22" s="31"/>
    </row>
    <row r="23" spans="1:8" ht="12.75">
      <c r="A23" s="257" t="s">
        <v>300</v>
      </c>
      <c r="B23" s="252">
        <v>103720</v>
      </c>
      <c r="C23" s="252">
        <v>13201</v>
      </c>
      <c r="D23" s="252">
        <v>2024</v>
      </c>
      <c r="E23" s="252">
        <v>25466</v>
      </c>
      <c r="F23" s="253">
        <v>38284</v>
      </c>
      <c r="G23" s="31"/>
      <c r="H23" s="31"/>
    </row>
    <row r="24" spans="1:8" ht="12.75">
      <c r="A24" s="257" t="s">
        <v>301</v>
      </c>
      <c r="B24" s="252">
        <v>124</v>
      </c>
      <c r="C24" s="252">
        <v>7</v>
      </c>
      <c r="D24" s="252">
        <v>76</v>
      </c>
      <c r="E24" s="252">
        <v>14</v>
      </c>
      <c r="F24" s="253" t="s">
        <v>46</v>
      </c>
      <c r="G24" s="31"/>
      <c r="H24" s="31"/>
    </row>
    <row r="25" spans="1:8" ht="12.75">
      <c r="A25" s="257" t="s">
        <v>302</v>
      </c>
      <c r="B25" s="252">
        <v>50050</v>
      </c>
      <c r="C25" s="252">
        <v>17116</v>
      </c>
      <c r="D25" s="252">
        <v>649</v>
      </c>
      <c r="E25" s="252">
        <v>20834</v>
      </c>
      <c r="F25" s="253">
        <v>10289</v>
      </c>
      <c r="G25" s="31"/>
      <c r="H25" s="31"/>
    </row>
    <row r="26" spans="1:8" ht="12.75">
      <c r="A26" s="257" t="s">
        <v>303</v>
      </c>
      <c r="B26" s="252">
        <v>13482</v>
      </c>
      <c r="C26" s="252">
        <v>37</v>
      </c>
      <c r="D26" s="252" t="s">
        <v>46</v>
      </c>
      <c r="E26" s="252">
        <v>13134</v>
      </c>
      <c r="F26" s="253">
        <v>21</v>
      </c>
      <c r="G26" s="31"/>
      <c r="H26" s="31"/>
    </row>
    <row r="27" spans="1:8" ht="12.75">
      <c r="A27" s="257" t="s">
        <v>304</v>
      </c>
      <c r="B27" s="252">
        <v>15288</v>
      </c>
      <c r="C27" s="252">
        <v>14182</v>
      </c>
      <c r="D27" s="252">
        <v>4</v>
      </c>
      <c r="E27" s="252">
        <v>37</v>
      </c>
      <c r="F27" s="253">
        <v>76</v>
      </c>
      <c r="G27" s="31"/>
      <c r="H27" s="31"/>
    </row>
    <row r="28" spans="1:8" ht="12.75">
      <c r="A28" s="257" t="s">
        <v>305</v>
      </c>
      <c r="B28" s="252">
        <v>17017</v>
      </c>
      <c r="C28" s="252">
        <v>3453</v>
      </c>
      <c r="D28" s="252">
        <v>936</v>
      </c>
      <c r="E28" s="252">
        <v>3749</v>
      </c>
      <c r="F28" s="253">
        <v>5797</v>
      </c>
      <c r="G28" s="31"/>
      <c r="H28" s="31"/>
    </row>
    <row r="29" spans="1:8" ht="12.75">
      <c r="A29" s="257" t="s">
        <v>306</v>
      </c>
      <c r="B29" s="252" t="s">
        <v>46</v>
      </c>
      <c r="C29" s="252" t="s">
        <v>46</v>
      </c>
      <c r="D29" s="252" t="s">
        <v>46</v>
      </c>
      <c r="E29" s="252" t="s">
        <v>46</v>
      </c>
      <c r="F29" s="253" t="s">
        <v>46</v>
      </c>
      <c r="G29" s="31"/>
      <c r="H29" s="31"/>
    </row>
    <row r="30" spans="1:8" ht="12.75">
      <c r="A30" s="257" t="s">
        <v>307</v>
      </c>
      <c r="B30" s="252">
        <v>107</v>
      </c>
      <c r="C30" s="252">
        <v>105</v>
      </c>
      <c r="D30" s="252">
        <v>2</v>
      </c>
      <c r="E30" s="252" t="s">
        <v>46</v>
      </c>
      <c r="F30" s="253" t="s">
        <v>46</v>
      </c>
      <c r="G30" s="31"/>
      <c r="H30" s="31"/>
    </row>
    <row r="31" spans="1:8" ht="12.75">
      <c r="A31" s="257" t="s">
        <v>308</v>
      </c>
      <c r="B31" s="252">
        <v>3</v>
      </c>
      <c r="C31" s="252">
        <v>2</v>
      </c>
      <c r="D31" s="252" t="s">
        <v>46</v>
      </c>
      <c r="E31" s="252">
        <v>1</v>
      </c>
      <c r="F31" s="253" t="s">
        <v>46</v>
      </c>
      <c r="G31" s="31"/>
      <c r="H31" s="31"/>
    </row>
    <row r="32" spans="1:8" ht="12.75">
      <c r="A32" s="257" t="s">
        <v>309</v>
      </c>
      <c r="B32" s="252" t="s">
        <v>46</v>
      </c>
      <c r="C32" s="252" t="s">
        <v>46</v>
      </c>
      <c r="D32" s="252" t="s">
        <v>46</v>
      </c>
      <c r="E32" s="252" t="s">
        <v>46</v>
      </c>
      <c r="F32" s="253" t="s">
        <v>46</v>
      </c>
      <c r="G32" s="31"/>
      <c r="H32" s="31"/>
    </row>
    <row r="33" spans="1:8" ht="12.75">
      <c r="A33" s="257" t="s">
        <v>310</v>
      </c>
      <c r="B33" s="252">
        <v>18125</v>
      </c>
      <c r="C33" s="252">
        <v>12247</v>
      </c>
      <c r="D33" s="252">
        <v>93</v>
      </c>
      <c r="E33" s="252">
        <v>3908</v>
      </c>
      <c r="F33" s="253">
        <v>1604</v>
      </c>
      <c r="G33" s="31"/>
      <c r="H33" s="31"/>
    </row>
    <row r="34" spans="1:6" s="22" customFormat="1" ht="12.75">
      <c r="A34" s="257" t="s">
        <v>311</v>
      </c>
      <c r="B34" s="252">
        <v>17431</v>
      </c>
      <c r="C34" s="252">
        <v>1436</v>
      </c>
      <c r="D34" s="252">
        <v>64</v>
      </c>
      <c r="E34" s="252">
        <v>5242</v>
      </c>
      <c r="F34" s="253">
        <v>3600</v>
      </c>
    </row>
    <row r="35" spans="1:6" s="22" customFormat="1" ht="12.75">
      <c r="A35" s="257" t="s">
        <v>312</v>
      </c>
      <c r="B35" s="252">
        <v>12133</v>
      </c>
      <c r="C35" s="252">
        <v>1141</v>
      </c>
      <c r="D35" s="252">
        <v>110</v>
      </c>
      <c r="E35" s="252">
        <v>1060</v>
      </c>
      <c r="F35" s="253">
        <v>9467</v>
      </c>
    </row>
    <row r="36" spans="1:6" s="22" customFormat="1" ht="12.75">
      <c r="A36" s="257" t="s">
        <v>313</v>
      </c>
      <c r="B36" s="252">
        <v>34</v>
      </c>
      <c r="C36" s="252">
        <v>27</v>
      </c>
      <c r="D36" s="252" t="s">
        <v>46</v>
      </c>
      <c r="E36" s="252">
        <v>7</v>
      </c>
      <c r="F36" s="253" t="s">
        <v>46</v>
      </c>
    </row>
    <row r="37" spans="1:6" s="22" customFormat="1" ht="12.75">
      <c r="A37" s="257" t="s">
        <v>318</v>
      </c>
      <c r="B37" s="252">
        <v>306</v>
      </c>
      <c r="C37" s="252">
        <v>25</v>
      </c>
      <c r="D37" s="252" t="s">
        <v>46</v>
      </c>
      <c r="E37" s="252">
        <v>241</v>
      </c>
      <c r="F37" s="253">
        <v>40</v>
      </c>
    </row>
    <row r="38" spans="1:6" s="22" customFormat="1" ht="12.75">
      <c r="A38" s="257" t="s">
        <v>314</v>
      </c>
      <c r="B38" s="252">
        <v>66</v>
      </c>
      <c r="C38" s="252" t="s">
        <v>46</v>
      </c>
      <c r="D38" s="252" t="s">
        <v>46</v>
      </c>
      <c r="E38" s="252">
        <v>11</v>
      </c>
      <c r="F38" s="253" t="s">
        <v>46</v>
      </c>
    </row>
    <row r="39" spans="1:6" s="22" customFormat="1" ht="12.75">
      <c r="A39" s="258" t="s">
        <v>85</v>
      </c>
      <c r="B39" s="252"/>
      <c r="C39" s="252"/>
      <c r="D39" s="252"/>
      <c r="E39" s="252"/>
      <c r="F39" s="253"/>
    </row>
    <row r="40" spans="1:6" s="22" customFormat="1" ht="12.75">
      <c r="A40" s="259" t="s">
        <v>86</v>
      </c>
      <c r="B40" s="252"/>
      <c r="C40" s="252"/>
      <c r="D40" s="252"/>
      <c r="E40" s="252"/>
      <c r="F40" s="253"/>
    </row>
    <row r="41" spans="1:6" s="22" customFormat="1" ht="12.75">
      <c r="A41" s="257" t="s">
        <v>315</v>
      </c>
      <c r="B41" s="252" t="s">
        <v>46</v>
      </c>
      <c r="C41" s="252" t="s">
        <v>46</v>
      </c>
      <c r="D41" s="252" t="s">
        <v>46</v>
      </c>
      <c r="E41" s="252" t="s">
        <v>46</v>
      </c>
      <c r="F41" s="253" t="s">
        <v>46</v>
      </c>
    </row>
    <row r="42" spans="1:6" s="22" customFormat="1" ht="12.75">
      <c r="A42" s="260" t="s">
        <v>317</v>
      </c>
      <c r="B42" s="252">
        <v>22</v>
      </c>
      <c r="C42" s="252" t="s">
        <v>46</v>
      </c>
      <c r="D42" s="252" t="s">
        <v>46</v>
      </c>
      <c r="E42" s="252">
        <v>22</v>
      </c>
      <c r="F42" s="253" t="s">
        <v>46</v>
      </c>
    </row>
    <row r="43" spans="1:6" s="22" customFormat="1" ht="12.75">
      <c r="A43" s="260" t="s">
        <v>319</v>
      </c>
      <c r="B43" s="252" t="s">
        <v>46</v>
      </c>
      <c r="C43" s="252" t="s">
        <v>46</v>
      </c>
      <c r="D43" s="252" t="s">
        <v>46</v>
      </c>
      <c r="E43" s="252" t="s">
        <v>46</v>
      </c>
      <c r="F43" s="253" t="s">
        <v>46</v>
      </c>
    </row>
    <row r="44" spans="1:8" ht="12.75">
      <c r="A44" s="25"/>
      <c r="B44" s="252"/>
      <c r="C44" s="252"/>
      <c r="D44" s="252"/>
      <c r="E44" s="252"/>
      <c r="F44" s="253"/>
      <c r="G44" s="31"/>
      <c r="H44" s="31"/>
    </row>
    <row r="45" spans="1:11" s="36" customFormat="1" ht="12.75">
      <c r="A45" s="33" t="s">
        <v>215</v>
      </c>
      <c r="B45" s="252"/>
      <c r="C45" s="252"/>
      <c r="D45" s="252"/>
      <c r="E45" s="252"/>
      <c r="F45" s="253"/>
      <c r="G45" s="31"/>
      <c r="H45" s="31"/>
      <c r="I45" s="28"/>
      <c r="J45" s="23"/>
      <c r="K45" s="23"/>
    </row>
    <row r="46" spans="1:8" ht="12.75">
      <c r="A46" s="27" t="s">
        <v>87</v>
      </c>
      <c r="B46" s="252">
        <v>7507</v>
      </c>
      <c r="C46" s="252">
        <v>3798</v>
      </c>
      <c r="D46" s="252">
        <v>2575</v>
      </c>
      <c r="E46" s="252" t="s">
        <v>46</v>
      </c>
      <c r="F46" s="253">
        <v>951</v>
      </c>
      <c r="G46" s="31"/>
      <c r="H46" s="31"/>
    </row>
    <row r="47" spans="1:8" ht="12.75">
      <c r="A47" s="27" t="s">
        <v>88</v>
      </c>
      <c r="B47" s="252">
        <v>3</v>
      </c>
      <c r="C47" s="252">
        <v>3</v>
      </c>
      <c r="D47" s="252" t="s">
        <v>46</v>
      </c>
      <c r="E47" s="252" t="s">
        <v>46</v>
      </c>
      <c r="F47" s="253" t="s">
        <v>46</v>
      </c>
      <c r="G47" s="31"/>
      <c r="H47" s="31"/>
    </row>
    <row r="48" spans="1:8" ht="12.75">
      <c r="A48" s="27" t="s">
        <v>89</v>
      </c>
      <c r="B48" s="252">
        <v>57907</v>
      </c>
      <c r="C48" s="252">
        <v>17746</v>
      </c>
      <c r="D48" s="252" t="s">
        <v>46</v>
      </c>
      <c r="E48" s="252" t="s">
        <v>46</v>
      </c>
      <c r="F48" s="253">
        <v>36725</v>
      </c>
      <c r="G48" s="31"/>
      <c r="H48" s="31"/>
    </row>
    <row r="49" spans="1:8" ht="12.75">
      <c r="A49" s="27" t="s">
        <v>90</v>
      </c>
      <c r="B49" s="252">
        <v>195</v>
      </c>
      <c r="C49" s="252" t="s">
        <v>46</v>
      </c>
      <c r="D49" s="252" t="s">
        <v>46</v>
      </c>
      <c r="E49" s="252">
        <v>169</v>
      </c>
      <c r="F49" s="253">
        <v>26</v>
      </c>
      <c r="G49" s="31"/>
      <c r="H49" s="31"/>
    </row>
    <row r="50" spans="1:8" ht="12.75">
      <c r="A50" s="27" t="s">
        <v>93</v>
      </c>
      <c r="B50" s="252">
        <v>13</v>
      </c>
      <c r="C50" s="252" t="s">
        <v>46</v>
      </c>
      <c r="D50" s="252" t="s">
        <v>46</v>
      </c>
      <c r="E50" s="252">
        <v>6</v>
      </c>
      <c r="F50" s="253" t="s">
        <v>46</v>
      </c>
      <c r="G50" s="31"/>
      <c r="H50" s="31"/>
    </row>
    <row r="51" spans="1:8" ht="12.75">
      <c r="A51" s="27" t="s">
        <v>91</v>
      </c>
      <c r="B51" s="252">
        <v>47</v>
      </c>
      <c r="C51" s="252" t="s">
        <v>46</v>
      </c>
      <c r="D51" s="252" t="s">
        <v>46</v>
      </c>
      <c r="E51" s="252">
        <v>18</v>
      </c>
      <c r="F51" s="253" t="s">
        <v>46</v>
      </c>
      <c r="G51" s="31"/>
      <c r="H51" s="31"/>
    </row>
    <row r="52" spans="1:8" ht="13.5" thickBot="1">
      <c r="A52" s="29" t="s">
        <v>92</v>
      </c>
      <c r="B52" s="254">
        <v>4079</v>
      </c>
      <c r="C52" s="254">
        <v>142</v>
      </c>
      <c r="D52" s="254">
        <v>3853</v>
      </c>
      <c r="E52" s="254" t="s">
        <v>46</v>
      </c>
      <c r="F52" s="255" t="s">
        <v>46</v>
      </c>
      <c r="G52" s="31"/>
      <c r="H52" s="31"/>
    </row>
    <row r="53" spans="1:9" s="22" customFormat="1" ht="12.75">
      <c r="A53" s="227" t="s">
        <v>280</v>
      </c>
      <c r="B53" s="228"/>
      <c r="C53" s="31"/>
      <c r="D53" s="228"/>
      <c r="E53" s="31"/>
      <c r="F53" s="229"/>
      <c r="G53" s="282"/>
      <c r="H53" s="230"/>
      <c r="I53" s="230"/>
    </row>
    <row r="54" spans="1:8" ht="12.75">
      <c r="A54" s="30"/>
      <c r="B54" s="31"/>
      <c r="C54" s="31"/>
      <c r="D54" s="31"/>
      <c r="E54" s="31"/>
      <c r="G54" s="31"/>
      <c r="H54" s="31"/>
    </row>
    <row r="55" spans="1:8" ht="12.75">
      <c r="A55" s="30"/>
      <c r="B55" s="31"/>
      <c r="C55" s="31"/>
      <c r="D55" s="31"/>
      <c r="E55" s="31"/>
      <c r="F55" s="28"/>
      <c r="G55" s="31"/>
      <c r="H55" s="31"/>
    </row>
    <row r="56" spans="7:8" ht="12.75">
      <c r="G56" s="31"/>
      <c r="H56" s="31"/>
    </row>
    <row r="57" spans="7:8" ht="12.75">
      <c r="G57" s="31"/>
      <c r="H57" s="31"/>
    </row>
    <row r="58" spans="7:8" ht="12.75">
      <c r="G58" s="31"/>
      <c r="H58" s="31"/>
    </row>
    <row r="59" spans="7:8" ht="12.75">
      <c r="G59" s="31"/>
      <c r="H59" s="31"/>
    </row>
    <row r="60" spans="7:8" ht="12.75">
      <c r="G60" s="31"/>
      <c r="H60" s="31"/>
    </row>
    <row r="61" spans="7:8" ht="12.75">
      <c r="G61" s="31"/>
      <c r="H61" s="31"/>
    </row>
    <row r="62" spans="7:8" ht="12.75">
      <c r="G62" s="31"/>
      <c r="H62" s="31"/>
    </row>
    <row r="63" spans="7:8" ht="12.75">
      <c r="G63" s="31"/>
      <c r="H63" s="31"/>
    </row>
    <row r="64" spans="7:8" ht="12.75">
      <c r="G64" s="31"/>
      <c r="H64" s="31"/>
    </row>
    <row r="65" spans="7:8" ht="12.75">
      <c r="G65" s="31"/>
      <c r="H65" s="31"/>
    </row>
    <row r="66" spans="7:8" ht="12.75">
      <c r="G66" s="31"/>
      <c r="H66" s="31"/>
    </row>
    <row r="67" spans="7:8" ht="12.75">
      <c r="G67" s="31"/>
      <c r="H67" s="31"/>
    </row>
    <row r="68" spans="7:8" ht="12.75">
      <c r="G68" s="31"/>
      <c r="H68" s="31"/>
    </row>
    <row r="69" spans="7:8" ht="12.75">
      <c r="G69" s="31"/>
      <c r="H69" s="31"/>
    </row>
    <row r="70" spans="7:8" ht="12.75">
      <c r="G70" s="31"/>
      <c r="H70" s="31"/>
    </row>
    <row r="71" spans="7:8" ht="12.75">
      <c r="G71" s="31"/>
      <c r="H71" s="31"/>
    </row>
  </sheetData>
  <mergeCells count="9">
    <mergeCell ref="A1:F1"/>
    <mergeCell ref="A3:F3"/>
    <mergeCell ref="A5:A8"/>
    <mergeCell ref="C5:F5"/>
    <mergeCell ref="B5:B7"/>
    <mergeCell ref="C6:C7"/>
    <mergeCell ref="D6:D7"/>
    <mergeCell ref="E6:E7"/>
    <mergeCell ref="F6:F7"/>
  </mergeCells>
  <hyperlinks>
    <hyperlink ref="A2" location="'Indice'!A1" display="Volver al Indice"/>
  </hyperlinks>
  <printOptions horizontalCentered="1"/>
  <pageMargins left="0.3937007874015748" right="0.3937007874015748" top="0.3937007874015748" bottom="0.984251968503937" header="0" footer="0"/>
  <pageSetup horizontalDpi="600" verticalDpi="600" orientation="portrait" paperSize="9" scale="5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2009-01-13T15:11:07Z</cp:lastPrinted>
  <dcterms:created xsi:type="dcterms:W3CDTF">2003-08-07T08:19:34Z</dcterms:created>
  <dcterms:modified xsi:type="dcterms:W3CDTF">2009-01-14T16:28:48Z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