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568" firstSheet="23" activeTab="31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4">'[18]5.1'!#REF!</definedName>
    <definedName name="\A" localSheetId="1">'[15]5.1'!#REF!</definedName>
    <definedName name="\A" localSheetId="31">'[19]5.1'!#REF!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4">'[18]5.1'!#REF!</definedName>
    <definedName name="\C" localSheetId="1">'[15]5.1'!#REF!</definedName>
    <definedName name="\C" localSheetId="31">'[19]5.1'!#REF!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4">'[18]5.1'!#REF!</definedName>
    <definedName name="\G" localSheetId="1">'[15]5.1'!#REF!</definedName>
    <definedName name="\G" localSheetId="31">'[19]5.1'!#REF!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'5.1'!$A$1:$K$30</definedName>
    <definedName name="_xlnm.Print_Area" localSheetId="11">'5.10'!$A$1:$H$32</definedName>
    <definedName name="_xlnm.Print_Area" localSheetId="12">'5.11'!$A$1:$L$32</definedName>
    <definedName name="_xlnm.Print_Area" localSheetId="13">'5.12'!$A$1:$F$46</definedName>
    <definedName name="_xlnm.Print_Area" localSheetId="14">'5.13'!$A$1:$U$33</definedName>
    <definedName name="_xlnm.Print_Area" localSheetId="15">'5.14'!$A$1:$P$27</definedName>
    <definedName name="_xlnm.Print_Area" localSheetId="16">'5.15'!$A$1:$P$28</definedName>
    <definedName name="_xlnm.Print_Area" localSheetId="17">'5.16'!$A$1:$H$60</definedName>
    <definedName name="_xlnm.Print_Area" localSheetId="18">'5.17'!$A$1:$N$25</definedName>
    <definedName name="_xlnm.Print_Area" localSheetId="19">'5.18'!$A$1:$P$40</definedName>
    <definedName name="_xlnm.Print_Area" localSheetId="20">'5.19'!$A$1:$N$25</definedName>
    <definedName name="_xlnm.Print_Area" localSheetId="1">'5.2'!$A$1:$H$29</definedName>
    <definedName name="_xlnm.Print_Area" localSheetId="21">'5.20'!$A$1:$P$40</definedName>
    <definedName name="_xlnm.Print_Area" localSheetId="22">'5.21'!$A$1:$N$24</definedName>
    <definedName name="_xlnm.Print_Area" localSheetId="23">'5.22'!$A$1:$U$65</definedName>
    <definedName name="_xlnm.Print_Area" localSheetId="24">'5.23'!$A$1:$Z$37</definedName>
    <definedName name="_xlnm.Print_Area" localSheetId="25">'5.24'!$A$1:$Z$44</definedName>
    <definedName name="_xlnm.Print_Area" localSheetId="26">'5.25'!$A$1:$Z$45</definedName>
    <definedName name="_xlnm.Print_Area" localSheetId="27">'5.26'!$A$1:$J$24</definedName>
    <definedName name="_xlnm.Print_Area" localSheetId="28">'5.27'!$A$1:$O$24</definedName>
    <definedName name="_xlnm.Print_Area" localSheetId="29">'5.28'!$A$1:$K$40</definedName>
    <definedName name="_xlnm.Print_Area" localSheetId="30">'5.29'!$A$1:$K$26</definedName>
    <definedName name="_xlnm.Print_Area" localSheetId="2">'5.3'!$A$1:$J$21</definedName>
    <definedName name="_xlnm.Print_Area" localSheetId="31">'5.30'!$A$1:$P$25</definedName>
    <definedName name="_xlnm.Print_Area" localSheetId="32">'5.31'!$A$1:$R$35</definedName>
    <definedName name="_xlnm.Print_Area" localSheetId="33">'5.32'!$A$1:$M$37</definedName>
    <definedName name="_xlnm.Print_Area" localSheetId="34">'5.33'!$A$1:$N$49</definedName>
    <definedName name="_xlnm.Print_Area" localSheetId="3">'5.4'!$A$1:$L$25</definedName>
    <definedName name="_xlnm.Print_Area" localSheetId="4">'5.5'!$A$1:$E$28</definedName>
    <definedName name="_xlnm.Print_Area" localSheetId="5">'5.6.1'!$A$1:$P$99</definedName>
    <definedName name="_xlnm.Print_Area" localSheetId="6">'5.6.2'!$A$1:$P$113</definedName>
    <definedName name="_xlnm.Print_Area" localSheetId="7">'5.6.3'!$A$1:$P$88</definedName>
    <definedName name="_xlnm.Print_Area" localSheetId="8">'5.7'!$A$1:$J$94</definedName>
    <definedName name="_xlnm.Print_Area" localSheetId="9">'5.8'!$A$1:$M$27</definedName>
    <definedName name="_xlnm.Print_Area" localSheetId="10">'5.9'!$A$1:$J$31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'5.6.1'!$C$45:$G$45</definedName>
    <definedName name="TABLE" localSheetId="6">'5.6.2'!$C$46:$G$53</definedName>
    <definedName name="TABLE" localSheetId="7">'5.6.3'!#REF!</definedName>
    <definedName name="TABLE" localSheetId="8">'5.7'!$A$25:$E$27</definedName>
    <definedName name="TABLE" localSheetId="9">'5.8'!#REF!</definedName>
    <definedName name="TABLE" localSheetId="10">'5.9'!#REF!</definedName>
    <definedName name="TABLE_10" localSheetId="8">'5.7'!$C$25:$G$26</definedName>
    <definedName name="TABLE_10" localSheetId="9">'5.8'!#REF!</definedName>
    <definedName name="TABLE_10" localSheetId="10">'5.9'!#REF!</definedName>
    <definedName name="TABLE_11" localSheetId="8">'5.7'!$C$28:$G$29</definedName>
    <definedName name="TABLE_11" localSheetId="9">'5.8'!#REF!</definedName>
    <definedName name="TABLE_11" localSheetId="10">'5.9'!#REF!</definedName>
    <definedName name="TABLE_12" localSheetId="8">'5.7'!$C$25:$G$26</definedName>
    <definedName name="TABLE_12" localSheetId="9">'5.8'!#REF!</definedName>
    <definedName name="TABLE_12" localSheetId="10">'5.9'!#REF!</definedName>
    <definedName name="TABLE_13" localSheetId="8">'5.7'!$C$25:$G$26</definedName>
    <definedName name="TABLE_13" localSheetId="9">'5.8'!#REF!</definedName>
    <definedName name="TABLE_13" localSheetId="10">'5.9'!#REF!</definedName>
    <definedName name="TABLE_14" localSheetId="8">'5.7'!$C$25:$G$26</definedName>
    <definedName name="TABLE_15" localSheetId="8">'5.7'!$C$25:$G$26</definedName>
    <definedName name="TABLE_16" localSheetId="8">'5.7'!$C$25:$G$26</definedName>
    <definedName name="TABLE_17" localSheetId="8">'5.7'!$C$25:$G$26</definedName>
    <definedName name="TABLE_18" localSheetId="8">'5.7'!$C$25:$G$26</definedName>
    <definedName name="TABLE_19" localSheetId="8">'5.7'!$C$25:$G$26</definedName>
    <definedName name="TABLE_2" localSheetId="0">#REF!</definedName>
    <definedName name="TABLE_2" localSheetId="5">'5.6.1'!$C$45:$G$45</definedName>
    <definedName name="TABLE_2" localSheetId="6">'5.6.2'!$C$46:$G$53</definedName>
    <definedName name="TABLE_2" localSheetId="7">'5.6.3'!#REF!</definedName>
    <definedName name="TABLE_2" localSheetId="8">'5.7'!$A$25:$E$26</definedName>
    <definedName name="TABLE_2" localSheetId="9">'5.8'!#REF!</definedName>
    <definedName name="TABLE_2" localSheetId="10">'5.9'!#REF!</definedName>
    <definedName name="TABLE_20" localSheetId="8">'5.7'!$C$25:$G$26</definedName>
    <definedName name="TABLE_21" localSheetId="8">'5.7'!$C$25:$G$26</definedName>
    <definedName name="TABLE_22" localSheetId="8">'5.7'!$C$25:$G$26</definedName>
    <definedName name="TABLE_23" localSheetId="8">'5.7'!$C$25:$G$26</definedName>
    <definedName name="TABLE_24" localSheetId="8">'5.7'!$C$25:$G$26</definedName>
    <definedName name="TABLE_25" localSheetId="8">'5.7'!$C$25:$G$26</definedName>
    <definedName name="TABLE_26" localSheetId="8">'5.7'!$C$25:$G$26</definedName>
    <definedName name="TABLE_27" localSheetId="8">'5.7'!$C$28:$G$29</definedName>
    <definedName name="TABLE_28" localSheetId="8">'5.7'!$C$25:$G$26</definedName>
    <definedName name="TABLE_29" localSheetId="8">'5.7'!$C$28:$G$29</definedName>
    <definedName name="TABLE_3" localSheetId="5">'5.6.1'!$C$45:$G$45</definedName>
    <definedName name="TABLE_3" localSheetId="6">'5.6.2'!$C$46:$G$53</definedName>
    <definedName name="TABLE_3" localSheetId="7">'5.6.3'!#REF!</definedName>
    <definedName name="TABLE_3" localSheetId="8">'5.7'!$A$25:$E$26</definedName>
    <definedName name="TABLE_3" localSheetId="9">'5.8'!$AA$19:$AJ$30</definedName>
    <definedName name="TABLE_3" localSheetId="10">'5.9'!#REF!</definedName>
    <definedName name="TABLE_30" localSheetId="8">'5.7'!$C$25:$G$26</definedName>
    <definedName name="TABLE_31" localSheetId="8">'5.7'!$C$28:$G$29</definedName>
    <definedName name="TABLE_32" localSheetId="8">'5.7'!$C$25:$G$26</definedName>
    <definedName name="TABLE_33" localSheetId="8">'5.7'!$C$28:$G$29</definedName>
    <definedName name="TABLE_34" localSheetId="8">'5.7'!$C$25:$G$26</definedName>
    <definedName name="TABLE_35" localSheetId="8">'5.7'!$C$28:$G$29</definedName>
    <definedName name="TABLE_36" localSheetId="8">'5.7'!$C$25:$G$26</definedName>
    <definedName name="TABLE_37" localSheetId="8">'5.7'!$C$28:$G$29</definedName>
    <definedName name="TABLE_38" localSheetId="8">'5.7'!$C$25:$G$26</definedName>
    <definedName name="TABLE_39" localSheetId="8">'5.7'!$C$28:$G$29</definedName>
    <definedName name="TABLE_4" localSheetId="5">'5.6.1'!$C$45:$G$45</definedName>
    <definedName name="TABLE_4" localSheetId="6">'5.6.2'!$C$46:$G$53</definedName>
    <definedName name="TABLE_4" localSheetId="7">'5.6.3'!#REF!</definedName>
    <definedName name="TABLE_4" localSheetId="8">'5.7'!$B$25:$F$26</definedName>
    <definedName name="TABLE_4" localSheetId="9">'5.8'!#REF!</definedName>
    <definedName name="TABLE_4" localSheetId="10">'5.9'!#REF!</definedName>
    <definedName name="TABLE_40" localSheetId="8">'5.7'!$C$25:$G$26</definedName>
    <definedName name="TABLE_41" localSheetId="8">'5.7'!$C$28:$G$29</definedName>
    <definedName name="TABLE_42" localSheetId="8">'5.7'!$C$33:$G$34</definedName>
    <definedName name="TABLE_5" localSheetId="8">'5.7'!$C$25:$G$26</definedName>
    <definedName name="TABLE_5" localSheetId="9">'5.8'!#REF!</definedName>
    <definedName name="TABLE_5" localSheetId="10">'5.9'!#REF!</definedName>
    <definedName name="TABLE_6" localSheetId="8">'5.7'!$C$25:$G$26</definedName>
    <definedName name="TABLE_6" localSheetId="9">'5.8'!#REF!</definedName>
    <definedName name="TABLE_6" localSheetId="10">'5.9'!#REF!</definedName>
    <definedName name="TABLE_7" localSheetId="8">'5.7'!$C$25:$G$26</definedName>
    <definedName name="TABLE_7" localSheetId="9">'5.8'!#REF!</definedName>
    <definedName name="TABLE_7" localSheetId="10">'5.9'!#REF!</definedName>
    <definedName name="TABLE_8" localSheetId="8">'5.7'!$C$25:$G$26</definedName>
    <definedName name="TABLE_8" localSheetId="9">'5.8'!#REF!</definedName>
    <definedName name="TABLE_8" localSheetId="10">'5.9'!#REF!</definedName>
    <definedName name="TABLE_9" localSheetId="8">'5.7'!$C$25:$G$26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<sst xmlns="http://schemas.openxmlformats.org/spreadsheetml/2006/main" count="1717" uniqueCount="496">
  <si>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</si>
  <si>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</si>
  <si>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</si>
  <si>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</si>
  <si>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</si>
  <si>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</si>
  <si>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</si>
  <si>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</si>
  <si>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</si>
  <si>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</si>
  <si>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</si>
  <si>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</si>
  <si>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</si>
  <si>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</si>
  <si>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</si>
  <si>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</si>
  <si>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</si>
  <si>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</si>
  <si>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</si>
  <si>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</si>
  <si>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</si>
  <si>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</si>
  <si>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</si>
  <si>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</si>
  <si>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</si>
  <si>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</si>
  <si>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</si>
  <si>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</si>
  <si>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</si>
  <si>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</si>
  <si>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</si>
  <si>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</si>
  <si>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</si>
  <si>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</si>
  <si>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</si>
  <si>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</si>
  <si>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</si>
  <si>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</si>
  <si>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</si>
  <si>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</si>
  <si>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</si>
  <si>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</si>
  <si>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</si>
  <si>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</si>
  <si>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</si>
  <si>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</si>
  <si>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</si>
  <si>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</si>
  <si>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</si>
  <si>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</si>
  <si>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</si>
  <si>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</si>
  <si>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</si>
  <si>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</si>
  <si>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</si>
  <si>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</si>
  <si>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</si>
  <si>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</si>
  <si>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</si>
  <si>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</si>
  <si>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</si>
  <si>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</si>
  <si>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</si>
  <si>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</si>
  <si>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</si>
  <si>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      Régimen Especial Agrario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</si>
  <si>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</si>
  <si>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</si>
  <si>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</si>
  <si>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</si>
  <si>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</si>
  <si>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</si>
  <si>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</si>
  <si>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</si>
  <si>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</si>
  <si>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</si>
  <si>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</si>
  <si>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</si>
  <si>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</si>
  <si>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</si>
  <si>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</si>
  <si>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</si>
  <si>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</si>
  <si>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</si>
  <si>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</si>
  <si>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</si>
  <si>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</si>
  <si>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</si>
  <si>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</si>
  <si>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</si>
  <si>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</si>
  <si>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</si>
  <si>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</si>
  <si>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</si>
  <si>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</si>
  <si>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</si>
  <si>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</si>
  <si>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</si>
  <si>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</si>
  <si>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</si>
  <si>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</si>
  <si>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</si>
  <si>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</si>
  <si>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</si>
  <si>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</si>
  <si>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</si>
  <si>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</si>
  <si>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</si>
  <si>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</si>
  <si>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</si>
  <si>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</si>
  <si>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</si>
  <si>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</si>
  <si>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</si>
  <si>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</si>
  <si>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</si>
  <si>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</si>
  <si>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</si>
  <si>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</si>
  <si>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</si>
  <si>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</si>
  <si>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</si>
  <si>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</si>
  <si>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</si>
  <si>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</si>
  <si>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</si>
  <si>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</si>
  <si>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</si>
  <si>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</si>
  <si>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</si>
  <si>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</si>
  <si>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</si>
  <si>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</si>
  <si>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</si>
  <si>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</si>
  <si>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</si>
  <si>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</si>
  <si>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</si>
  <si>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</si>
  <si>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</si>
  <si>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</si>
  <si>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</si>
  <si>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</si>
  <si>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</si>
  <si>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</si>
  <si>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</si>
  <si>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</si>
  <si>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</si>
  <si>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</si>
  <si>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</si>
  <si>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</si>
  <si>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</si>
  <si>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</si>
  <si>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</si>
  <si>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</si>
  <si>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</si>
  <si>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</si>
  <si>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</si>
  <si>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</si>
  <si>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</si>
  <si>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</si>
  <si>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</si>
  <si>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</si>
  <si>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</si>
  <si>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</si>
  <si>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</si>
  <si>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</si>
  <si>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</si>
  <si>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</si>
  <si>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</si>
  <si>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</si>
  <si>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</si>
  <si>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</si>
  <si>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</si>
  <si>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</si>
  <si>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</si>
  <si>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</si>
  <si>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</si>
  <si>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</si>
  <si>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</si>
  <si>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</si>
  <si>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</si>
  <si>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</si>
  <si>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</si>
  <si>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</si>
  <si>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</si>
  <si>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</si>
  <si>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</si>
  <si>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</si>
  <si>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</si>
  <si>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</si>
  <si>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</si>
  <si>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</si>
  <si>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</si>
  <si>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</si>
  <si>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</si>
  <si>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</si>
  <si>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</si>
  <si>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</si>
  <si>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</si>
  <si>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</si>
  <si>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</si>
  <si>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</si>
  <si>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</si>
  <si>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</si>
  <si>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</si>
  <si>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</si>
  <si>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</si>
  <si>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</si>
  <si>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</si>
  <si>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</si>
  <si>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</si>
  <si>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</si>
  <si>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</si>
  <si>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</si>
  <si>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</si>
  <si>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</si>
  <si>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</si>
  <si>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</si>
  <si>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</si>
  <si>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</si>
  <si>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</si>
  <si>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</si>
  <si>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</si>
  <si>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</si>
  <si>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</si>
  <si>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</si>
  <si>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</si>
  <si>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</si>
  <si>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</si>
  <si>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</si>
  <si>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</si>
  <si>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</si>
  <si>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</si>
  <si>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</si>
  <si>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</si>
  <si>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</si>
  <si>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</si>
  <si>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</si>
  <si>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</si>
  <si>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</si>
  <si>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</si>
  <si>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</si>
  <si>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</si>
  <si>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</si>
  <si>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</si>
  <si>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</si>
  <si>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</si>
  <si>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</si>
  <si>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</si>
  <si>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</si>
  <si>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</si>
  <si>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</si>
  <si>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</si>
  <si>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</si>
  <si>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</si>
  <si>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</si>
  <si>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</si>
  <si>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</si>
  <si>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</si>
  <si>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</si>
  <si>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</si>
  <si>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</si>
  <si>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</si>
  <si>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</si>
  <si>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</si>
  <si>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</si>
  <si>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</si>
  <si>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</si>
  <si>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</si>
  <si>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</si>
  <si>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</si>
  <si>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</si>
  <si>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</si>
  <si>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</si>
  <si>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</si>
  <si>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</si>
  <si>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</si>
  <si>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</si>
  <si>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</si>
  <si>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</si>
  <si>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</si>
  <si>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</si>
  <si>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</si>
  <si>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</si>
  <si>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</si>
  <si>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</si>
  <si>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</si>
  <si>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</si>
  <si>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</si>
  <si>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</si>
  <si>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</si>
  <si>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</si>
  <si>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</si>
  <si>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</si>
  <si>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</si>
  <si>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</si>
  <si>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</si>
  <si>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</si>
  <si>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</si>
  <si>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</si>
  <si>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t>(P) Datos provisionales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</si>
  <si>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</si>
  <si>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</si>
  <si>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</si>
  <si>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</si>
  <si>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</si>
  <si>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</si>
  <si>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</si>
  <si>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</si>
  <si>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</si>
  <si>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</si>
  <si>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</si>
  <si>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</si>
  <si>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</si>
  <si>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</si>
  <si>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</si>
  <si>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Agrario</t>
  </si>
  <si>
    <t>Altas laborales de afiliados al Régimen Especial del Mar</t>
  </si>
  <si>
    <t>Pesca y acuicultura</t>
  </si>
  <si>
    <t>Total Regímenes</t>
  </si>
  <si>
    <t>Régimen General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</si>
  <si>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</si>
  <si>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</si>
  <si>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</si>
  <si>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</si>
  <si>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</si>
  <si>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</si>
  <si>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</si>
  <si>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</si>
  <si>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</si>
  <si>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</si>
  <si>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</si>
  <si>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</si>
  <si>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</si>
  <si>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</si>
  <si>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</si>
  <si>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</si>
  <si>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</si>
  <si>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</si>
  <si>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</si>
  <si>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5.19. Bajas laborales de trabajadores afiliados al Régimen Especial Agrario (R.E.A.) y Regimen Especial del Mar (R.E.MAR)</t>
  </si>
  <si>
    <t xml:space="preserve"> 5.20. Bajas laborales de trabajadores afiliados al Régimen Especial Agrario (R.E.A.) y Regimen Especial del Mar (R.E.MAR), según edad</t>
  </si>
  <si>
    <t xml:space="preserve"> 5.18. Altas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</si>
  <si>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</si>
  <si>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</si>
  <si>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</si>
  <si>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</si>
  <si>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</si>
  <si>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</si>
  <si>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</si>
  <si>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</si>
  <si>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</si>
  <si>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</si>
  <si>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</si>
  <si>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</si>
  <si>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</si>
  <si>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</si>
  <si>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</si>
  <si>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</si>
  <si>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</si>
  <si>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</si>
  <si>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</si>
  <si>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</si>
  <si>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</si>
  <si>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</si>
  <si>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</si>
  <si>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</si>
  <si>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</si>
  <si>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</si>
  <si>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</si>
  <si>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</si>
  <si>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</si>
  <si>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</si>
  <si>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</si>
  <si>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</si>
  <si>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</si>
  <si>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</si>
  <si>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</si>
  <si>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</si>
  <si>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</si>
  <si>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</si>
  <si>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</si>
  <si>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r>
      <t>(2)</t>
    </r>
    <r>
      <rPr>
        <sz val="10"/>
        <rFont val="Arial"/>
        <family val="2"/>
      </rPr>
      <t xml:space="preserve"> Incluye "No consta actividad económica"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</si>
  <si>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</si>
  <si>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</si>
  <si>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</si>
  <si>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</si>
  <si>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</si>
  <si>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</si>
  <si>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</si>
  <si>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</si>
  <si>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</si>
  <si>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</si>
  <si>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</si>
  <si>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</si>
  <si>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</si>
  <si>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</si>
  <si>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</si>
  <si>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</si>
  <si>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</si>
  <si>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</si>
  <si>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</si>
  <si>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</si>
  <si>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</si>
  <si>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</si>
  <si>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</si>
  <si>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</si>
  <si>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</si>
  <si>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>(2)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</si>
  <si>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t>(Miles de personas. Último día de cada mes) (2)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</si>
  <si>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</si>
  <si>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</si>
  <si>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</si>
  <si>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</si>
  <si>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t>2009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</si>
  <si>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</si>
  <si>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</si>
  <si>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</si>
  <si>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</si>
  <si>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</si>
  <si>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</si>
  <si>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(2) Los datos a partir de enero de 2009 reflejan la nueva Clasificación Nacional de Actividades Económicas CNAE 2009 establecida en el Real Decreto 475/2007, de 13 de abril. Para los años anteriores se utiliza la CNAE-93</t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</si>
  <si>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</si>
  <si>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</si>
  <si>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</si>
  <si>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</si>
  <si>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</si>
  <si>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</si>
  <si>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</si>
  <si>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</si>
  <si>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</si>
  <si>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</si>
  <si>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</si>
  <si>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</si>
  <si>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</si>
  <si>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</si>
  <si>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</si>
  <si>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</si>
  <si>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</si>
  <si>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</si>
  <si>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</si>
  <si>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</si>
  <si>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</si>
  <si>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</si>
  <si>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</si>
  <si>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</si>
  <si>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</si>
  <si>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</si>
  <si>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 xml:space="preserve">2010 </t>
  </si>
  <si>
    <t>(2) No se dispone de los datos desagregados por Género</t>
  </si>
  <si>
    <t>(1) Los datos se han reconvertido a la CNAE-2009</t>
  </si>
  <si>
    <t>Industria de la madera y del corcho, excepto muebles; cestería y espartería.</t>
  </si>
  <si>
    <t>(P) datos provisionales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</si>
  <si>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</si>
  <si>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t>2011</t>
  </si>
  <si>
    <r>
      <t xml:space="preserve"> 5.21. Empresas inscritas en la Seguridad Social, según sector de actividad y número de trabajadores </t>
    </r>
    <r>
      <rPr>
        <b/>
        <vertAlign val="superscript"/>
        <sz val="11"/>
        <rFont val="Arial"/>
        <family val="2"/>
      </rPr>
      <t>(1)(*)</t>
    </r>
  </si>
  <si>
    <r>
      <t xml:space="preserve">(*)  </t>
    </r>
    <r>
      <rPr>
        <sz val="10"/>
        <rFont val="Arial"/>
        <family val="2"/>
      </rPr>
      <t>Empresas cuenta ajena, trabajadores en el regimen general (incluye en regimen especial de la mineria del carbón)</t>
    </r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</si>
  <si>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</si>
  <si>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</si>
  <si>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</si>
  <si>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2011 (P) </t>
    </r>
    <r>
      <rPr>
        <vertAlign val="superscript"/>
        <sz val="10"/>
        <rFont val="Arial"/>
        <family val="2"/>
      </rPr>
      <t>(2)</t>
    </r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</si>
  <si>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</si>
  <si>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2011 (P)</t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</si>
  <si>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</si>
  <si>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</si>
  <si>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</si>
  <si>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</si>
  <si>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</si>
  <si>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t xml:space="preserve"> 5.5.  Distribución autónomica de municipios y habitantes (a 1 de enero de 2011)</t>
  </si>
  <si>
    <r>
      <t xml:space="preserve">2010 </t>
    </r>
    <r>
      <rPr>
        <vertAlign val="superscript"/>
        <sz val="10"/>
        <rFont val="Arial"/>
        <family val="2"/>
      </rPr>
      <t>(2)</t>
    </r>
  </si>
  <si>
    <r>
      <t>2011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(P)</t>
    </r>
  </si>
  <si>
    <t>(2) Trabajadores afiliados en alta laboral del Regimen General y Mineria del Carbón.</t>
  </si>
  <si>
    <t>Fuente: Ministerio de Empleo y Seguridad Social</t>
  </si>
  <si>
    <r>
      <t xml:space="preserve">2011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</si>
  <si>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</si>
  <si>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</si>
  <si>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</si>
  <si>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</si>
  <si>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t>(*)Hasta el año 2007 los datos por sectores de actividad están referidos a CNAE-93. A partir del año 2008 los datos por sectores de actividad están referidos a CNAE-2009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</si>
  <si>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</si>
  <si>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</si>
  <si>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</si>
  <si>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</si>
  <si>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</si>
  <si>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</si>
  <si>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</si>
  <si>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</si>
  <si>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 xml:space="preserve">(P) Datos provisionales </t>
  </si>
  <si>
    <r>
      <t xml:space="preserve">Bajas laborales de afiliados al Régimen Especial Agrario </t>
    </r>
    <r>
      <rPr>
        <vertAlign val="superscript"/>
        <sz val="10"/>
        <rFont val="Arial"/>
        <family val="2"/>
      </rPr>
      <t>(3)</t>
    </r>
  </si>
  <si>
    <r>
      <t xml:space="preserve">Bajas laborales de afiliados al Régimen Especial Agrario </t>
    </r>
    <r>
      <rPr>
        <vertAlign val="superscript"/>
        <sz val="11"/>
        <rFont val="Arial"/>
        <family val="2"/>
      </rPr>
      <t>(3)</t>
    </r>
  </si>
  <si>
    <t>s/d</t>
  </si>
  <si>
    <t>(P) Datos provisionales.</t>
  </si>
  <si>
    <t>Fuente:INE/EUROSTAT (Extracción Enero 2011)</t>
  </si>
  <si>
    <t>s/d: Sin datos</t>
  </si>
  <si>
    <t>2011 (P)(2)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</si>
</sst>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36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4.5"/>
      <name val="Arial"/>
      <family val="0"/>
    </font>
    <font>
      <b/>
      <vertAlign val="superscript"/>
      <sz val="11"/>
      <name val="Arial"/>
      <family val="2"/>
    </font>
    <font>
      <b/>
      <sz val="10.5"/>
      <color indexed="8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4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6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6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0" xfId="30" applyFont="1" applyFill="1" applyProtection="1">
      <alignment/>
      <protection/>
    </xf>
    <xf numFmtId="191" fontId="17" fillId="2" borderId="0" xfId="0" applyNumberFormat="1" applyFont="1" applyFill="1" applyAlignment="1">
      <alignment/>
    </xf>
    <xf numFmtId="191" fontId="17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187" fontId="0" fillId="2" borderId="0" xfId="30" applyNumberFormat="1" applyFont="1" applyFill="1" applyProtection="1">
      <alignment/>
      <protection/>
    </xf>
    <xf numFmtId="49" fontId="16" fillId="2" borderId="0" xfId="0" applyNumberFormat="1" applyFont="1" applyFill="1" applyAlignment="1">
      <alignment horizontal="left"/>
    </xf>
    <xf numFmtId="191" fontId="16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4" fillId="2" borderId="0" xfId="0" applyFont="1" applyFill="1" applyAlignment="1">
      <alignment/>
    </xf>
    <xf numFmtId="187" fontId="14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7" fillId="2" borderId="0" xfId="0" applyNumberFormat="1" applyFont="1" applyFill="1" applyBorder="1" applyAlignment="1">
      <alignment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20" fillId="0" borderId="0" xfId="0" applyNumberFormat="1" applyFont="1" applyAlignment="1">
      <alignment/>
    </xf>
    <xf numFmtId="3" fontId="20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2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4" fillId="3" borderId="0" xfId="0" applyFont="1" applyBorder="1" applyAlignment="1">
      <alignment horizontal="left"/>
    </xf>
    <xf numFmtId="4" fontId="12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6" fillId="2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2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6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1" xfId="22" applyFont="1" applyBorder="1">
      <alignment/>
      <protection/>
    </xf>
    <xf numFmtId="1" fontId="0" fillId="0" borderId="2" xfId="22" applyNumberFormat="1" applyFont="1" applyBorder="1" applyAlignment="1" applyProtection="1">
      <alignment horizontal="left"/>
      <protection/>
    </xf>
    <xf numFmtId="210" fontId="0" fillId="2" borderId="3" xfId="0" applyNumberFormat="1" applyFont="1" applyFill="1" applyBorder="1" applyAlignment="1" applyProtection="1">
      <alignment horizontal="right"/>
      <protection/>
    </xf>
    <xf numFmtId="1" fontId="0" fillId="0" borderId="3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210" fontId="0" fillId="2" borderId="4" xfId="0" applyNumberFormat="1" applyFont="1" applyFill="1" applyBorder="1" applyAlignment="1" applyProtection="1">
      <alignment horizontal="right"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180" fontId="0" fillId="4" borderId="12" xfId="22" applyNumberFormat="1" applyFont="1" applyFill="1" applyBorder="1" applyAlignment="1" applyProtection="1">
      <alignment horizontal="center" vertical="center"/>
      <protection/>
    </xf>
    <xf numFmtId="180" fontId="0" fillId="4" borderId="13" xfId="22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181" fontId="0" fillId="2" borderId="2" xfId="22" applyNumberFormat="1" applyFont="1" applyFill="1" applyBorder="1" applyProtection="1">
      <alignment/>
      <protection/>
    </xf>
    <xf numFmtId="181" fontId="0" fillId="2" borderId="5" xfId="22" applyNumberFormat="1" applyFont="1" applyFill="1" applyBorder="1" applyProtection="1">
      <alignment/>
      <protection/>
    </xf>
    <xf numFmtId="0" fontId="3" fillId="2" borderId="8" xfId="29" applyFont="1" applyFill="1" applyBorder="1" applyProtection="1">
      <alignment/>
      <protection/>
    </xf>
    <xf numFmtId="210" fontId="3" fillId="2" borderId="9" xfId="0" applyNumberFormat="1" applyFont="1" applyFill="1" applyBorder="1" applyAlignment="1" applyProtection="1">
      <alignment horizontal="right"/>
      <protection/>
    </xf>
    <xf numFmtId="210" fontId="3" fillId="2" borderId="10" xfId="0" applyNumberFormat="1" applyFont="1" applyFill="1" applyBorder="1" applyAlignment="1" applyProtection="1">
      <alignment horizontal="right"/>
      <protection/>
    </xf>
    <xf numFmtId="181" fontId="0" fillId="2" borderId="11" xfId="22" applyNumberFormat="1" applyFont="1" applyFill="1" applyBorder="1" applyProtection="1">
      <alignment/>
      <protection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181" fontId="0" fillId="2" borderId="4" xfId="29" applyNumberFormat="1" applyFont="1" applyFill="1" applyBorder="1" applyAlignment="1" applyProtection="1">
      <alignment horizontal="right"/>
      <protection/>
    </xf>
    <xf numFmtId="0" fontId="0" fillId="2" borderId="5" xfId="29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3" fillId="2" borderId="8" xfId="29" applyFont="1" applyFill="1" applyBorder="1" applyAlignment="1" applyProtection="1">
      <alignment horizontal="left"/>
      <protection/>
    </xf>
    <xf numFmtId="181" fontId="3" fillId="2" borderId="9" xfId="22" applyNumberFormat="1" applyFont="1" applyFill="1" applyBorder="1" applyAlignment="1" applyProtection="1">
      <alignment horizontal="right"/>
      <protection/>
    </xf>
    <xf numFmtId="0" fontId="0" fillId="2" borderId="11" xfId="29" applyFont="1" applyFill="1" applyBorder="1" applyProtection="1">
      <alignment/>
      <protection/>
    </xf>
    <xf numFmtId="181" fontId="0" fillId="2" borderId="11" xfId="0" applyNumberFormat="1" applyFont="1" applyFill="1" applyBorder="1" applyAlignment="1">
      <alignment horizontal="center"/>
    </xf>
    <xf numFmtId="0" fontId="0" fillId="4" borderId="16" xfId="29" applyFont="1" applyFill="1" applyBorder="1" applyProtection="1">
      <alignment/>
      <protection/>
    </xf>
    <xf numFmtId="0" fontId="0" fillId="4" borderId="12" xfId="29" applyFont="1" applyFill="1" applyBorder="1" applyAlignment="1" applyProtection="1">
      <alignment horizontal="center"/>
      <protection/>
    </xf>
    <xf numFmtId="0" fontId="0" fillId="4" borderId="13" xfId="29" applyFont="1" applyFill="1" applyBorder="1" applyAlignment="1" applyProtection="1">
      <alignment horizontal="center"/>
      <protection/>
    </xf>
    <xf numFmtId="0" fontId="0" fillId="2" borderId="1" xfId="29" applyFont="1" applyFill="1" applyBorder="1">
      <alignment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2" xfId="30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11" xfId="30" applyFont="1" applyFill="1" applyBorder="1" applyProtection="1">
      <alignment/>
      <protection/>
    </xf>
    <xf numFmtId="191" fontId="0" fillId="2" borderId="11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0" borderId="11" xfId="0" applyNumberFormat="1" applyFont="1" applyFill="1" applyBorder="1" applyAlignment="1">
      <alignment horizontal="right" indent="1"/>
    </xf>
    <xf numFmtId="0" fontId="0" fillId="4" borderId="17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91" fontId="0" fillId="0" borderId="6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0" fontId="0" fillId="2" borderId="2" xfId="31" applyFont="1" applyFill="1" applyBorder="1" applyProtection="1">
      <alignment/>
      <protection/>
    </xf>
    <xf numFmtId="187" fontId="0" fillId="2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/>
    </xf>
    <xf numFmtId="187" fontId="0" fillId="2" borderId="4" xfId="0" applyNumberFormat="1" applyFill="1" applyBorder="1" applyAlignment="1">
      <alignment horizontal="right" indent="1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5" xfId="0" applyFont="1" applyFill="1" applyBorder="1" applyAlignment="1">
      <alignment horizontal="left" wrapText="1"/>
    </xf>
    <xf numFmtId="191" fontId="0" fillId="0" borderId="7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191" fontId="0" fillId="2" borderId="11" xfId="0" applyNumberFormat="1" applyFont="1" applyFill="1" applyBorder="1" applyAlignment="1">
      <alignment horizontal="right"/>
    </xf>
    <xf numFmtId="0" fontId="0" fillId="4" borderId="2" xfId="31" applyFont="1" applyFill="1" applyBorder="1" applyProtection="1">
      <alignment/>
      <protection/>
    </xf>
    <xf numFmtId="0" fontId="0" fillId="4" borderId="5" xfId="31" applyFont="1" applyFill="1" applyBorder="1" applyAlignment="1" applyProtection="1">
      <alignment horizontal="center"/>
      <protection/>
    </xf>
    <xf numFmtId="0" fontId="0" fillId="4" borderId="8" xfId="31" applyFont="1" applyFill="1" applyBorder="1" applyProtection="1">
      <alignment/>
      <protection/>
    </xf>
    <xf numFmtId="0" fontId="0" fillId="4" borderId="14" xfId="31" applyFont="1" applyFill="1" applyBorder="1" applyAlignment="1" applyProtection="1">
      <alignment horizontal="center"/>
      <protection/>
    </xf>
    <xf numFmtId="0" fontId="0" fillId="4" borderId="15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6" xfId="31" applyNumberFormat="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fill"/>
      <protection/>
    </xf>
    <xf numFmtId="1" fontId="0" fillId="2" borderId="3" xfId="31" applyNumberFormat="1" applyFont="1" applyFill="1" applyBorder="1" applyAlignment="1" applyProtection="1">
      <alignment horizontal="center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0" fontId="0" fillId="4" borderId="4" xfId="31" applyFont="1" applyFill="1" applyBorder="1" applyAlignment="1" applyProtection="1">
      <alignment horizontal="center"/>
      <protection/>
    </xf>
    <xf numFmtId="0" fontId="0" fillId="4" borderId="6" xfId="31" applyFont="1" applyFill="1" applyBorder="1" applyAlignment="1" applyProtection="1">
      <alignment horizontal="center"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2" borderId="1" xfId="32" applyFont="1" applyFill="1" applyBorder="1">
      <alignment/>
      <protection/>
    </xf>
    <xf numFmtId="0" fontId="0" fillId="2" borderId="2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3" fillId="2" borderId="8" xfId="32" applyFont="1" applyFill="1" applyBorder="1">
      <alignment/>
      <protection/>
    </xf>
    <xf numFmtId="187" fontId="3" fillId="2" borderId="9" xfId="0" applyNumberFormat="1" applyFont="1" applyFill="1" applyBorder="1" applyAlignment="1">
      <alignment horizontal="right" indent="1"/>
    </xf>
    <xf numFmtId="0" fontId="0" fillId="4" borderId="14" xfId="32" applyNumberFormat="1" applyFont="1" applyFill="1" applyBorder="1" applyAlignment="1" quotePrefix="1">
      <alignment horizontal="center"/>
      <protection/>
    </xf>
    <xf numFmtId="0" fontId="0" fillId="4" borderId="15" xfId="32" applyNumberFormat="1" applyFont="1" applyFill="1" applyBorder="1" applyAlignment="1" quotePrefix="1">
      <alignment horizontal="center"/>
      <protection/>
    </xf>
    <xf numFmtId="0" fontId="0" fillId="0" borderId="1" xfId="32" applyFont="1" applyBorder="1" applyAlignment="1">
      <alignment horizontal="fill"/>
      <protection/>
    </xf>
    <xf numFmtId="182" fontId="0" fillId="0" borderId="1" xfId="32" applyNumberFormat="1" applyFont="1" applyBorder="1" applyAlignment="1" applyProtection="1">
      <alignment horizontal="fill"/>
      <protection/>
    </xf>
    <xf numFmtId="0" fontId="0" fillId="0" borderId="2" xfId="32" applyFont="1" applyBorder="1">
      <alignment/>
      <protection/>
    </xf>
    <xf numFmtId="3" fontId="27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 indent="1"/>
    </xf>
    <xf numFmtId="181" fontId="0" fillId="0" borderId="3" xfId="40" applyNumberFormat="1" applyFont="1" applyBorder="1" applyProtection="1">
      <alignment/>
      <protection/>
    </xf>
    <xf numFmtId="181" fontId="0" fillId="0" borderId="4" xfId="40" applyNumberFormat="1" applyFont="1" applyBorder="1" applyProtection="1">
      <alignment/>
      <protection/>
    </xf>
    <xf numFmtId="0" fontId="0" fillId="0" borderId="5" xfId="32" applyFont="1" applyBorder="1">
      <alignment/>
      <protection/>
    </xf>
    <xf numFmtId="3" fontId="27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3" fontId="27" fillId="0" borderId="6" xfId="0" applyNumberFormat="1" applyFont="1" applyBorder="1" applyAlignment="1">
      <alignment/>
    </xf>
    <xf numFmtId="0" fontId="0" fillId="0" borderId="6" xfId="38" applyFont="1" applyBorder="1">
      <alignment/>
      <protection/>
    </xf>
    <xf numFmtId="0" fontId="0" fillId="0" borderId="7" xfId="38" applyFont="1" applyBorder="1">
      <alignment/>
      <protection/>
    </xf>
    <xf numFmtId="0" fontId="3" fillId="0" borderId="8" xfId="32" applyFont="1" applyBorder="1">
      <alignment/>
      <protection/>
    </xf>
    <xf numFmtId="3" fontId="3" fillId="0" borderId="9" xfId="0" applyNumberFormat="1" applyFont="1" applyBorder="1" applyAlignment="1">
      <alignment horizontal="right" indent="1"/>
    </xf>
    <xf numFmtId="3" fontId="3" fillId="0" borderId="9" xfId="39" applyNumberFormat="1" applyFont="1" applyBorder="1" applyProtection="1">
      <alignment/>
      <protection/>
    </xf>
    <xf numFmtId="3" fontId="3" fillId="0" borderId="10" xfId="39" applyNumberFormat="1" applyFont="1" applyBorder="1" applyProtection="1">
      <alignment/>
      <protection/>
    </xf>
    <xf numFmtId="0" fontId="0" fillId="0" borderId="11" xfId="32" applyFont="1" applyBorder="1">
      <alignment/>
      <protection/>
    </xf>
    <xf numFmtId="3" fontId="0" fillId="0" borderId="11" xfId="32" applyNumberFormat="1" applyFont="1" applyBorder="1">
      <alignment/>
      <protection/>
    </xf>
    <xf numFmtId="0" fontId="0" fillId="4" borderId="18" xfId="32" applyFont="1" applyFill="1" applyBorder="1" applyAlignment="1">
      <alignment horizontal="center"/>
      <protection/>
    </xf>
    <xf numFmtId="9" fontId="0" fillId="4" borderId="17" xfId="32" applyNumberFormat="1" applyFont="1" applyFill="1" applyBorder="1" applyAlignment="1">
      <alignment horizontal="center"/>
      <protection/>
    </xf>
    <xf numFmtId="0" fontId="0" fillId="4" borderId="17" xfId="32" applyFont="1" applyFill="1" applyBorder="1" applyAlignment="1">
      <alignment horizontal="center"/>
      <protection/>
    </xf>
    <xf numFmtId="0" fontId="0" fillId="4" borderId="18" xfId="32" applyFont="1" applyFill="1" applyBorder="1" applyAlignment="1">
      <alignment horizontal="center" vertical="center"/>
      <protection/>
    </xf>
    <xf numFmtId="0" fontId="0" fillId="4" borderId="9" xfId="32" applyFont="1" applyFill="1" applyBorder="1" applyAlignment="1">
      <alignment horizontal="center"/>
      <protection/>
    </xf>
    <xf numFmtId="9" fontId="0" fillId="4" borderId="9" xfId="32" applyNumberFormat="1" applyFont="1" applyFill="1" applyBorder="1" applyAlignment="1">
      <alignment horizontal="center"/>
      <protection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1" xfId="33" applyFont="1" applyBorder="1">
      <alignment/>
      <protection/>
    </xf>
    <xf numFmtId="3" fontId="0" fillId="0" borderId="4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4" borderId="16" xfId="33" applyFont="1" applyFill="1" applyBorder="1" applyAlignment="1">
      <alignment horizontal="center"/>
      <protection/>
    </xf>
    <xf numFmtId="0" fontId="0" fillId="4" borderId="12" xfId="33" applyFont="1" applyFill="1" applyBorder="1" applyAlignment="1">
      <alignment horizontal="center"/>
      <protection/>
    </xf>
    <xf numFmtId="0" fontId="0" fillId="4" borderId="13" xfId="33" applyFont="1" applyFill="1" applyBorder="1" applyAlignment="1">
      <alignment horizontal="center"/>
      <protection/>
    </xf>
    <xf numFmtId="0" fontId="0" fillId="0" borderId="1" xfId="34" applyFont="1" applyBorder="1">
      <alignment/>
      <protection/>
    </xf>
    <xf numFmtId="191" fontId="0" fillId="0" borderId="4" xfId="0" applyNumberFormat="1" applyBorder="1" applyAlignment="1">
      <alignment horizontal="right" indent="1"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11" xfId="25" applyFont="1" applyBorder="1">
      <alignment/>
      <protection/>
    </xf>
    <xf numFmtId="191" fontId="16" fillId="0" borderId="11" xfId="0" applyNumberFormat="1" applyFont="1" applyBorder="1" applyAlignment="1">
      <alignment/>
    </xf>
    <xf numFmtId="0" fontId="0" fillId="0" borderId="11" xfId="34" applyFont="1" applyBorder="1">
      <alignment/>
      <protection/>
    </xf>
    <xf numFmtId="0" fontId="0" fillId="4" borderId="2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3" fontId="5" fillId="0" borderId="1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8" fillId="0" borderId="1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191" fontId="0" fillId="0" borderId="6" xfId="0" applyNumberFormat="1" applyFont="1" applyBorder="1" applyAlignment="1">
      <alignment horizontal="right" indent="1"/>
    </xf>
    <xf numFmtId="0" fontId="0" fillId="0" borderId="11" xfId="35" applyFont="1" applyBorder="1">
      <alignment/>
      <protection/>
    </xf>
    <xf numFmtId="0" fontId="0" fillId="0" borderId="1" xfId="35" applyFont="1" applyBorder="1">
      <alignment/>
      <protection/>
    </xf>
    <xf numFmtId="187" fontId="0" fillId="0" borderId="11" xfId="35" applyNumberFormat="1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4" borderId="18" xfId="0" applyFill="1" applyBorder="1" applyAlignment="1">
      <alignment/>
    </xf>
    <xf numFmtId="0" fontId="0" fillId="4" borderId="6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11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0" fillId="0" borderId="1" xfId="24" applyFont="1" applyBorder="1">
      <alignment/>
      <protection/>
    </xf>
    <xf numFmtId="0" fontId="0" fillId="0" borderId="5" xfId="24" applyFont="1" applyBorder="1" applyAlignment="1">
      <alignment horizontal="left"/>
      <protection/>
    </xf>
    <xf numFmtId="3" fontId="16" fillId="0" borderId="11" xfId="0" applyNumberFormat="1" applyFont="1" applyBorder="1" applyAlignment="1">
      <alignment horizontal="right"/>
    </xf>
    <xf numFmtId="0" fontId="0" fillId="0" borderId="11" xfId="25" applyNumberFormat="1" applyFont="1" applyBorder="1" applyAlignment="1">
      <alignment horizontal="left"/>
      <protection/>
    </xf>
    <xf numFmtId="4" fontId="16" fillId="0" borderId="11" xfId="0" applyNumberFormat="1" applyFont="1" applyBorder="1" applyAlignment="1">
      <alignment horizontal="right"/>
    </xf>
    <xf numFmtId="0" fontId="0" fillId="0" borderId="1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4" borderId="11" xfId="25" applyFont="1" applyFill="1" applyBorder="1">
      <alignment/>
      <protection/>
    </xf>
    <xf numFmtId="0" fontId="0" fillId="4" borderId="5" xfId="25" applyFont="1" applyFill="1" applyBorder="1" applyAlignment="1">
      <alignment horizontal="center"/>
      <protection/>
    </xf>
    <xf numFmtId="0" fontId="0" fillId="4" borderId="8" xfId="25" applyFont="1" applyFill="1" applyBorder="1">
      <alignment/>
      <protection/>
    </xf>
    <xf numFmtId="0" fontId="0" fillId="0" borderId="1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4" borderId="14" xfId="26" applyFont="1" applyFill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9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4" borderId="2" xfId="26" applyFont="1" applyFill="1" applyBorder="1">
      <alignment/>
      <protection/>
    </xf>
    <xf numFmtId="0" fontId="0" fillId="4" borderId="5" xfId="26" applyFont="1" applyFill="1" applyBorder="1" applyAlignment="1">
      <alignment horizontal="center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7" xfId="26" applyFont="1" applyFill="1" applyBorder="1">
      <alignment/>
      <protection/>
    </xf>
    <xf numFmtId="0" fontId="0" fillId="4" borderId="18" xfId="26" applyFont="1" applyFill="1" applyBorder="1" applyAlignment="1">
      <alignment horizontal="center"/>
      <protection/>
    </xf>
    <xf numFmtId="0" fontId="0" fillId="4" borderId="6" xfId="26" applyFont="1" applyFill="1" applyBorder="1" applyAlignment="1">
      <alignment horizontal="center"/>
      <protection/>
    </xf>
    <xf numFmtId="0" fontId="0" fillId="4" borderId="7" xfId="26" applyFont="1" applyFill="1" applyBorder="1" applyAlignment="1">
      <alignment horizontal="center"/>
      <protection/>
    </xf>
    <xf numFmtId="0" fontId="0" fillId="4" borderId="8" xfId="26" applyFont="1" applyFill="1" applyBorder="1">
      <alignment/>
      <protection/>
    </xf>
    <xf numFmtId="0" fontId="0" fillId="4" borderId="9" xfId="26" applyFont="1" applyFill="1" applyBorder="1">
      <alignment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49" fontId="0" fillId="4" borderId="7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0" fontId="0" fillId="0" borderId="1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5" xfId="28" applyFont="1" applyBorder="1" applyAlignment="1">
      <alignment horizontal="left"/>
      <protection/>
    </xf>
    <xf numFmtId="0" fontId="0" fillId="0" borderId="20" xfId="23" applyFont="1" applyBorder="1" applyAlignment="1">
      <alignment horizontal="center"/>
      <protection/>
    </xf>
    <xf numFmtId="3" fontId="7" fillId="0" borderId="21" xfId="0" applyNumberFormat="1" applyFont="1" applyBorder="1" applyAlignment="1">
      <alignment horizontal="right"/>
    </xf>
    <xf numFmtId="0" fontId="0" fillId="4" borderId="22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>
      <alignment/>
      <protection/>
    </xf>
    <xf numFmtId="0" fontId="0" fillId="4" borderId="2" xfId="28" applyFont="1" applyFill="1" applyBorder="1" applyAlignment="1">
      <alignment vertical="center"/>
      <protection/>
    </xf>
    <xf numFmtId="0" fontId="0" fillId="4" borderId="14" xfId="27" applyFont="1" applyFill="1" applyBorder="1" applyAlignment="1">
      <alignment vertical="center"/>
      <protection/>
    </xf>
    <xf numFmtId="0" fontId="0" fillId="4" borderId="23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vertical="center"/>
      <protection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82" fontId="0" fillId="4" borderId="14" xfId="25" applyNumberFormat="1" applyFont="1" applyFill="1" applyBorder="1" applyAlignment="1" applyProtection="1">
      <alignment horizontal="center" vertical="center"/>
      <protection/>
    </xf>
    <xf numFmtId="182" fontId="0" fillId="4" borderId="15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4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Alignment="1">
      <alignment/>
      <protection/>
    </xf>
    <xf numFmtId="3" fontId="0" fillId="4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91" fontId="0" fillId="0" borderId="18" xfId="0" applyNumberFormat="1" applyBorder="1" applyAlignment="1">
      <alignment horizontal="right" indent="1"/>
    </xf>
    <xf numFmtId="191" fontId="0" fillId="0" borderId="24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0" fontId="0" fillId="0" borderId="8" xfId="34" applyFont="1" applyFill="1" applyBorder="1" applyAlignment="1">
      <alignment horizontal="left"/>
      <protection/>
    </xf>
    <xf numFmtId="0" fontId="0" fillId="0" borderId="8" xfId="35" applyFont="1" applyFill="1" applyBorder="1" applyAlignment="1">
      <alignment horizontal="left"/>
      <protection/>
    </xf>
    <xf numFmtId="0" fontId="0" fillId="0" borderId="8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9" xfId="0" applyNumberFormat="1" applyFont="1" applyFill="1" applyBorder="1" applyAlignment="1">
      <alignment horizontal="right" indent="1"/>
    </xf>
    <xf numFmtId="3" fontId="0" fillId="0" borderId="0" xfId="27" applyNumberFormat="1" applyFont="1">
      <alignment/>
      <protection/>
    </xf>
    <xf numFmtId="0" fontId="0" fillId="0" borderId="8" xfId="28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23" applyFont="1" applyFill="1" applyBorder="1" applyAlignment="1">
      <alignment horizontal="center" vertical="center" wrapText="1"/>
      <protection/>
    </xf>
    <xf numFmtId="180" fontId="9" fillId="0" borderId="0" xfId="22" applyFont="1" quotePrefix="1">
      <alignment/>
      <protection/>
    </xf>
    <xf numFmtId="191" fontId="16" fillId="0" borderId="0" xfId="0" applyNumberFormat="1" applyFont="1" applyBorder="1" applyAlignment="1">
      <alignment horizontal="right"/>
    </xf>
    <xf numFmtId="0" fontId="0" fillId="0" borderId="8" xfId="34" applyFont="1" applyBorder="1" applyAlignment="1">
      <alignment horizontal="left"/>
      <protection/>
    </xf>
    <xf numFmtId="0" fontId="0" fillId="0" borderId="2" xfId="28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/>
    </xf>
    <xf numFmtId="0" fontId="0" fillId="0" borderId="5" xfId="36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0" fillId="0" borderId="5" xfId="23" applyFont="1" applyFill="1" applyBorder="1" applyAlignment="1">
      <alignment horizontal="left"/>
      <protection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191" fontId="0" fillId="0" borderId="17" xfId="0" applyNumberFormat="1" applyBorder="1" applyAlignment="1">
      <alignment horizontal="right" indent="1"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Font="1" applyFill="1" applyBorder="1" applyAlignment="1">
      <alignment horizontal="right" indent="1"/>
    </xf>
    <xf numFmtId="191" fontId="0" fillId="0" borderId="7" xfId="0" applyNumberFormat="1" applyFon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5" xfId="35" applyFont="1" applyFill="1" applyBorder="1" applyAlignment="1">
      <alignment horizontal="left"/>
      <protection/>
    </xf>
    <xf numFmtId="0" fontId="0" fillId="0" borderId="0" xfId="25" applyFont="1" applyBorder="1" applyAlignment="1">
      <alignment/>
      <protection/>
    </xf>
    <xf numFmtId="0" fontId="0" fillId="4" borderId="9" xfId="24" applyFont="1" applyFill="1" applyBorder="1">
      <alignment/>
      <protection/>
    </xf>
    <xf numFmtId="0" fontId="0" fillId="4" borderId="1" xfId="24" applyFont="1" applyFill="1" applyBorder="1">
      <alignment/>
      <protection/>
    </xf>
    <xf numFmtId="0" fontId="0" fillId="0" borderId="5" xfId="26" applyFont="1" applyFill="1" applyBorder="1" applyAlignment="1">
      <alignment horizontal="left"/>
      <protection/>
    </xf>
    <xf numFmtId="0" fontId="0" fillId="0" borderId="0" xfId="26" applyFont="1" applyAlignment="1">
      <alignment/>
      <protection/>
    </xf>
    <xf numFmtId="191" fontId="0" fillId="0" borderId="6" xfId="0" applyNumberFormat="1" applyFont="1" applyFill="1" applyBorder="1" applyAlignment="1">
      <alignment horizontal="right" indent="1"/>
    </xf>
    <xf numFmtId="0" fontId="0" fillId="0" borderId="5" xfId="26" applyNumberFormat="1" applyFont="1" applyFill="1" applyBorder="1" applyAlignment="1">
      <alignment horizontal="left"/>
      <protection/>
    </xf>
    <xf numFmtId="0" fontId="0" fillId="0" borderId="5" xfId="27" applyFont="1" applyFill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4" xfId="0" applyNumberFormat="1" applyFill="1" applyBorder="1" applyAlignment="1">
      <alignment horizontal="right" indent="1"/>
    </xf>
    <xf numFmtId="187" fontId="0" fillId="2" borderId="9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5" xfId="33" applyNumberFormat="1" applyFont="1" applyBorder="1" applyAlignment="1">
      <alignment horizontal="left"/>
      <protection/>
    </xf>
    <xf numFmtId="0" fontId="0" fillId="0" borderId="2" xfId="33" applyNumberFormat="1" applyFont="1" applyBorder="1" applyAlignment="1">
      <alignment horizontal="left"/>
      <protection/>
    </xf>
    <xf numFmtId="0" fontId="0" fillId="0" borderId="2" xfId="34" applyFont="1" applyFill="1" applyBorder="1" applyAlignment="1">
      <alignment horizontal="left"/>
      <protection/>
    </xf>
    <xf numFmtId="191" fontId="0" fillId="0" borderId="3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5" xfId="28" applyFont="1" applyFill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187" fontId="0" fillId="0" borderId="6" xfId="0" applyNumberFormat="1" applyFill="1" applyBorder="1" applyAlignment="1">
      <alignment horizontal="right" indent="1"/>
    </xf>
    <xf numFmtId="187" fontId="0" fillId="0" borderId="7" xfId="0" applyNumberFormat="1" applyFill="1" applyBorder="1" applyAlignment="1">
      <alignment horizontal="right" indent="1"/>
    </xf>
    <xf numFmtId="191" fontId="0" fillId="0" borderId="5" xfId="0" applyNumberFormat="1" applyBorder="1" applyAlignment="1">
      <alignment horizontal="right" indent="1"/>
    </xf>
    <xf numFmtId="0" fontId="0" fillId="0" borderId="5" xfId="34" applyNumberFormat="1" applyFont="1" applyBorder="1" applyAlignment="1">
      <alignment horizontal="left"/>
      <protection/>
    </xf>
    <xf numFmtId="0" fontId="0" fillId="0" borderId="8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1" fontId="0" fillId="0" borderId="9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4" xfId="23" applyFont="1" applyFill="1" applyBorder="1" applyAlignment="1">
      <alignment horizontal="center" vertical="center" wrapText="1"/>
      <protection/>
    </xf>
    <xf numFmtId="191" fontId="0" fillId="0" borderId="0" xfId="0" applyNumberFormat="1" applyFill="1" applyBorder="1" applyAlignment="1">
      <alignment/>
    </xf>
    <xf numFmtId="0" fontId="0" fillId="4" borderId="3" xfId="23" applyFont="1" applyFill="1" applyBorder="1" applyAlignment="1">
      <alignment horizontal="center" vertical="center" wrapText="1"/>
      <protection/>
    </xf>
    <xf numFmtId="0" fontId="0" fillId="0" borderId="0" xfId="26" applyFont="1" applyBorder="1">
      <alignment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3" fontId="0" fillId="0" borderId="6" xfId="0" applyNumberFormat="1" applyBorder="1" applyAlignment="1">
      <alignment/>
    </xf>
    <xf numFmtId="0" fontId="0" fillId="4" borderId="12" xfId="29" applyNumberFormat="1" applyFont="1" applyFill="1" applyBorder="1" applyAlignment="1" applyProtection="1">
      <alignment horizontal="center"/>
      <protection/>
    </xf>
    <xf numFmtId="181" fontId="3" fillId="2" borderId="10" xfId="22" applyNumberFormat="1" applyFont="1" applyFill="1" applyBorder="1" applyAlignment="1" applyProtection="1">
      <alignment horizontal="right"/>
      <protection/>
    </xf>
    <xf numFmtId="0" fontId="0" fillId="0" borderId="5" xfId="30" applyFont="1" applyFill="1" applyBorder="1" applyAlignment="1" applyProtection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0" fontId="0" fillId="0" borderId="8" xfId="3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 applyProtection="1">
      <alignment vertical="center"/>
      <protection/>
    </xf>
    <xf numFmtId="0" fontId="0" fillId="0" borderId="5" xfId="30" applyFont="1" applyFill="1" applyBorder="1" applyAlignment="1" applyProtection="1" quotePrefix="1">
      <alignment horizontal="left"/>
      <protection/>
    </xf>
    <xf numFmtId="0" fontId="24" fillId="0" borderId="0" xfId="0" applyFont="1" applyFill="1" applyBorder="1" applyAlignment="1">
      <alignment horizontal="left"/>
    </xf>
    <xf numFmtId="4" fontId="12" fillId="0" borderId="0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17" fillId="0" borderId="0" xfId="0" applyNumberFormat="1" applyFont="1" applyFill="1" applyBorder="1" applyAlignment="1">
      <alignment horizontal="right"/>
    </xf>
    <xf numFmtId="0" fontId="0" fillId="0" borderId="0" xfId="30" applyFont="1" applyFill="1" applyProtection="1">
      <alignment/>
      <protection/>
    </xf>
    <xf numFmtId="0" fontId="0" fillId="0" borderId="11" xfId="30" applyFont="1" applyFill="1" applyBorder="1" applyProtection="1">
      <alignment/>
      <protection/>
    </xf>
    <xf numFmtId="191" fontId="0" fillId="0" borderId="11" xfId="0" applyNumberFormat="1" applyFill="1" applyBorder="1" applyAlignment="1">
      <alignment horizontal="right" indent="1"/>
    </xf>
    <xf numFmtId="0" fontId="9" fillId="0" borderId="0" xfId="30" applyFont="1" applyFill="1" applyProtection="1">
      <alignment/>
      <protection/>
    </xf>
    <xf numFmtId="191" fontId="17" fillId="0" borderId="0" xfId="0" applyNumberFormat="1" applyFont="1" applyFill="1" applyAlignment="1">
      <alignment/>
    </xf>
    <xf numFmtId="191" fontId="1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 applyAlignment="1">
      <alignment/>
    </xf>
    <xf numFmtId="0" fontId="24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30" applyNumberFormat="1" applyFont="1" applyFill="1" applyProtection="1">
      <alignment/>
      <protection/>
    </xf>
    <xf numFmtId="191" fontId="16" fillId="0" borderId="0" xfId="0" applyNumberFormat="1" applyFont="1" applyFill="1" applyAlignment="1">
      <alignment horizontal="right"/>
    </xf>
    <xf numFmtId="0" fontId="24" fillId="0" borderId="26" xfId="0" applyFont="1" applyFill="1" applyBorder="1" applyAlignment="1">
      <alignment horizontal="left"/>
    </xf>
    <xf numFmtId="4" fontId="12" fillId="0" borderId="27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0" fontId="12" fillId="0" borderId="27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91" fontId="0" fillId="0" borderId="5" xfId="0" applyNumberFormat="1" applyBorder="1" applyAlignment="1">
      <alignment/>
    </xf>
    <xf numFmtId="191" fontId="0" fillId="0" borderId="6" xfId="0" applyNumberFormat="1" applyBorder="1" applyAlignment="1">
      <alignment/>
    </xf>
    <xf numFmtId="0" fontId="5" fillId="0" borderId="0" xfId="26" applyFont="1" applyFill="1" applyAlignment="1">
      <alignment/>
      <protection/>
    </xf>
    <xf numFmtId="187" fontId="3" fillId="2" borderId="0" xfId="32" applyNumberFormat="1" applyFont="1" applyFill="1">
      <alignment/>
      <protection/>
    </xf>
    <xf numFmtId="0" fontId="0" fillId="0" borderId="0" xfId="34" applyFont="1" applyBorder="1" applyAlignment="1">
      <alignment/>
      <protection/>
    </xf>
    <xf numFmtId="0" fontId="0" fillId="4" borderId="3" xfId="24" applyFont="1" applyFill="1" applyBorder="1" applyAlignment="1">
      <alignment vertical="center"/>
      <protection/>
    </xf>
    <xf numFmtId="0" fontId="0" fillId="0" borderId="8" xfId="26" applyNumberFormat="1" applyFont="1" applyFill="1" applyBorder="1" applyAlignment="1">
      <alignment horizontal="left"/>
      <protection/>
    </xf>
    <xf numFmtId="0" fontId="0" fillId="2" borderId="5" xfId="23" applyFont="1" applyFill="1" applyBorder="1" applyAlignment="1">
      <alignment horizontal="left"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3" applyFont="1" applyFill="1">
      <alignment/>
      <protection/>
    </xf>
    <xf numFmtId="0" fontId="0" fillId="2" borderId="8" xfId="23" applyFont="1" applyFill="1" applyBorder="1" applyAlignment="1">
      <alignment horizontal="left"/>
      <protection/>
    </xf>
    <xf numFmtId="3" fontId="0" fillId="2" borderId="9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0" fontId="0" fillId="2" borderId="0" xfId="23" applyFont="1" applyFill="1" applyBorder="1">
      <alignment/>
      <protection/>
    </xf>
    <xf numFmtId="4" fontId="0" fillId="2" borderId="6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187" fontId="0" fillId="2" borderId="10" xfId="0" applyNumberFormat="1" applyFill="1" applyBorder="1" applyAlignment="1">
      <alignment horizontal="right" indent="1"/>
    </xf>
    <xf numFmtId="0" fontId="5" fillId="0" borderId="0" xfId="35" applyFont="1" applyFill="1" applyAlignment="1">
      <alignment/>
      <protection/>
    </xf>
    <xf numFmtId="0" fontId="0" fillId="4" borderId="0" xfId="24" applyFont="1" applyFill="1" applyBorder="1" applyAlignment="1">
      <alignment horizontal="center" vertical="center"/>
      <protection/>
    </xf>
    <xf numFmtId="0" fontId="0" fillId="4" borderId="10" xfId="24" applyFont="1" applyFill="1" applyBorder="1">
      <alignment/>
      <protection/>
    </xf>
    <xf numFmtId="191" fontId="0" fillId="0" borderId="14" xfId="0" applyNumberFormat="1" applyBorder="1" applyAlignment="1">
      <alignment horizontal="right" indent="1"/>
    </xf>
    <xf numFmtId="191" fontId="0" fillId="0" borderId="15" xfId="0" applyNumberFormat="1" applyBorder="1" applyAlignment="1">
      <alignment horizontal="right" indent="1"/>
    </xf>
    <xf numFmtId="0" fontId="0" fillId="0" borderId="5" xfId="33" applyFont="1" applyBorder="1" applyAlignment="1">
      <alignment horizontal="left"/>
      <protection/>
    </xf>
    <xf numFmtId="0" fontId="0" fillId="0" borderId="11" xfId="33" applyFont="1" applyBorder="1">
      <alignment/>
      <protection/>
    </xf>
    <xf numFmtId="1" fontId="0" fillId="0" borderId="11" xfId="33" applyNumberFormat="1" applyFont="1" applyBorder="1" applyAlignment="1">
      <alignment horizontal="center"/>
      <protection/>
    </xf>
    <xf numFmtId="0" fontId="24" fillId="2" borderId="0" xfId="0" applyFont="1" applyFill="1" applyBorder="1" applyAlignment="1">
      <alignment horizontal="left"/>
    </xf>
    <xf numFmtId="0" fontId="0" fillId="4" borderId="17" xfId="3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0" borderId="0" xfId="29" applyFont="1" applyFill="1" applyAlignment="1">
      <alignment horizontal="center"/>
      <protection/>
    </xf>
    <xf numFmtId="0" fontId="0" fillId="2" borderId="0" xfId="0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2" borderId="11" xfId="29" applyFont="1" applyFill="1" applyBorder="1" applyAlignment="1" applyProtection="1">
      <alignment horizontal="left"/>
      <protection/>
    </xf>
    <xf numFmtId="0" fontId="5" fillId="2" borderId="1" xfId="29" applyFont="1" applyFill="1" applyBorder="1" applyAlignment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/>
    </xf>
    <xf numFmtId="181" fontId="0" fillId="4" borderId="2" xfId="22" applyNumberFormat="1" applyFont="1" applyFill="1" applyBorder="1" applyAlignment="1" applyProtection="1">
      <alignment horizontal="center" vertical="center"/>
      <protection/>
    </xf>
    <xf numFmtId="181" fontId="0" fillId="4" borderId="8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181" fontId="0" fillId="4" borderId="29" xfId="22" applyNumberFormat="1" applyFont="1" applyFill="1" applyBorder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left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1" fontId="0" fillId="4" borderId="23" xfId="22" applyNumberFormat="1" applyFont="1" applyFill="1" applyBorder="1" applyAlignment="1" applyProtection="1">
      <alignment horizontal="center"/>
      <protection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2" xfId="30" applyFont="1" applyFill="1" applyBorder="1" applyAlignment="1" applyProtection="1">
      <alignment horizontal="center" vertical="center"/>
      <protection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3" xfId="30" applyFont="1" applyFill="1" applyBorder="1" applyAlignment="1" applyProtection="1">
      <alignment horizontal="center" vertical="center"/>
      <protection/>
    </xf>
    <xf numFmtId="0" fontId="0" fillId="4" borderId="17" xfId="30" applyFont="1" applyFill="1" applyBorder="1" applyAlignment="1" applyProtection="1">
      <alignment horizontal="center" vertical="center" wrapText="1"/>
      <protection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3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4" xfId="30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0" fontId="0" fillId="4" borderId="18" xfId="30" applyFont="1" applyFill="1" applyBorder="1" applyAlignment="1" applyProtection="1">
      <alignment horizontal="center" vertical="center" wrapText="1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3" xfId="30" applyFont="1" applyFill="1" applyBorder="1" applyAlignment="1" applyProtection="1">
      <alignment horizontal="center"/>
      <protection/>
    </xf>
    <xf numFmtId="0" fontId="0" fillId="4" borderId="4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91" fontId="7" fillId="4" borderId="4" xfId="0" applyNumberFormat="1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30" applyFont="1" applyFill="1" applyAlignment="1" applyProtection="1">
      <alignment horizontal="left"/>
      <protection/>
    </xf>
    <xf numFmtId="0" fontId="24" fillId="0" borderId="25" xfId="0" applyFont="1" applyFill="1" applyBorder="1" applyAlignment="1">
      <alignment horizontal="left"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9" fillId="0" borderId="0" xfId="30" applyFont="1" applyFill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3" xfId="31" applyFont="1" applyFill="1" applyBorder="1" applyAlignment="1" applyProtection="1">
      <alignment horizontal="center"/>
      <protection/>
    </xf>
    <xf numFmtId="0" fontId="0" fillId="4" borderId="34" xfId="31" applyFont="1" applyFill="1" applyBorder="1" applyAlignment="1" applyProtection="1">
      <alignment horizontal="center"/>
      <protection/>
    </xf>
    <xf numFmtId="0" fontId="0" fillId="4" borderId="23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2" borderId="0" xfId="30" applyFont="1" applyFill="1" applyAlignment="1" applyProtection="1">
      <alignment horizontal="left"/>
      <protection/>
    </xf>
    <xf numFmtId="0" fontId="9" fillId="2" borderId="0" xfId="30" applyFont="1" applyFill="1" applyAlignment="1" applyProtection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0" xfId="0" applyNumberFormat="1" applyFont="1" applyFill="1" applyAlignment="1">
      <alignment/>
    </xf>
    <xf numFmtId="0" fontId="0" fillId="4" borderId="2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17" xfId="31" applyFont="1" applyFill="1" applyBorder="1" applyAlignment="1" applyProtection="1">
      <alignment horizontal="center" vertical="center"/>
      <protection/>
    </xf>
    <xf numFmtId="0" fontId="0" fillId="4" borderId="4" xfId="31" applyFont="1" applyFill="1" applyBorder="1" applyAlignment="1" applyProtection="1">
      <alignment horizontal="center" vertical="center" wrapText="1"/>
      <protection/>
    </xf>
    <xf numFmtId="0" fontId="0" fillId="4" borderId="4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36" xfId="31" applyFont="1" applyFill="1" applyBorder="1" applyAlignment="1" applyProtection="1">
      <alignment horizontal="center" vertical="center"/>
      <protection/>
    </xf>
    <xf numFmtId="0" fontId="0" fillId="4" borderId="19" xfId="31" applyFont="1" applyFill="1" applyBorder="1" applyAlignment="1" applyProtection="1">
      <alignment horizontal="center" vertical="center"/>
      <protection/>
    </xf>
    <xf numFmtId="0" fontId="0" fillId="4" borderId="37" xfId="31" applyFont="1" applyFill="1" applyBorder="1" applyAlignment="1" applyProtection="1">
      <alignment horizontal="center" vertic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 wrapText="1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2" xfId="32" applyFont="1" applyFill="1" applyBorder="1" applyAlignment="1">
      <alignment horizontal="center" vertic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3" xfId="32" applyFont="1" applyFill="1" applyBorder="1" applyAlignment="1">
      <alignment horizontal="center" wrapText="1"/>
      <protection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4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36" xfId="32" applyFont="1" applyFill="1" applyBorder="1" applyAlignment="1">
      <alignment horizontal="center" vertical="center"/>
      <protection/>
    </xf>
    <xf numFmtId="0" fontId="0" fillId="4" borderId="19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36" xfId="0" applyNumberFormat="1" applyBorder="1" applyAlignment="1">
      <alignment horizontal="center"/>
    </xf>
    <xf numFmtId="191" fontId="0" fillId="0" borderId="3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0" fillId="0" borderId="19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0" fontId="0" fillId="4" borderId="23" xfId="3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4" borderId="18" xfId="34" applyFont="1" applyFill="1" applyBorder="1" applyAlignment="1">
      <alignment horizontal="center" vertical="center"/>
      <protection/>
    </xf>
    <xf numFmtId="0" fontId="0" fillId="4" borderId="22" xfId="34" applyFont="1" applyFill="1" applyBorder="1" applyAlignment="1">
      <alignment horizontal="center" vertical="center"/>
      <protection/>
    </xf>
    <xf numFmtId="0" fontId="0" fillId="4" borderId="36" xfId="34" applyFont="1" applyFill="1" applyBorder="1" applyAlignment="1">
      <alignment horizontal="center" vertical="center"/>
      <protection/>
    </xf>
    <xf numFmtId="0" fontId="0" fillId="4" borderId="37" xfId="34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4" xfId="34" applyFont="1" applyFill="1" applyBorder="1" applyAlignment="1">
      <alignment horizontal="center" vertical="center" wrapText="1"/>
      <protection/>
    </xf>
    <xf numFmtId="0" fontId="0" fillId="4" borderId="2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36" xfId="34" applyFont="1" applyFill="1" applyBorder="1" applyAlignment="1">
      <alignment horizontal="center" vertical="center" wrapText="1"/>
      <protection/>
    </xf>
    <xf numFmtId="0" fontId="0" fillId="4" borderId="37" xfId="34" applyFont="1" applyFill="1" applyBorder="1" applyAlignment="1">
      <alignment horizontal="center" vertical="center" wrapText="1"/>
      <protection/>
    </xf>
    <xf numFmtId="0" fontId="0" fillId="4" borderId="11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19" xfId="34" applyFont="1" applyFill="1" applyBorder="1" applyAlignment="1">
      <alignment horizontal="center" vertical="center" wrapText="1"/>
      <protection/>
    </xf>
    <xf numFmtId="0" fontId="0" fillId="4" borderId="29" xfId="0" applyFill="1" applyBorder="1" applyAlignment="1">
      <alignment horizontal="center"/>
    </xf>
    <xf numFmtId="0" fontId="0" fillId="4" borderId="17" xfId="34" applyFont="1" applyFill="1" applyBorder="1" applyAlignment="1">
      <alignment horizontal="center" vertical="center" wrapText="1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34" applyFont="1" applyAlignment="1">
      <alignment horizontal="left"/>
      <protection/>
    </xf>
    <xf numFmtId="0" fontId="0" fillId="0" borderId="0" xfId="27" applyFont="1" applyAlignment="1">
      <alignment horizontal="left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4" borderId="4" xfId="34" applyFont="1" applyFill="1" applyBorder="1" applyAlignment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4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25" applyFont="1" applyBorder="1" applyAlignment="1">
      <alignment horizontal="left" wrapText="1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 wrapText="1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18" xfId="24" applyFont="1" applyFill="1" applyBorder="1" applyAlignment="1">
      <alignment horizontal="center" vertical="center" wrapText="1"/>
      <protection/>
    </xf>
    <xf numFmtId="0" fontId="0" fillId="4" borderId="30" xfId="28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4" xfId="35" applyFont="1" applyFill="1" applyBorder="1" applyAlignment="1">
      <alignment horizontal="center" vertical="center" wrapText="1"/>
      <protection/>
    </xf>
    <xf numFmtId="0" fontId="0" fillId="4" borderId="11" xfId="35" applyFont="1" applyFill="1" applyBorder="1" applyAlignment="1">
      <alignment horizontal="center" vertical="center" wrapText="1"/>
      <protection/>
    </xf>
    <xf numFmtId="0" fontId="0" fillId="4" borderId="36" xfId="35" applyFont="1" applyFill="1" applyBorder="1" applyAlignment="1">
      <alignment horizontal="center" vertical="center" wrapText="1"/>
      <protection/>
    </xf>
    <xf numFmtId="0" fontId="0" fillId="4" borderId="19" xfId="35" applyFont="1" applyFill="1" applyBorder="1" applyAlignment="1">
      <alignment horizontal="center" vertical="center" wrapText="1"/>
      <protection/>
    </xf>
    <xf numFmtId="0" fontId="0" fillId="4" borderId="18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2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18" xfId="35" applyFont="1" applyFill="1" applyBorder="1" applyAlignment="1">
      <alignment horizontal="center" vertical="center"/>
      <protection/>
    </xf>
    <xf numFmtId="0" fontId="0" fillId="4" borderId="22" xfId="35" applyFont="1" applyFill="1" applyBorder="1" applyAlignment="1">
      <alignment horizontal="center" vertical="center"/>
      <protection/>
    </xf>
    <xf numFmtId="0" fontId="0" fillId="4" borderId="2" xfId="35" applyFont="1" applyFill="1" applyBorder="1" applyAlignment="1">
      <alignment horizontal="center" vertical="center" wrapText="1"/>
      <protection/>
    </xf>
    <xf numFmtId="0" fontId="0" fillId="4" borderId="37" xfId="35" applyFont="1" applyFill="1" applyBorder="1" applyAlignment="1">
      <alignment horizontal="center" vertical="center" wrapText="1"/>
      <protection/>
    </xf>
    <xf numFmtId="0" fontId="0" fillId="0" borderId="0" xfId="25" applyFont="1" applyBorder="1" applyAlignment="1">
      <alignment horizontal="left"/>
      <protection/>
    </xf>
    <xf numFmtId="0" fontId="0" fillId="0" borderId="11" xfId="34" applyFont="1" applyBorder="1" applyAlignment="1">
      <alignment horizontal="left"/>
      <protection/>
    </xf>
    <xf numFmtId="0" fontId="5" fillId="0" borderId="0" xfId="35" applyFont="1" applyFill="1" applyAlignment="1">
      <alignment horizontal="left"/>
      <protection/>
    </xf>
    <xf numFmtId="0" fontId="0" fillId="4" borderId="23" xfId="28" applyFont="1" applyFill="1" applyBorder="1" applyAlignment="1">
      <alignment horizontal="center" vertical="center"/>
      <protection/>
    </xf>
    <xf numFmtId="0" fontId="0" fillId="4" borderId="17" xfId="28" applyFont="1" applyFill="1" applyBorder="1" applyAlignment="1">
      <alignment horizontal="center" vertical="center"/>
      <protection/>
    </xf>
    <xf numFmtId="0" fontId="0" fillId="4" borderId="17" xfId="28" applyFont="1" applyFill="1" applyBorder="1" applyAlignment="1">
      <alignment horizontal="center" vertical="center" wrapText="1"/>
      <protection/>
    </xf>
    <xf numFmtId="0" fontId="0" fillId="4" borderId="17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0" borderId="0" xfId="28" applyFont="1" applyAlignment="1">
      <alignment horizontal="left"/>
      <protection/>
    </xf>
    <xf numFmtId="0" fontId="0" fillId="0" borderId="0" xfId="25" applyFont="1" applyFill="1" applyBorder="1" applyAlignment="1">
      <alignment horizontal="left"/>
      <protection/>
    </xf>
    <xf numFmtId="0" fontId="0" fillId="0" borderId="0" xfId="34" applyFont="1" applyBorder="1" applyAlignment="1">
      <alignment horizontal="left"/>
      <protection/>
    </xf>
    <xf numFmtId="0" fontId="0" fillId="4" borderId="17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18" xfId="36" applyFont="1" applyFill="1" applyBorder="1" applyAlignment="1">
      <alignment horizontal="center" vertical="center"/>
      <protection/>
    </xf>
    <xf numFmtId="0" fontId="0" fillId="4" borderId="44" xfId="36" applyFont="1" applyFill="1" applyBorder="1" applyAlignment="1">
      <alignment horizontal="center" vertical="center"/>
      <protection/>
    </xf>
    <xf numFmtId="0" fontId="0" fillId="4" borderId="10" xfId="36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6" xfId="36" applyFont="1" applyFill="1" applyBorder="1" applyAlignment="1">
      <alignment horizontal="center" vertical="center"/>
      <protection/>
    </xf>
    <xf numFmtId="0" fontId="0" fillId="4" borderId="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22" xfId="36" applyFont="1" applyFill="1" applyBorder="1" applyAlignment="1">
      <alignment horizontal="center" vertical="center"/>
      <protection/>
    </xf>
    <xf numFmtId="0" fontId="0" fillId="0" borderId="0" xfId="23" applyFont="1" applyAlignment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0" fillId="4" borderId="23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9" fillId="0" borderId="11" xfId="23" applyFont="1" applyBorder="1" applyAlignment="1" quotePrefix="1">
      <alignment horizontal="left" wrapText="1"/>
      <protection/>
    </xf>
    <xf numFmtId="0" fontId="0" fillId="0" borderId="11" xfId="23" applyFont="1" applyBorder="1" applyAlignment="1">
      <alignment horizontal="left" wrapText="1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0" fillId="4" borderId="36" xfId="23" applyFont="1" applyFill="1" applyBorder="1" applyAlignment="1">
      <alignment horizontal="center" vertical="center" wrapText="1"/>
      <protection/>
    </xf>
    <xf numFmtId="0" fontId="0" fillId="4" borderId="37" xfId="23" applyFont="1" applyFill="1" applyBorder="1" applyAlignment="1">
      <alignment horizontal="center" vertical="center" wrapText="1"/>
      <protection/>
    </xf>
    <xf numFmtId="0" fontId="5" fillId="2" borderId="0" xfId="24" applyFont="1" applyFill="1" applyAlignment="1">
      <alignment horizontal="center"/>
      <protection/>
    </xf>
    <xf numFmtId="0" fontId="0" fillId="4" borderId="2" xfId="24" applyFont="1" applyFill="1" applyBorder="1" applyAlignment="1">
      <alignment horizontal="center" vertic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5" xfId="24" applyFont="1" applyFill="1" applyBorder="1" applyAlignment="1">
      <alignment horizontal="center" vertical="center" wrapText="1"/>
      <protection/>
    </xf>
    <xf numFmtId="0" fontId="0" fillId="4" borderId="23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4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8" xfId="23" applyFont="1" applyFill="1" applyBorder="1" applyAlignment="1">
      <alignment horizontal="center" vertical="center" wrapText="1"/>
      <protection/>
    </xf>
    <xf numFmtId="0" fontId="0" fillId="4" borderId="4" xfId="24" applyFont="1" applyFill="1" applyBorder="1" applyAlignment="1">
      <alignment horizontal="center" vertical="center" wrapText="1"/>
      <protection/>
    </xf>
    <xf numFmtId="0" fontId="0" fillId="4" borderId="11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36" xfId="24" applyFont="1" applyFill="1" applyBorder="1" applyAlignment="1">
      <alignment horizontal="center" vertical="center" wrapText="1"/>
      <protection/>
    </xf>
    <xf numFmtId="0" fontId="0" fillId="4" borderId="19" xfId="24" applyFont="1" applyFill="1" applyBorder="1" applyAlignment="1">
      <alignment horizontal="center" vertical="center" wrapText="1"/>
      <protection/>
    </xf>
    <xf numFmtId="182" fontId="0" fillId="4" borderId="4" xfId="25" applyNumberFormat="1" applyFont="1" applyFill="1" applyBorder="1" applyAlignment="1" applyProtection="1">
      <alignment horizontal="center" vertical="center" wrapText="1"/>
      <protection/>
    </xf>
    <xf numFmtId="182" fontId="0" fillId="4" borderId="11" xfId="25" applyNumberFormat="1" applyFont="1" applyFill="1" applyBorder="1" applyAlignment="1" applyProtection="1">
      <alignment horizontal="center" vertical="center" wrapText="1"/>
      <protection/>
    </xf>
    <xf numFmtId="182" fontId="0" fillId="4" borderId="2" xfId="25" applyNumberFormat="1" applyFont="1" applyFill="1" applyBorder="1" applyAlignment="1" applyProtection="1">
      <alignment horizontal="center" vertical="center" wrapText="1"/>
      <protection/>
    </xf>
    <xf numFmtId="182" fontId="0" fillId="4" borderId="36" xfId="25" applyNumberFormat="1" applyFont="1" applyFill="1" applyBorder="1" applyAlignment="1" applyProtection="1">
      <alignment horizontal="center" vertical="center" wrapText="1"/>
      <protection/>
    </xf>
    <xf numFmtId="182" fontId="0" fillId="4" borderId="19" xfId="25" applyNumberFormat="1" applyFont="1" applyFill="1" applyBorder="1" applyAlignment="1" applyProtection="1">
      <alignment horizontal="center" vertical="center" wrapText="1"/>
      <protection/>
    </xf>
    <xf numFmtId="182" fontId="0" fillId="4" borderId="37" xfId="25" applyNumberFormat="1" applyFont="1" applyFill="1" applyBorder="1" applyAlignment="1" applyProtection="1">
      <alignment horizontal="center" vertical="center" wrapText="1"/>
      <protection/>
    </xf>
    <xf numFmtId="182" fontId="0" fillId="4" borderId="23" xfId="25" applyNumberFormat="1" applyFont="1" applyFill="1" applyBorder="1" applyAlignment="1" applyProtection="1">
      <alignment horizontal="center" vertical="center" wrapText="1"/>
      <protection/>
    </xf>
    <xf numFmtId="182" fontId="0" fillId="4" borderId="30" xfId="25" applyNumberFormat="1" applyFont="1" applyFill="1" applyBorder="1" applyAlignment="1" applyProtection="1">
      <alignment horizontal="center" vertical="center" wrapText="1"/>
      <protection/>
    </xf>
    <xf numFmtId="182" fontId="0" fillId="4" borderId="41" xfId="25" applyNumberFormat="1" applyFont="1" applyFill="1" applyBorder="1" applyAlignment="1" applyProtection="1">
      <alignment horizontal="center"/>
      <protection/>
    </xf>
    <xf numFmtId="182" fontId="0" fillId="4" borderId="45" xfId="25" applyNumberFormat="1" applyFont="1" applyFill="1" applyBorder="1" applyAlignment="1" applyProtection="1">
      <alignment horizontal="center"/>
      <protection/>
    </xf>
    <xf numFmtId="182" fontId="0" fillId="4" borderId="42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182" fontId="0" fillId="4" borderId="36" xfId="25" applyNumberFormat="1" applyFont="1" applyFill="1" applyBorder="1" applyAlignment="1" applyProtection="1">
      <alignment horizontal="center" vertical="center"/>
      <protection/>
    </xf>
    <xf numFmtId="182" fontId="0" fillId="4" borderId="37" xfId="25" applyNumberFormat="1" applyFont="1" applyFill="1" applyBorder="1" applyAlignment="1" applyProtection="1">
      <alignment horizontal="center" vertical="center"/>
      <protection/>
    </xf>
    <xf numFmtId="182" fontId="0" fillId="4" borderId="44" xfId="25" applyNumberFormat="1" applyFont="1" applyFill="1" applyBorder="1" applyAlignment="1" applyProtection="1">
      <alignment horizontal="center" vertical="center"/>
      <protection/>
    </xf>
    <xf numFmtId="182" fontId="0" fillId="4" borderId="19" xfId="25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91" fontId="0" fillId="0" borderId="4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0" fontId="5" fillId="0" borderId="0" xfId="25" applyNumberFormat="1" applyFont="1" applyBorder="1" applyAlignment="1">
      <alignment horizont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2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" xfId="25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5" xfId="0" applyBorder="1" applyAlignment="1">
      <alignment/>
    </xf>
    <xf numFmtId="0" fontId="0" fillId="0" borderId="0" xfId="26" applyFont="1" applyAlignment="1">
      <alignment horizontal="left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4" borderId="2" xfId="26" applyFont="1" applyFill="1" applyBorder="1" applyAlignment="1">
      <alignment horizontal="center" vertic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23" xfId="26" applyFont="1" applyFill="1" applyBorder="1" applyAlignment="1">
      <alignment horizontal="center"/>
      <protection/>
    </xf>
    <xf numFmtId="0" fontId="0" fillId="4" borderId="30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 vertical="center"/>
      <protection/>
    </xf>
    <xf numFmtId="0" fontId="0" fillId="4" borderId="22" xfId="26" applyFont="1" applyFill="1" applyBorder="1" applyAlignment="1">
      <alignment horizontal="center" vertical="center"/>
      <protection/>
    </xf>
    <xf numFmtId="0" fontId="0" fillId="4" borderId="17" xfId="26" applyFont="1" applyFill="1" applyBorder="1" applyAlignment="1">
      <alignment horizontal="center" vertical="center" wrapText="1"/>
      <protection/>
    </xf>
    <xf numFmtId="0" fontId="0" fillId="4" borderId="9" xfId="26" applyFont="1" applyFill="1" applyBorder="1" applyAlignment="1">
      <alignment horizontal="center" vertical="center" wrapText="1"/>
      <protection/>
    </xf>
    <xf numFmtId="0" fontId="0" fillId="4" borderId="18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  <xf numFmtId="0" fontId="0" fillId="4" borderId="4" xfId="26" applyFont="1" applyFill="1" applyBorder="1" applyAlignment="1">
      <alignment horizontal="center" vertical="center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wrapText="1"/>
      <protection/>
    </xf>
    <xf numFmtId="0" fontId="0" fillId="4" borderId="3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45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1" xfId="26" applyFont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9" fillId="0" borderId="0" xfId="25" applyFont="1" applyBorder="1" applyAlignment="1">
      <alignment horizontal="left"/>
      <protection/>
    </xf>
    <xf numFmtId="0" fontId="5" fillId="0" borderId="0" xfId="27" applyFont="1" applyFill="1" applyAlignment="1">
      <alignment horizontal="center"/>
      <protection/>
    </xf>
    <xf numFmtId="0" fontId="0" fillId="4" borderId="2" xfId="27" applyFont="1" applyFill="1" applyBorder="1" applyAlignment="1">
      <alignment horizontal="center" vertic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4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/>
      <protection/>
    </xf>
    <xf numFmtId="0" fontId="0" fillId="4" borderId="23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29" xfId="27" applyFont="1" applyFill="1" applyBorder="1" applyAlignment="1">
      <alignment horizontal="center"/>
      <protection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37" xfId="24" applyFont="1" applyFill="1" applyBorder="1" applyAlignment="1">
      <alignment horizontal="center" vertical="center" wrapText="1"/>
      <protection/>
    </xf>
    <xf numFmtId="0" fontId="0" fillId="4" borderId="44" xfId="24" applyFont="1" applyFill="1" applyBorder="1" applyAlignment="1">
      <alignment horizontal="center" vertical="center" wrapText="1"/>
      <protection/>
    </xf>
    <xf numFmtId="3" fontId="0" fillId="0" borderId="46" xfId="0" applyNumberFormat="1" applyBorder="1" applyAlignment="1">
      <alignment horizontal="center"/>
    </xf>
    <xf numFmtId="0" fontId="0" fillId="4" borderId="36" xfId="27" applyFont="1" applyFill="1" applyBorder="1" applyAlignment="1">
      <alignment horizontal="center" vertical="center"/>
      <protection/>
    </xf>
    <xf numFmtId="0" fontId="0" fillId="4" borderId="37" xfId="27" applyFont="1" applyFill="1" applyBorder="1" applyAlignment="1">
      <alignment horizontal="center" vertical="center"/>
      <protection/>
    </xf>
    <xf numFmtId="0" fontId="0" fillId="4" borderId="36" xfId="24" applyFont="1" applyFill="1" applyBorder="1" applyAlignment="1">
      <alignment horizontal="center" vertical="center"/>
      <protection/>
    </xf>
    <xf numFmtId="0" fontId="0" fillId="4" borderId="37" xfId="24" applyFont="1" applyFill="1" applyBorder="1" applyAlignment="1">
      <alignment horizontal="center" vertical="center"/>
      <protection/>
    </xf>
    <xf numFmtId="0" fontId="0" fillId="4" borderId="2" xfId="28" applyFont="1" applyFill="1" applyBorder="1" applyAlignment="1">
      <alignment horizontal="center" vertical="center"/>
      <protection/>
    </xf>
    <xf numFmtId="0" fontId="0" fillId="4" borderId="3" xfId="28" applyFont="1" applyFill="1" applyBorder="1" applyAlignment="1">
      <alignment horizontal="center" vertic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15" xfId="26" applyFont="1" applyFill="1" applyBorder="1" applyAlignment="1">
      <alignment horizont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"/>
          <c:w val="0.7305"/>
          <c:h val="0.86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'5.6.1'!$C$24:$C$27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'5.6.1'!$F$24:$F$27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'5.6.1'!$G$24:$G$27</c:f>
              <c:numCache/>
            </c:numRef>
          </c:val>
          <c:smooth val="0"/>
        </c:ser>
        <c:marker val="1"/>
        <c:axId val="47024642"/>
        <c:axId val="20568595"/>
      </c:line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15"/>
          <c:y val="0.308"/>
          <c:w val="0.19425"/>
          <c:h val="0.4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/>
            </c:numRef>
          </c:val>
        </c:ser>
        <c:axId val="18837628"/>
        <c:axId val="35320925"/>
      </c:bar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49452870"/>
        <c:axId val="42422647"/>
      </c:bar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/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3295"/>
          <c:w val="0.965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323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07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"/>
          <c:w val="0.720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'5.6.1'!$N$24:$N$27</c:f>
              <c:numCache/>
            </c:numRef>
          </c:val>
          <c:smooth val="0"/>
        </c:ser>
        <c:ser>
          <c:idx val="4"/>
          <c:order val="1"/>
          <c:tx>
            <c:strRef>
              <c:f>'5.6.1'!$O$20:$O$23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'5.6.1'!$O$24:$O$27</c:f>
              <c:numCache/>
            </c:numRef>
          </c:val>
          <c:smooth val="0"/>
        </c:ser>
        <c:ser>
          <c:idx val="5"/>
          <c:order val="2"/>
          <c:tx>
            <c:strRef>
              <c:f>'5.6.1'!$M$21:$M$23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'5.6.1'!$M$24:$M$27</c:f>
              <c:numCache/>
            </c:numRef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9962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8"/>
          <c:y val="0.19075"/>
          <c:w val="0.213"/>
          <c:h val="0.43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5"/>
          <c:w val="0.634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'5.6.1'!$H$37:$H$40</c:f>
              <c:numCache/>
            </c:numRef>
          </c:val>
          <c:smooth val="0"/>
        </c:ser>
        <c:ser>
          <c:idx val="1"/>
          <c:order val="1"/>
          <c:tx>
            <c:strRef>
              <c:f>'5.6.1'!$I$33:$I$36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'5.6.1'!$I$37:$I$40</c:f>
              <c:numCache/>
            </c:numRef>
          </c:val>
          <c:smooth val="0"/>
        </c:ser>
        <c:ser>
          <c:idx val="2"/>
          <c:order val="2"/>
          <c:tx>
            <c:strRef>
              <c:f>'5.6.1'!$J$33:$J$36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'5.6.1'!$J$37:$J$40</c:f>
              <c:numCache/>
            </c:numRef>
          </c:val>
          <c:smooth val="0"/>
        </c:ser>
        <c:ser>
          <c:idx val="3"/>
          <c:order val="3"/>
          <c:tx>
            <c:strRef>
              <c:f>'5.6.1'!$K$33:$K$36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'5.6.1'!$K$37:$K$40</c:f>
              <c:numCache/>
            </c:numRef>
          </c:val>
          <c:smooth val="0"/>
        </c:ser>
        <c:ser>
          <c:idx val="4"/>
          <c:order val="4"/>
          <c:tx>
            <c:strRef>
              <c:f>'5.6.1'!$L$33:$L$36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'5.6.1'!$L$37:$L$40</c:f>
              <c:numCache/>
            </c:numRef>
          </c:val>
          <c:smooth val="0"/>
        </c:ser>
        <c:marker val="1"/>
        <c:axId val="29229174"/>
        <c:axId val="61735975"/>
      </c:line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"/>
          <c:y val="0.15175"/>
          <c:w val="0.325"/>
          <c:h val="0.785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'5.6.2'!$C$23:$C$26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'5.6.2'!$F$23:$F$26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'5.6.2'!$G$23:$G$26</c:f>
              <c:numCache/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5"/>
          <c:y val="0.37125"/>
          <c:w val="0.1667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'5.6.2'!$N$23:$N$26</c:f>
              <c:numCache/>
            </c:numRef>
          </c:val>
          <c:smooth val="0"/>
        </c:ser>
        <c:ser>
          <c:idx val="4"/>
          <c:order val="1"/>
          <c:tx>
            <c:strRef>
              <c:f>'5.6.2'!$O$19:$O$22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'5.6.2'!$O$23:$O$26</c:f>
              <c:numCache/>
            </c:numRef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'5.6.2'!$H$36:$H$39</c:f>
              <c:numCache/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'5.6.2'!$I$36:$I$39</c:f>
              <c:numCache/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'5.6.2'!$J$36:$J$39</c:f>
              <c:numCache/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'5.6.1'!$K$37:$K$40</c:f>
              <c:numCache>
                <c:ptCount val="4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/>
            </c:strRef>
          </c:cat>
          <c:val>
            <c:numRef>
              <c:f>'5.6.2'!$L$36:$L$39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938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075"/>
          <c:w val="0.58975"/>
          <c:h val="0.749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'5.6.3'!$C$23:$C$26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'5.6.3'!$F$23:$F$26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'5.6.3'!$G$23:$G$26</c:f>
              <c:numCache/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'5.6.3'!$H$36:$H$39</c:f>
              <c:numCache/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'5.6.3'!$I$36:$I$39</c:f>
              <c:numCache/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'5.6.3'!$J$36:$J$39</c:f>
              <c:numCache/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'5.6.3'!$K$36:$K$39</c:f>
              <c:numCache/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'5.6.3'!$L$36:$L$39</c:f>
              <c:numCache/>
            </c:numRef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1513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38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8"/>
          <c:w val="0.644"/>
          <c:h val="0.7212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/>
            </c:strRef>
          </c:cat>
          <c:val>
            <c:numRef>
              <c:f>'5.6.3'!$N$23:$N$26</c:f>
              <c:numCache/>
            </c:numRef>
          </c:val>
          <c:smooth val="0"/>
        </c:ser>
        <c:ser>
          <c:idx val="5"/>
          <c:order val="1"/>
          <c:tx>
            <c:strRef>
              <c:f>'5.6.3'!$O$19:$O$22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/>
            </c:strRef>
          </c:cat>
          <c:val>
            <c:numRef>
              <c:f>'5.6.3'!$O$23:$O$26</c:f>
              <c:numCache/>
            </c:numRef>
          </c:val>
          <c:smooth val="0"/>
        </c:ser>
        <c:ser>
          <c:idx val="0"/>
          <c:order val="2"/>
          <c:tx>
            <c:strRef>
              <c:f>'5.6.3'!$M$20:$M$22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'5.6.3'!$M$23:$M$26</c:f>
              <c:numCache/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1"/>
        <c:lblOffset val="100"/>
        <c:tickLblSkip val="1"/>
        <c:noMultiLvlLbl val="0"/>
      </c:catAx>
      <c:valAx>
        <c:axId val="5498330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92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85"/>
          <c:y val="0.213"/>
          <c:w val="0.26825"/>
          <c:h val="0.3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25087698"/>
        <c:axId val="24462691"/>
      </c:bar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13.emf" /><Relationship Id="rId6" Type="http://schemas.openxmlformats.org/officeDocument/2006/relationships/image" Target="../media/image9.emf" /><Relationship Id="rId7" Type="http://schemas.openxmlformats.org/officeDocument/2006/relationships/image" Target="../media/image12.emf" /><Relationship Id="rId8" Type="http://schemas.openxmlformats.org/officeDocument/2006/relationships/image" Target="../media/image4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45</xdr:row>
      <xdr:rowOff>66675</xdr:rowOff>
    </xdr:from>
    <xdr:to>
      <xdr:col>14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742950" y="8820150"/>
        <a:ext cx="12677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79</xdr:row>
      <xdr:rowOff>123825</xdr:rowOff>
    </xdr:from>
    <xdr:to>
      <xdr:col>14</xdr:col>
      <xdr:colOff>266700</xdr:colOff>
      <xdr:row>96</xdr:row>
      <xdr:rowOff>142875</xdr:rowOff>
    </xdr:to>
    <xdr:graphicFrame>
      <xdr:nvGraphicFramePr>
        <xdr:cNvPr id="2" name="Chart 2"/>
        <xdr:cNvGraphicFramePr/>
      </xdr:nvGraphicFramePr>
      <xdr:xfrm>
        <a:off x="762000" y="14382750"/>
        <a:ext cx="127635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63</xdr:row>
      <xdr:rowOff>47625</xdr:rowOff>
    </xdr:from>
    <xdr:to>
      <xdr:col>14</xdr:col>
      <xdr:colOff>171450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714375" y="11715750"/>
        <a:ext cx="127158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72500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92225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25175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34425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87150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1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1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1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581025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333375" y="4152900"/>
        <a:ext cx="6305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view="pageBreakPreview" zoomScale="75" zoomScaleNormal="75" zoomScaleSheetLayoutView="75" workbookViewId="0" topLeftCell="A1">
      <selection activeCell="A25" sqref="A25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6384" width="19.140625" style="3" customWidth="1"/>
  </cols>
  <sheetData>
    <row r="1" spans="1:11" ht="18">
      <c r="A1" s="566" t="s">
        <v>220</v>
      </c>
      <c r="B1" s="566"/>
      <c r="C1" s="566"/>
      <c r="D1" s="566"/>
      <c r="E1" s="566"/>
      <c r="F1" s="566"/>
      <c r="G1" s="566"/>
      <c r="H1" s="566"/>
      <c r="I1" s="566"/>
      <c r="J1" s="566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567" t="s">
        <v>416</v>
      </c>
      <c r="B3" s="567"/>
      <c r="C3" s="567"/>
      <c r="D3" s="567"/>
      <c r="E3" s="567"/>
      <c r="F3" s="567"/>
      <c r="G3" s="567"/>
      <c r="H3" s="567"/>
      <c r="I3" s="567"/>
      <c r="J3" s="567"/>
      <c r="K3" s="2"/>
    </row>
    <row r="4" spans="1:10" ht="14.2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25" ht="26.25" customHeight="1" thickBot="1">
      <c r="A5" s="374" t="s">
        <v>1</v>
      </c>
      <c r="B5" s="170" t="s">
        <v>2</v>
      </c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1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50">
        <v>1973</v>
      </c>
      <c r="B6" s="151">
        <v>34377178</v>
      </c>
      <c r="C6" s="152">
        <v>1991</v>
      </c>
      <c r="D6" s="151">
        <v>38874573</v>
      </c>
      <c r="E6" s="153" t="s">
        <v>111</v>
      </c>
      <c r="F6" s="151">
        <v>45828172</v>
      </c>
      <c r="G6" s="154">
        <v>2027</v>
      </c>
      <c r="H6" s="151">
        <v>47432769</v>
      </c>
      <c r="I6" s="154">
        <v>2045</v>
      </c>
      <c r="J6" s="155">
        <v>48016537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56">
        <v>1974</v>
      </c>
      <c r="B7" s="157">
        <v>34692091</v>
      </c>
      <c r="C7" s="158">
        <v>1992</v>
      </c>
      <c r="D7" s="157">
        <v>39003524</v>
      </c>
      <c r="E7" s="159" t="s">
        <v>112</v>
      </c>
      <c r="F7" s="157">
        <v>46017560</v>
      </c>
      <c r="G7" s="160">
        <v>2028</v>
      </c>
      <c r="H7" s="157">
        <v>47475715</v>
      </c>
      <c r="I7" s="160">
        <v>2046</v>
      </c>
      <c r="J7" s="161">
        <v>48015397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56">
        <v>1975</v>
      </c>
      <c r="B8" s="157">
        <v>35400859</v>
      </c>
      <c r="C8" s="158">
        <v>1993</v>
      </c>
      <c r="D8" s="157">
        <v>39131966</v>
      </c>
      <c r="E8" s="159" t="s">
        <v>113</v>
      </c>
      <c r="F8" s="157">
        <v>46143904</v>
      </c>
      <c r="G8" s="160">
        <v>2029</v>
      </c>
      <c r="H8" s="157">
        <v>47517722</v>
      </c>
      <c r="I8" s="160">
        <v>2047</v>
      </c>
      <c r="J8" s="161">
        <v>48006919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56">
        <v>1976</v>
      </c>
      <c r="B9" s="157">
        <v>35824164</v>
      </c>
      <c r="C9" s="158">
        <v>1994</v>
      </c>
      <c r="D9" s="157">
        <v>39246833</v>
      </c>
      <c r="E9" s="159" t="s">
        <v>114</v>
      </c>
      <c r="F9" s="157">
        <v>46257974</v>
      </c>
      <c r="G9" s="160">
        <v>2030</v>
      </c>
      <c r="H9" s="157">
        <v>47559208</v>
      </c>
      <c r="I9" s="160">
        <v>2048</v>
      </c>
      <c r="J9" s="161">
        <v>47990726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56">
        <v>1977</v>
      </c>
      <c r="B10" s="157">
        <v>36255708</v>
      </c>
      <c r="C10" s="158">
        <v>1995</v>
      </c>
      <c r="D10" s="157">
        <v>39343100</v>
      </c>
      <c r="E10" s="159" t="s">
        <v>115</v>
      </c>
      <c r="F10" s="157">
        <v>46357088</v>
      </c>
      <c r="G10" s="160">
        <v>2031</v>
      </c>
      <c r="H10" s="157">
        <v>47600362</v>
      </c>
      <c r="I10" s="160">
        <v>2049</v>
      </c>
      <c r="J10" s="161">
        <v>47966653</v>
      </c>
      <c r="K10"/>
      <c r="L10"/>
    </row>
    <row r="11" spans="1:12" ht="12.75">
      <c r="A11" s="156">
        <v>1978</v>
      </c>
      <c r="B11" s="157">
        <v>36666826</v>
      </c>
      <c r="C11" s="158">
        <v>1996</v>
      </c>
      <c r="D11" s="157">
        <v>39430933</v>
      </c>
      <c r="E11" s="159" t="s">
        <v>116</v>
      </c>
      <c r="F11" s="157">
        <v>46462195</v>
      </c>
      <c r="G11" s="160">
        <v>2032</v>
      </c>
      <c r="H11" s="157">
        <v>47641229</v>
      </c>
      <c r="I11" s="160"/>
      <c r="J11" s="161"/>
      <c r="K11"/>
      <c r="L11"/>
    </row>
    <row r="12" spans="1:12" ht="12.75">
      <c r="A12" s="156">
        <v>1979</v>
      </c>
      <c r="B12" s="157">
        <v>36994862</v>
      </c>
      <c r="C12" s="158">
        <v>1997</v>
      </c>
      <c r="D12" s="157">
        <v>39525438</v>
      </c>
      <c r="E12" s="159" t="s">
        <v>117</v>
      </c>
      <c r="F12" s="157">
        <v>46567058</v>
      </c>
      <c r="G12" s="160">
        <v>2033</v>
      </c>
      <c r="H12" s="157">
        <v>47681724</v>
      </c>
      <c r="I12" s="160"/>
      <c r="J12" s="161"/>
      <c r="K12"/>
      <c r="L12"/>
    </row>
    <row r="13" spans="1:12" ht="12.75">
      <c r="A13" s="156">
        <v>1980</v>
      </c>
      <c r="B13" s="157">
        <v>37541778</v>
      </c>
      <c r="C13" s="159" t="s">
        <v>102</v>
      </c>
      <c r="D13" s="157">
        <v>39639388</v>
      </c>
      <c r="E13" s="160">
        <v>2016</v>
      </c>
      <c r="F13" s="157">
        <v>46668600</v>
      </c>
      <c r="G13" s="160">
        <v>2034</v>
      </c>
      <c r="H13" s="157">
        <v>47721677</v>
      </c>
      <c r="I13" s="160"/>
      <c r="J13" s="161"/>
      <c r="K13"/>
      <c r="L13"/>
    </row>
    <row r="14" spans="1:12" ht="12.75">
      <c r="A14" s="156">
        <v>1981</v>
      </c>
      <c r="B14" s="157">
        <v>37741480</v>
      </c>
      <c r="C14" s="159" t="s">
        <v>103</v>
      </c>
      <c r="D14" s="157">
        <v>39802827</v>
      </c>
      <c r="E14" s="160">
        <v>2017</v>
      </c>
      <c r="F14" s="157">
        <v>46766352</v>
      </c>
      <c r="G14" s="160">
        <v>2035</v>
      </c>
      <c r="H14" s="157">
        <v>47760810</v>
      </c>
      <c r="I14" s="160"/>
      <c r="J14" s="161"/>
      <c r="K14"/>
      <c r="L14"/>
    </row>
    <row r="15" spans="1:12" ht="12.75" customHeight="1">
      <c r="A15" s="156">
        <v>1982</v>
      </c>
      <c r="B15" s="157">
        <v>37943702</v>
      </c>
      <c r="C15" s="159" t="s">
        <v>159</v>
      </c>
      <c r="D15" s="157">
        <v>40049708</v>
      </c>
      <c r="E15" s="160">
        <v>2018</v>
      </c>
      <c r="F15" s="157">
        <v>46861257</v>
      </c>
      <c r="G15" s="160">
        <v>2036</v>
      </c>
      <c r="H15" s="157">
        <v>47798849</v>
      </c>
      <c r="I15" s="160"/>
      <c r="J15" s="161"/>
      <c r="K15"/>
      <c r="L15"/>
    </row>
    <row r="16" spans="1:12" ht="12.75">
      <c r="A16" s="156">
        <v>1983</v>
      </c>
      <c r="B16" s="157">
        <v>38123298</v>
      </c>
      <c r="C16" s="159" t="s">
        <v>104</v>
      </c>
      <c r="D16" s="157">
        <v>40476723</v>
      </c>
      <c r="E16" s="160">
        <v>2019</v>
      </c>
      <c r="F16" s="157">
        <v>46955030</v>
      </c>
      <c r="G16" s="160">
        <v>2037</v>
      </c>
      <c r="H16" s="157">
        <v>47835516</v>
      </c>
      <c r="I16" s="160"/>
      <c r="J16" s="161"/>
      <c r="K16"/>
      <c r="L16"/>
    </row>
    <row r="17" spans="1:12" ht="13.5" customHeight="1">
      <c r="A17" s="156">
        <v>1984</v>
      </c>
      <c r="B17" s="157">
        <v>38279484</v>
      </c>
      <c r="C17" s="159" t="s">
        <v>160</v>
      </c>
      <c r="D17" s="157">
        <v>40964244</v>
      </c>
      <c r="E17" s="160">
        <v>2020</v>
      </c>
      <c r="F17" s="157">
        <v>47037942</v>
      </c>
      <c r="G17" s="160">
        <v>2038</v>
      </c>
      <c r="H17" s="157">
        <v>47870472</v>
      </c>
      <c r="I17" s="160"/>
      <c r="J17" s="161"/>
      <c r="K17"/>
      <c r="L17"/>
    </row>
    <row r="18" spans="1:12" ht="12.75">
      <c r="A18" s="156">
        <v>1985</v>
      </c>
      <c r="B18" s="157">
        <v>38419709</v>
      </c>
      <c r="C18" s="159" t="s">
        <v>105</v>
      </c>
      <c r="D18" s="157">
        <v>42004575</v>
      </c>
      <c r="E18" s="160">
        <v>2021</v>
      </c>
      <c r="F18" s="157">
        <v>47111888</v>
      </c>
      <c r="G18" s="160">
        <v>2039</v>
      </c>
      <c r="H18" s="157">
        <v>47903099</v>
      </c>
      <c r="I18" s="160"/>
      <c r="J18" s="161"/>
      <c r="K18"/>
      <c r="L18"/>
    </row>
    <row r="19" spans="1:12" ht="12.75">
      <c r="A19" s="156">
        <v>1986</v>
      </c>
      <c r="B19" s="157">
        <v>38536531</v>
      </c>
      <c r="C19" s="159" t="s">
        <v>106</v>
      </c>
      <c r="D19" s="157">
        <v>42640220</v>
      </c>
      <c r="E19" s="160">
        <v>2022</v>
      </c>
      <c r="F19" s="157">
        <v>47178020</v>
      </c>
      <c r="G19" s="160">
        <v>2040</v>
      </c>
      <c r="H19" s="157">
        <v>47932948</v>
      </c>
      <c r="I19" s="160"/>
      <c r="J19" s="161"/>
      <c r="K19"/>
      <c r="L19"/>
    </row>
    <row r="20" spans="1:12" ht="12.75">
      <c r="A20" s="156">
        <v>1987</v>
      </c>
      <c r="B20" s="157">
        <v>38631722</v>
      </c>
      <c r="C20" s="159" t="s">
        <v>107</v>
      </c>
      <c r="D20" s="157">
        <v>43209511</v>
      </c>
      <c r="E20" s="160">
        <v>2023</v>
      </c>
      <c r="F20" s="157">
        <v>47237542</v>
      </c>
      <c r="G20" s="160">
        <v>2041</v>
      </c>
      <c r="H20" s="157">
        <v>47959400</v>
      </c>
      <c r="I20" s="160"/>
      <c r="J20" s="161"/>
      <c r="K20"/>
      <c r="L20"/>
    </row>
    <row r="21" spans="1:12" ht="12.75">
      <c r="A21" s="156">
        <v>1988</v>
      </c>
      <c r="B21" s="157">
        <v>38716779</v>
      </c>
      <c r="C21" s="159" t="s">
        <v>108</v>
      </c>
      <c r="D21" s="157">
        <v>43739556</v>
      </c>
      <c r="E21" s="160">
        <v>2024</v>
      </c>
      <c r="F21" s="157">
        <v>47291687</v>
      </c>
      <c r="G21" s="160">
        <v>2042</v>
      </c>
      <c r="H21" s="157">
        <v>47981684</v>
      </c>
      <c r="I21" s="160"/>
      <c r="J21" s="161"/>
      <c r="K21"/>
      <c r="L21"/>
    </row>
    <row r="22" spans="1:12" ht="12.75">
      <c r="A22" s="156">
        <v>1989</v>
      </c>
      <c r="B22" s="157">
        <v>38792361</v>
      </c>
      <c r="C22" s="159" t="s">
        <v>109</v>
      </c>
      <c r="D22" s="157">
        <v>44231870</v>
      </c>
      <c r="E22" s="160">
        <v>2025</v>
      </c>
      <c r="F22" s="157">
        <v>47341590</v>
      </c>
      <c r="G22" s="160">
        <v>2043</v>
      </c>
      <c r="H22" s="157">
        <v>47999022</v>
      </c>
      <c r="I22" s="160"/>
      <c r="J22" s="161"/>
      <c r="K22"/>
      <c r="L22"/>
    </row>
    <row r="23" spans="1:12" ht="13.5" thickBot="1">
      <c r="A23" s="162">
        <v>1990</v>
      </c>
      <c r="B23" s="163">
        <v>38851322</v>
      </c>
      <c r="C23" s="164" t="s">
        <v>110</v>
      </c>
      <c r="D23" s="163">
        <v>44687483</v>
      </c>
      <c r="E23" s="165">
        <v>2026</v>
      </c>
      <c r="F23" s="163">
        <v>47388315</v>
      </c>
      <c r="G23" s="165">
        <v>2044</v>
      </c>
      <c r="H23" s="163">
        <v>48010873</v>
      </c>
      <c r="I23" s="165"/>
      <c r="J23" s="166"/>
      <c r="K23"/>
      <c r="L23"/>
    </row>
    <row r="24" spans="1:12" ht="12.75">
      <c r="A24" s="568" t="s">
        <v>468</v>
      </c>
      <c r="B24" s="568"/>
      <c r="C24" s="568"/>
      <c r="D24" s="167"/>
      <c r="E24" s="168"/>
      <c r="F24" s="167"/>
      <c r="G24" s="168"/>
      <c r="H24" s="167"/>
      <c r="I24" s="168"/>
      <c r="J24" s="169"/>
      <c r="K24"/>
      <c r="L24"/>
    </row>
    <row r="25" spans="1:11" ht="12.75" customHeight="1">
      <c r="A25" s="29" t="s">
        <v>161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422" t="s">
        <v>417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3">
    <mergeCell ref="A1:J1"/>
    <mergeCell ref="A3:J3"/>
    <mergeCell ref="A24:C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10"/>
  <sheetViews>
    <sheetView showGridLines="0" view="pageBreakPreview" zoomScale="75" zoomScaleNormal="75" zoomScaleSheetLayoutView="75" workbookViewId="0" topLeftCell="A1">
      <selection activeCell="A23" sqref="A23:D23"/>
    </sheetView>
  </sheetViews>
  <sheetFormatPr defaultColWidth="11.421875" defaultRowHeight="12.75"/>
  <cols>
    <col min="1" max="11" width="10.7109375" style="32" customWidth="1"/>
    <col min="12" max="14" width="11.421875" style="32" customWidth="1"/>
    <col min="15" max="17" width="11.8515625" style="32" customWidth="1"/>
    <col min="18" max="19" width="13.421875" style="32" customWidth="1"/>
    <col min="20" max="20" width="11.421875" style="32" customWidth="1"/>
    <col min="21" max="21" width="11.57421875" style="32" hidden="1" customWidth="1"/>
    <col min="22" max="22" width="11.140625" style="32" hidden="1" customWidth="1"/>
    <col min="23" max="23" width="11.421875" style="32" customWidth="1"/>
    <col min="24" max="24" width="12.57421875" style="32" customWidth="1"/>
    <col min="25" max="25" width="12.00390625" style="32" customWidth="1"/>
    <col min="26" max="26" width="11.57421875" style="32" customWidth="1"/>
    <col min="27" max="16384" width="11.421875" style="32" customWidth="1"/>
  </cols>
  <sheetData>
    <row r="1" spans="1:11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26" t="s">
        <v>351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1" ht="15">
      <c r="A4" s="626" t="s">
        <v>214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</row>
    <row r="5" spans="1:11" ht="13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633" t="s">
        <v>1</v>
      </c>
      <c r="B6" s="635" t="s">
        <v>3</v>
      </c>
      <c r="C6" s="623" t="s">
        <v>352</v>
      </c>
      <c r="D6" s="625"/>
      <c r="E6" s="623" t="s">
        <v>146</v>
      </c>
      <c r="F6" s="624"/>
      <c r="G6" s="624"/>
      <c r="H6" s="624"/>
      <c r="I6" s="624"/>
      <c r="J6" s="624"/>
      <c r="K6" s="624"/>
    </row>
    <row r="7" spans="1:11" ht="13.5" thickBot="1">
      <c r="A7" s="634"/>
      <c r="B7" s="636"/>
      <c r="C7" s="238" t="s">
        <v>54</v>
      </c>
      <c r="D7" s="238" t="s">
        <v>5</v>
      </c>
      <c r="E7" s="238" t="s">
        <v>55</v>
      </c>
      <c r="F7" s="238" t="s">
        <v>166</v>
      </c>
      <c r="G7" s="238" t="s">
        <v>56</v>
      </c>
      <c r="H7" s="238" t="s">
        <v>57</v>
      </c>
      <c r="I7" s="238" t="s">
        <v>58</v>
      </c>
      <c r="J7" s="238" t="s">
        <v>59</v>
      </c>
      <c r="K7" s="239" t="s">
        <v>147</v>
      </c>
    </row>
    <row r="8" spans="1:11" ht="12.75">
      <c r="A8" s="201">
        <v>1997</v>
      </c>
      <c r="B8" s="240">
        <v>100</v>
      </c>
      <c r="C8" s="202">
        <v>71.27414860391613</v>
      </c>
      <c r="D8" s="202">
        <v>28.72585139608386</v>
      </c>
      <c r="E8" s="202">
        <v>3.6674085018047156</v>
      </c>
      <c r="F8" s="202">
        <v>19.33010416861476</v>
      </c>
      <c r="G8" s="202">
        <v>24.231826597594956</v>
      </c>
      <c r="H8" s="202">
        <v>19.32823399599783</v>
      </c>
      <c r="I8" s="202">
        <v>21.184855400501327</v>
      </c>
      <c r="J8" s="202">
        <v>9.80344485796039</v>
      </c>
      <c r="K8" s="203">
        <v>2.4541264775260174</v>
      </c>
    </row>
    <row r="9" spans="1:16" ht="12.75">
      <c r="A9" s="204">
        <v>1998</v>
      </c>
      <c r="B9" s="241">
        <v>100</v>
      </c>
      <c r="C9" s="205">
        <v>72.37892899823586</v>
      </c>
      <c r="D9" s="205">
        <v>27.621071001764136</v>
      </c>
      <c r="E9" s="205">
        <v>3.8052241212512095</v>
      </c>
      <c r="F9" s="205">
        <v>19.246163476677353</v>
      </c>
      <c r="G9" s="205">
        <v>24.787070584441448</v>
      </c>
      <c r="H9" s="205">
        <v>20.441223893620652</v>
      </c>
      <c r="I9" s="205">
        <v>20.600565282546427</v>
      </c>
      <c r="J9" s="205">
        <v>8.940190071513934</v>
      </c>
      <c r="K9" s="206">
        <v>2.1795625699489705</v>
      </c>
      <c r="L9" s="35"/>
      <c r="M9" s="35"/>
      <c r="N9" s="35"/>
      <c r="O9" s="35"/>
      <c r="P9" s="35"/>
    </row>
    <row r="10" spans="1:16" ht="12.75">
      <c r="A10" s="204">
        <v>1999</v>
      </c>
      <c r="B10" s="241">
        <v>100</v>
      </c>
      <c r="C10" s="205">
        <v>71.74549193293262</v>
      </c>
      <c r="D10" s="205">
        <v>28.25450806706738</v>
      </c>
      <c r="E10" s="205">
        <v>3.665770325846251</v>
      </c>
      <c r="F10" s="205">
        <v>19.271986713065484</v>
      </c>
      <c r="G10" s="205">
        <v>25.019772223979754</v>
      </c>
      <c r="H10" s="205">
        <v>21.221527997469153</v>
      </c>
      <c r="I10" s="205">
        <v>20.588816830117054</v>
      </c>
      <c r="J10" s="205">
        <v>8.258857956342931</v>
      </c>
      <c r="K10" s="206">
        <v>1.9732679531793735</v>
      </c>
      <c r="L10" s="35"/>
      <c r="M10" s="35"/>
      <c r="N10" s="35"/>
      <c r="O10" s="35"/>
      <c r="P10" s="35"/>
    </row>
    <row r="11" spans="1:16" ht="12.75">
      <c r="A11" s="204">
        <v>2000</v>
      </c>
      <c r="B11" s="241">
        <v>100</v>
      </c>
      <c r="C11" s="205">
        <v>70.41082687442272</v>
      </c>
      <c r="D11" s="205">
        <v>29.59118107706518</v>
      </c>
      <c r="E11" s="205">
        <v>3.5761615999357463</v>
      </c>
      <c r="F11" s="205">
        <v>18.561503554074136</v>
      </c>
      <c r="G11" s="205">
        <v>25.20581502750894</v>
      </c>
      <c r="H11" s="205">
        <v>22.52118388819726</v>
      </c>
      <c r="I11" s="205">
        <v>20.348580378298063</v>
      </c>
      <c r="J11" s="205">
        <v>8.045861611983456</v>
      </c>
      <c r="K11" s="206">
        <v>1.740893940002394</v>
      </c>
      <c r="L11" s="35"/>
      <c r="M11" s="35"/>
      <c r="N11" s="35"/>
      <c r="O11" s="35"/>
      <c r="P11" s="35"/>
    </row>
    <row r="12" spans="1:16" ht="12.75">
      <c r="A12" s="204">
        <v>2001</v>
      </c>
      <c r="B12" s="241">
        <v>100</v>
      </c>
      <c r="C12" s="205">
        <v>71.30640051353197</v>
      </c>
      <c r="D12" s="205">
        <v>28.695670179943264</v>
      </c>
      <c r="E12" s="205">
        <v>3.2613422235106535</v>
      </c>
      <c r="F12" s="205">
        <v>17.8452363696602</v>
      </c>
      <c r="G12" s="205">
        <v>26.33093823121363</v>
      </c>
      <c r="H12" s="205">
        <v>22.483589754208683</v>
      </c>
      <c r="I12" s="205">
        <v>20.251382187894727</v>
      </c>
      <c r="J12" s="205">
        <v>8.197875468494399</v>
      </c>
      <c r="K12" s="206">
        <v>1.6296357650176958</v>
      </c>
      <c r="L12" s="35"/>
      <c r="M12" s="35"/>
      <c r="N12" s="35"/>
      <c r="O12" s="35"/>
      <c r="P12" s="35"/>
    </row>
    <row r="13" spans="1:16" ht="12.75">
      <c r="A13" s="204">
        <v>2002</v>
      </c>
      <c r="B13" s="241">
        <v>100</v>
      </c>
      <c r="C13" s="205">
        <v>70.70492082411036</v>
      </c>
      <c r="D13" s="205">
        <v>29.29507917588967</v>
      </c>
      <c r="E13" s="205">
        <v>3.2862250979056697</v>
      </c>
      <c r="F13" s="205">
        <v>17.43785118338158</v>
      </c>
      <c r="G13" s="205">
        <v>26.047164992337823</v>
      </c>
      <c r="H13" s="205">
        <v>23.48459049889324</v>
      </c>
      <c r="I13" s="205">
        <v>19.77268857483399</v>
      </c>
      <c r="J13" s="205">
        <v>7.915460582325899</v>
      </c>
      <c r="K13" s="206">
        <v>2.0560190703217813</v>
      </c>
      <c r="L13" s="35"/>
      <c r="M13" s="35"/>
      <c r="N13" s="35"/>
      <c r="O13" s="35"/>
      <c r="P13" s="35"/>
    </row>
    <row r="14" spans="1:16" ht="12.75">
      <c r="A14" s="204">
        <v>2003</v>
      </c>
      <c r="B14" s="241">
        <v>100</v>
      </c>
      <c r="C14" s="205">
        <v>69.54389406571849</v>
      </c>
      <c r="D14" s="205">
        <v>30.460370599398683</v>
      </c>
      <c r="E14" s="205">
        <v>3.1977487848554618</v>
      </c>
      <c r="F14" s="205">
        <v>18.32739834104527</v>
      </c>
      <c r="G14" s="205">
        <v>25.291596477386612</v>
      </c>
      <c r="H14" s="205">
        <v>24.321385163230055</v>
      </c>
      <c r="I14" s="205">
        <v>19.38290295754526</v>
      </c>
      <c r="J14" s="205">
        <v>7.6145595667100245</v>
      </c>
      <c r="K14" s="206">
        <v>1.8644087092273054</v>
      </c>
      <c r="L14" s="35"/>
      <c r="M14" s="35"/>
      <c r="N14" s="35"/>
      <c r="O14" s="35"/>
      <c r="P14" s="35"/>
    </row>
    <row r="15" spans="1:16" ht="12.75">
      <c r="A15" s="204">
        <v>2004</v>
      </c>
      <c r="B15" s="241">
        <v>100</v>
      </c>
      <c r="C15" s="205">
        <v>69.90686222031903</v>
      </c>
      <c r="D15" s="205">
        <v>30.090996681297504</v>
      </c>
      <c r="E15" s="205">
        <v>2.714912750240874</v>
      </c>
      <c r="F15" s="205">
        <v>18.567605181458088</v>
      </c>
      <c r="G15" s="205">
        <v>25.421261106947863</v>
      </c>
      <c r="H15" s="205">
        <v>24.830317953109944</v>
      </c>
      <c r="I15" s="205">
        <v>19.852264211540522</v>
      </c>
      <c r="J15" s="205">
        <v>7.28615779895086</v>
      </c>
      <c r="K15" s="206">
        <v>1.3274809977518487</v>
      </c>
      <c r="L15" s="35"/>
      <c r="M15" s="35"/>
      <c r="N15" s="35"/>
      <c r="O15" s="35"/>
      <c r="P15" s="35"/>
    </row>
    <row r="16" spans="1:16" ht="12.75">
      <c r="A16" s="204">
        <v>2005</v>
      </c>
      <c r="B16" s="241">
        <v>100</v>
      </c>
      <c r="C16" s="205">
        <v>70.93484930517957</v>
      </c>
      <c r="D16" s="205">
        <v>29.06515069482043</v>
      </c>
      <c r="E16" s="205">
        <v>2.8650063165493593</v>
      </c>
      <c r="F16" s="205">
        <v>18.18936815635681</v>
      </c>
      <c r="G16" s="205">
        <v>25.218823317090777</v>
      </c>
      <c r="H16" s="205">
        <v>24.217199061541237</v>
      </c>
      <c r="I16" s="205">
        <v>20.034741021476265</v>
      </c>
      <c r="J16" s="205">
        <v>7.196354448655477</v>
      </c>
      <c r="K16" s="206">
        <v>2.2785076783300724</v>
      </c>
      <c r="L16" s="35"/>
      <c r="M16" s="35"/>
      <c r="N16" s="35"/>
      <c r="O16" s="35"/>
      <c r="P16" s="35"/>
    </row>
    <row r="17" spans="1:16" ht="12.75">
      <c r="A17" s="204">
        <v>2006</v>
      </c>
      <c r="B17" s="241">
        <v>100</v>
      </c>
      <c r="C17" s="205">
        <v>70.31472669742276</v>
      </c>
      <c r="D17" s="205">
        <v>29.687688703171414</v>
      </c>
      <c r="E17" s="205">
        <v>2.772879882128451</v>
      </c>
      <c r="F17" s="205">
        <v>17.772517572039323</v>
      </c>
      <c r="G17" s="205">
        <v>24.388299799521747</v>
      </c>
      <c r="H17" s="205">
        <v>26.141880630902634</v>
      </c>
      <c r="I17" s="205">
        <v>18.200525053425533</v>
      </c>
      <c r="J17" s="205">
        <v>7.2582787855365805</v>
      </c>
      <c r="K17" s="206">
        <v>3.4656182764457384</v>
      </c>
      <c r="L17" s="35"/>
      <c r="M17" s="35"/>
      <c r="N17" s="35"/>
      <c r="O17" s="35"/>
      <c r="P17" s="35"/>
    </row>
    <row r="18" spans="1:16" ht="12.75">
      <c r="A18" s="204">
        <v>2007</v>
      </c>
      <c r="B18" s="241">
        <v>100</v>
      </c>
      <c r="C18" s="205">
        <v>71.2</v>
      </c>
      <c r="D18" s="205">
        <v>28.8</v>
      </c>
      <c r="E18" s="205">
        <v>2.52</v>
      </c>
      <c r="F18" s="205">
        <v>17.405</v>
      </c>
      <c r="G18" s="205">
        <v>25.478</v>
      </c>
      <c r="H18" s="205">
        <v>26.461</v>
      </c>
      <c r="I18" s="205">
        <v>18.709</v>
      </c>
      <c r="J18" s="205">
        <v>7.375</v>
      </c>
      <c r="K18" s="206">
        <v>2.039</v>
      </c>
      <c r="L18" s="35"/>
      <c r="M18" s="35"/>
      <c r="N18" s="35"/>
      <c r="O18" s="35"/>
      <c r="P18" s="35"/>
    </row>
    <row r="19" spans="1:16" ht="12.75">
      <c r="A19" s="204" t="s">
        <v>482</v>
      </c>
      <c r="B19" s="241">
        <v>99.996947124191</v>
      </c>
      <c r="C19" s="205">
        <v>70.3033</v>
      </c>
      <c r="D19" s="205">
        <v>29.6967</v>
      </c>
      <c r="E19" s="205">
        <v>1.9629991451947737</v>
      </c>
      <c r="F19" s="205">
        <v>14.440102576627185</v>
      </c>
      <c r="G19" s="205">
        <v>25.33276346318232</v>
      </c>
      <c r="H19" s="205">
        <v>25.995237513737944</v>
      </c>
      <c r="I19" s="205">
        <v>21.27243863719624</v>
      </c>
      <c r="J19" s="205">
        <v>8.548052265233851</v>
      </c>
      <c r="K19" s="206">
        <v>2.448406398827696</v>
      </c>
      <c r="L19" s="35"/>
      <c r="M19" s="35"/>
      <c r="N19" s="35"/>
      <c r="O19" s="35"/>
      <c r="P19" s="35"/>
    </row>
    <row r="20" spans="1:16" ht="12.75">
      <c r="A20" s="204">
        <v>2009</v>
      </c>
      <c r="B20" s="241">
        <v>100</v>
      </c>
      <c r="C20" s="205">
        <v>71.39794</v>
      </c>
      <c r="D20" s="205">
        <v>28.60206</v>
      </c>
      <c r="E20" s="205">
        <v>1.8349499125457147</v>
      </c>
      <c r="F20" s="205">
        <v>14.6064557163301</v>
      </c>
      <c r="G20" s="205">
        <v>24.309111146446178</v>
      </c>
      <c r="H20" s="205">
        <v>26.50977897916998</v>
      </c>
      <c r="I20" s="205">
        <v>21.733184926061377</v>
      </c>
      <c r="J20" s="205">
        <v>8.710446811893782</v>
      </c>
      <c r="K20" s="206">
        <v>2.29607250755287</v>
      </c>
      <c r="L20" s="35"/>
      <c r="M20" s="35"/>
      <c r="N20" s="35"/>
      <c r="O20" s="35"/>
      <c r="P20" s="35"/>
    </row>
    <row r="21" spans="1:16" ht="12.75">
      <c r="A21" s="204" t="s">
        <v>445</v>
      </c>
      <c r="B21" s="241">
        <v>100</v>
      </c>
      <c r="C21" s="205">
        <v>71.35834</v>
      </c>
      <c r="D21" s="205">
        <v>28.64166</v>
      </c>
      <c r="E21" s="205">
        <v>2.329</v>
      </c>
      <c r="F21" s="205">
        <v>17.04</v>
      </c>
      <c r="G21" s="205">
        <v>26.89</v>
      </c>
      <c r="H21" s="205">
        <v>26.1419</v>
      </c>
      <c r="I21" s="205">
        <v>19.092</v>
      </c>
      <c r="J21" s="205">
        <v>6.939</v>
      </c>
      <c r="K21" s="206">
        <v>1.85</v>
      </c>
      <c r="L21" s="35"/>
      <c r="M21" s="35"/>
      <c r="N21" s="35"/>
      <c r="O21" s="35"/>
      <c r="P21" s="35"/>
    </row>
    <row r="22" spans="1:16" s="57" customFormat="1" ht="13.5" thickBot="1">
      <c r="A22" s="208">
        <v>2011</v>
      </c>
      <c r="B22" s="242">
        <v>100</v>
      </c>
      <c r="C22" s="209">
        <v>70.85253</v>
      </c>
      <c r="D22" s="205">
        <v>29.1474</v>
      </c>
      <c r="E22" s="209">
        <v>1.829</v>
      </c>
      <c r="F22" s="209">
        <v>16.028</v>
      </c>
      <c r="G22" s="209">
        <v>27.448</v>
      </c>
      <c r="H22" s="209">
        <v>27.242</v>
      </c>
      <c r="I22" s="209">
        <v>19.129</v>
      </c>
      <c r="J22" s="209">
        <v>7.03</v>
      </c>
      <c r="K22" s="210">
        <v>1.29</v>
      </c>
      <c r="L22" s="125"/>
      <c r="M22" s="125"/>
      <c r="N22" s="125"/>
      <c r="O22" s="125"/>
      <c r="P22" s="125"/>
    </row>
    <row r="23" spans="1:10" ht="15" customHeight="1">
      <c r="A23" s="631" t="s">
        <v>468</v>
      </c>
      <c r="B23" s="631"/>
      <c r="C23" s="631"/>
      <c r="D23" s="631"/>
      <c r="E23" s="234"/>
      <c r="F23" s="234"/>
      <c r="G23" s="234"/>
      <c r="H23" s="234"/>
      <c r="I23" s="234"/>
      <c r="J23" s="64"/>
    </row>
    <row r="24" spans="1:12" ht="15" customHeight="1">
      <c r="A24" s="102" t="s">
        <v>240</v>
      </c>
      <c r="B24" s="65"/>
      <c r="C24" s="64"/>
      <c r="D24" s="64"/>
      <c r="E24" s="66"/>
      <c r="F24" s="64"/>
      <c r="G24" s="71"/>
      <c r="H24" s="71"/>
      <c r="I24" s="71"/>
      <c r="L24" s="35"/>
    </row>
    <row r="25" spans="1:11" ht="24" customHeight="1">
      <c r="A25" s="637" t="s">
        <v>369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</row>
    <row r="26" spans="1:10" ht="13.5" customHeight="1">
      <c r="A26" s="632" t="s">
        <v>481</v>
      </c>
      <c r="B26" s="632"/>
      <c r="C26" s="632"/>
      <c r="D26" s="632"/>
      <c r="E26" s="632"/>
      <c r="F26" s="632"/>
      <c r="G26" s="632"/>
      <c r="H26" s="64"/>
      <c r="I26" s="64"/>
      <c r="J26" s="64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8"/>
      <c r="CI44" s="78"/>
      <c r="CN44" s="78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8"/>
      <c r="CI45" s="78"/>
      <c r="CN45" s="78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8"/>
      <c r="CI46" s="78"/>
      <c r="CN46" s="78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8"/>
      <c r="CI47" s="78"/>
      <c r="CN47" s="78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8"/>
      <c r="CI48" s="78"/>
      <c r="CN48" s="78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8"/>
      <c r="CI49" s="78"/>
      <c r="CN49" s="78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5"/>
      <c r="BY50" s="35"/>
      <c r="BZ50" s="35"/>
      <c r="CA50" s="35"/>
    </row>
    <row r="51" spans="21:79" ht="12.75">
      <c r="U51" s="32">
        <v>81.4</v>
      </c>
      <c r="V51" s="32">
        <v>5.4</v>
      </c>
      <c r="AB51" s="32" t="e">
        <f>AE39*100/F38</f>
        <v>#DIV/0!</v>
      </c>
      <c r="BX51" s="35"/>
      <c r="BY51" s="35"/>
      <c r="BZ51" s="35"/>
      <c r="CA51" s="35"/>
    </row>
    <row r="52" spans="21:79" ht="12.75">
      <c r="U52" s="32">
        <v>82.3</v>
      </c>
      <c r="V52" s="32">
        <v>4.3</v>
      </c>
      <c r="AB52" s="32" t="e">
        <f>SUM(AB50:AB51)</f>
        <v>#DIV/0!</v>
      </c>
      <c r="BX52" s="35"/>
      <c r="BY52" s="35"/>
      <c r="BZ52" s="35"/>
      <c r="CA52" s="35"/>
    </row>
    <row r="53" spans="21:79" ht="12.75">
      <c r="U53" s="32">
        <v>76.7</v>
      </c>
      <c r="V53" s="32">
        <v>7.7</v>
      </c>
      <c r="BX53" s="35"/>
      <c r="BY53" s="35"/>
      <c r="BZ53" s="35"/>
      <c r="CA53" s="35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2">
        <v>79</v>
      </c>
      <c r="V54" s="32">
        <v>6.8</v>
      </c>
      <c r="BX54" s="35"/>
      <c r="BY54" s="35"/>
      <c r="BZ54" s="35"/>
      <c r="CA54" s="35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5"/>
      <c r="BY55" s="35"/>
      <c r="BZ55" s="35"/>
      <c r="CA55" s="79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5"/>
      <c r="BY56" s="35"/>
      <c r="BZ56" s="35"/>
      <c r="CA56" s="79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2">
        <v>9.8</v>
      </c>
      <c r="V108" s="32" t="s">
        <v>165</v>
      </c>
      <c r="X108" s="32">
        <v>2.7</v>
      </c>
      <c r="Y108" s="32" t="s">
        <v>165</v>
      </c>
    </row>
    <row r="109" spans="21:25" ht="12.75">
      <c r="U109" s="32">
        <v>8.3</v>
      </c>
      <c r="V109" s="32" t="s">
        <v>165</v>
      </c>
      <c r="X109" s="32">
        <v>3</v>
      </c>
      <c r="Y109" s="32" t="s">
        <v>165</v>
      </c>
    </row>
    <row r="110" spans="21:25" ht="12.75">
      <c r="U110" s="32">
        <v>8.9</v>
      </c>
      <c r="V110" s="32" t="s">
        <v>165</v>
      </c>
      <c r="X110" s="32">
        <v>2.5</v>
      </c>
      <c r="Y110" s="32" t="s">
        <v>165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4"/>
  <sheetViews>
    <sheetView showGridLines="0" view="pageBreakPreview" zoomScale="60" zoomScaleNormal="75" workbookViewId="0" topLeftCell="A1">
      <selection activeCell="A28" sqref="A28:I28"/>
    </sheetView>
  </sheetViews>
  <sheetFormatPr defaultColWidth="11.421875" defaultRowHeight="12.75"/>
  <cols>
    <col min="1" max="2" width="11.7109375" style="32" customWidth="1"/>
    <col min="3" max="3" width="12.7109375" style="32" customWidth="1"/>
    <col min="4" max="4" width="13.7109375" style="32" customWidth="1"/>
    <col min="5" max="9" width="11.7109375" style="32" customWidth="1"/>
    <col min="10" max="10" width="11.421875" style="32" customWidth="1"/>
    <col min="11" max="11" width="22.140625" style="32" customWidth="1"/>
    <col min="12" max="12" width="12.8515625" style="32" customWidth="1"/>
    <col min="13" max="13" width="10.140625" style="32" customWidth="1"/>
    <col min="14" max="16384" width="11.421875" style="32" customWidth="1"/>
  </cols>
  <sheetData>
    <row r="1" spans="1:13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9" ht="15">
      <c r="A3" s="626" t="s">
        <v>241</v>
      </c>
      <c r="B3" s="626"/>
      <c r="C3" s="626"/>
      <c r="D3" s="626"/>
      <c r="E3" s="626"/>
      <c r="F3" s="626"/>
      <c r="G3" s="626"/>
      <c r="H3" s="626"/>
      <c r="I3" s="626"/>
    </row>
    <row r="4" spans="1:9" ht="15">
      <c r="A4" s="626" t="s">
        <v>214</v>
      </c>
      <c r="B4" s="626"/>
      <c r="C4" s="626"/>
      <c r="D4" s="626"/>
      <c r="E4" s="626"/>
      <c r="F4" s="626"/>
      <c r="G4" s="626"/>
      <c r="H4" s="626"/>
      <c r="I4" s="626"/>
    </row>
    <row r="5" spans="1:9" ht="13.5" thickBot="1">
      <c r="A5" s="243"/>
      <c r="B5" s="243"/>
      <c r="C5" s="243"/>
      <c r="D5" s="243"/>
      <c r="E5" s="243"/>
      <c r="F5" s="243"/>
      <c r="G5" s="243"/>
      <c r="H5" s="243"/>
      <c r="I5" s="243"/>
    </row>
    <row r="6" spans="1:9" ht="12.75">
      <c r="A6" s="633" t="s">
        <v>1</v>
      </c>
      <c r="B6" s="635" t="s">
        <v>3</v>
      </c>
      <c r="C6" s="635" t="s">
        <v>244</v>
      </c>
      <c r="D6" s="247" t="s">
        <v>60</v>
      </c>
      <c r="E6" s="647" t="s">
        <v>245</v>
      </c>
      <c r="F6" s="640" t="s">
        <v>61</v>
      </c>
      <c r="G6" s="641"/>
      <c r="H6" s="633"/>
      <c r="I6" s="639" t="s">
        <v>246</v>
      </c>
    </row>
    <row r="7" spans="1:9" ht="12.75">
      <c r="A7" s="645"/>
      <c r="B7" s="646"/>
      <c r="C7" s="646"/>
      <c r="D7" s="248" t="s">
        <v>242</v>
      </c>
      <c r="E7" s="648"/>
      <c r="F7" s="642"/>
      <c r="G7" s="643"/>
      <c r="H7" s="644"/>
      <c r="I7" s="590"/>
    </row>
    <row r="8" spans="1:9" ht="12.75">
      <c r="A8" s="645"/>
      <c r="B8" s="646"/>
      <c r="C8" s="646"/>
      <c r="D8" s="248" t="s">
        <v>243</v>
      </c>
      <c r="E8" s="648"/>
      <c r="F8" s="638" t="s">
        <v>3</v>
      </c>
      <c r="G8" s="249" t="s">
        <v>62</v>
      </c>
      <c r="H8" s="249" t="s">
        <v>62</v>
      </c>
      <c r="I8" s="590"/>
    </row>
    <row r="9" spans="1:9" ht="13.5" thickBot="1">
      <c r="A9" s="634"/>
      <c r="B9" s="636"/>
      <c r="C9" s="636"/>
      <c r="D9" s="250" t="s">
        <v>167</v>
      </c>
      <c r="E9" s="649"/>
      <c r="F9" s="636"/>
      <c r="G9" s="250" t="s">
        <v>63</v>
      </c>
      <c r="H9" s="250" t="s">
        <v>64</v>
      </c>
      <c r="I9" s="591"/>
    </row>
    <row r="10" spans="1:22" ht="12.75">
      <c r="A10" s="201">
        <v>1997</v>
      </c>
      <c r="B10" s="244">
        <v>100</v>
      </c>
      <c r="C10" s="202">
        <v>3.526769173768063</v>
      </c>
      <c r="D10" s="202">
        <v>44.359021859948136</v>
      </c>
      <c r="E10" s="202">
        <v>12.968932492408317</v>
      </c>
      <c r="F10" s="202">
        <v>38.34522045201927</v>
      </c>
      <c r="G10" s="202">
        <v>2.109577621341238</v>
      </c>
      <c r="H10" s="202">
        <v>36.23564283067803</v>
      </c>
      <c r="I10" s="203">
        <v>0.8000560218562143</v>
      </c>
      <c r="J10" s="35"/>
      <c r="N10" s="80"/>
      <c r="V10" s="35"/>
    </row>
    <row r="11" spans="1:14" ht="12.75">
      <c r="A11" s="204">
        <v>1998</v>
      </c>
      <c r="B11" s="245">
        <v>100</v>
      </c>
      <c r="C11" s="205">
        <v>4.078198123429466</v>
      </c>
      <c r="D11" s="205">
        <v>43.52767595730457</v>
      </c>
      <c r="E11" s="205">
        <v>12.35369400814427</v>
      </c>
      <c r="F11" s="205">
        <v>39.40337044977754</v>
      </c>
      <c r="G11" s="205">
        <v>2.1232450376927865</v>
      </c>
      <c r="H11" s="205">
        <v>37.28012541208475</v>
      </c>
      <c r="I11" s="206">
        <v>0.6370614613441461</v>
      </c>
      <c r="J11" s="35"/>
      <c r="N11" s="80"/>
    </row>
    <row r="12" spans="1:14" ht="12.75">
      <c r="A12" s="204">
        <v>1999</v>
      </c>
      <c r="B12" s="245">
        <v>100</v>
      </c>
      <c r="C12" s="205">
        <v>4.410222179841709</v>
      </c>
      <c r="D12" s="205">
        <v>42.96271574330123</v>
      </c>
      <c r="E12" s="205">
        <v>10.65262347905545</v>
      </c>
      <c r="F12" s="205">
        <v>40.93878134833604</v>
      </c>
      <c r="G12" s="205">
        <v>1.914274816439401</v>
      </c>
      <c r="H12" s="205">
        <v>39.02450653189664</v>
      </c>
      <c r="I12" s="206">
        <v>1.0356572494655651</v>
      </c>
      <c r="J12" s="35"/>
      <c r="N12" s="80"/>
    </row>
    <row r="13" spans="1:10" ht="12.75">
      <c r="A13" s="204">
        <v>2000</v>
      </c>
      <c r="B13" s="245">
        <v>100</v>
      </c>
      <c r="C13" s="205">
        <v>4.345078979343864</v>
      </c>
      <c r="D13" s="205">
        <v>42.47144592952612</v>
      </c>
      <c r="E13" s="205">
        <v>10.287760899098432</v>
      </c>
      <c r="F13" s="205">
        <v>42.048602673147016</v>
      </c>
      <c r="G13" s="205">
        <v>2.051032806804374</v>
      </c>
      <c r="H13" s="205">
        <v>39.997569866342644</v>
      </c>
      <c r="I13" s="206">
        <v>0.8471115188845673</v>
      </c>
      <c r="J13" s="35"/>
    </row>
    <row r="14" spans="1:10" ht="12.75">
      <c r="A14" s="204">
        <v>2001</v>
      </c>
      <c r="B14" s="245">
        <v>100</v>
      </c>
      <c r="C14" s="205">
        <v>4.575569853380851</v>
      </c>
      <c r="D14" s="205">
        <v>40.96725585400273</v>
      </c>
      <c r="E14" s="205">
        <v>9.181445777221773</v>
      </c>
      <c r="F14" s="205">
        <v>44.62914683441364</v>
      </c>
      <c r="G14" s="205">
        <v>1.6886316343371044</v>
      </c>
      <c r="H14" s="205">
        <v>42.94051520007653</v>
      </c>
      <c r="I14" s="206">
        <v>0.6465816809810008</v>
      </c>
      <c r="J14" s="35"/>
    </row>
    <row r="15" spans="1:10" ht="12.75">
      <c r="A15" s="204">
        <v>2002</v>
      </c>
      <c r="B15" s="245">
        <v>100</v>
      </c>
      <c r="C15" s="205">
        <v>4.972375690607735</v>
      </c>
      <c r="D15" s="205">
        <v>40.447011551983934</v>
      </c>
      <c r="E15" s="205">
        <v>8.9</v>
      </c>
      <c r="F15" s="205">
        <v>44.964841788046215</v>
      </c>
      <c r="G15" s="205">
        <v>1.7830236062280267</v>
      </c>
      <c r="H15" s="205">
        <v>43.18181818181819</v>
      </c>
      <c r="I15" s="206">
        <v>0.7157709693621186</v>
      </c>
      <c r="J15" s="35"/>
    </row>
    <row r="16" spans="1:10" ht="12.75">
      <c r="A16" s="204">
        <v>2003</v>
      </c>
      <c r="B16" s="245">
        <v>100</v>
      </c>
      <c r="C16" s="205">
        <v>5.257315842583249</v>
      </c>
      <c r="D16" s="205">
        <v>37.928859737638746</v>
      </c>
      <c r="E16" s="205">
        <v>8.990553019849273</v>
      </c>
      <c r="F16" s="205">
        <v>46.851664984863774</v>
      </c>
      <c r="G16" s="205">
        <v>2.0913218970736627</v>
      </c>
      <c r="H16" s="205">
        <v>44.76034308779011</v>
      </c>
      <c r="I16" s="206">
        <v>0.9716064150649544</v>
      </c>
      <c r="J16" s="35"/>
    </row>
    <row r="17" spans="1:12" ht="12.75">
      <c r="A17" s="204">
        <v>2004</v>
      </c>
      <c r="B17" s="245">
        <v>100</v>
      </c>
      <c r="C17" s="205">
        <v>4.868800242681631</v>
      </c>
      <c r="D17" s="205">
        <v>36.87496840082917</v>
      </c>
      <c r="E17" s="205">
        <v>8.4</v>
      </c>
      <c r="F17" s="205">
        <v>48.77648010516203</v>
      </c>
      <c r="G17" s="205">
        <v>1.6128216795591284</v>
      </c>
      <c r="H17" s="205">
        <v>47.163658425602904</v>
      </c>
      <c r="I17" s="206">
        <v>1.079751251327174</v>
      </c>
      <c r="J17" s="35"/>
      <c r="K17" s="70"/>
      <c r="L17" s="70"/>
    </row>
    <row r="18" spans="1:12" ht="12.75">
      <c r="A18" s="204">
        <v>2005</v>
      </c>
      <c r="B18" s="245">
        <v>100</v>
      </c>
      <c r="C18" s="205">
        <v>4.766663335665034</v>
      </c>
      <c r="D18" s="205">
        <v>35.10542620165884</v>
      </c>
      <c r="E18" s="205">
        <v>8.693914260017987</v>
      </c>
      <c r="F18" s="205">
        <v>48.99570300789447</v>
      </c>
      <c r="G18" s="205">
        <v>1.5189367442790047</v>
      </c>
      <c r="H18" s="205">
        <v>47.47676626361547</v>
      </c>
      <c r="I18" s="206">
        <v>2.4382931947636806</v>
      </c>
      <c r="J18" s="35"/>
      <c r="K18" s="70"/>
      <c r="L18" s="70"/>
    </row>
    <row r="19" spans="1:12" ht="12.75">
      <c r="A19" s="204">
        <v>2006</v>
      </c>
      <c r="B19" s="245">
        <v>100</v>
      </c>
      <c r="C19" s="205">
        <v>5.681607582536868</v>
      </c>
      <c r="D19" s="205">
        <v>34.206136983399965</v>
      </c>
      <c r="E19" s="205">
        <v>7.296603214106062</v>
      </c>
      <c r="F19" s="205">
        <v>51.2019485333051</v>
      </c>
      <c r="G19" s="205">
        <v>1.4719898337392792</v>
      </c>
      <c r="H19" s="205">
        <v>49.72995869956582</v>
      </c>
      <c r="I19" s="206">
        <v>1.613703686652002</v>
      </c>
      <c r="J19" s="35"/>
      <c r="K19" s="70"/>
      <c r="L19" s="70"/>
    </row>
    <row r="20" spans="1:12" ht="12.75">
      <c r="A20" s="204">
        <v>2007</v>
      </c>
      <c r="B20" s="245">
        <v>100.00079414386428</v>
      </c>
      <c r="C20" s="205">
        <v>5.821020501877312</v>
      </c>
      <c r="D20" s="205">
        <v>33.60525107371491</v>
      </c>
      <c r="E20" s="205">
        <v>5.756192431322763</v>
      </c>
      <c r="F20" s="205">
        <v>53.418330136949294</v>
      </c>
      <c r="G20" s="205">
        <v>1.653115799141028</v>
      </c>
      <c r="H20" s="205">
        <v>51.76521433780827</v>
      </c>
      <c r="I20" s="206">
        <v>1.4</v>
      </c>
      <c r="J20" s="35"/>
      <c r="K20" s="70"/>
      <c r="L20" s="70"/>
    </row>
    <row r="21" spans="1:12" ht="12.75">
      <c r="A21" s="204" t="s">
        <v>483</v>
      </c>
      <c r="B21" s="245">
        <v>99.95590408426875</v>
      </c>
      <c r="C21" s="205">
        <v>6.1162079</v>
      </c>
      <c r="D21" s="205">
        <v>33.2797377</v>
      </c>
      <c r="E21" s="205">
        <v>5.10734891</v>
      </c>
      <c r="F21" s="205">
        <v>47.6307</v>
      </c>
      <c r="G21" s="205">
        <v>1.0719</v>
      </c>
      <c r="H21" s="205">
        <v>46.558884</v>
      </c>
      <c r="I21" s="206">
        <v>0.416154</v>
      </c>
      <c r="J21" s="35"/>
      <c r="K21" s="70"/>
      <c r="L21" s="70"/>
    </row>
    <row r="22" spans="1:12" ht="12.75">
      <c r="A22" s="204">
        <v>2009</v>
      </c>
      <c r="B22" s="245">
        <v>100.04348641342999</v>
      </c>
      <c r="C22" s="205">
        <v>6.11620795</v>
      </c>
      <c r="D22" s="205">
        <v>33.9607176</v>
      </c>
      <c r="E22" s="205">
        <v>4.779469732</v>
      </c>
      <c r="F22" s="205">
        <v>53.6839119</v>
      </c>
      <c r="G22" s="205">
        <v>0.99624831</v>
      </c>
      <c r="H22" s="205">
        <v>52.68766</v>
      </c>
      <c r="I22" s="206">
        <v>0.277436</v>
      </c>
      <c r="J22" s="35"/>
      <c r="K22" s="70"/>
      <c r="L22" s="70"/>
    </row>
    <row r="23" spans="1:12" ht="12.75">
      <c r="A23" s="204" t="s">
        <v>445</v>
      </c>
      <c r="B23" s="245">
        <v>100</v>
      </c>
      <c r="C23" s="205">
        <v>5.87975661</v>
      </c>
      <c r="D23" s="205">
        <v>32.6555062</v>
      </c>
      <c r="E23" s="205">
        <v>4.38538415</v>
      </c>
      <c r="F23" s="205">
        <v>56.4015259</v>
      </c>
      <c r="G23" s="205">
        <v>1.08452347</v>
      </c>
      <c r="H23" s="205">
        <v>55.3170024</v>
      </c>
      <c r="I23" s="206">
        <v>0.20807718</v>
      </c>
      <c r="J23" s="35"/>
      <c r="K23" s="70"/>
      <c r="L23" s="70"/>
    </row>
    <row r="24" spans="1:12" ht="13.5" thickBot="1">
      <c r="A24" s="208">
        <v>2011</v>
      </c>
      <c r="B24" s="246">
        <v>100</v>
      </c>
      <c r="C24" s="209">
        <v>5.462737617575479</v>
      </c>
      <c r="D24" s="209">
        <v>32.41136617772808</v>
      </c>
      <c r="E24" s="209">
        <v>4.578043807143327</v>
      </c>
      <c r="F24" s="209">
        <v>56.91310925475234</v>
      </c>
      <c r="G24" s="209">
        <v>1.4865487074919421</v>
      </c>
      <c r="H24" s="209">
        <v>55.4265605472604</v>
      </c>
      <c r="I24" s="210">
        <v>0.03288824574097217</v>
      </c>
      <c r="J24" s="35"/>
      <c r="K24" s="70"/>
      <c r="L24" s="70"/>
    </row>
    <row r="25" spans="1:10" s="81" customFormat="1" ht="15" customHeight="1">
      <c r="A25" s="631" t="s">
        <v>468</v>
      </c>
      <c r="B25" s="631"/>
      <c r="C25" s="631"/>
      <c r="D25" s="631"/>
      <c r="E25" s="234"/>
      <c r="F25" s="234"/>
      <c r="G25" s="211"/>
      <c r="H25" s="211"/>
      <c r="I25" s="211"/>
      <c r="J25" s="64"/>
    </row>
    <row r="26" spans="1:9" ht="13.5" customHeight="1">
      <c r="A26" s="102" t="s">
        <v>247</v>
      </c>
      <c r="B26" s="65"/>
      <c r="C26" s="64"/>
      <c r="D26" s="64"/>
      <c r="E26" s="66"/>
      <c r="F26" s="64"/>
      <c r="G26" s="71"/>
      <c r="H26" s="71"/>
      <c r="I26" s="71"/>
    </row>
    <row r="27" spans="1:9" ht="27" customHeight="1">
      <c r="A27" s="637" t="s">
        <v>369</v>
      </c>
      <c r="B27" s="637"/>
      <c r="C27" s="637"/>
      <c r="D27" s="637"/>
      <c r="E27" s="637"/>
      <c r="F27" s="637"/>
      <c r="G27" s="637"/>
      <c r="H27" s="637"/>
      <c r="I27" s="637"/>
    </row>
    <row r="28" spans="1:15" ht="12.75">
      <c r="A28" s="555" t="s">
        <v>444</v>
      </c>
      <c r="B28" s="555"/>
      <c r="C28" s="555"/>
      <c r="D28" s="555"/>
      <c r="E28" s="555"/>
      <c r="F28" s="555"/>
      <c r="G28" s="555"/>
      <c r="H28" s="555"/>
      <c r="I28" s="555"/>
      <c r="J28" s="436"/>
      <c r="K28" s="436"/>
      <c r="L28" s="145"/>
      <c r="M28" s="145"/>
      <c r="N28" s="145"/>
      <c r="O28" s="145"/>
    </row>
    <row r="29" spans="4:15" ht="12.75">
      <c r="D29" s="145"/>
      <c r="E29" s="145"/>
      <c r="F29" s="145"/>
      <c r="G29" s="145"/>
      <c r="H29" s="145"/>
      <c r="I29" s="145"/>
      <c r="J29" s="436"/>
      <c r="K29" s="436"/>
      <c r="L29" s="145"/>
      <c r="M29" s="145"/>
      <c r="N29" s="145"/>
      <c r="O29" s="145"/>
    </row>
    <row r="30" spans="4:15" ht="12.75">
      <c r="D30" s="145"/>
      <c r="E30" s="145"/>
      <c r="F30" s="145"/>
      <c r="G30" s="145"/>
      <c r="H30" s="145"/>
      <c r="I30" s="145"/>
      <c r="J30" s="436"/>
      <c r="K30" s="436"/>
      <c r="L30" s="145"/>
      <c r="M30" s="145"/>
      <c r="N30" s="145"/>
      <c r="O30" s="145"/>
    </row>
    <row r="31" spans="4:15" ht="12.75">
      <c r="D31" s="145"/>
      <c r="E31" s="145"/>
      <c r="F31" s="145"/>
      <c r="G31" s="145"/>
      <c r="H31" s="145"/>
      <c r="I31" s="145"/>
      <c r="J31" s="436"/>
      <c r="K31" s="145"/>
      <c r="L31" s="145"/>
      <c r="M31" s="145"/>
      <c r="N31" s="145"/>
      <c r="O31" s="145"/>
    </row>
    <row r="32" spans="4:15" ht="12.75">
      <c r="D32" s="145"/>
      <c r="E32" s="145"/>
      <c r="F32" s="145"/>
      <c r="G32" s="145"/>
      <c r="H32" s="145"/>
      <c r="I32" s="145"/>
      <c r="J32" s="436"/>
      <c r="K32" s="145"/>
      <c r="L32" s="145"/>
      <c r="M32" s="145"/>
      <c r="N32" s="145"/>
      <c r="O32" s="145"/>
    </row>
    <row r="33" spans="4:15" ht="12.75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4:15" ht="12.75"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4:15" ht="12.75"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4:15" ht="12.75"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1:15" ht="12.75">
      <c r="A37"/>
      <c r="B37"/>
      <c r="C37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</row>
    <row r="38" spans="1:15" ht="12.75">
      <c r="A38"/>
      <c r="B38"/>
      <c r="C3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ht="12.75">
      <c r="A39"/>
      <c r="B39"/>
      <c r="C39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12.75">
      <c r="A40"/>
      <c r="B40"/>
      <c r="C40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3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  <mergeCell ref="A25:D25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view="pageBreakPreview" zoomScale="75" zoomScaleNormal="75" zoomScaleSheetLayoutView="75" workbookViewId="0" topLeftCell="A1">
      <selection activeCell="F33" sqref="F33"/>
    </sheetView>
  </sheetViews>
  <sheetFormatPr defaultColWidth="12.57421875" defaultRowHeight="12.75"/>
  <cols>
    <col min="1" max="1" width="30.7109375" style="82" customWidth="1"/>
    <col min="2" max="7" width="13.28125" style="82" customWidth="1"/>
    <col min="8" max="8" width="15.421875" style="82" customWidth="1"/>
    <col min="9" max="9" width="33.57421875" style="82" customWidth="1"/>
    <col min="10" max="11" width="11.28125" style="82" customWidth="1"/>
    <col min="12" max="12" width="13.7109375" style="82" customWidth="1"/>
    <col min="13" max="13" width="12.8515625" style="82" customWidth="1"/>
    <col min="14" max="14" width="12.7109375" style="82" customWidth="1"/>
    <col min="15" max="15" width="14.28125" style="82" customWidth="1"/>
    <col min="16" max="16" width="12.7109375" style="82" customWidth="1"/>
    <col min="17" max="17" width="10.28125" style="82" customWidth="1"/>
    <col min="18" max="18" width="9.7109375" style="82" customWidth="1"/>
    <col min="19" max="19" width="10.57421875" style="82" customWidth="1"/>
    <col min="20" max="20" width="11.00390625" style="82" customWidth="1"/>
    <col min="21" max="21" width="0.71875" style="82" customWidth="1"/>
    <col min="22" max="22" width="13.7109375" style="82" customWidth="1"/>
    <col min="23" max="23" width="15.00390625" style="82" customWidth="1"/>
    <col min="24" max="24" width="12.57421875" style="82" customWidth="1"/>
    <col min="25" max="25" width="9.7109375" style="82" customWidth="1"/>
    <col min="26" max="26" width="12.8515625" style="82" customWidth="1"/>
    <col min="27" max="27" width="8.140625" style="82" customWidth="1"/>
    <col min="28" max="28" width="15.00390625" style="82" customWidth="1"/>
    <col min="29" max="29" width="2.28125" style="82" customWidth="1"/>
    <col min="30" max="30" width="13.8515625" style="82" customWidth="1"/>
    <col min="31" max="31" width="0.13671875" style="82" customWidth="1"/>
    <col min="32" max="32" width="13.8515625" style="82" customWidth="1"/>
    <col min="33" max="33" width="13.00390625" style="82" customWidth="1"/>
    <col min="34" max="34" width="13.8515625" style="82" customWidth="1"/>
    <col min="35" max="35" width="2.28125" style="82" customWidth="1"/>
    <col min="36" max="40" width="19.140625" style="82" customWidth="1"/>
    <col min="41" max="41" width="2.28125" style="82" customWidth="1"/>
    <col min="42" max="42" width="37.00390625" style="82" customWidth="1"/>
    <col min="43" max="43" width="2.28125" style="82" customWidth="1"/>
    <col min="44" max="44" width="24.140625" style="82" customWidth="1"/>
    <col min="45" max="45" width="2.28125" style="82" customWidth="1"/>
    <col min="46" max="46" width="24.140625" style="82" customWidth="1"/>
    <col min="47" max="47" width="2.28125" style="82" customWidth="1"/>
    <col min="48" max="48" width="24.140625" style="82" customWidth="1"/>
    <col min="49" max="49" width="2.28125" style="82" customWidth="1"/>
    <col min="50" max="16384" width="19.140625" style="82" customWidth="1"/>
  </cols>
  <sheetData>
    <row r="1" spans="1:53" ht="18">
      <c r="A1" s="650" t="s">
        <v>220</v>
      </c>
      <c r="B1" s="650"/>
      <c r="C1" s="650"/>
      <c r="D1" s="650"/>
      <c r="E1" s="650"/>
      <c r="F1" s="650"/>
      <c r="G1" s="650"/>
      <c r="H1" s="45"/>
      <c r="I1" s="45"/>
      <c r="J1" s="45"/>
      <c r="K1" s="45"/>
      <c r="L1" s="45"/>
      <c r="M1" s="45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51" t="s">
        <v>353</v>
      </c>
      <c r="B3" s="651"/>
      <c r="C3" s="651"/>
      <c r="D3" s="651"/>
      <c r="E3" s="651"/>
      <c r="F3" s="651"/>
      <c r="G3" s="651"/>
      <c r="H3" s="32"/>
      <c r="I3" s="32"/>
      <c r="J3" s="32"/>
      <c r="K3" s="32"/>
      <c r="L3" s="32"/>
      <c r="M3" s="32"/>
      <c r="N3" s="32"/>
      <c r="O3" s="32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51" t="s">
        <v>211</v>
      </c>
      <c r="B4" s="651"/>
      <c r="C4" s="651"/>
      <c r="D4" s="651"/>
      <c r="E4" s="651"/>
      <c r="F4" s="651"/>
      <c r="G4" s="651"/>
      <c r="H4" s="32"/>
      <c r="I4" s="32"/>
      <c r="J4" s="32"/>
      <c r="K4" s="32"/>
      <c r="L4" s="32"/>
      <c r="M4" s="32"/>
      <c r="N4" s="32"/>
      <c r="O4" s="32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51" t="s">
        <v>212</v>
      </c>
      <c r="B5" s="651"/>
      <c r="C5" s="651"/>
      <c r="D5" s="651"/>
      <c r="E5" s="651"/>
      <c r="F5" s="651"/>
      <c r="G5" s="651"/>
      <c r="H5" s="32"/>
      <c r="I5" s="32"/>
      <c r="J5" s="32"/>
      <c r="K5" s="32"/>
      <c r="L5" s="32"/>
      <c r="M5" s="32"/>
      <c r="N5" s="32"/>
      <c r="O5" s="32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51"/>
      <c r="B6" s="251"/>
      <c r="C6" s="251"/>
      <c r="D6" s="251"/>
      <c r="E6" s="251"/>
      <c r="F6" s="251"/>
      <c r="G6" s="251"/>
      <c r="H6" s="32"/>
      <c r="I6" s="32"/>
      <c r="J6" s="32"/>
      <c r="K6" s="32"/>
      <c r="L6" s="32"/>
      <c r="M6" s="32"/>
      <c r="N6" s="32"/>
      <c r="O6" s="32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55" t="s">
        <v>142</v>
      </c>
      <c r="B7" s="652" t="s">
        <v>34</v>
      </c>
      <c r="C7" s="653"/>
      <c r="D7" s="652" t="s">
        <v>35</v>
      </c>
      <c r="E7" s="653"/>
      <c r="F7" s="652" t="s">
        <v>168</v>
      </c>
      <c r="G7" s="654"/>
      <c r="H7" s="32"/>
      <c r="I7" s="32"/>
      <c r="J7" s="32"/>
      <c r="K7" s="32"/>
      <c r="L7" s="32"/>
      <c r="M7" s="32"/>
      <c r="N7" s="32"/>
      <c r="O7" s="32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56"/>
      <c r="B8" s="256">
        <v>2010</v>
      </c>
      <c r="C8" s="256">
        <v>2011</v>
      </c>
      <c r="D8" s="256">
        <v>2010</v>
      </c>
      <c r="E8" s="256">
        <v>2011</v>
      </c>
      <c r="F8" s="257">
        <v>2010</v>
      </c>
      <c r="G8" s="256">
        <v>2011</v>
      </c>
      <c r="H8" s="32"/>
      <c r="I8" s="32"/>
      <c r="J8" s="32"/>
      <c r="K8" s="32"/>
      <c r="L8" s="32"/>
      <c r="M8" s="32"/>
      <c r="N8" s="32"/>
      <c r="O8" s="32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52" t="s">
        <v>36</v>
      </c>
      <c r="B9" s="222">
        <v>90.675</v>
      </c>
      <c r="C9" s="84">
        <f>E9+G9</f>
        <v>88.375</v>
      </c>
      <c r="D9" s="222">
        <v>86.6</v>
      </c>
      <c r="E9" s="222">
        <v>83.15</v>
      </c>
      <c r="F9" s="222">
        <v>4.075</v>
      </c>
      <c r="G9" s="82">
        <v>5.225</v>
      </c>
      <c r="H9" s="32"/>
      <c r="I9" s="4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125"/>
      <c r="AD9" s="35"/>
      <c r="AE9" s="35"/>
      <c r="AF9" s="3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53" t="s">
        <v>129</v>
      </c>
      <c r="B10" s="226">
        <v>16.725</v>
      </c>
      <c r="C10" s="84">
        <f aca="true" t="shared" si="0" ref="C10:C25">E10+G10</f>
        <v>16.525</v>
      </c>
      <c r="D10" s="226">
        <v>16.3</v>
      </c>
      <c r="E10" s="226">
        <v>16.075</v>
      </c>
      <c r="F10" s="226">
        <v>0.425</v>
      </c>
      <c r="G10" s="82">
        <v>0.45</v>
      </c>
      <c r="H10" s="35"/>
      <c r="I10" s="455"/>
      <c r="J10" s="127"/>
      <c r="K10" s="127"/>
      <c r="L10" s="127"/>
      <c r="M10" s="127"/>
      <c r="N10" s="128"/>
      <c r="O10" s="128"/>
      <c r="P10" s="128"/>
      <c r="Q10" s="128"/>
      <c r="R10" s="57"/>
      <c r="S10" s="125"/>
      <c r="T10" s="57"/>
      <c r="U10" s="57"/>
      <c r="V10" s="57"/>
      <c r="W10" s="57"/>
      <c r="X10" s="57"/>
      <c r="Y10" s="57"/>
      <c r="Z10" s="123"/>
      <c r="AA10" s="124"/>
      <c r="AB10" s="57"/>
      <c r="AC10" s="5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53" t="s">
        <v>37</v>
      </c>
      <c r="B11" s="226">
        <v>7.8</v>
      </c>
      <c r="C11" s="84">
        <f t="shared" si="0"/>
        <v>7.45</v>
      </c>
      <c r="D11" s="226">
        <v>7.45</v>
      </c>
      <c r="E11" s="226">
        <v>6.8</v>
      </c>
      <c r="F11" s="226">
        <v>0.35</v>
      </c>
      <c r="G11" s="82">
        <v>0.65</v>
      </c>
      <c r="H11" s="35"/>
      <c r="I11" s="455"/>
      <c r="J11" s="127"/>
      <c r="K11" s="127"/>
      <c r="L11" s="127"/>
      <c r="M11" s="127"/>
      <c r="N11" s="128"/>
      <c r="O11" s="128"/>
      <c r="P11" s="128"/>
      <c r="Q11" s="128"/>
      <c r="R11" s="57"/>
      <c r="S11" s="125"/>
      <c r="T11" s="57"/>
      <c r="U11" s="121"/>
      <c r="V11" s="121"/>
      <c r="W11" s="121"/>
      <c r="X11" s="121"/>
      <c r="Y11" s="57"/>
      <c r="Z11" s="123"/>
      <c r="AA11" s="124"/>
      <c r="AB11" s="57"/>
      <c r="AC11" s="5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53" t="s">
        <v>38</v>
      </c>
      <c r="B12" s="226">
        <v>12.15</v>
      </c>
      <c r="C12" s="84">
        <f t="shared" si="0"/>
        <v>10.125</v>
      </c>
      <c r="D12" s="226">
        <v>11.725</v>
      </c>
      <c r="E12" s="226">
        <v>9.775</v>
      </c>
      <c r="F12" s="226">
        <v>0.425</v>
      </c>
      <c r="G12" s="82">
        <v>0.35</v>
      </c>
      <c r="H12" s="35"/>
      <c r="I12" s="455"/>
      <c r="J12" s="128"/>
      <c r="K12" s="128"/>
      <c r="L12" s="128"/>
      <c r="M12" s="128"/>
      <c r="N12" s="128"/>
      <c r="O12" s="128"/>
      <c r="P12" s="128"/>
      <c r="Q12" s="128"/>
      <c r="R12" s="57"/>
      <c r="S12" s="125"/>
      <c r="T12" s="57"/>
      <c r="U12" s="121"/>
      <c r="V12" s="121"/>
      <c r="W12" s="121"/>
      <c r="X12" s="121"/>
      <c r="Y12" s="57"/>
      <c r="Z12" s="123"/>
      <c r="AA12" s="124"/>
      <c r="AB12" s="57"/>
      <c r="AC12" s="5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53" t="s">
        <v>126</v>
      </c>
      <c r="B13" s="226">
        <v>12.925</v>
      </c>
      <c r="C13" s="84">
        <f t="shared" si="0"/>
        <v>9.45</v>
      </c>
      <c r="D13" s="226">
        <v>11.1</v>
      </c>
      <c r="E13" s="226">
        <v>7.875</v>
      </c>
      <c r="F13" s="226">
        <v>1.825</v>
      </c>
      <c r="G13" s="82">
        <v>1.575</v>
      </c>
      <c r="H13" s="35"/>
      <c r="I13" s="455"/>
      <c r="J13" s="128"/>
      <c r="K13" s="128"/>
      <c r="L13" s="128"/>
      <c r="M13" s="128"/>
      <c r="N13" s="128"/>
      <c r="O13" s="128"/>
      <c r="P13" s="128"/>
      <c r="Q13" s="128"/>
      <c r="R13" s="57"/>
      <c r="S13" s="125"/>
      <c r="T13" s="57"/>
      <c r="U13" s="129"/>
      <c r="V13" s="129"/>
      <c r="W13" s="129"/>
      <c r="X13" s="129"/>
      <c r="Y13" s="57"/>
      <c r="Z13" s="123"/>
      <c r="AA13" s="124"/>
      <c r="AB13" s="57"/>
      <c r="AC13" s="5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3" t="s">
        <v>0</v>
      </c>
      <c r="BC13" s="83" t="s">
        <v>0</v>
      </c>
      <c r="BD13" s="83" t="s">
        <v>0</v>
      </c>
      <c r="BE13" s="83" t="s">
        <v>0</v>
      </c>
      <c r="BF13" s="83" t="s">
        <v>0</v>
      </c>
      <c r="BG13" s="83" t="s">
        <v>0</v>
      </c>
    </row>
    <row r="14" spans="1:53" ht="12.75">
      <c r="A14" s="253" t="s">
        <v>128</v>
      </c>
      <c r="B14" s="226">
        <v>6.75</v>
      </c>
      <c r="C14" s="84">
        <f t="shared" si="0"/>
        <v>7.1499999999999995</v>
      </c>
      <c r="D14" s="226">
        <v>5.975</v>
      </c>
      <c r="E14" s="226">
        <v>5.975</v>
      </c>
      <c r="F14" s="226">
        <v>0.775</v>
      </c>
      <c r="G14" s="82">
        <v>1.175</v>
      </c>
      <c r="H14" s="35"/>
      <c r="I14" s="455"/>
      <c r="J14" s="128"/>
      <c r="K14" s="128"/>
      <c r="L14" s="128"/>
      <c r="M14" s="128"/>
      <c r="N14" s="128"/>
      <c r="O14" s="128"/>
      <c r="P14" s="128"/>
      <c r="Q14" s="128"/>
      <c r="R14" s="57"/>
      <c r="S14" s="125"/>
      <c r="T14" s="57"/>
      <c r="U14" s="129"/>
      <c r="V14" s="129"/>
      <c r="W14" s="129"/>
      <c r="X14" s="129"/>
      <c r="Y14" s="57"/>
      <c r="Z14" s="123"/>
      <c r="AA14" s="124"/>
      <c r="AB14" s="57"/>
      <c r="AC14" s="5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53" t="s">
        <v>40</v>
      </c>
      <c r="B15" s="226">
        <v>38.575</v>
      </c>
      <c r="C15" s="84">
        <f t="shared" si="0"/>
        <v>35.625</v>
      </c>
      <c r="D15" s="226">
        <v>34.45</v>
      </c>
      <c r="E15" s="226">
        <v>32.075</v>
      </c>
      <c r="F15" s="226">
        <v>4.125</v>
      </c>
      <c r="G15" s="82">
        <v>3.55</v>
      </c>
      <c r="H15" s="35"/>
      <c r="I15" s="455"/>
      <c r="J15" s="128"/>
      <c r="K15" s="128"/>
      <c r="L15" s="128"/>
      <c r="M15" s="128"/>
      <c r="N15" s="128"/>
      <c r="O15" s="128"/>
      <c r="P15" s="128"/>
      <c r="Q15" s="128"/>
      <c r="R15" s="57"/>
      <c r="S15" s="125"/>
      <c r="T15" s="57"/>
      <c r="U15" s="129"/>
      <c r="V15" s="129"/>
      <c r="W15" s="129"/>
      <c r="X15" s="129"/>
      <c r="Y15" s="57"/>
      <c r="Z15" s="123"/>
      <c r="AA15" s="124"/>
      <c r="AB15" s="57"/>
      <c r="AC15" s="5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53" t="s">
        <v>41</v>
      </c>
      <c r="B16" s="226">
        <v>76.925</v>
      </c>
      <c r="C16" s="84">
        <f t="shared" si="0"/>
        <v>65.15</v>
      </c>
      <c r="D16" s="226">
        <v>66.525</v>
      </c>
      <c r="E16" s="226">
        <v>58.875</v>
      </c>
      <c r="F16" s="226">
        <v>10.4</v>
      </c>
      <c r="G16" s="82">
        <v>6.275</v>
      </c>
      <c r="H16" s="35"/>
      <c r="I16" s="455"/>
      <c r="J16" s="128"/>
      <c r="K16" s="128"/>
      <c r="L16" s="128"/>
      <c r="M16" s="128"/>
      <c r="N16" s="128"/>
      <c r="O16" s="128"/>
      <c r="P16" s="128"/>
      <c r="Q16" s="128"/>
      <c r="R16" s="57"/>
      <c r="S16" s="125"/>
      <c r="T16" s="57"/>
      <c r="U16" s="121"/>
      <c r="V16" s="121"/>
      <c r="W16" s="121"/>
      <c r="X16" s="121"/>
      <c r="Y16" s="57"/>
      <c r="Z16" s="123"/>
      <c r="AA16" s="124"/>
      <c r="AB16" s="57"/>
      <c r="AC16" s="5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53" t="s">
        <v>248</v>
      </c>
      <c r="B17" s="226">
        <v>5.95</v>
      </c>
      <c r="C17" s="84">
        <f t="shared" si="0"/>
        <v>7.8</v>
      </c>
      <c r="D17" s="226">
        <v>4.95</v>
      </c>
      <c r="E17" s="226">
        <v>6.875</v>
      </c>
      <c r="F17" s="226">
        <v>1</v>
      </c>
      <c r="G17" s="82">
        <v>0.925</v>
      </c>
      <c r="H17" s="35"/>
      <c r="I17" s="455"/>
      <c r="J17" s="127"/>
      <c r="K17" s="127"/>
      <c r="L17" s="127"/>
      <c r="M17" s="127"/>
      <c r="N17" s="128"/>
      <c r="O17" s="128"/>
      <c r="P17" s="128"/>
      <c r="Q17" s="128"/>
      <c r="R17" s="57"/>
      <c r="S17" s="125"/>
      <c r="T17" s="57"/>
      <c r="U17" s="129"/>
      <c r="V17" s="129"/>
      <c r="W17" s="129"/>
      <c r="X17" s="129"/>
      <c r="Y17" s="57"/>
      <c r="Z17" s="123"/>
      <c r="AA17" s="124"/>
      <c r="AB17" s="57"/>
      <c r="AC17" s="5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53" t="s">
        <v>42</v>
      </c>
      <c r="B18" s="226">
        <v>70.725</v>
      </c>
      <c r="C18" s="84">
        <f t="shared" si="0"/>
        <v>69.875</v>
      </c>
      <c r="D18" s="226">
        <v>63.775</v>
      </c>
      <c r="E18" s="226">
        <v>65.1</v>
      </c>
      <c r="F18" s="226">
        <v>6.95</v>
      </c>
      <c r="G18" s="82">
        <v>4.775</v>
      </c>
      <c r="H18" s="35"/>
      <c r="I18" s="455"/>
      <c r="J18" s="128"/>
      <c r="K18" s="128"/>
      <c r="L18" s="128"/>
      <c r="M18" s="128"/>
      <c r="N18" s="128"/>
      <c r="O18" s="128"/>
      <c r="P18" s="128"/>
      <c r="Q18" s="128"/>
      <c r="R18" s="57"/>
      <c r="S18" s="125"/>
      <c r="T18" s="57"/>
      <c r="U18" s="121"/>
      <c r="V18" s="121"/>
      <c r="W18" s="121"/>
      <c r="X18" s="121"/>
      <c r="Y18" s="57"/>
      <c r="Z18" s="123"/>
      <c r="AA18" s="124"/>
      <c r="AB18" s="57"/>
      <c r="AC18" s="5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53" t="s">
        <v>125</v>
      </c>
      <c r="B19" s="226">
        <v>7.975</v>
      </c>
      <c r="C19" s="84">
        <f t="shared" si="0"/>
        <v>6.4</v>
      </c>
      <c r="D19" s="226">
        <v>6.75</v>
      </c>
      <c r="E19" s="226">
        <v>5.775</v>
      </c>
      <c r="F19" s="226">
        <v>1.225</v>
      </c>
      <c r="G19" s="82">
        <v>0.625</v>
      </c>
      <c r="H19" s="35"/>
      <c r="I19" s="455"/>
      <c r="J19" s="127"/>
      <c r="K19" s="127"/>
      <c r="L19" s="127"/>
      <c r="M19" s="127"/>
      <c r="N19" s="128"/>
      <c r="O19" s="128"/>
      <c r="P19" s="128"/>
      <c r="Q19" s="128"/>
      <c r="R19" s="57"/>
      <c r="S19" s="125"/>
      <c r="T19" s="57"/>
      <c r="U19" s="129"/>
      <c r="V19" s="129"/>
      <c r="W19" s="129"/>
      <c r="X19" s="129"/>
      <c r="Y19" s="57"/>
      <c r="Z19" s="123"/>
      <c r="AA19" s="124"/>
      <c r="AB19" s="57"/>
      <c r="AC19" s="5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53" t="s">
        <v>43</v>
      </c>
      <c r="B20" s="226">
        <v>61.45</v>
      </c>
      <c r="C20" s="84">
        <f t="shared" si="0"/>
        <v>64.875</v>
      </c>
      <c r="D20" s="226">
        <v>50.3</v>
      </c>
      <c r="E20" s="226">
        <v>52.45</v>
      </c>
      <c r="F20" s="226">
        <v>11.15</v>
      </c>
      <c r="G20" s="82">
        <v>12.425</v>
      </c>
      <c r="H20" s="35"/>
      <c r="I20" s="455"/>
      <c r="J20" s="127"/>
      <c r="K20" s="127"/>
      <c r="L20" s="127"/>
      <c r="M20" s="127"/>
      <c r="N20" s="128"/>
      <c r="O20" s="128"/>
      <c r="P20" s="128"/>
      <c r="Q20" s="128"/>
      <c r="R20" s="57"/>
      <c r="S20" s="125"/>
      <c r="T20" s="57"/>
      <c r="U20" s="121"/>
      <c r="V20" s="121"/>
      <c r="W20" s="121"/>
      <c r="X20" s="121"/>
      <c r="Y20" s="57"/>
      <c r="Z20" s="123"/>
      <c r="AA20" s="124"/>
      <c r="AB20" s="57"/>
      <c r="AC20" s="5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53" t="s">
        <v>175</v>
      </c>
      <c r="B21" s="226">
        <v>69.875</v>
      </c>
      <c r="C21" s="84">
        <f t="shared" si="0"/>
        <v>73.625</v>
      </c>
      <c r="D21" s="226">
        <v>55.8</v>
      </c>
      <c r="E21" s="226">
        <v>58.75</v>
      </c>
      <c r="F21" s="226">
        <v>14.075</v>
      </c>
      <c r="G21" s="82">
        <v>14.875</v>
      </c>
      <c r="H21" s="35"/>
      <c r="I21" s="455"/>
      <c r="J21" s="128"/>
      <c r="K21" s="128"/>
      <c r="L21" s="128"/>
      <c r="M21" s="128"/>
      <c r="N21" s="128"/>
      <c r="O21" s="128"/>
      <c r="P21" s="128"/>
      <c r="Q21" s="128"/>
      <c r="R21" s="57"/>
      <c r="S21" s="125"/>
      <c r="T21" s="57"/>
      <c r="U21" s="121"/>
      <c r="V21" s="121"/>
      <c r="W21" s="121"/>
      <c r="X21" s="121"/>
      <c r="Y21" s="57"/>
      <c r="Z21" s="123"/>
      <c r="AA21" s="124"/>
      <c r="AB21" s="57"/>
      <c r="AC21" s="5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53" t="s">
        <v>127</v>
      </c>
      <c r="B22" s="226">
        <v>97.05</v>
      </c>
      <c r="C22" s="84">
        <f t="shared" si="0"/>
        <v>96.5</v>
      </c>
      <c r="D22" s="226">
        <v>75.025</v>
      </c>
      <c r="E22" s="226">
        <v>76.075</v>
      </c>
      <c r="F22" s="226">
        <v>22.025</v>
      </c>
      <c r="G22" s="82">
        <v>20.425</v>
      </c>
      <c r="H22" s="35"/>
      <c r="I22" s="455"/>
      <c r="J22" s="127"/>
      <c r="K22" s="127"/>
      <c r="L22" s="127"/>
      <c r="M22" s="127"/>
      <c r="N22" s="128"/>
      <c r="O22" s="128"/>
      <c r="P22" s="128"/>
      <c r="Q22" s="128"/>
      <c r="R22" s="57"/>
      <c r="S22" s="125"/>
      <c r="T22" s="57"/>
      <c r="U22" s="129"/>
      <c r="V22" s="129"/>
      <c r="W22" s="129"/>
      <c r="X22" s="129"/>
      <c r="Y22" s="57"/>
      <c r="Z22" s="123"/>
      <c r="AA22" s="124"/>
      <c r="AB22" s="57"/>
      <c r="AC22" s="5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53" t="s">
        <v>45</v>
      </c>
      <c r="B23" s="226">
        <v>49.375</v>
      </c>
      <c r="C23" s="84">
        <f t="shared" si="0"/>
        <v>49.425</v>
      </c>
      <c r="D23" s="226">
        <v>38.15</v>
      </c>
      <c r="E23" s="226">
        <v>36.3</v>
      </c>
      <c r="F23" s="226">
        <v>11.225</v>
      </c>
      <c r="G23" s="82">
        <v>13.125</v>
      </c>
      <c r="H23" s="35"/>
      <c r="I23" s="455"/>
      <c r="J23" s="127"/>
      <c r="K23" s="127"/>
      <c r="L23" s="127"/>
      <c r="M23" s="127"/>
      <c r="N23" s="128"/>
      <c r="O23" s="128"/>
      <c r="P23" s="128"/>
      <c r="Q23" s="128"/>
      <c r="R23" s="57"/>
      <c r="S23" s="125"/>
      <c r="T23" s="57"/>
      <c r="U23" s="121"/>
      <c r="V23" s="121"/>
      <c r="W23" s="121"/>
      <c r="X23" s="121"/>
      <c r="Y23" s="57"/>
      <c r="Z23" s="123"/>
      <c r="AA23" s="124"/>
      <c r="AB23" s="57"/>
      <c r="AC23" s="5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53" t="s">
        <v>46</v>
      </c>
      <c r="B24" s="226">
        <v>354.4</v>
      </c>
      <c r="C24" s="84">
        <f t="shared" si="0"/>
        <v>358.55</v>
      </c>
      <c r="D24" s="226">
        <v>230.45</v>
      </c>
      <c r="E24" s="226">
        <v>216.55</v>
      </c>
      <c r="F24" s="226">
        <v>123.95</v>
      </c>
      <c r="G24" s="82">
        <v>142</v>
      </c>
      <c r="H24" s="35"/>
      <c r="I24" s="455"/>
      <c r="J24" s="128"/>
      <c r="K24" s="128"/>
      <c r="L24" s="128"/>
      <c r="M24" s="128"/>
      <c r="N24" s="128"/>
      <c r="O24" s="128"/>
      <c r="P24" s="128"/>
      <c r="Q24" s="128"/>
      <c r="R24" s="57"/>
      <c r="S24" s="125"/>
      <c r="T24" s="57"/>
      <c r="U24" s="121"/>
      <c r="V24" s="121"/>
      <c r="W24" s="121"/>
      <c r="X24" s="121"/>
      <c r="Y24" s="57"/>
      <c r="Z24" s="123"/>
      <c r="AA24" s="124"/>
      <c r="AB24" s="57"/>
      <c r="AC24" s="5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53" t="s">
        <v>47</v>
      </c>
      <c r="B25" s="226">
        <v>30.55</v>
      </c>
      <c r="C25" s="84">
        <f t="shared" si="0"/>
        <v>26.325000000000003</v>
      </c>
      <c r="D25" s="226">
        <v>25.575</v>
      </c>
      <c r="E25" s="226">
        <v>21.675</v>
      </c>
      <c r="F25" s="226">
        <v>4.975</v>
      </c>
      <c r="G25" s="82">
        <v>4.65</v>
      </c>
      <c r="H25" s="35"/>
      <c r="I25" s="455"/>
      <c r="J25" s="128"/>
      <c r="K25" s="128"/>
      <c r="L25" s="128"/>
      <c r="M25" s="128"/>
      <c r="N25" s="128"/>
      <c r="O25" s="128"/>
      <c r="P25" s="128"/>
      <c r="Q25" s="128"/>
      <c r="R25" s="57"/>
      <c r="S25" s="125"/>
      <c r="T25" s="57"/>
      <c r="U25" s="129"/>
      <c r="V25" s="129"/>
      <c r="W25" s="129"/>
      <c r="X25" s="129"/>
      <c r="Y25" s="57"/>
      <c r="Z25" s="123"/>
      <c r="AA25" s="124"/>
      <c r="AB25" s="57"/>
      <c r="AC25" s="57"/>
      <c r="AD25"/>
      <c r="AE25"/>
      <c r="AF25"/>
      <c r="AG25"/>
      <c r="AH25"/>
    </row>
    <row r="26" spans="1:34" ht="12.75">
      <c r="A26" s="253"/>
      <c r="B26" s="226"/>
      <c r="C26" s="84"/>
      <c r="D26" s="226"/>
      <c r="E26" s="226"/>
      <c r="F26" s="226"/>
      <c r="H26" s="35"/>
      <c r="I26" s="455"/>
      <c r="J26" s="128"/>
      <c r="K26" s="128"/>
      <c r="L26" s="128"/>
      <c r="M26" s="128"/>
      <c r="N26" s="128"/>
      <c r="O26" s="128"/>
      <c r="P26" s="128"/>
      <c r="Q26" s="128"/>
      <c r="R26" s="57"/>
      <c r="S26" s="125"/>
      <c r="T26" s="57"/>
      <c r="U26" s="121"/>
      <c r="V26" s="121"/>
      <c r="W26" s="121"/>
      <c r="X26" s="121"/>
      <c r="Y26" s="57"/>
      <c r="Z26" s="123"/>
      <c r="AA26" s="124"/>
      <c r="AB26" s="57"/>
      <c r="AC26" s="57"/>
      <c r="AD26"/>
      <c r="AE26"/>
      <c r="AF26"/>
      <c r="AG26"/>
      <c r="AH26"/>
    </row>
    <row r="27" spans="1:34" ht="13.5" thickBot="1">
      <c r="A27" s="254" t="s">
        <v>27</v>
      </c>
      <c r="B27" s="255">
        <v>1011.875</v>
      </c>
      <c r="C27" s="519">
        <f>E27+G27</f>
        <v>993.2249999999999</v>
      </c>
      <c r="D27" s="255">
        <v>792.975</v>
      </c>
      <c r="E27" s="255">
        <v>760.15</v>
      </c>
      <c r="F27" s="255">
        <v>218.9</v>
      </c>
      <c r="G27" s="519">
        <v>233.075</v>
      </c>
      <c r="H27" s="35"/>
      <c r="I27" s="455"/>
      <c r="J27" s="128"/>
      <c r="K27" s="128"/>
      <c r="L27" s="128"/>
      <c r="M27" s="128"/>
      <c r="N27" s="128"/>
      <c r="O27" s="128"/>
      <c r="P27" s="128"/>
      <c r="Q27" s="128"/>
      <c r="R27" s="57"/>
      <c r="S27" s="125"/>
      <c r="T27" s="57"/>
      <c r="U27" s="129"/>
      <c r="V27" s="129"/>
      <c r="W27" s="129"/>
      <c r="X27" s="129"/>
      <c r="Y27" s="57"/>
      <c r="Z27" s="123"/>
      <c r="AA27" s="124"/>
      <c r="AB27" s="57"/>
      <c r="AC27" s="57"/>
      <c r="AD27"/>
      <c r="AE27"/>
      <c r="AF27"/>
      <c r="AG27"/>
      <c r="AH27"/>
    </row>
    <row r="28" spans="1:34" s="81" customFormat="1" ht="15" customHeight="1">
      <c r="A28" s="631" t="s">
        <v>468</v>
      </c>
      <c r="B28" s="631"/>
      <c r="C28" s="631"/>
      <c r="D28" s="631"/>
      <c r="E28" s="234"/>
      <c r="F28" s="234"/>
      <c r="G28" s="211"/>
      <c r="H28" s="68"/>
      <c r="I28" s="126"/>
      <c r="J28" s="128"/>
      <c r="K28" s="128"/>
      <c r="L28" s="128"/>
      <c r="M28" s="128"/>
      <c r="N28" s="128"/>
      <c r="O28" s="128"/>
      <c r="P28" s="128"/>
      <c r="Q28" s="128"/>
      <c r="R28" s="130"/>
      <c r="S28" s="125"/>
      <c r="T28" s="57"/>
      <c r="U28" s="129"/>
      <c r="V28" s="129"/>
      <c r="W28" s="129"/>
      <c r="X28" s="129"/>
      <c r="Y28" s="57"/>
      <c r="Z28" s="123"/>
      <c r="AA28" s="124"/>
      <c r="AB28" s="57"/>
      <c r="AC28" s="57"/>
      <c r="AD28"/>
      <c r="AE28"/>
      <c r="AF28"/>
      <c r="AG28"/>
      <c r="AH28"/>
    </row>
    <row r="29" spans="1:34" s="32" customFormat="1" ht="13.5" customHeight="1">
      <c r="A29" s="102" t="s">
        <v>247</v>
      </c>
      <c r="B29" s="65"/>
      <c r="C29" s="64"/>
      <c r="D29" s="64"/>
      <c r="E29" s="66"/>
      <c r="F29" s="64"/>
      <c r="G29" s="71"/>
      <c r="H29" s="71"/>
      <c r="I29" s="547"/>
      <c r="J29" s="547"/>
      <c r="K29" s="547"/>
      <c r="L29" s="547"/>
      <c r="M29" s="547"/>
      <c r="N29" s="547"/>
      <c r="O29" s="547"/>
      <c r="P29" s="547"/>
      <c r="Q29" s="547"/>
      <c r="R29" s="57"/>
      <c r="S29" s="57"/>
      <c r="T29" s="57"/>
      <c r="U29" s="129"/>
      <c r="V29" s="129"/>
      <c r="W29" s="129"/>
      <c r="X29" s="129"/>
      <c r="Y29" s="57"/>
      <c r="Z29" s="123"/>
      <c r="AA29" s="124"/>
      <c r="AB29" s="57"/>
      <c r="AC29" s="57"/>
      <c r="AD29"/>
      <c r="AE29"/>
      <c r="AF29"/>
      <c r="AG29"/>
      <c r="AH29"/>
    </row>
    <row r="30" spans="1:34" s="32" customFormat="1" ht="13.5" customHeight="1">
      <c r="A30" s="64" t="s">
        <v>370</v>
      </c>
      <c r="B30" s="65"/>
      <c r="C30" s="64"/>
      <c r="D30" s="64"/>
      <c r="E30" s="66"/>
      <c r="F30" s="64"/>
      <c r="G30" s="71"/>
      <c r="H30" s="71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129"/>
      <c r="V30" s="129"/>
      <c r="W30" s="129"/>
      <c r="X30" s="129"/>
      <c r="Y30" s="57"/>
      <c r="Z30" s="123"/>
      <c r="AA30" s="124"/>
      <c r="AB30" s="57"/>
      <c r="AC30" s="57"/>
      <c r="AD30"/>
      <c r="AE30"/>
      <c r="AF30"/>
      <c r="AG30"/>
      <c r="AH30"/>
    </row>
    <row r="31" spans="1:34" s="81" customFormat="1" ht="12.75">
      <c r="A31" s="555" t="s">
        <v>444</v>
      </c>
      <c r="B31" s="555"/>
      <c r="C31" s="555"/>
      <c r="D31" s="555"/>
      <c r="E31" s="555"/>
      <c r="F31" s="555"/>
      <c r="G31" s="555"/>
      <c r="H31" s="555"/>
      <c r="I31" s="555"/>
      <c r="AB31"/>
      <c r="AC31"/>
      <c r="AD31"/>
      <c r="AE31"/>
      <c r="AF31"/>
      <c r="AG31"/>
      <c r="AH31"/>
    </row>
    <row r="32" spans="2:32" ht="12.75">
      <c r="B32" s="32"/>
      <c r="C32" s="32"/>
      <c r="D32" s="32"/>
      <c r="E32" s="84"/>
      <c r="F32" s="84"/>
      <c r="G32" s="8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67"/>
      <c r="C89" s="32"/>
      <c r="D89" s="32"/>
      <c r="E89" s="67"/>
      <c r="F89" s="32"/>
      <c r="G89" s="32"/>
      <c r="H89" s="32"/>
      <c r="I89" s="32"/>
      <c r="J89" s="32"/>
      <c r="K89" s="32"/>
      <c r="L89" s="32"/>
      <c r="M89" s="32"/>
    </row>
    <row r="90" spans="1:12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mergeCells count="11">
    <mergeCell ref="A7:A8"/>
    <mergeCell ref="A28:D28"/>
    <mergeCell ref="A31:I31"/>
    <mergeCell ref="I29:Q29"/>
    <mergeCell ref="A1:G1"/>
    <mergeCell ref="A5:G5"/>
    <mergeCell ref="A3:G3"/>
    <mergeCell ref="B7:C7"/>
    <mergeCell ref="D7:E7"/>
    <mergeCell ref="F7:G7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9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60" zoomScaleNormal="75" workbookViewId="0" topLeftCell="A1">
      <selection activeCell="L32" sqref="L32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67" t="s">
        <v>253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15"/>
    </row>
    <row r="4" spans="1:12" ht="15">
      <c r="A4" s="667" t="s">
        <v>254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15"/>
    </row>
    <row r="5" spans="1:12" ht="13.5" thickBo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9"/>
      <c r="L5" s="15"/>
    </row>
    <row r="6" spans="1:11" ht="12.75">
      <c r="A6" s="655" t="s">
        <v>142</v>
      </c>
      <c r="B6" s="652" t="s">
        <v>133</v>
      </c>
      <c r="C6" s="669"/>
      <c r="D6" s="669"/>
      <c r="E6" s="669"/>
      <c r="F6" s="669"/>
      <c r="G6" s="654"/>
      <c r="H6" s="660" t="s">
        <v>281</v>
      </c>
      <c r="I6" s="663" t="s">
        <v>134</v>
      </c>
      <c r="J6" s="664"/>
      <c r="K6" s="664"/>
    </row>
    <row r="7" spans="1:19" ht="12.75">
      <c r="A7" s="670"/>
      <c r="B7" s="657" t="s">
        <v>135</v>
      </c>
      <c r="C7" s="658"/>
      <c r="D7" s="657" t="s">
        <v>136</v>
      </c>
      <c r="E7" s="658"/>
      <c r="F7" s="657" t="s">
        <v>137</v>
      </c>
      <c r="G7" s="658"/>
      <c r="H7" s="661"/>
      <c r="I7" s="665"/>
      <c r="J7" s="666"/>
      <c r="K7" s="666"/>
      <c r="Q7" s="118"/>
      <c r="R7" s="118"/>
      <c r="S7" s="118"/>
    </row>
    <row r="8" spans="1:19" ht="12.75">
      <c r="A8" s="670"/>
      <c r="B8" s="659" t="s">
        <v>3</v>
      </c>
      <c r="C8" s="280" t="s">
        <v>249</v>
      </c>
      <c r="D8" s="659" t="s">
        <v>3</v>
      </c>
      <c r="E8" s="280" t="s">
        <v>249</v>
      </c>
      <c r="F8" s="659" t="s">
        <v>3</v>
      </c>
      <c r="G8" s="281">
        <v>1</v>
      </c>
      <c r="H8" s="661"/>
      <c r="I8" s="659" t="s">
        <v>3</v>
      </c>
      <c r="J8" s="282" t="s">
        <v>251</v>
      </c>
      <c r="K8" s="283" t="s">
        <v>138</v>
      </c>
      <c r="M8" s="104"/>
      <c r="N8" s="109"/>
      <c r="O8" s="109"/>
      <c r="P8" s="109"/>
      <c r="Q8" s="131"/>
      <c r="R8" s="132"/>
      <c r="S8" s="131"/>
    </row>
    <row r="9" spans="1:19" ht="13.5" thickBot="1">
      <c r="A9" s="656"/>
      <c r="B9" s="600"/>
      <c r="C9" s="284" t="s">
        <v>250</v>
      </c>
      <c r="D9" s="600"/>
      <c r="E9" s="284" t="s">
        <v>250</v>
      </c>
      <c r="F9" s="600"/>
      <c r="G9" s="285"/>
      <c r="H9" s="662"/>
      <c r="I9" s="600"/>
      <c r="J9" s="286" t="s">
        <v>131</v>
      </c>
      <c r="K9" s="287" t="s">
        <v>252</v>
      </c>
      <c r="M9" s="109"/>
      <c r="N9" s="109"/>
      <c r="O9" s="109"/>
      <c r="P9" s="109"/>
      <c r="Q9" s="118"/>
      <c r="R9" s="133"/>
      <c r="S9" s="118"/>
    </row>
    <row r="10" spans="1:19" ht="12.75">
      <c r="A10" s="260" t="s">
        <v>36</v>
      </c>
      <c r="B10" s="261">
        <v>85023</v>
      </c>
      <c r="C10" s="261">
        <v>71589</v>
      </c>
      <c r="D10" s="262">
        <v>96193</v>
      </c>
      <c r="E10" s="262">
        <v>70898</v>
      </c>
      <c r="F10" s="262">
        <v>9665</v>
      </c>
      <c r="G10" s="261">
        <v>6597</v>
      </c>
      <c r="H10" s="261">
        <v>335.728</v>
      </c>
      <c r="I10" s="262">
        <v>88037</v>
      </c>
      <c r="J10" s="263">
        <v>3985</v>
      </c>
      <c r="K10" s="264">
        <v>12580</v>
      </c>
      <c r="L10" s="44"/>
      <c r="M10" s="109"/>
      <c r="N10" s="109"/>
      <c r="O10" s="109"/>
      <c r="P10" s="109"/>
      <c r="Q10" s="118"/>
      <c r="R10" s="132"/>
      <c r="S10" s="118"/>
    </row>
    <row r="11" spans="1:19" ht="12.75">
      <c r="A11" s="265" t="s">
        <v>129</v>
      </c>
      <c r="B11" s="266">
        <v>29335</v>
      </c>
      <c r="C11" s="266">
        <v>24848</v>
      </c>
      <c r="D11" s="267">
        <v>29785</v>
      </c>
      <c r="E11" s="267">
        <v>22411</v>
      </c>
      <c r="F11" s="267">
        <v>2211</v>
      </c>
      <c r="G11" s="266">
        <v>1581</v>
      </c>
      <c r="H11" s="266">
        <v>35.571</v>
      </c>
      <c r="I11" s="268">
        <v>30246</v>
      </c>
      <c r="J11" s="269">
        <v>1136</v>
      </c>
      <c r="K11" s="270">
        <v>2094</v>
      </c>
      <c r="L11" s="44"/>
      <c r="M11" s="109"/>
      <c r="N11" s="109"/>
      <c r="O11" s="109"/>
      <c r="P11" s="109"/>
      <c r="Q11" s="118"/>
      <c r="R11" s="110"/>
      <c r="S11" s="111"/>
    </row>
    <row r="12" spans="1:19" ht="12.75">
      <c r="A12" s="265" t="s">
        <v>37</v>
      </c>
      <c r="B12" s="266">
        <v>11185</v>
      </c>
      <c r="C12" s="266">
        <v>8640</v>
      </c>
      <c r="D12" s="268">
        <v>9060</v>
      </c>
      <c r="E12" s="268">
        <v>6877</v>
      </c>
      <c r="F12" s="268">
        <v>2132</v>
      </c>
      <c r="G12" s="266">
        <v>1463</v>
      </c>
      <c r="H12" s="266">
        <v>16.302</v>
      </c>
      <c r="I12" s="268">
        <v>12102</v>
      </c>
      <c r="J12" s="269">
        <v>998</v>
      </c>
      <c r="K12" s="270">
        <v>551</v>
      </c>
      <c r="L12" s="44"/>
      <c r="M12" s="109"/>
      <c r="N12" s="109"/>
      <c r="O12" s="109"/>
      <c r="P12" s="109"/>
      <c r="Q12" s="118"/>
      <c r="R12" s="110"/>
      <c r="S12" s="111"/>
    </row>
    <row r="13" spans="1:19" ht="12.75">
      <c r="A13" s="265" t="s">
        <v>38</v>
      </c>
      <c r="B13" s="266">
        <v>20478</v>
      </c>
      <c r="C13" s="266">
        <v>15299</v>
      </c>
      <c r="D13" s="268">
        <v>20030</v>
      </c>
      <c r="E13" s="268">
        <v>12313</v>
      </c>
      <c r="F13" s="268">
        <v>3323</v>
      </c>
      <c r="G13" s="266">
        <v>1560</v>
      </c>
      <c r="H13" s="266">
        <v>207.46</v>
      </c>
      <c r="I13" s="268">
        <v>21695</v>
      </c>
      <c r="J13" s="269">
        <v>1379</v>
      </c>
      <c r="K13" s="270">
        <v>1500</v>
      </c>
      <c r="L13" s="44"/>
      <c r="M13" s="104"/>
      <c r="N13" s="109"/>
      <c r="O13" s="109"/>
      <c r="P13" s="109"/>
      <c r="Q13" s="24"/>
      <c r="R13" s="110"/>
      <c r="S13" s="112"/>
    </row>
    <row r="14" spans="1:19" ht="12.75">
      <c r="A14" s="265" t="s">
        <v>126</v>
      </c>
      <c r="B14" s="266">
        <v>15071</v>
      </c>
      <c r="C14" s="266">
        <v>11009</v>
      </c>
      <c r="D14" s="267">
        <v>14068</v>
      </c>
      <c r="E14" s="267">
        <v>9153</v>
      </c>
      <c r="F14" s="267">
        <v>4181</v>
      </c>
      <c r="G14" s="266">
        <v>2325</v>
      </c>
      <c r="H14" s="266">
        <v>426.244</v>
      </c>
      <c r="I14" s="268">
        <v>16401</v>
      </c>
      <c r="J14" s="269">
        <v>1885</v>
      </c>
      <c r="K14" s="270">
        <v>3099</v>
      </c>
      <c r="L14" s="44"/>
      <c r="M14" s="104"/>
      <c r="N14" s="104"/>
      <c r="O14" s="109"/>
      <c r="P14" s="109"/>
      <c r="Q14" s="24"/>
      <c r="R14" s="110"/>
      <c r="S14" s="112"/>
    </row>
    <row r="15" spans="1:19" ht="12.75">
      <c r="A15" s="265" t="s">
        <v>39</v>
      </c>
      <c r="B15" s="266">
        <v>10092</v>
      </c>
      <c r="C15" s="266">
        <v>7889</v>
      </c>
      <c r="D15" s="268">
        <v>13267</v>
      </c>
      <c r="E15" s="268">
        <v>6518</v>
      </c>
      <c r="F15" s="268">
        <v>2262</v>
      </c>
      <c r="G15" s="266">
        <v>1197</v>
      </c>
      <c r="H15" s="266">
        <v>326.459</v>
      </c>
      <c r="I15" s="268">
        <v>10937</v>
      </c>
      <c r="J15" s="269">
        <v>1047</v>
      </c>
      <c r="K15" s="270">
        <v>3722</v>
      </c>
      <c r="L15" s="44"/>
      <c r="M15" s="109"/>
      <c r="N15" s="109"/>
      <c r="O15" s="109"/>
      <c r="P15" s="109"/>
      <c r="Q15" s="24"/>
      <c r="R15" s="110"/>
      <c r="S15" s="111"/>
    </row>
    <row r="16" spans="1:19" ht="12.75">
      <c r="A16" s="265" t="s">
        <v>40</v>
      </c>
      <c r="B16" s="266">
        <v>45590</v>
      </c>
      <c r="C16" s="266">
        <v>29843</v>
      </c>
      <c r="D16" s="268">
        <v>36737</v>
      </c>
      <c r="E16" s="268">
        <v>23193</v>
      </c>
      <c r="F16" s="268">
        <v>11702</v>
      </c>
      <c r="G16" s="266">
        <v>7168</v>
      </c>
      <c r="H16" s="266">
        <v>1038.108</v>
      </c>
      <c r="I16" s="268">
        <v>49972</v>
      </c>
      <c r="J16" s="269">
        <v>5826</v>
      </c>
      <c r="K16" s="270">
        <v>7980</v>
      </c>
      <c r="L16" s="44"/>
      <c r="M16" s="104"/>
      <c r="N16" s="104"/>
      <c r="O16" s="104"/>
      <c r="P16" s="104"/>
      <c r="Q16" s="24"/>
      <c r="R16" s="110"/>
      <c r="S16" s="112"/>
    </row>
    <row r="17" spans="1:19" ht="12.75">
      <c r="A17" s="265" t="s">
        <v>41</v>
      </c>
      <c r="B17" s="266">
        <v>50072</v>
      </c>
      <c r="C17" s="266">
        <v>31298</v>
      </c>
      <c r="D17" s="268">
        <v>44205</v>
      </c>
      <c r="E17" s="268">
        <v>30059</v>
      </c>
      <c r="F17" s="268">
        <v>20325</v>
      </c>
      <c r="G17" s="266">
        <v>15400</v>
      </c>
      <c r="H17" s="266">
        <v>1934.261</v>
      </c>
      <c r="I17" s="268">
        <v>55096</v>
      </c>
      <c r="J17" s="269">
        <v>8248</v>
      </c>
      <c r="K17" s="270">
        <v>15695</v>
      </c>
      <c r="M17" s="109"/>
      <c r="N17" s="109"/>
      <c r="O17" s="109"/>
      <c r="P17" s="109"/>
      <c r="Q17" s="24"/>
      <c r="R17" s="110"/>
      <c r="S17" s="112"/>
    </row>
    <row r="18" spans="1:19" ht="12.75">
      <c r="A18" s="265" t="s">
        <v>130</v>
      </c>
      <c r="B18" s="266">
        <v>12446</v>
      </c>
      <c r="C18" s="266">
        <v>8358</v>
      </c>
      <c r="D18" s="268">
        <v>10356</v>
      </c>
      <c r="E18" s="268">
        <v>7172</v>
      </c>
      <c r="F18" s="268">
        <v>3066</v>
      </c>
      <c r="G18" s="266">
        <v>2105</v>
      </c>
      <c r="H18" s="266">
        <v>164.693</v>
      </c>
      <c r="I18" s="268">
        <v>13186</v>
      </c>
      <c r="J18" s="269">
        <v>1702</v>
      </c>
      <c r="K18" s="270">
        <v>3580</v>
      </c>
      <c r="M18" s="104"/>
      <c r="N18" s="104"/>
      <c r="O18" s="104"/>
      <c r="P18" s="104"/>
      <c r="Q18" s="24"/>
      <c r="R18" s="110"/>
      <c r="S18" s="112"/>
    </row>
    <row r="19" spans="1:19" ht="12.75">
      <c r="A19" s="265" t="s">
        <v>42</v>
      </c>
      <c r="B19" s="266">
        <v>87442</v>
      </c>
      <c r="C19" s="266">
        <v>67482</v>
      </c>
      <c r="D19" s="268">
        <v>62863</v>
      </c>
      <c r="E19" s="268">
        <v>43757</v>
      </c>
      <c r="F19" s="268">
        <v>25088</v>
      </c>
      <c r="G19" s="266">
        <v>16513</v>
      </c>
      <c r="H19" s="266">
        <v>823.199</v>
      </c>
      <c r="I19" s="268">
        <v>94816</v>
      </c>
      <c r="J19" s="269">
        <v>11974</v>
      </c>
      <c r="K19" s="270">
        <v>11519</v>
      </c>
      <c r="M19" s="104"/>
      <c r="N19" s="104"/>
      <c r="O19" s="104"/>
      <c r="P19" s="104"/>
      <c r="Q19" s="24"/>
      <c r="R19" s="104"/>
      <c r="S19" s="24"/>
    </row>
    <row r="20" spans="1:19" ht="12.75">
      <c r="A20" s="265" t="s">
        <v>125</v>
      </c>
      <c r="B20" s="266">
        <v>8030</v>
      </c>
      <c r="C20" s="266">
        <v>5053</v>
      </c>
      <c r="D20" s="267">
        <v>5907</v>
      </c>
      <c r="E20" s="267">
        <v>3069</v>
      </c>
      <c r="F20" s="267">
        <v>2871</v>
      </c>
      <c r="G20" s="266">
        <v>1943</v>
      </c>
      <c r="H20" s="266">
        <v>92.297</v>
      </c>
      <c r="I20" s="268">
        <v>8795</v>
      </c>
      <c r="J20" s="269">
        <v>1371</v>
      </c>
      <c r="K20" s="270">
        <v>1229</v>
      </c>
      <c r="M20" s="104"/>
      <c r="N20" s="104"/>
      <c r="O20" s="104"/>
      <c r="P20" s="104"/>
      <c r="Q20" s="24"/>
      <c r="R20" s="110"/>
      <c r="S20" s="24"/>
    </row>
    <row r="21" spans="1:19" ht="12.75">
      <c r="A21" s="265" t="s">
        <v>43</v>
      </c>
      <c r="B21" s="266">
        <v>126573</v>
      </c>
      <c r="C21" s="266">
        <v>86326</v>
      </c>
      <c r="D21" s="268">
        <v>154307</v>
      </c>
      <c r="E21" s="267">
        <v>86643</v>
      </c>
      <c r="F21" s="268">
        <v>21230</v>
      </c>
      <c r="G21" s="266">
        <v>14308</v>
      </c>
      <c r="H21" s="266">
        <v>3118.046</v>
      </c>
      <c r="I21" s="268">
        <v>131729</v>
      </c>
      <c r="J21" s="269">
        <v>9182</v>
      </c>
      <c r="K21" s="270">
        <v>44084</v>
      </c>
      <c r="L21" s="44"/>
      <c r="M21" s="104"/>
      <c r="N21" s="104"/>
      <c r="O21" s="109"/>
      <c r="P21" s="109"/>
      <c r="Q21" s="24"/>
      <c r="R21" s="110"/>
      <c r="S21" s="24"/>
    </row>
    <row r="22" spans="1:12" ht="12.75">
      <c r="A22" s="265" t="s">
        <v>44</v>
      </c>
      <c r="B22" s="266">
        <v>131185</v>
      </c>
      <c r="C22" s="266">
        <v>78448</v>
      </c>
      <c r="D22" s="268">
        <v>101378</v>
      </c>
      <c r="E22" s="268">
        <v>61671</v>
      </c>
      <c r="F22" s="268">
        <v>16119</v>
      </c>
      <c r="G22" s="266">
        <v>7510</v>
      </c>
      <c r="H22" s="266">
        <v>2788.064</v>
      </c>
      <c r="I22" s="268">
        <v>135304</v>
      </c>
      <c r="J22" s="269">
        <v>8967</v>
      </c>
      <c r="K22" s="270">
        <v>51822</v>
      </c>
      <c r="L22" s="44"/>
    </row>
    <row r="23" spans="1:12" ht="12.75">
      <c r="A23" s="265" t="s">
        <v>127</v>
      </c>
      <c r="B23" s="266">
        <v>32069</v>
      </c>
      <c r="C23" s="266">
        <v>21068</v>
      </c>
      <c r="D23" s="268">
        <v>31755</v>
      </c>
      <c r="E23" s="268">
        <v>14829</v>
      </c>
      <c r="F23" s="268">
        <v>14801</v>
      </c>
      <c r="G23" s="266">
        <v>7741</v>
      </c>
      <c r="H23" s="266">
        <v>3311.615</v>
      </c>
      <c r="I23" s="268">
        <v>34157</v>
      </c>
      <c r="J23" s="269">
        <v>2944</v>
      </c>
      <c r="K23" s="270">
        <v>11150</v>
      </c>
      <c r="L23" s="44"/>
    </row>
    <row r="24" spans="1:12" ht="12.75">
      <c r="A24" s="265" t="s">
        <v>45</v>
      </c>
      <c r="B24" s="266">
        <v>67747</v>
      </c>
      <c r="C24" s="266">
        <v>46964</v>
      </c>
      <c r="D24" s="268">
        <v>60378</v>
      </c>
      <c r="E24" s="268">
        <v>42293</v>
      </c>
      <c r="F24" s="268">
        <v>12401</v>
      </c>
      <c r="G24" s="271">
        <v>8838</v>
      </c>
      <c r="H24" s="271">
        <v>2878.29</v>
      </c>
      <c r="I24" s="268">
        <v>70683</v>
      </c>
      <c r="J24" s="269">
        <v>5807</v>
      </c>
      <c r="K24" s="270">
        <v>16577</v>
      </c>
      <c r="L24" s="44"/>
    </row>
    <row r="25" spans="1:14" ht="12.75">
      <c r="A25" s="265" t="s">
        <v>46</v>
      </c>
      <c r="B25" s="266">
        <v>242282</v>
      </c>
      <c r="C25" s="266">
        <v>158225</v>
      </c>
      <c r="D25" s="268">
        <v>276416</v>
      </c>
      <c r="E25" s="268">
        <v>161094</v>
      </c>
      <c r="F25" s="268">
        <v>41623</v>
      </c>
      <c r="G25" s="266">
        <v>23829</v>
      </c>
      <c r="H25" s="266">
        <v>22272.117</v>
      </c>
      <c r="I25" s="268">
        <v>255957</v>
      </c>
      <c r="J25" s="269">
        <v>20756</v>
      </c>
      <c r="K25" s="270">
        <v>110362</v>
      </c>
      <c r="L25" s="44"/>
      <c r="N25" s="104"/>
    </row>
    <row r="26" spans="1:12" ht="12.75">
      <c r="A26" s="265" t="s">
        <v>47</v>
      </c>
      <c r="B26" s="266">
        <v>13433</v>
      </c>
      <c r="C26" s="266">
        <v>9526</v>
      </c>
      <c r="D26" s="267">
        <v>15510</v>
      </c>
      <c r="E26" s="267">
        <v>9194</v>
      </c>
      <c r="F26" s="267">
        <v>17021</v>
      </c>
      <c r="G26" s="266">
        <v>12273</v>
      </c>
      <c r="H26" s="266">
        <v>746.36</v>
      </c>
      <c r="I26" s="268">
        <v>14786</v>
      </c>
      <c r="J26" s="269">
        <v>3513</v>
      </c>
      <c r="K26" s="270">
        <v>3777</v>
      </c>
      <c r="L26" s="44"/>
    </row>
    <row r="27" spans="1:19" ht="12.75">
      <c r="A27" s="265"/>
      <c r="B27" s="268"/>
      <c r="C27" s="268"/>
      <c r="D27" s="268"/>
      <c r="E27" s="268"/>
      <c r="F27" s="268"/>
      <c r="G27" s="268"/>
      <c r="H27" s="268"/>
      <c r="I27" s="268"/>
      <c r="J27" s="272"/>
      <c r="K27" s="273"/>
      <c r="L27" s="106"/>
      <c r="M27" s="104"/>
      <c r="N27" s="104"/>
      <c r="O27" s="104"/>
      <c r="P27" s="104"/>
      <c r="Q27" s="24"/>
      <c r="R27" s="104"/>
      <c r="S27" s="24"/>
    </row>
    <row r="28" spans="1:12" ht="13.5" thickBot="1">
      <c r="A28" s="274" t="s">
        <v>27</v>
      </c>
      <c r="B28" s="275">
        <v>988053</v>
      </c>
      <c r="C28" s="275">
        <v>681865</v>
      </c>
      <c r="D28" s="275">
        <v>982215</v>
      </c>
      <c r="E28" s="275">
        <v>611144</v>
      </c>
      <c r="F28" s="275">
        <f>SUM(F10:F26)</f>
        <v>210021</v>
      </c>
      <c r="G28" s="275">
        <v>132351</v>
      </c>
      <c r="H28" s="275">
        <v>40514.814</v>
      </c>
      <c r="I28" s="275">
        <v>1043899</v>
      </c>
      <c r="J28" s="276">
        <v>90720</v>
      </c>
      <c r="K28" s="277">
        <v>301321</v>
      </c>
      <c r="L28" s="107"/>
    </row>
    <row r="29" spans="1:14" ht="12.75">
      <c r="A29" s="278" t="s">
        <v>255</v>
      </c>
      <c r="B29" s="278"/>
      <c r="C29" s="278"/>
      <c r="D29" s="278"/>
      <c r="E29" s="279"/>
      <c r="F29" s="279"/>
      <c r="G29" s="278"/>
      <c r="H29" s="278"/>
      <c r="I29" s="278"/>
      <c r="J29" s="278"/>
      <c r="K29" s="278"/>
      <c r="L29" s="26"/>
      <c r="M29" s="26"/>
      <c r="N29" s="26"/>
    </row>
    <row r="30" spans="1:6" ht="14.25">
      <c r="A30" s="30" t="s">
        <v>256</v>
      </c>
      <c r="B30" s="27"/>
      <c r="C30" s="27"/>
      <c r="D30" s="27"/>
      <c r="E30" s="27"/>
      <c r="F30" s="27"/>
    </row>
    <row r="31" spans="4:11" ht="12.75">
      <c r="D31" s="109"/>
      <c r="E31" s="109"/>
      <c r="F31" s="109"/>
      <c r="G31" s="109"/>
      <c r="I31" s="26"/>
      <c r="J31" s="26"/>
      <c r="K31" s="26"/>
    </row>
    <row r="32" spans="4:8" ht="12.75">
      <c r="D32" s="24"/>
      <c r="G32" s="104"/>
      <c r="H32" s="24"/>
    </row>
    <row r="33" spans="7:10" ht="12.75">
      <c r="G33" s="104"/>
      <c r="I33" s="24"/>
      <c r="J33" s="24"/>
    </row>
    <row r="34" spans="6:8" ht="12.75">
      <c r="F34" s="24"/>
      <c r="H34" s="24"/>
    </row>
    <row r="35" spans="3:4" ht="12.75">
      <c r="C35" s="105"/>
      <c r="D35" s="105"/>
    </row>
    <row r="36" spans="6:10" ht="12.75">
      <c r="F36" s="104"/>
      <c r="G36" s="104"/>
      <c r="H36" s="104"/>
      <c r="I36" s="104"/>
      <c r="J36" s="24"/>
    </row>
    <row r="38" spans="5:9" ht="12.75">
      <c r="E38" s="24"/>
      <c r="F38" s="104"/>
      <c r="G38" s="104"/>
      <c r="H38" s="104"/>
      <c r="I38" s="104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08"/>
    </row>
    <row r="56" ht="12.75">
      <c r="B56" s="24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view="pageBreakPreview" zoomScale="75" zoomScaleNormal="75" zoomScaleSheetLayoutView="75" workbookViewId="0" topLeftCell="A1">
      <selection activeCell="E11" sqref="E11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68" t="s">
        <v>220</v>
      </c>
      <c r="B1" s="668"/>
      <c r="C1" s="668"/>
      <c r="D1" s="668"/>
      <c r="E1"/>
    </row>
    <row r="2" spans="1:5" ht="12.75" customHeight="1">
      <c r="A2" s="19"/>
      <c r="B2" s="19"/>
      <c r="C2" s="19"/>
      <c r="D2" s="19"/>
      <c r="E2"/>
    </row>
    <row r="3" spans="1:4" ht="15">
      <c r="A3" s="671" t="s">
        <v>257</v>
      </c>
      <c r="B3" s="671"/>
      <c r="C3" s="671"/>
      <c r="D3" s="671"/>
    </row>
    <row r="4" spans="1:4" ht="15">
      <c r="A4" s="672" t="s">
        <v>286</v>
      </c>
      <c r="B4" s="672"/>
      <c r="C4" s="672"/>
      <c r="D4" s="672"/>
    </row>
    <row r="5" spans="1:4" ht="13.5" thickBot="1">
      <c r="A5" s="288"/>
      <c r="B5" s="288"/>
      <c r="C5" s="288"/>
      <c r="D5" s="288"/>
    </row>
    <row r="6" spans="1:4" ht="13.5" thickBot="1">
      <c r="A6" s="292" t="s">
        <v>1</v>
      </c>
      <c r="B6" s="293" t="s">
        <v>32</v>
      </c>
      <c r="C6" s="293" t="s">
        <v>154</v>
      </c>
      <c r="D6" s="294" t="s">
        <v>33</v>
      </c>
    </row>
    <row r="7" spans="1:4" ht="12.75">
      <c r="A7" s="457">
        <v>1996</v>
      </c>
      <c r="B7" s="262">
        <v>1104.9544162618304</v>
      </c>
      <c r="C7" s="262">
        <v>789.167981881594</v>
      </c>
      <c r="D7" s="289">
        <v>315.7864343802364</v>
      </c>
    </row>
    <row r="8" spans="1:4" ht="12.75">
      <c r="A8" s="456">
        <v>1997</v>
      </c>
      <c r="B8" s="268">
        <v>1117.2652236842105</v>
      </c>
      <c r="C8" s="268">
        <v>767.462</v>
      </c>
      <c r="D8" s="290">
        <v>349.8032236842105</v>
      </c>
    </row>
    <row r="9" spans="1:4" ht="12.75">
      <c r="A9" s="456">
        <v>1998</v>
      </c>
      <c r="B9" s="268">
        <v>1160.4163000022272</v>
      </c>
      <c r="C9" s="268">
        <v>829.599336519376</v>
      </c>
      <c r="D9" s="290">
        <v>330.8169634828512</v>
      </c>
    </row>
    <row r="10" spans="1:4" ht="12.75">
      <c r="A10" s="456">
        <v>1999</v>
      </c>
      <c r="B10" s="268">
        <v>1112.739337368421</v>
      </c>
      <c r="C10" s="268">
        <v>701.172</v>
      </c>
      <c r="D10" s="290">
        <v>411.567337368421</v>
      </c>
    </row>
    <row r="11" spans="1:4" ht="12.75">
      <c r="A11" s="456">
        <v>2000</v>
      </c>
      <c r="B11" s="268">
        <v>1101.4512295783284</v>
      </c>
      <c r="C11" s="268">
        <v>676.7899233831557</v>
      </c>
      <c r="D11" s="290">
        <v>424.66130619517264</v>
      </c>
    </row>
    <row r="12" spans="1:4" ht="12.75">
      <c r="A12" s="456">
        <v>2001</v>
      </c>
      <c r="B12" s="268">
        <v>1098.7380544388184</v>
      </c>
      <c r="C12" s="268">
        <v>666.4628733352812</v>
      </c>
      <c r="D12" s="290">
        <v>432.2751811035372</v>
      </c>
    </row>
    <row r="13" spans="1:4" ht="12.75">
      <c r="A13" s="456">
        <v>2002</v>
      </c>
      <c r="B13" s="268">
        <v>1069.3139203287271</v>
      </c>
      <c r="C13" s="268">
        <v>654.0286242357781</v>
      </c>
      <c r="D13" s="290">
        <v>415.285296092949</v>
      </c>
    </row>
    <row r="14" spans="1:4" ht="12.75">
      <c r="A14" s="456">
        <v>2003</v>
      </c>
      <c r="B14" s="268">
        <v>1022.6649342105263</v>
      </c>
      <c r="C14" s="268">
        <v>635.076</v>
      </c>
      <c r="D14" s="290">
        <v>387.5889342105263</v>
      </c>
    </row>
    <row r="15" spans="1:4" ht="12.75">
      <c r="A15" s="456">
        <v>2004</v>
      </c>
      <c r="B15" s="268">
        <v>1032.1562896067383</v>
      </c>
      <c r="C15" s="268">
        <v>632.7851293915624</v>
      </c>
      <c r="D15" s="290">
        <v>399.3711602151759</v>
      </c>
    </row>
    <row r="16" spans="1:5" ht="12.75">
      <c r="A16" s="456">
        <v>2005</v>
      </c>
      <c r="B16" s="268">
        <v>1017.2341710526316</v>
      </c>
      <c r="C16" s="268">
        <v>638.883</v>
      </c>
      <c r="D16" s="290">
        <v>378.35117105263157</v>
      </c>
      <c r="E16" s="22"/>
    </row>
    <row r="17" spans="1:5" ht="12.75">
      <c r="A17" s="456">
        <v>2006</v>
      </c>
      <c r="B17" s="268">
        <v>1013.2863266929686</v>
      </c>
      <c r="C17" s="268">
        <v>644.5448843651654</v>
      </c>
      <c r="D17" s="290">
        <v>368.74144232780316</v>
      </c>
      <c r="E17" s="22"/>
    </row>
    <row r="18" spans="1:5" ht="12.75">
      <c r="A18" s="456">
        <v>2007</v>
      </c>
      <c r="B18" s="268">
        <v>998.234149122807</v>
      </c>
      <c r="C18" s="268">
        <v>612.7430840000001</v>
      </c>
      <c r="D18" s="290">
        <v>385.49106512280696</v>
      </c>
      <c r="E18" s="22"/>
    </row>
    <row r="19" spans="1:5" ht="12.75">
      <c r="A19" s="539">
        <v>2008</v>
      </c>
      <c r="B19" s="268">
        <v>1012.3963046605141</v>
      </c>
      <c r="C19" s="268">
        <v>625.5322613117131</v>
      </c>
      <c r="D19" s="290">
        <v>386.86404334880103</v>
      </c>
      <c r="E19" s="22"/>
    </row>
    <row r="20" spans="1:5" ht="12.75">
      <c r="A20" s="539">
        <v>2009</v>
      </c>
      <c r="B20" s="268">
        <v>922.0262859649124</v>
      </c>
      <c r="C20" s="268">
        <v>565.964639145702</v>
      </c>
      <c r="D20" s="290">
        <v>356.0616468192104</v>
      </c>
      <c r="E20" s="22"/>
    </row>
    <row r="21" spans="1:5" ht="12.75">
      <c r="A21" s="539">
        <v>2010</v>
      </c>
      <c r="B21" s="268">
        <v>924.1719244317167</v>
      </c>
      <c r="C21" s="268">
        <v>539.9478895039791</v>
      </c>
      <c r="D21" s="290">
        <v>384.22403492773753</v>
      </c>
      <c r="E21" s="22"/>
    </row>
    <row r="22" spans="1:5" ht="13.5" thickBot="1">
      <c r="A22" s="539">
        <v>2011</v>
      </c>
      <c r="B22" s="268">
        <v>882.7607386398327</v>
      </c>
      <c r="C22" s="268">
        <v>515.6709316769297</v>
      </c>
      <c r="D22" s="291">
        <v>367.0898069629029</v>
      </c>
      <c r="E22" s="22"/>
    </row>
    <row r="23" spans="1:4" ht="12.75">
      <c r="A23" s="540" t="s">
        <v>493</v>
      </c>
      <c r="B23" s="541"/>
      <c r="C23" s="375"/>
      <c r="D23" s="375"/>
    </row>
    <row r="24" spans="1:2" ht="12.75">
      <c r="A24" s="13" t="s">
        <v>177</v>
      </c>
      <c r="B24" s="14"/>
    </row>
    <row r="25" spans="1:5" ht="12.75">
      <c r="A25" s="400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view="pageBreakPreview" zoomScale="75" zoomScaleNormal="75" zoomScaleSheetLayoutView="75" workbookViewId="0" topLeftCell="A2">
      <selection activeCell="A31" sqref="A31:D31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687" t="s">
        <v>276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</row>
    <row r="4" spans="1:20" ht="15">
      <c r="A4" s="686" t="s">
        <v>410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</row>
    <row r="5" spans="1:20" ht="13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135"/>
      <c r="T5" s="135"/>
    </row>
    <row r="6" spans="1:20" ht="12.75" customHeight="1">
      <c r="A6" s="303"/>
      <c r="B6" s="688" t="s">
        <v>3</v>
      </c>
      <c r="C6" s="689"/>
      <c r="D6" s="688" t="s">
        <v>69</v>
      </c>
      <c r="E6" s="689"/>
      <c r="F6" s="679" t="s">
        <v>193</v>
      </c>
      <c r="G6" s="680"/>
      <c r="H6" s="680"/>
      <c r="I6" s="680"/>
      <c r="J6" s="680"/>
      <c r="K6" s="680"/>
      <c r="L6" s="680"/>
      <c r="M6" s="681"/>
      <c r="N6" s="570" t="s">
        <v>333</v>
      </c>
      <c r="O6" s="571"/>
      <c r="P6" s="699"/>
      <c r="Q6" s="688" t="s">
        <v>335</v>
      </c>
      <c r="R6" s="696"/>
      <c r="S6" s="135"/>
      <c r="T6" s="135"/>
    </row>
    <row r="7" spans="1:20" ht="12.75" customHeight="1">
      <c r="A7" s="304" t="s">
        <v>258</v>
      </c>
      <c r="B7" s="690"/>
      <c r="C7" s="691"/>
      <c r="D7" s="690"/>
      <c r="E7" s="691"/>
      <c r="F7" s="692" t="s">
        <v>3</v>
      </c>
      <c r="G7" s="693"/>
      <c r="H7" s="682" t="s">
        <v>84</v>
      </c>
      <c r="I7" s="683"/>
      <c r="J7" s="682" t="s">
        <v>29</v>
      </c>
      <c r="K7" s="683"/>
      <c r="L7" s="682" t="s">
        <v>30</v>
      </c>
      <c r="M7" s="683"/>
      <c r="N7" s="700" t="s">
        <v>330</v>
      </c>
      <c r="O7" s="700" t="s">
        <v>331</v>
      </c>
      <c r="P7" s="700" t="s">
        <v>332</v>
      </c>
      <c r="Q7" s="690"/>
      <c r="R7" s="697"/>
      <c r="S7" s="135"/>
      <c r="T7" s="135"/>
    </row>
    <row r="8" spans="1:20" ht="24.75" customHeight="1">
      <c r="A8" s="304" t="s">
        <v>172</v>
      </c>
      <c r="B8" s="690"/>
      <c r="C8" s="691"/>
      <c r="D8" s="690"/>
      <c r="E8" s="691"/>
      <c r="F8" s="694"/>
      <c r="G8" s="695"/>
      <c r="H8" s="684"/>
      <c r="I8" s="685"/>
      <c r="J8" s="684"/>
      <c r="K8" s="685"/>
      <c r="L8" s="684"/>
      <c r="M8" s="685"/>
      <c r="N8" s="701"/>
      <c r="O8" s="701"/>
      <c r="P8" s="701"/>
      <c r="Q8" s="694"/>
      <c r="R8" s="698"/>
      <c r="S8" s="135"/>
      <c r="T8" s="135"/>
    </row>
    <row r="9" spans="1:30" ht="13.5" thickBot="1">
      <c r="A9" s="305"/>
      <c r="B9" s="377" t="s">
        <v>4</v>
      </c>
      <c r="C9" s="377" t="s">
        <v>5</v>
      </c>
      <c r="D9" s="377" t="s">
        <v>4</v>
      </c>
      <c r="E9" s="377" t="s">
        <v>5</v>
      </c>
      <c r="F9" s="377" t="s">
        <v>4</v>
      </c>
      <c r="G9" s="377" t="s">
        <v>5</v>
      </c>
      <c r="H9" s="377" t="s">
        <v>4</v>
      </c>
      <c r="I9" s="377" t="s">
        <v>5</v>
      </c>
      <c r="J9" s="377" t="s">
        <v>4</v>
      </c>
      <c r="K9" s="377" t="s">
        <v>5</v>
      </c>
      <c r="L9" s="377" t="s">
        <v>4</v>
      </c>
      <c r="M9" s="377" t="s">
        <v>5</v>
      </c>
      <c r="N9" s="702"/>
      <c r="O9" s="702"/>
      <c r="P9" s="702"/>
      <c r="Q9" s="377" t="s">
        <v>4</v>
      </c>
      <c r="R9" s="379" t="s">
        <v>5</v>
      </c>
      <c r="S9" s="118"/>
      <c r="T9" s="118"/>
      <c r="U9"/>
      <c r="V9"/>
      <c r="W9"/>
      <c r="X9"/>
      <c r="Y9"/>
      <c r="Z9"/>
      <c r="AA9"/>
      <c r="AB9"/>
      <c r="AC9"/>
      <c r="AD9"/>
    </row>
    <row r="10" spans="1:30" ht="14.25">
      <c r="A10" s="297" t="s">
        <v>324</v>
      </c>
      <c r="B10" s="675">
        <v>1621.493</v>
      </c>
      <c r="C10" s="678"/>
      <c r="D10" s="675">
        <v>40.736000000000004</v>
      </c>
      <c r="E10" s="678"/>
      <c r="F10" s="675">
        <v>1344.282</v>
      </c>
      <c r="G10" s="678"/>
      <c r="H10" s="675">
        <v>257.755</v>
      </c>
      <c r="I10" s="678"/>
      <c r="J10" s="675">
        <v>170.853</v>
      </c>
      <c r="K10" s="678"/>
      <c r="L10" s="675">
        <v>915.674</v>
      </c>
      <c r="M10" s="678"/>
      <c r="N10" s="299">
        <v>8.81</v>
      </c>
      <c r="O10" s="299">
        <v>14.982</v>
      </c>
      <c r="P10" s="299">
        <v>15.58</v>
      </c>
      <c r="Q10" s="675">
        <v>236.475</v>
      </c>
      <c r="R10" s="676"/>
      <c r="S10" s="423"/>
      <c r="T10" s="423"/>
      <c r="U10"/>
      <c r="V10"/>
      <c r="W10"/>
      <c r="X10"/>
      <c r="Y10"/>
      <c r="Z10"/>
      <c r="AA10"/>
      <c r="AB10"/>
      <c r="AC10"/>
      <c r="AD10"/>
    </row>
    <row r="11" spans="1:30" ht="14.25">
      <c r="A11" s="297" t="s">
        <v>325</v>
      </c>
      <c r="B11" s="673">
        <v>1657.5839999999998</v>
      </c>
      <c r="C11" s="674"/>
      <c r="D11" s="673">
        <v>38.504</v>
      </c>
      <c r="E11" s="674"/>
      <c r="F11" s="673">
        <v>1381.6509999999998</v>
      </c>
      <c r="G11" s="674"/>
      <c r="H11" s="673">
        <v>257.61300000000006</v>
      </c>
      <c r="I11" s="674"/>
      <c r="J11" s="673">
        <v>181.365</v>
      </c>
      <c r="K11" s="674"/>
      <c r="L11" s="673">
        <v>942.6729999999999</v>
      </c>
      <c r="M11" s="674"/>
      <c r="N11" s="299">
        <v>8.718</v>
      </c>
      <c r="O11" s="299">
        <v>15.019</v>
      </c>
      <c r="P11" s="299">
        <v>15.757</v>
      </c>
      <c r="Q11" s="673">
        <v>237.429</v>
      </c>
      <c r="R11" s="677"/>
      <c r="S11" s="423"/>
      <c r="T11" s="423"/>
      <c r="U11"/>
      <c r="V11"/>
      <c r="W11"/>
      <c r="X11"/>
      <c r="Y11"/>
      <c r="Z11"/>
      <c r="AA11"/>
      <c r="AB11"/>
      <c r="AC11"/>
      <c r="AD11"/>
    </row>
    <row r="12" spans="1:30" ht="12.75">
      <c r="A12" s="297">
        <v>2004</v>
      </c>
      <c r="B12" s="298">
        <f aca="true" t="shared" si="0" ref="B12:C16">D12+F12+Q12</f>
        <v>854.317</v>
      </c>
      <c r="C12" s="298">
        <f t="shared" si="0"/>
        <v>1259.4</v>
      </c>
      <c r="D12" s="298">
        <v>25.394</v>
      </c>
      <c r="E12" s="298">
        <v>26.114</v>
      </c>
      <c r="F12" s="298">
        <f aca="true" t="shared" si="1" ref="F12:G16">H12+J12+L12</f>
        <v>753.787</v>
      </c>
      <c r="G12" s="298">
        <f t="shared" si="1"/>
        <v>1050.674</v>
      </c>
      <c r="H12" s="298">
        <v>133.733</v>
      </c>
      <c r="I12" s="298">
        <v>169.627</v>
      </c>
      <c r="J12" s="298">
        <v>201.291</v>
      </c>
      <c r="K12" s="298">
        <v>35.317</v>
      </c>
      <c r="L12" s="298">
        <v>418.763</v>
      </c>
      <c r="M12" s="298">
        <v>845.73</v>
      </c>
      <c r="N12" s="299">
        <v>8.5</v>
      </c>
      <c r="O12" s="299">
        <v>14.7</v>
      </c>
      <c r="P12" s="298">
        <v>15.1</v>
      </c>
      <c r="Q12" s="299">
        <v>75.136</v>
      </c>
      <c r="R12" s="299">
        <v>182.612</v>
      </c>
      <c r="S12" s="423"/>
      <c r="T12" s="423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297">
        <v>2005</v>
      </c>
      <c r="B13" s="298">
        <f t="shared" si="0"/>
        <v>818.0260000000001</v>
      </c>
      <c r="C13" s="298">
        <f t="shared" si="0"/>
        <v>1251.83</v>
      </c>
      <c r="D13" s="298">
        <v>28.615</v>
      </c>
      <c r="E13" s="298">
        <v>30.738</v>
      </c>
      <c r="F13" s="298">
        <f t="shared" si="1"/>
        <v>731.979</v>
      </c>
      <c r="G13" s="298">
        <f t="shared" si="1"/>
        <v>1052.876</v>
      </c>
      <c r="H13" s="298">
        <v>129.848</v>
      </c>
      <c r="I13" s="298">
        <v>168.72</v>
      </c>
      <c r="J13" s="298">
        <v>195.142</v>
      </c>
      <c r="K13" s="298">
        <v>36.297</v>
      </c>
      <c r="L13" s="298">
        <v>406.989</v>
      </c>
      <c r="M13" s="298">
        <v>847.859</v>
      </c>
      <c r="N13" s="299" t="s">
        <v>273</v>
      </c>
      <c r="O13" s="299" t="s">
        <v>273</v>
      </c>
      <c r="P13" s="299" t="s">
        <v>273</v>
      </c>
      <c r="Q13" s="299">
        <v>57.432</v>
      </c>
      <c r="R13" s="299">
        <v>168.216</v>
      </c>
      <c r="S13" s="423"/>
      <c r="T13" s="423"/>
      <c r="U13"/>
      <c r="V13"/>
      <c r="W13"/>
      <c r="X13"/>
      <c r="Y13"/>
      <c r="Z13"/>
      <c r="AA13"/>
      <c r="AB13"/>
      <c r="AC13"/>
      <c r="AD13"/>
    </row>
    <row r="14" spans="1:30" ht="12.75" customHeight="1">
      <c r="A14" s="297">
        <v>2006</v>
      </c>
      <c r="B14" s="298">
        <f t="shared" si="0"/>
        <v>788.1850000000001</v>
      </c>
      <c r="C14" s="298">
        <f t="shared" si="0"/>
        <v>1251.229</v>
      </c>
      <c r="D14" s="298">
        <v>30.42</v>
      </c>
      <c r="E14" s="298">
        <v>33.333</v>
      </c>
      <c r="F14" s="298">
        <f t="shared" si="1"/>
        <v>702.3340000000001</v>
      </c>
      <c r="G14" s="298">
        <f t="shared" si="1"/>
        <v>1048.942</v>
      </c>
      <c r="H14" s="298">
        <v>121.982</v>
      </c>
      <c r="I14" s="298">
        <v>164.714</v>
      </c>
      <c r="J14" s="298">
        <v>186.629</v>
      </c>
      <c r="K14" s="298">
        <v>35.587</v>
      </c>
      <c r="L14" s="298">
        <v>393.723</v>
      </c>
      <c r="M14" s="298">
        <v>848.641</v>
      </c>
      <c r="N14" s="299" t="s">
        <v>273</v>
      </c>
      <c r="O14" s="299" t="s">
        <v>273</v>
      </c>
      <c r="P14" s="299" t="s">
        <v>273</v>
      </c>
      <c r="Q14" s="299">
        <v>55.431</v>
      </c>
      <c r="R14" s="299">
        <v>168.954</v>
      </c>
      <c r="S14" s="423"/>
      <c r="T14" s="423"/>
      <c r="U14"/>
      <c r="V14"/>
      <c r="W14"/>
      <c r="X14"/>
      <c r="Y14"/>
      <c r="Z14"/>
      <c r="AA14"/>
      <c r="AB14"/>
      <c r="AC14"/>
      <c r="AD14"/>
    </row>
    <row r="15" spans="1:30" ht="12.75">
      <c r="A15" s="297">
        <v>2007</v>
      </c>
      <c r="B15" s="298">
        <f t="shared" si="0"/>
        <v>791.8220000000001</v>
      </c>
      <c r="C15" s="298">
        <f t="shared" si="0"/>
        <v>1247.19</v>
      </c>
      <c r="D15" s="298">
        <v>30.451</v>
      </c>
      <c r="E15" s="298">
        <v>34.501</v>
      </c>
      <c r="F15" s="298">
        <f t="shared" si="1"/>
        <v>708.3510000000001</v>
      </c>
      <c r="G15" s="298">
        <f t="shared" si="1"/>
        <v>1042.922</v>
      </c>
      <c r="H15" s="298">
        <v>115.97</v>
      </c>
      <c r="I15" s="298">
        <v>158.391</v>
      </c>
      <c r="J15" s="298">
        <v>200.448</v>
      </c>
      <c r="K15" s="298">
        <v>34.395</v>
      </c>
      <c r="L15" s="298">
        <v>391.93300000000005</v>
      </c>
      <c r="M15" s="298">
        <v>850.136</v>
      </c>
      <c r="N15" s="299">
        <v>9.64</v>
      </c>
      <c r="O15" s="299">
        <v>15.032</v>
      </c>
      <c r="P15" s="299">
        <v>15.438</v>
      </c>
      <c r="Q15" s="299">
        <v>53.02</v>
      </c>
      <c r="R15" s="299">
        <v>169.767</v>
      </c>
      <c r="S15" s="423"/>
      <c r="T15" s="423"/>
      <c r="U15"/>
      <c r="V15"/>
      <c r="W15"/>
      <c r="X15"/>
      <c r="Y15"/>
      <c r="Z15"/>
      <c r="AA15"/>
      <c r="AB15"/>
      <c r="AC15"/>
      <c r="AD15"/>
    </row>
    <row r="16" spans="1:30" ht="13.5" thickBot="1">
      <c r="A16" s="424">
        <v>2008</v>
      </c>
      <c r="B16" s="394">
        <f t="shared" si="0"/>
        <v>1146.9453333333333</v>
      </c>
      <c r="C16" s="394">
        <f t="shared" si="0"/>
        <v>1392.9954999999998</v>
      </c>
      <c r="D16" s="394">
        <v>45.296</v>
      </c>
      <c r="E16" s="394">
        <v>39.526833333333336</v>
      </c>
      <c r="F16" s="394">
        <f t="shared" si="1"/>
        <v>1037.2159166666665</v>
      </c>
      <c r="G16" s="394">
        <f t="shared" si="1"/>
        <v>1177.5873333333332</v>
      </c>
      <c r="H16" s="394">
        <v>151.50333333333333</v>
      </c>
      <c r="I16" s="394">
        <v>169.35783333333333</v>
      </c>
      <c r="J16" s="394">
        <v>362.2383333333333</v>
      </c>
      <c r="K16" s="394">
        <v>39.532333333333334</v>
      </c>
      <c r="L16" s="394">
        <v>523.47425</v>
      </c>
      <c r="M16" s="394">
        <v>968.6971666666666</v>
      </c>
      <c r="N16" s="418">
        <v>13.550833333333333</v>
      </c>
      <c r="O16" s="418">
        <v>17.809833333333334</v>
      </c>
      <c r="P16" s="418">
        <v>20.155166666666663</v>
      </c>
      <c r="Q16" s="418">
        <v>64.43341666666666</v>
      </c>
      <c r="R16" s="418">
        <v>175.88133333333334</v>
      </c>
      <c r="S16" s="118"/>
      <c r="T16" s="118"/>
      <c r="U16"/>
      <c r="V16"/>
      <c r="W16"/>
      <c r="X16"/>
      <c r="Y16"/>
      <c r="Z16"/>
      <c r="AA16"/>
      <c r="AB16"/>
      <c r="AC16"/>
      <c r="AD16"/>
    </row>
    <row r="18" spans="4:15" ht="13.5" thickBot="1">
      <c r="D18" s="31"/>
      <c r="E18" s="31"/>
      <c r="F18" s="31"/>
      <c r="G18" s="31"/>
      <c r="H18" s="31"/>
      <c r="I18" s="31"/>
      <c r="L18" s="31"/>
      <c r="M18" s="31"/>
      <c r="N18" s="31"/>
      <c r="O18" s="31"/>
    </row>
    <row r="19" spans="1:20" ht="14.25">
      <c r="A19" s="303"/>
      <c r="B19" s="688" t="s">
        <v>3</v>
      </c>
      <c r="C19" s="689"/>
      <c r="D19" s="688" t="s">
        <v>69</v>
      </c>
      <c r="E19" s="689"/>
      <c r="F19" s="679" t="s">
        <v>193</v>
      </c>
      <c r="G19" s="680"/>
      <c r="H19" s="680"/>
      <c r="I19" s="680"/>
      <c r="J19" s="680"/>
      <c r="K19" s="680"/>
      <c r="L19" s="680"/>
      <c r="M19" s="681"/>
      <c r="N19" s="570" t="s">
        <v>333</v>
      </c>
      <c r="O19" s="571"/>
      <c r="P19" s="571"/>
      <c r="Q19" s="571"/>
      <c r="R19" s="699"/>
      <c r="S19" s="688" t="s">
        <v>335</v>
      </c>
      <c r="T19" s="696"/>
    </row>
    <row r="20" spans="1:20" ht="12.75">
      <c r="A20" s="304" t="s">
        <v>258</v>
      </c>
      <c r="B20" s="690"/>
      <c r="C20" s="691"/>
      <c r="D20" s="690"/>
      <c r="E20" s="691"/>
      <c r="F20" s="692" t="s">
        <v>3</v>
      </c>
      <c r="G20" s="693"/>
      <c r="H20" s="682" t="s">
        <v>84</v>
      </c>
      <c r="I20" s="683"/>
      <c r="J20" s="682" t="s">
        <v>29</v>
      </c>
      <c r="K20" s="683"/>
      <c r="L20" s="682" t="s">
        <v>30</v>
      </c>
      <c r="M20" s="683"/>
      <c r="N20" s="700" t="s">
        <v>418</v>
      </c>
      <c r="O20" s="700" t="s">
        <v>359</v>
      </c>
      <c r="P20" s="700" t="s">
        <v>419</v>
      </c>
      <c r="Q20" s="700" t="s">
        <v>389</v>
      </c>
      <c r="R20" s="700" t="s">
        <v>367</v>
      </c>
      <c r="S20" s="690"/>
      <c r="T20" s="697"/>
    </row>
    <row r="21" spans="1:20" ht="48.75" customHeight="1">
      <c r="A21" s="304" t="s">
        <v>172</v>
      </c>
      <c r="B21" s="690"/>
      <c r="C21" s="691"/>
      <c r="D21" s="690"/>
      <c r="E21" s="691"/>
      <c r="F21" s="694"/>
      <c r="G21" s="695"/>
      <c r="H21" s="684"/>
      <c r="I21" s="685"/>
      <c r="J21" s="684"/>
      <c r="K21" s="685"/>
      <c r="L21" s="684"/>
      <c r="M21" s="685"/>
      <c r="N21" s="701"/>
      <c r="O21" s="701"/>
      <c r="P21" s="701"/>
      <c r="Q21" s="701"/>
      <c r="R21" s="701"/>
      <c r="S21" s="694"/>
      <c r="T21" s="698"/>
    </row>
    <row r="22" spans="1:20" ht="13.5" thickBot="1">
      <c r="A22" s="305"/>
      <c r="B22" s="377" t="s">
        <v>4</v>
      </c>
      <c r="C22" s="377" t="s">
        <v>5</v>
      </c>
      <c r="D22" s="377" t="s">
        <v>4</v>
      </c>
      <c r="E22" s="377" t="s">
        <v>5</v>
      </c>
      <c r="F22" s="377" t="s">
        <v>4</v>
      </c>
      <c r="G22" s="377" t="s">
        <v>5</v>
      </c>
      <c r="H22" s="377" t="s">
        <v>4</v>
      </c>
      <c r="I22" s="377" t="s">
        <v>5</v>
      </c>
      <c r="J22" s="377" t="s">
        <v>4</v>
      </c>
      <c r="K22" s="377" t="s">
        <v>5</v>
      </c>
      <c r="L22" s="377" t="s">
        <v>4</v>
      </c>
      <c r="M22" s="377" t="s">
        <v>5</v>
      </c>
      <c r="N22" s="702"/>
      <c r="O22" s="702"/>
      <c r="P22" s="702"/>
      <c r="Q22" s="702"/>
      <c r="R22" s="702"/>
      <c r="S22" s="377" t="s">
        <v>4</v>
      </c>
      <c r="T22" s="379" t="s">
        <v>5</v>
      </c>
    </row>
    <row r="23" spans="1:20" ht="12.75">
      <c r="A23" s="458">
        <v>2009</v>
      </c>
      <c r="B23" s="459">
        <v>1832.893</v>
      </c>
      <c r="C23" s="459">
        <v>1811.148</v>
      </c>
      <c r="D23" s="459">
        <v>56.132333333333335</v>
      </c>
      <c r="E23" s="459">
        <v>39.8815</v>
      </c>
      <c r="F23" s="459">
        <f>H23+J23+L23</f>
        <v>1707.8736666666666</v>
      </c>
      <c r="G23" s="459">
        <f>I23+K23+M23</f>
        <v>1589.4985</v>
      </c>
      <c r="H23" s="459">
        <v>272.7948333333334</v>
      </c>
      <c r="I23" s="459">
        <v>213.20725</v>
      </c>
      <c r="J23" s="459">
        <v>645.5443333333333</v>
      </c>
      <c r="K23" s="459">
        <v>69.24041666666668</v>
      </c>
      <c r="L23" s="459">
        <v>789.5345</v>
      </c>
      <c r="M23" s="459">
        <v>1307.0508333333332</v>
      </c>
      <c r="N23" s="453">
        <v>25.917416666666668</v>
      </c>
      <c r="O23" s="453">
        <v>8.4475</v>
      </c>
      <c r="P23" s="453">
        <v>21.92766666666667</v>
      </c>
      <c r="Q23" s="453">
        <v>33.36058333333334</v>
      </c>
      <c r="R23" s="453">
        <v>8.248916666666666</v>
      </c>
      <c r="S23" s="459">
        <v>68.88725</v>
      </c>
      <c r="T23" s="296">
        <v>181.76791666666668</v>
      </c>
    </row>
    <row r="24" spans="1:20" ht="12.75">
      <c r="A24" s="437">
        <v>2010</v>
      </c>
      <c r="B24" s="298">
        <v>2030.479</v>
      </c>
      <c r="C24" s="298">
        <v>2030.277</v>
      </c>
      <c r="D24" s="298">
        <v>73.6</v>
      </c>
      <c r="E24" s="298">
        <v>48.5</v>
      </c>
      <c r="F24" s="298">
        <v>1851.1</v>
      </c>
      <c r="G24" s="298">
        <v>1750.9</v>
      </c>
      <c r="H24" s="298">
        <v>282.4</v>
      </c>
      <c r="I24" s="298">
        <v>218</v>
      </c>
      <c r="J24" s="298">
        <v>681</v>
      </c>
      <c r="K24" s="298">
        <v>73.9</v>
      </c>
      <c r="L24" s="298">
        <v>887.7</v>
      </c>
      <c r="M24" s="298">
        <v>1459</v>
      </c>
      <c r="N24" s="230">
        <v>21.184</v>
      </c>
      <c r="O24" s="230">
        <v>6.344</v>
      </c>
      <c r="P24" s="230">
        <v>18.728</v>
      </c>
      <c r="Q24" s="230">
        <v>25.693</v>
      </c>
      <c r="R24" s="230">
        <v>9.218</v>
      </c>
      <c r="S24" s="298">
        <v>104.7</v>
      </c>
      <c r="T24" s="299">
        <v>230.9</v>
      </c>
    </row>
    <row r="25" spans="1:20" ht="15" thickBot="1">
      <c r="A25" s="401" t="s">
        <v>474</v>
      </c>
      <c r="B25" s="394">
        <v>2103.26</v>
      </c>
      <c r="C25" s="394">
        <v>2153.9</v>
      </c>
      <c r="D25" s="298">
        <v>85.641</v>
      </c>
      <c r="E25" s="298">
        <v>55.763</v>
      </c>
      <c r="F25" s="298">
        <v>1896.9</v>
      </c>
      <c r="G25" s="298">
        <v>1841.1</v>
      </c>
      <c r="H25" s="298">
        <v>278.255</v>
      </c>
      <c r="I25" s="298">
        <v>215.326</v>
      </c>
      <c r="J25" s="298">
        <v>672.845</v>
      </c>
      <c r="K25" s="298">
        <v>74.677</v>
      </c>
      <c r="L25" s="298">
        <v>945.768</v>
      </c>
      <c r="M25" s="298">
        <v>1551.051</v>
      </c>
      <c r="N25" s="298">
        <v>21.096</v>
      </c>
      <c r="O25" s="298">
        <v>6.076</v>
      </c>
      <c r="P25" s="298">
        <v>18.422</v>
      </c>
      <c r="Q25" s="298">
        <v>25.642</v>
      </c>
      <c r="R25" s="298">
        <v>11.41816667</v>
      </c>
      <c r="S25" s="394">
        <v>120.751</v>
      </c>
      <c r="T25" s="418">
        <v>257.084</v>
      </c>
    </row>
    <row r="26" spans="1:34" ht="12.75">
      <c r="A26" s="703" t="s">
        <v>473</v>
      </c>
      <c r="B26" s="703"/>
      <c r="C26" s="703"/>
      <c r="D26" s="703"/>
      <c r="E26" s="703"/>
      <c r="F26" s="301"/>
      <c r="G26" s="301"/>
      <c r="H26" s="301"/>
      <c r="I26" s="301"/>
      <c r="J26" s="302"/>
      <c r="K26" s="302"/>
      <c r="L26" s="302"/>
      <c r="M26" s="302"/>
      <c r="N26" s="302"/>
      <c r="O26" s="302"/>
      <c r="P26" s="302"/>
      <c r="Q26" s="302"/>
      <c r="R26" s="302"/>
      <c r="S26" s="135"/>
      <c r="T26" s="13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25">
      <c r="A27" s="704" t="s">
        <v>327</v>
      </c>
      <c r="B27" s="704"/>
      <c r="C27" s="704"/>
      <c r="D27" s="704"/>
      <c r="E27" s="704"/>
      <c r="F27" s="704"/>
      <c r="H27" s="31"/>
      <c r="I27" s="3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04" t="s">
        <v>334</v>
      </c>
      <c r="B28" s="704"/>
      <c r="C28" s="704"/>
      <c r="D28" s="704"/>
      <c r="E28" s="704"/>
      <c r="F28" s="704"/>
      <c r="G28" s="704"/>
      <c r="H28" s="704"/>
      <c r="I28" s="3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>
      <c r="A29" s="706" t="s">
        <v>274</v>
      </c>
      <c r="B29" s="706"/>
      <c r="C29" s="31"/>
      <c r="D29" s="31"/>
      <c r="E29" s="31"/>
      <c r="H29" s="31"/>
      <c r="I29" s="3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 customHeight="1">
      <c r="A30" s="707" t="s">
        <v>409</v>
      </c>
      <c r="B30" s="707"/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/>
      <c r="AF30"/>
      <c r="AG30"/>
      <c r="AH30"/>
    </row>
    <row r="31" spans="1:4" ht="12.75">
      <c r="A31" s="705"/>
      <c r="B31" s="705"/>
      <c r="C31" s="705"/>
      <c r="D31" s="705"/>
    </row>
  </sheetData>
  <mergeCells count="50">
    <mergeCell ref="A26:E26"/>
    <mergeCell ref="A28:H28"/>
    <mergeCell ref="A27:F27"/>
    <mergeCell ref="A31:D31"/>
    <mergeCell ref="A29:B29"/>
    <mergeCell ref="A30:T30"/>
    <mergeCell ref="N6:P6"/>
    <mergeCell ref="Q6:R8"/>
    <mergeCell ref="N20:N22"/>
    <mergeCell ref="O20:O22"/>
    <mergeCell ref="R20:R22"/>
    <mergeCell ref="P20:P22"/>
    <mergeCell ref="N7:N9"/>
    <mergeCell ref="O7:O9"/>
    <mergeCell ref="P7:P9"/>
    <mergeCell ref="B19:C21"/>
    <mergeCell ref="D19:E21"/>
    <mergeCell ref="F19:M19"/>
    <mergeCell ref="N19:R19"/>
    <mergeCell ref="Q20:Q22"/>
    <mergeCell ref="S19:T21"/>
    <mergeCell ref="F20:G21"/>
    <mergeCell ref="H20:I21"/>
    <mergeCell ref="J20:K21"/>
    <mergeCell ref="L20:M21"/>
    <mergeCell ref="A1:T1"/>
    <mergeCell ref="U30:AD30"/>
    <mergeCell ref="A4:T4"/>
    <mergeCell ref="A3:T3"/>
    <mergeCell ref="B6:C8"/>
    <mergeCell ref="B11:C11"/>
    <mergeCell ref="B10:C10"/>
    <mergeCell ref="D10:E10"/>
    <mergeCell ref="D6:E8"/>
    <mergeCell ref="F7:G8"/>
    <mergeCell ref="L10:M10"/>
    <mergeCell ref="F6:M6"/>
    <mergeCell ref="H7:I8"/>
    <mergeCell ref="J7:K8"/>
    <mergeCell ref="L7:M8"/>
    <mergeCell ref="L11:M11"/>
    <mergeCell ref="Q10:R10"/>
    <mergeCell ref="Q11:R11"/>
    <mergeCell ref="D11:E11"/>
    <mergeCell ref="H10:I10"/>
    <mergeCell ref="H11:I11"/>
    <mergeCell ref="J10:K10"/>
    <mergeCell ref="J11:K11"/>
    <mergeCell ref="F10:G10"/>
    <mergeCell ref="F11:G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9"/>
  <sheetViews>
    <sheetView showGridLines="0" view="pageBreakPreview" zoomScale="75" zoomScaleNormal="75" zoomScaleSheetLayoutView="75" workbookViewId="0" topLeftCell="A1">
      <selection activeCell="M19" sqref="M19"/>
    </sheetView>
  </sheetViews>
  <sheetFormatPr defaultColWidth="12.57421875" defaultRowHeight="12.75"/>
  <cols>
    <col min="1" max="1" width="11.8515625" style="12" customWidth="1"/>
    <col min="2" max="2" width="11.140625" style="12" customWidth="1"/>
    <col min="3" max="3" width="9.7109375" style="12" customWidth="1"/>
    <col min="4" max="4" width="10.421875" style="12" bestFit="1" customWidth="1"/>
    <col min="5" max="15" width="9.7109375" style="12" customWidth="1"/>
    <col min="16" max="16384" width="19.140625" style="12" customWidth="1"/>
  </cols>
  <sheetData>
    <row r="1" spans="1:18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687" t="s">
        <v>282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</row>
    <row r="4" spans="1:15" ht="15">
      <c r="A4" s="687" t="s">
        <v>162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</row>
    <row r="5" spans="1:15" ht="13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ht="12.75" customHeight="1">
      <c r="A6" s="709" t="s">
        <v>67</v>
      </c>
      <c r="B6" s="708" t="s">
        <v>320</v>
      </c>
      <c r="C6" s="709"/>
      <c r="D6" s="708" t="s">
        <v>321</v>
      </c>
      <c r="E6" s="709"/>
      <c r="F6" s="714" t="s">
        <v>65</v>
      </c>
      <c r="G6" s="715"/>
      <c r="H6" s="715"/>
      <c r="I6" s="716"/>
      <c r="J6" s="688" t="s">
        <v>194</v>
      </c>
      <c r="K6" s="689"/>
      <c r="L6" s="679" t="s">
        <v>164</v>
      </c>
      <c r="M6" s="716"/>
      <c r="N6" s="716"/>
      <c r="O6" s="716"/>
    </row>
    <row r="7" spans="1:15" ht="12.75" customHeight="1">
      <c r="A7" s="711"/>
      <c r="B7" s="710"/>
      <c r="C7" s="711"/>
      <c r="D7" s="710" t="s">
        <v>66</v>
      </c>
      <c r="E7" s="711" t="s">
        <v>66</v>
      </c>
      <c r="F7" s="682" t="s">
        <v>3</v>
      </c>
      <c r="G7" s="683"/>
      <c r="H7" s="700" t="s">
        <v>278</v>
      </c>
      <c r="I7" s="700" t="s">
        <v>312</v>
      </c>
      <c r="J7" s="690"/>
      <c r="K7" s="691"/>
      <c r="L7" s="682" t="s">
        <v>3</v>
      </c>
      <c r="M7" s="683"/>
      <c r="N7" s="692" t="s">
        <v>278</v>
      </c>
      <c r="O7" s="692" t="s">
        <v>312</v>
      </c>
    </row>
    <row r="8" spans="1:15" ht="12.75">
      <c r="A8" s="711"/>
      <c r="B8" s="710"/>
      <c r="C8" s="711"/>
      <c r="D8" s="710" t="s">
        <v>68</v>
      </c>
      <c r="E8" s="711" t="s">
        <v>68</v>
      </c>
      <c r="F8" s="684"/>
      <c r="G8" s="685"/>
      <c r="H8" s="701"/>
      <c r="I8" s="701"/>
      <c r="J8" s="690"/>
      <c r="K8" s="691"/>
      <c r="L8" s="684"/>
      <c r="M8" s="685"/>
      <c r="N8" s="690"/>
      <c r="O8" s="690"/>
    </row>
    <row r="9" spans="1:15" ht="13.5" thickBot="1">
      <c r="A9" s="712"/>
      <c r="B9" s="377" t="s">
        <v>4</v>
      </c>
      <c r="C9" s="377" t="s">
        <v>5</v>
      </c>
      <c r="D9" s="377" t="s">
        <v>4</v>
      </c>
      <c r="E9" s="377" t="s">
        <v>5</v>
      </c>
      <c r="F9" s="377" t="s">
        <v>4</v>
      </c>
      <c r="G9" s="377" t="s">
        <v>5</v>
      </c>
      <c r="H9" s="702"/>
      <c r="I9" s="702"/>
      <c r="J9" s="377" t="s">
        <v>4</v>
      </c>
      <c r="K9" s="377" t="s">
        <v>5</v>
      </c>
      <c r="L9" s="377" t="s">
        <v>4</v>
      </c>
      <c r="M9" s="377" t="s">
        <v>5</v>
      </c>
      <c r="N9" s="713"/>
      <c r="O9" s="713"/>
    </row>
    <row r="10" spans="1:16" ht="14.25">
      <c r="A10" s="297" t="s">
        <v>323</v>
      </c>
      <c r="B10" s="675">
        <v>15649.9</v>
      </c>
      <c r="C10" s="678"/>
      <c r="D10" s="675">
        <v>11656.8</v>
      </c>
      <c r="E10" s="678"/>
      <c r="F10" s="675">
        <v>1127.6</v>
      </c>
      <c r="G10" s="678"/>
      <c r="H10" s="298">
        <v>812</v>
      </c>
      <c r="I10" s="298">
        <v>315.6</v>
      </c>
      <c r="J10" s="675">
        <v>2614.9</v>
      </c>
      <c r="K10" s="678"/>
      <c r="L10" s="675">
        <v>78.1</v>
      </c>
      <c r="M10" s="678"/>
      <c r="N10" s="298">
        <v>61.3</v>
      </c>
      <c r="O10" s="299">
        <v>16.8</v>
      </c>
      <c r="P10" s="31"/>
    </row>
    <row r="11" spans="1:16" ht="14.25">
      <c r="A11" s="297" t="s">
        <v>324</v>
      </c>
      <c r="B11" s="675">
        <v>16126.3</v>
      </c>
      <c r="C11" s="678"/>
      <c r="D11" s="675">
        <v>12079.3</v>
      </c>
      <c r="E11" s="678"/>
      <c r="F11" s="675">
        <v>1123.5</v>
      </c>
      <c r="G11" s="678"/>
      <c r="H11" s="298">
        <v>821.7</v>
      </c>
      <c r="I11" s="298">
        <v>301.8</v>
      </c>
      <c r="J11" s="675">
        <v>2656.2</v>
      </c>
      <c r="K11" s="678"/>
      <c r="L11" s="675">
        <v>76.4</v>
      </c>
      <c r="M11" s="678"/>
      <c r="N11" s="298">
        <v>59.7</v>
      </c>
      <c r="O11" s="299">
        <v>16.7</v>
      </c>
      <c r="P11" s="31"/>
    </row>
    <row r="12" spans="1:16" ht="14.25">
      <c r="A12" s="297" t="s">
        <v>325</v>
      </c>
      <c r="B12" s="675">
        <v>16613.6</v>
      </c>
      <c r="C12" s="678"/>
      <c r="D12" s="675">
        <v>12472.6</v>
      </c>
      <c r="E12" s="678"/>
      <c r="F12" s="675">
        <v>1134.2</v>
      </c>
      <c r="G12" s="678"/>
      <c r="H12" s="298">
        <v>840.7</v>
      </c>
      <c r="I12" s="298">
        <v>293.5</v>
      </c>
      <c r="J12" s="675">
        <v>2732.9</v>
      </c>
      <c r="K12" s="678"/>
      <c r="L12" s="675">
        <v>75.8</v>
      </c>
      <c r="M12" s="678"/>
      <c r="N12" s="298">
        <v>59.3</v>
      </c>
      <c r="O12" s="299">
        <v>16.5</v>
      </c>
      <c r="P12" s="31"/>
    </row>
    <row r="13" spans="1:16" ht="14.25">
      <c r="A13" s="297" t="s">
        <v>326</v>
      </c>
      <c r="B13" s="673">
        <v>17081.8</v>
      </c>
      <c r="C13" s="674"/>
      <c r="D13" s="673">
        <v>12888</v>
      </c>
      <c r="E13" s="674"/>
      <c r="F13" s="673">
        <v>1085.9</v>
      </c>
      <c r="G13" s="674"/>
      <c r="H13" s="298">
        <v>802.2</v>
      </c>
      <c r="I13" s="298">
        <v>283.7</v>
      </c>
      <c r="J13" s="673">
        <v>2840.4</v>
      </c>
      <c r="K13" s="674"/>
      <c r="L13" s="673">
        <v>74.5</v>
      </c>
      <c r="M13" s="674"/>
      <c r="N13" s="393">
        <v>58.2</v>
      </c>
      <c r="O13" s="299">
        <v>16.3</v>
      </c>
      <c r="P13" s="31"/>
    </row>
    <row r="14" spans="1:16" ht="12.75">
      <c r="A14" s="297">
        <v>2005</v>
      </c>
      <c r="B14" s="298">
        <v>10606.1</v>
      </c>
      <c r="C14" s="298">
        <v>7228.7</v>
      </c>
      <c r="D14" s="298">
        <v>7935.9</v>
      </c>
      <c r="E14" s="298">
        <v>5552.7</v>
      </c>
      <c r="F14" s="298">
        <v>570.8</v>
      </c>
      <c r="G14" s="298">
        <v>472.9</v>
      </c>
      <c r="H14" s="298">
        <v>772</v>
      </c>
      <c r="I14" s="298">
        <v>271.8</v>
      </c>
      <c r="J14" s="298">
        <v>2007.6</v>
      </c>
      <c r="K14" s="298">
        <v>927</v>
      </c>
      <c r="L14" s="298">
        <v>61.6</v>
      </c>
      <c r="M14" s="298">
        <v>11.2</v>
      </c>
      <c r="N14" s="298">
        <v>56.9</v>
      </c>
      <c r="O14" s="392">
        <v>15.9</v>
      </c>
      <c r="P14" s="31"/>
    </row>
    <row r="15" spans="1:16" ht="12.75">
      <c r="A15" s="297">
        <v>2006</v>
      </c>
      <c r="B15" s="298">
        <v>10955.146</v>
      </c>
      <c r="C15" s="298">
        <v>7640.9</v>
      </c>
      <c r="D15" s="298">
        <v>8259.8</v>
      </c>
      <c r="E15" s="298">
        <v>5901.9</v>
      </c>
      <c r="F15" s="298">
        <v>540.9</v>
      </c>
      <c r="G15" s="298">
        <v>458.3</v>
      </c>
      <c r="H15" s="298">
        <v>739.9</v>
      </c>
      <c r="I15" s="298">
        <v>259.3</v>
      </c>
      <c r="J15" s="298">
        <v>2058.9</v>
      </c>
      <c r="K15" s="298">
        <v>959.6</v>
      </c>
      <c r="L15" s="298">
        <v>60.6</v>
      </c>
      <c r="M15" s="298">
        <v>11.1</v>
      </c>
      <c r="N15" s="298">
        <v>56.4</v>
      </c>
      <c r="O15" s="299">
        <v>15.3</v>
      </c>
      <c r="P15" s="31"/>
    </row>
    <row r="16" spans="1:16" ht="12.75">
      <c r="A16" s="297">
        <v>2007</v>
      </c>
      <c r="B16" s="298">
        <v>11178.4</v>
      </c>
      <c r="C16" s="298">
        <v>7973.7</v>
      </c>
      <c r="D16" s="298">
        <v>8458.8</v>
      </c>
      <c r="E16" s="298">
        <v>6247.9</v>
      </c>
      <c r="F16" s="298">
        <v>509.6</v>
      </c>
      <c r="G16" s="298">
        <v>459.3</v>
      </c>
      <c r="H16" s="298">
        <v>721</v>
      </c>
      <c r="I16" s="298">
        <v>247.9</v>
      </c>
      <c r="J16" s="298">
        <v>2125.1</v>
      </c>
      <c r="K16" s="298">
        <v>996.5</v>
      </c>
      <c r="L16" s="298">
        <v>59.7</v>
      </c>
      <c r="M16" s="298">
        <v>11.1</v>
      </c>
      <c r="N16" s="298">
        <v>55.7</v>
      </c>
      <c r="O16" s="299">
        <v>15</v>
      </c>
      <c r="P16" s="33"/>
    </row>
    <row r="17" spans="1:16" ht="14.25">
      <c r="A17" s="297" t="s">
        <v>355</v>
      </c>
      <c r="B17" s="298">
        <v>10884.2</v>
      </c>
      <c r="C17" s="298">
        <v>8121.2</v>
      </c>
      <c r="D17" s="298">
        <v>8153.8</v>
      </c>
      <c r="E17" s="298">
        <v>6372.2</v>
      </c>
      <c r="F17" s="298">
        <v>366.8</v>
      </c>
      <c r="G17" s="298">
        <v>377.7</v>
      </c>
      <c r="H17" s="298">
        <v>744.5</v>
      </c>
      <c r="I17" s="298" t="s">
        <v>0</v>
      </c>
      <c r="J17" s="298">
        <v>2279.3</v>
      </c>
      <c r="K17" s="298">
        <v>1098.5</v>
      </c>
      <c r="L17" s="298">
        <v>58.4</v>
      </c>
      <c r="M17" s="298">
        <v>10.8</v>
      </c>
      <c r="N17" s="298">
        <v>54.4</v>
      </c>
      <c r="O17" s="299">
        <v>14.8</v>
      </c>
      <c r="P17" s="33"/>
    </row>
    <row r="18" spans="1:16" ht="12.75">
      <c r="A18" s="437">
        <v>2009</v>
      </c>
      <c r="B18" s="438">
        <v>10021.5</v>
      </c>
      <c r="C18" s="438">
        <v>7895.2</v>
      </c>
      <c r="D18" s="298">
        <v>7372</v>
      </c>
      <c r="E18" s="298">
        <v>6166.7</v>
      </c>
      <c r="F18" s="298">
        <v>420</v>
      </c>
      <c r="G18" s="298">
        <v>382.2</v>
      </c>
      <c r="H18" s="438">
        <v>802.2</v>
      </c>
      <c r="I18" s="438" t="s">
        <v>0</v>
      </c>
      <c r="J18" s="438">
        <v>2146.1</v>
      </c>
      <c r="K18" s="438">
        <v>1067.7</v>
      </c>
      <c r="L18" s="298">
        <v>56.4</v>
      </c>
      <c r="M18" s="298">
        <v>10.2</v>
      </c>
      <c r="N18" s="438">
        <v>52.1</v>
      </c>
      <c r="O18" s="439">
        <v>14.5</v>
      </c>
      <c r="P18" s="33"/>
    </row>
    <row r="19" spans="1:16" ht="14.25">
      <c r="A19" s="437" t="s">
        <v>470</v>
      </c>
      <c r="B19" s="438">
        <v>9709.9</v>
      </c>
      <c r="C19" s="438">
        <v>7871.9</v>
      </c>
      <c r="D19" s="517">
        <v>7118.4</v>
      </c>
      <c r="E19" s="516">
        <v>6160.8</v>
      </c>
      <c r="F19" s="298">
        <v>444.247</v>
      </c>
      <c r="G19" s="465">
        <v>374.592</v>
      </c>
      <c r="H19" s="438">
        <v>818.8</v>
      </c>
      <c r="I19" s="438" t="s">
        <v>0</v>
      </c>
      <c r="J19" s="438">
        <v>2072.2</v>
      </c>
      <c r="K19" s="438">
        <v>1053.8</v>
      </c>
      <c r="L19" s="299">
        <v>54.992</v>
      </c>
      <c r="M19" s="298">
        <v>9.704</v>
      </c>
      <c r="N19" s="438">
        <v>50.7</v>
      </c>
      <c r="O19" s="439">
        <v>14</v>
      </c>
      <c r="P19" s="33"/>
    </row>
    <row r="20" spans="1:16" ht="15" thickBot="1">
      <c r="A20" s="401" t="s">
        <v>471</v>
      </c>
      <c r="B20" s="438">
        <v>9471.74</v>
      </c>
      <c r="C20" s="438">
        <v>7854.466</v>
      </c>
      <c r="D20" s="438">
        <v>6906.41</v>
      </c>
      <c r="E20" s="438">
        <v>6152.644</v>
      </c>
      <c r="F20" s="438">
        <v>454.633</v>
      </c>
      <c r="G20" s="438">
        <v>365.536</v>
      </c>
      <c r="H20" s="438">
        <v>820.2</v>
      </c>
      <c r="I20" s="438" t="s">
        <v>0</v>
      </c>
      <c r="J20" s="438">
        <v>2036.963</v>
      </c>
      <c r="K20" s="438">
        <v>1051.794</v>
      </c>
      <c r="L20" s="438">
        <v>53.401</v>
      </c>
      <c r="M20" s="438">
        <v>9.386</v>
      </c>
      <c r="N20" s="438">
        <v>49.2</v>
      </c>
      <c r="O20" s="410">
        <v>13.6</v>
      </c>
      <c r="P20" s="33"/>
    </row>
    <row r="21" spans="1:15" ht="12.75">
      <c r="A21" s="300" t="s">
        <v>473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 ht="14.25">
      <c r="A22" s="391" t="s">
        <v>327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6" ht="12.75">
      <c r="A23" s="8" t="s">
        <v>336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7"/>
    </row>
    <row r="24" spans="1:16" ht="12.75">
      <c r="A24" s="8" t="s">
        <v>259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7"/>
    </row>
    <row r="25" spans="1:16" ht="12.75">
      <c r="A25" s="8" t="s">
        <v>472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7"/>
    </row>
    <row r="26" ht="12.75">
      <c r="A26" s="373" t="s">
        <v>301</v>
      </c>
    </row>
    <row r="27" ht="29.25" customHeight="1"/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>
      <c r="A37" s="87"/>
      <c r="B37" s="87"/>
      <c r="C37" s="87"/>
      <c r="D37" s="118"/>
      <c r="E37" s="118"/>
      <c r="F37" s="118"/>
      <c r="G37" s="118"/>
      <c r="H37" s="36"/>
      <c r="I37" s="135"/>
      <c r="J37" s="135"/>
      <c r="K37" s="135"/>
      <c r="L37" s="135"/>
      <c r="M37" s="135"/>
    </row>
    <row r="38" spans="1:13" ht="12.75">
      <c r="A38" s="118"/>
      <c r="B38" s="118"/>
      <c r="C38" s="118"/>
      <c r="D38" s="118"/>
      <c r="E38" s="118"/>
      <c r="F38" s="118"/>
      <c r="G38" s="118"/>
      <c r="H38" s="135"/>
      <c r="I38" s="135"/>
      <c r="J38" s="135"/>
      <c r="K38" s="135"/>
      <c r="L38" s="135"/>
      <c r="M38" s="135"/>
    </row>
    <row r="39" spans="1:13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ht="12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  <row r="43" spans="1:13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</row>
    <row r="44" spans="1:13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3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  <row r="46" spans="1:13" ht="12.75">
      <c r="A46" s="136"/>
      <c r="B46" s="136"/>
      <c r="C46" s="136"/>
      <c r="D46" s="136"/>
      <c r="E46" s="136"/>
      <c r="F46" s="87"/>
      <c r="G46" s="87"/>
      <c r="H46" s="87"/>
      <c r="I46" s="87"/>
      <c r="J46" s="87"/>
      <c r="K46" s="87"/>
      <c r="L46" s="87"/>
      <c r="M46" s="87"/>
    </row>
    <row r="47" spans="1:13" ht="12.75">
      <c r="A47" s="87"/>
      <c r="B47" s="136"/>
      <c r="C47" s="136"/>
      <c r="D47" s="136"/>
      <c r="E47" s="136"/>
      <c r="F47" s="36"/>
      <c r="G47" s="36"/>
      <c r="H47" s="36"/>
      <c r="I47" s="36"/>
      <c r="J47" s="36"/>
      <c r="K47" s="36"/>
      <c r="L47" s="36"/>
      <c r="M47" s="36"/>
    </row>
    <row r="48" spans="1:13" ht="12.75">
      <c r="A48" s="36"/>
      <c r="B48" s="87"/>
      <c r="C48" s="87"/>
      <c r="D48" s="87"/>
      <c r="E48" s="87"/>
      <c r="F48" s="36"/>
      <c r="G48" s="36"/>
      <c r="H48" s="36"/>
      <c r="I48" s="36"/>
      <c r="J48" s="36"/>
      <c r="K48" s="36"/>
      <c r="L48" s="36"/>
      <c r="M48" s="36"/>
    </row>
    <row r="49" spans="1:13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2.75">
      <c r="A57" s="36"/>
      <c r="B57" s="36"/>
      <c r="C57" s="36"/>
      <c r="D57" s="36"/>
      <c r="E57" s="36"/>
      <c r="F57" s="135"/>
      <c r="G57" s="135"/>
      <c r="H57" s="135"/>
      <c r="I57" s="135"/>
      <c r="J57" s="135"/>
      <c r="K57" s="135"/>
      <c r="L57" s="135"/>
      <c r="M57" s="135"/>
    </row>
    <row r="58" spans="1:13" ht="12.75">
      <c r="A58" s="135"/>
      <c r="B58" s="36"/>
      <c r="C58" s="36"/>
      <c r="D58" s="36"/>
      <c r="E58" s="36"/>
      <c r="F58" s="135"/>
      <c r="G58" s="135"/>
      <c r="H58" s="135"/>
      <c r="I58" s="135"/>
      <c r="J58" s="135"/>
      <c r="K58" s="135"/>
      <c r="L58" s="135"/>
      <c r="M58" s="135"/>
    </row>
    <row r="59" spans="1:13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35">
    <mergeCell ref="D10:E10"/>
    <mergeCell ref="D12:E12"/>
    <mergeCell ref="B13:C13"/>
    <mergeCell ref="B10:C10"/>
    <mergeCell ref="B11:C11"/>
    <mergeCell ref="B12:C12"/>
    <mergeCell ref="D13:E13"/>
    <mergeCell ref="D11:E11"/>
    <mergeCell ref="O7:O9"/>
    <mergeCell ref="J6:K8"/>
    <mergeCell ref="L6:O6"/>
    <mergeCell ref="L12:M12"/>
    <mergeCell ref="J11:K11"/>
    <mergeCell ref="J12:K12"/>
    <mergeCell ref="L7:M8"/>
    <mergeCell ref="F7:G8"/>
    <mergeCell ref="F10:G10"/>
    <mergeCell ref="J13:K13"/>
    <mergeCell ref="F13:G13"/>
    <mergeCell ref="F11:G11"/>
    <mergeCell ref="F12:G12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L13:M13"/>
    <mergeCell ref="J10:K10"/>
    <mergeCell ref="L10:M10"/>
    <mergeCell ref="L11:M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7"/>
  <sheetViews>
    <sheetView showGridLines="0" view="pageBreakPreview" zoomScale="60" zoomScaleNormal="75" workbookViewId="0" topLeftCell="A1">
      <selection activeCell="B20" sqref="B20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9.57421875" style="12" customWidth="1"/>
    <col min="4" max="8" width="13.7109375" style="12" customWidth="1"/>
    <col min="9" max="9" width="16.8515625" style="12" customWidth="1"/>
    <col min="10" max="10" width="13.7109375" style="12" customWidth="1"/>
    <col min="11" max="11" width="14.7109375" style="12" customWidth="1"/>
    <col min="12" max="12" width="13.7109375" style="12" customWidth="1"/>
    <col min="13" max="13" width="15.4218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134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687" t="s">
        <v>260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138"/>
    </row>
    <row r="4" spans="1:16" ht="15" customHeight="1">
      <c r="A4" s="728" t="s">
        <v>280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101"/>
    </row>
    <row r="5" spans="1:16" ht="15" customHeight="1">
      <c r="A5" s="731" t="s">
        <v>368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100"/>
    </row>
    <row r="6" spans="1:16" ht="14.25" customHeight="1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100"/>
    </row>
    <row r="7" spans="1:16" ht="18.75" customHeight="1">
      <c r="A7" s="390"/>
      <c r="B7" s="717" t="s">
        <v>194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99"/>
    </row>
    <row r="8" spans="1:15" ht="12.75" customHeight="1">
      <c r="A8" s="729" t="s">
        <v>1</v>
      </c>
      <c r="B8" s="719" t="s">
        <v>3</v>
      </c>
      <c r="C8" s="719" t="s">
        <v>364</v>
      </c>
      <c r="D8" s="719" t="s">
        <v>365</v>
      </c>
      <c r="E8" s="719" t="s">
        <v>319</v>
      </c>
      <c r="F8" s="725" t="s">
        <v>356</v>
      </c>
      <c r="G8" s="719" t="s">
        <v>357</v>
      </c>
      <c r="H8" s="719" t="s">
        <v>358</v>
      </c>
      <c r="I8" s="722" t="s">
        <v>360</v>
      </c>
      <c r="J8" s="725" t="s">
        <v>359</v>
      </c>
      <c r="K8" s="725" t="s">
        <v>366</v>
      </c>
      <c r="L8" s="725" t="s">
        <v>361</v>
      </c>
      <c r="M8" s="725" t="s">
        <v>367</v>
      </c>
      <c r="N8" s="725" t="s">
        <v>362</v>
      </c>
      <c r="O8" s="719" t="s">
        <v>363</v>
      </c>
    </row>
    <row r="9" spans="1:15" ht="12.75">
      <c r="A9" s="729"/>
      <c r="B9" s="720"/>
      <c r="C9" s="720"/>
      <c r="D9" s="720"/>
      <c r="E9" s="720"/>
      <c r="F9" s="726"/>
      <c r="G9" s="720"/>
      <c r="H9" s="720"/>
      <c r="I9" s="723"/>
      <c r="J9" s="726"/>
      <c r="K9" s="726"/>
      <c r="L9" s="726"/>
      <c r="M9" s="726"/>
      <c r="N9" s="726"/>
      <c r="O9" s="720"/>
    </row>
    <row r="10" spans="1:16" ht="54.75" customHeight="1" thickBot="1">
      <c r="A10" s="730"/>
      <c r="B10" s="721"/>
      <c r="C10" s="721"/>
      <c r="D10" s="721"/>
      <c r="E10" s="721"/>
      <c r="F10" s="727"/>
      <c r="G10" s="721"/>
      <c r="H10" s="721"/>
      <c r="I10" s="724"/>
      <c r="J10" s="727"/>
      <c r="K10" s="727"/>
      <c r="L10" s="727"/>
      <c r="M10" s="727"/>
      <c r="N10" s="727"/>
      <c r="O10" s="721"/>
      <c r="P10" s="21"/>
    </row>
    <row r="11" spans="1:16" ht="12.75">
      <c r="A11" s="466">
        <v>2002</v>
      </c>
      <c r="B11" s="298">
        <v>2656.2</v>
      </c>
      <c r="C11" s="298">
        <v>62.029333333333334</v>
      </c>
      <c r="D11" s="298">
        <v>2.06975</v>
      </c>
      <c r="E11" s="298">
        <v>0.9751666666666666</v>
      </c>
      <c r="F11" s="298">
        <v>36.93875</v>
      </c>
      <c r="G11" s="298">
        <v>3.2006666666666663</v>
      </c>
      <c r="H11" s="298">
        <v>0.07383333333333333</v>
      </c>
      <c r="I11" s="298">
        <v>27.98475</v>
      </c>
      <c r="J11" s="298">
        <v>1.9303333333333332</v>
      </c>
      <c r="K11" s="298">
        <v>14.005666666666666</v>
      </c>
      <c r="L11" s="298">
        <v>22.317</v>
      </c>
      <c r="M11" s="298">
        <v>6.2685</v>
      </c>
      <c r="N11" s="298">
        <v>0.5189166666666666</v>
      </c>
      <c r="O11" s="299">
        <v>1.7466666666666668</v>
      </c>
      <c r="P11" s="34"/>
    </row>
    <row r="12" spans="1:16" ht="12.75">
      <c r="A12" s="466">
        <v>2003</v>
      </c>
      <c r="B12" s="298">
        <v>2733</v>
      </c>
      <c r="C12" s="298">
        <v>65.58175</v>
      </c>
      <c r="D12" s="298">
        <v>2.1269166666666663</v>
      </c>
      <c r="E12" s="298">
        <v>1.0280833333333332</v>
      </c>
      <c r="F12" s="298">
        <v>36.994166666666665</v>
      </c>
      <c r="G12" s="298">
        <v>3.2375833333333337</v>
      </c>
      <c r="H12" s="298">
        <v>0.07166666666666667</v>
      </c>
      <c r="I12" s="298">
        <v>27.21241666666667</v>
      </c>
      <c r="J12" s="298">
        <v>1.9135833333333332</v>
      </c>
      <c r="K12" s="298">
        <v>14.30125</v>
      </c>
      <c r="L12" s="298">
        <v>22.39966666666667</v>
      </c>
      <c r="M12" s="298">
        <v>6.2935</v>
      </c>
      <c r="N12" s="298">
        <v>0.50775</v>
      </c>
      <c r="O12" s="299">
        <v>1.85375</v>
      </c>
      <c r="P12" s="34"/>
    </row>
    <row r="13" spans="1:16" ht="12.75">
      <c r="A13" s="466">
        <v>2004</v>
      </c>
      <c r="B13" s="298">
        <v>2840.4</v>
      </c>
      <c r="C13" s="298">
        <v>70.3765</v>
      </c>
      <c r="D13" s="298">
        <v>2.23075</v>
      </c>
      <c r="E13" s="298">
        <v>1.0840833333333333</v>
      </c>
      <c r="F13" s="298">
        <v>37.260333333333335</v>
      </c>
      <c r="G13" s="298">
        <v>3.2950833333333334</v>
      </c>
      <c r="H13" s="298">
        <v>0.06933333333333333</v>
      </c>
      <c r="I13" s="298">
        <v>26.466083333333334</v>
      </c>
      <c r="J13" s="298">
        <v>1.9123333333333332</v>
      </c>
      <c r="K13" s="298">
        <v>14.732666666666667</v>
      </c>
      <c r="L13" s="298">
        <v>22.5715</v>
      </c>
      <c r="M13" s="298">
        <v>6.361583333333333</v>
      </c>
      <c r="N13" s="298">
        <v>0.49825</v>
      </c>
      <c r="O13" s="299">
        <v>1.9035833333333332</v>
      </c>
      <c r="P13" s="34"/>
    </row>
    <row r="14" spans="1:16" ht="12.75">
      <c r="A14" s="466">
        <v>2005</v>
      </c>
      <c r="B14" s="298">
        <v>2935</v>
      </c>
      <c r="C14" s="298">
        <v>74.14958333333333</v>
      </c>
      <c r="D14" s="298">
        <v>2.3415833333333333</v>
      </c>
      <c r="E14" s="298">
        <v>1.1320833333333333</v>
      </c>
      <c r="F14" s="298">
        <v>37.33241666666667</v>
      </c>
      <c r="G14" s="298">
        <v>3.3320833333333333</v>
      </c>
      <c r="H14" s="298">
        <v>0.06566666666666666</v>
      </c>
      <c r="I14" s="298">
        <v>25.555083333333332</v>
      </c>
      <c r="J14" s="298">
        <v>1.8989166666666668</v>
      </c>
      <c r="K14" s="298">
        <v>15.055416666666666</v>
      </c>
      <c r="L14" s="298">
        <v>22.569333333333333</v>
      </c>
      <c r="M14" s="298">
        <v>6.401666666666667</v>
      </c>
      <c r="N14" s="298">
        <v>0.5044166666666667</v>
      </c>
      <c r="O14" s="299">
        <v>1.8278333333333332</v>
      </c>
      <c r="P14" s="34"/>
    </row>
    <row r="15" spans="1:16" ht="12.75">
      <c r="A15" s="466">
        <v>2006</v>
      </c>
      <c r="B15" s="298">
        <v>3018.7</v>
      </c>
      <c r="C15" s="298">
        <v>77.683</v>
      </c>
      <c r="D15" s="298">
        <v>2.48025</v>
      </c>
      <c r="E15" s="298">
        <v>1.1449166666666668</v>
      </c>
      <c r="F15" s="298">
        <v>37.045</v>
      </c>
      <c r="G15" s="298">
        <v>3.3433333333333333</v>
      </c>
      <c r="H15" s="298">
        <v>0.05366666666666666</v>
      </c>
      <c r="I15" s="298">
        <v>24.87816666666667</v>
      </c>
      <c r="J15" s="298">
        <v>1.8730833333333332</v>
      </c>
      <c r="K15" s="298">
        <v>15.398833333333334</v>
      </c>
      <c r="L15" s="298">
        <v>22.439083333333333</v>
      </c>
      <c r="M15" s="298">
        <v>6.429416666666667</v>
      </c>
      <c r="N15" s="298">
        <v>0.5560833333333334</v>
      </c>
      <c r="O15" s="299">
        <v>1.7755833333333333</v>
      </c>
      <c r="P15" s="34"/>
    </row>
    <row r="16" spans="1:16" ht="12.75">
      <c r="A16" s="466">
        <v>2007</v>
      </c>
      <c r="B16" s="298">
        <v>3121.7</v>
      </c>
      <c r="C16" s="298">
        <v>79.28975</v>
      </c>
      <c r="D16" s="298">
        <v>2.7360833333333336</v>
      </c>
      <c r="E16" s="298">
        <v>1.1561666666666668</v>
      </c>
      <c r="F16" s="298">
        <v>37.51625</v>
      </c>
      <c r="G16" s="298">
        <v>3.38775</v>
      </c>
      <c r="H16" s="298">
        <v>0.051083333333333335</v>
      </c>
      <c r="I16" s="298">
        <v>24.278583333333334</v>
      </c>
      <c r="J16" s="298">
        <v>1.8345</v>
      </c>
      <c r="K16" s="298">
        <v>15.787083333333333</v>
      </c>
      <c r="L16" s="298">
        <v>22.257916666666667</v>
      </c>
      <c r="M16" s="298">
        <v>6.446833333333333</v>
      </c>
      <c r="N16" s="298">
        <v>0.704</v>
      </c>
      <c r="O16" s="299">
        <v>1.7740833333333332</v>
      </c>
      <c r="P16" s="34"/>
    </row>
    <row r="17" spans="1:16" ht="12.75">
      <c r="A17" s="466">
        <v>2008</v>
      </c>
      <c r="B17" s="298">
        <v>3377.9</v>
      </c>
      <c r="C17" s="298">
        <v>302.89233333333334</v>
      </c>
      <c r="D17" s="298">
        <v>3.4316666666666666</v>
      </c>
      <c r="E17" s="298">
        <v>3.098</v>
      </c>
      <c r="F17" s="298">
        <v>38.43675</v>
      </c>
      <c r="G17" s="298">
        <v>3.43475</v>
      </c>
      <c r="H17" s="298">
        <v>0.050833333333333335</v>
      </c>
      <c r="I17" s="298">
        <v>23.2515</v>
      </c>
      <c r="J17" s="298">
        <v>1.7921666666666667</v>
      </c>
      <c r="K17" s="298">
        <v>16.074833333333334</v>
      </c>
      <c r="L17" s="298">
        <v>21.743166666666667</v>
      </c>
      <c r="M17" s="298">
        <v>6.35725</v>
      </c>
      <c r="N17" s="298">
        <v>0.925</v>
      </c>
      <c r="O17" s="299">
        <v>1.7536666666666667</v>
      </c>
      <c r="P17" s="34"/>
    </row>
    <row r="18" spans="1:16" ht="12.75">
      <c r="A18" s="466">
        <v>2009</v>
      </c>
      <c r="B18" s="219">
        <v>3213.8</v>
      </c>
      <c r="C18" s="219">
        <v>289.7654166666667</v>
      </c>
      <c r="D18" s="219">
        <v>3.27475</v>
      </c>
      <c r="E18" s="219">
        <v>2.761</v>
      </c>
      <c r="F18" s="219">
        <v>38.76166666666666</v>
      </c>
      <c r="G18" s="219">
        <v>3.3526666666666665</v>
      </c>
      <c r="H18" s="219">
        <v>0.04808333333333334</v>
      </c>
      <c r="I18" s="219">
        <v>21.18466666666667</v>
      </c>
      <c r="J18" s="219">
        <v>1.6998333333333333</v>
      </c>
      <c r="K18" s="219">
        <v>15.816833333333333</v>
      </c>
      <c r="L18" s="219">
        <v>20.27658333333333</v>
      </c>
      <c r="M18" s="219">
        <v>6.174166666666667</v>
      </c>
      <c r="N18" s="219">
        <v>1.1388333333333334</v>
      </c>
      <c r="O18" s="230">
        <v>1.6245833333333333</v>
      </c>
      <c r="P18" s="34"/>
    </row>
    <row r="19" spans="1:16" ht="12.75">
      <c r="A19" s="466">
        <v>2010</v>
      </c>
      <c r="B19" s="219">
        <v>3126</v>
      </c>
      <c r="C19" s="219">
        <v>278.183</v>
      </c>
      <c r="D19" s="219">
        <v>3.206</v>
      </c>
      <c r="E19" s="219">
        <v>2.336</v>
      </c>
      <c r="F19" s="219">
        <v>38.834</v>
      </c>
      <c r="G19" s="219">
        <v>3.235</v>
      </c>
      <c r="H19" s="219">
        <v>0.038</v>
      </c>
      <c r="I19" s="219">
        <v>19.75</v>
      </c>
      <c r="J19" s="219">
        <v>1.642</v>
      </c>
      <c r="K19" s="219">
        <v>15.42</v>
      </c>
      <c r="L19" s="219">
        <v>18.871</v>
      </c>
      <c r="M19" s="219">
        <v>6.291</v>
      </c>
      <c r="N19" s="219">
        <v>1.2</v>
      </c>
      <c r="O19" s="230">
        <v>1.573</v>
      </c>
      <c r="P19" s="34"/>
    </row>
    <row r="20" spans="1:16" ht="13.5" thickBot="1">
      <c r="A20" s="466">
        <v>2011</v>
      </c>
      <c r="B20" s="220">
        <v>3088.8</v>
      </c>
      <c r="C20" s="220">
        <v>269.984</v>
      </c>
      <c r="D20" s="220">
        <v>3.403</v>
      </c>
      <c r="E20" s="220">
        <v>1.857</v>
      </c>
      <c r="F20" s="220">
        <v>39.43</v>
      </c>
      <c r="G20" s="220">
        <v>3.133</v>
      </c>
      <c r="H20" s="220">
        <v>0.036</v>
      </c>
      <c r="I20" s="220">
        <v>18.533</v>
      </c>
      <c r="J20" s="220">
        <v>1.599</v>
      </c>
      <c r="K20" s="220">
        <v>15.337</v>
      </c>
      <c r="L20" s="220">
        <v>17.837</v>
      </c>
      <c r="M20" s="220">
        <v>6.473</v>
      </c>
      <c r="N20" s="220">
        <v>1.258</v>
      </c>
      <c r="O20" s="233">
        <v>1.575</v>
      </c>
      <c r="P20" s="34"/>
    </row>
    <row r="21" spans="1:15" ht="12.75">
      <c r="A21" s="703" t="s">
        <v>473</v>
      </c>
      <c r="B21" s="703"/>
      <c r="C21" s="703"/>
      <c r="D21" s="703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 ht="12.75" customHeight="1">
      <c r="A22" s="734" t="s">
        <v>446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</row>
    <row r="23" spans="1:15" ht="10.5" customHeight="1">
      <c r="A23" s="734" t="s">
        <v>447</v>
      </c>
      <c r="B23" s="734"/>
      <c r="C23" s="734"/>
      <c r="D23" s="734"/>
      <c r="E23" s="734"/>
      <c r="F23" s="734"/>
      <c r="G23" s="734"/>
      <c r="H23" s="734"/>
      <c r="I23" s="734"/>
      <c r="J23" s="734"/>
      <c r="K23" s="460"/>
      <c r="L23" s="460"/>
      <c r="M23" s="460"/>
      <c r="N23" s="460"/>
      <c r="O23" s="460"/>
    </row>
    <row r="24" spans="1:15" ht="12" customHeight="1">
      <c r="A24" s="734" t="s">
        <v>448</v>
      </c>
      <c r="B24" s="734"/>
      <c r="C24" s="734"/>
      <c r="D24" s="734"/>
      <c r="E24" s="734"/>
      <c r="F24" s="734"/>
      <c r="G24" s="734"/>
      <c r="H24" s="734"/>
      <c r="I24" s="734"/>
      <c r="J24" s="734"/>
      <c r="K24" s="460"/>
      <c r="L24" s="460"/>
      <c r="M24" s="460"/>
      <c r="N24" s="460"/>
      <c r="O24" s="460"/>
    </row>
    <row r="25" spans="1:17" ht="14.25">
      <c r="A25" s="733" t="s">
        <v>338</v>
      </c>
      <c r="B25" s="733"/>
      <c r="C25" s="733"/>
      <c r="D25" s="733"/>
      <c r="E25" s="733"/>
      <c r="F25" s="733"/>
      <c r="G25" s="733"/>
      <c r="H25" s="733"/>
      <c r="I25" s="733"/>
      <c r="N25" s="141"/>
      <c r="O25" s="141"/>
      <c r="P25" s="87"/>
      <c r="Q25" s="87"/>
    </row>
    <row r="26" spans="1:17" ht="12.75">
      <c r="A26" s="732" t="s">
        <v>263</v>
      </c>
      <c r="B26" s="732"/>
      <c r="C26" s="732"/>
      <c r="D26" s="732"/>
      <c r="E26" s="732"/>
      <c r="F26" s="732"/>
      <c r="G26" s="732"/>
      <c r="H26" s="732"/>
      <c r="I26" s="140"/>
      <c r="N26" s="141"/>
      <c r="O26" s="141"/>
      <c r="P26" s="87"/>
      <c r="Q26" s="87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35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35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35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35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35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35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35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35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35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35"/>
    </row>
    <row r="37" spans="1:15" ht="12.75">
      <c r="A37" s="87"/>
      <c r="B37" s="87"/>
      <c r="C37" s="87"/>
      <c r="D37" s="118"/>
      <c r="E37" s="118"/>
      <c r="F37" s="118"/>
      <c r="G37" s="118"/>
      <c r="H37" s="118"/>
      <c r="I37" s="36"/>
      <c r="J37" s="135"/>
      <c r="K37" s="135"/>
      <c r="L37" s="135"/>
      <c r="M37" s="135"/>
      <c r="N37" s="135"/>
      <c r="O37" s="135"/>
    </row>
    <row r="38" spans="1:15" ht="12.75">
      <c r="A38" s="118"/>
      <c r="B38" s="118"/>
      <c r="C38" s="118"/>
      <c r="D38" s="118"/>
      <c r="E38" s="118"/>
      <c r="F38" s="118"/>
      <c r="G38" s="118"/>
      <c r="H38" s="118"/>
      <c r="I38" s="135"/>
      <c r="J38" s="135"/>
      <c r="K38" s="135"/>
      <c r="L38" s="135"/>
      <c r="M38" s="135"/>
      <c r="N38" s="135"/>
      <c r="O38" s="135"/>
    </row>
    <row r="39" spans="1:15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5"/>
    </row>
    <row r="40" spans="1:15" ht="12.7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5"/>
    </row>
    <row r="41" spans="1:15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5"/>
    </row>
    <row r="42" spans="1:15" ht="12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5"/>
    </row>
    <row r="43" spans="1:15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5"/>
    </row>
    <row r="44" spans="1:15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5"/>
    </row>
    <row r="45" spans="1:15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5"/>
    </row>
    <row r="46" spans="1:15" ht="12.75">
      <c r="A46" s="136"/>
      <c r="B46" s="136"/>
      <c r="C46" s="136"/>
      <c r="D46" s="136"/>
      <c r="E46" s="136"/>
      <c r="F46" s="87"/>
      <c r="G46" s="87"/>
      <c r="H46" s="87"/>
      <c r="I46" s="87"/>
      <c r="J46" s="87"/>
      <c r="K46" s="87"/>
      <c r="L46" s="87"/>
      <c r="M46" s="87"/>
      <c r="N46" s="87"/>
      <c r="O46" s="135"/>
    </row>
    <row r="47" spans="1:15" ht="12.75">
      <c r="A47" s="87"/>
      <c r="B47" s="136"/>
      <c r="C47" s="136"/>
      <c r="D47" s="136"/>
      <c r="E47" s="136"/>
      <c r="F47" s="36"/>
      <c r="G47" s="36"/>
      <c r="H47" s="36"/>
      <c r="I47" s="36"/>
      <c r="J47" s="36"/>
      <c r="K47" s="36"/>
      <c r="L47" s="36"/>
      <c r="M47" s="36"/>
      <c r="N47" s="36"/>
      <c r="O47" s="135"/>
    </row>
    <row r="48" spans="1:15" ht="12.75">
      <c r="A48" s="36"/>
      <c r="B48" s="87"/>
      <c r="C48" s="87"/>
      <c r="D48" s="87"/>
      <c r="E48" s="87"/>
      <c r="F48" s="36"/>
      <c r="G48" s="36"/>
      <c r="H48" s="36"/>
      <c r="I48" s="36"/>
      <c r="J48" s="36"/>
      <c r="K48" s="36"/>
      <c r="L48" s="36"/>
      <c r="M48" s="36"/>
      <c r="N48" s="36"/>
      <c r="O48" s="135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35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35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35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135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35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35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35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35"/>
    </row>
    <row r="57" spans="1:15" ht="12.75">
      <c r="A57" s="36"/>
      <c r="B57" s="36"/>
      <c r="C57" s="36"/>
      <c r="D57" s="36"/>
      <c r="E57" s="36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ht="12.75">
      <c r="A58" s="135"/>
      <c r="B58" s="36"/>
      <c r="C58" s="36"/>
      <c r="D58" s="36"/>
      <c r="E58" s="36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5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5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1:15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5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1:15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5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1:15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1:15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1:15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5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5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</sheetData>
  <mergeCells count="26">
    <mergeCell ref="A26:H26"/>
    <mergeCell ref="A25:I25"/>
    <mergeCell ref="A21:D21"/>
    <mergeCell ref="A24:J24"/>
    <mergeCell ref="A23:J23"/>
    <mergeCell ref="A22:O22"/>
    <mergeCell ref="A1:O1"/>
    <mergeCell ref="A3:O3"/>
    <mergeCell ref="A4:O4"/>
    <mergeCell ref="A8:A10"/>
    <mergeCell ref="A5:O5"/>
    <mergeCell ref="M8:M10"/>
    <mergeCell ref="N8:N10"/>
    <mergeCell ref="G8:G10"/>
    <mergeCell ref="O8:O10"/>
    <mergeCell ref="L8:L10"/>
    <mergeCell ref="B7:O7"/>
    <mergeCell ref="H8:H10"/>
    <mergeCell ref="I8:I10"/>
    <mergeCell ref="D8:D10"/>
    <mergeCell ref="C8:C10"/>
    <mergeCell ref="K8:K10"/>
    <mergeCell ref="B8:B10"/>
    <mergeCell ref="E8:E10"/>
    <mergeCell ref="J8:J10"/>
    <mergeCell ref="F8:F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2"/>
  <sheetViews>
    <sheetView showGridLines="0" view="pageBreakPreview" zoomScale="75" zoomScaleNormal="75" zoomScaleSheetLayoutView="75" workbookViewId="0" topLeftCell="A29">
      <selection activeCell="H52" sqref="H52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16384" width="19.140625" style="12" customWidth="1"/>
  </cols>
  <sheetData>
    <row r="1" spans="1:8" ht="18">
      <c r="A1" s="668" t="s">
        <v>220</v>
      </c>
      <c r="B1" s="668"/>
      <c r="C1" s="668"/>
      <c r="D1" s="668"/>
      <c r="E1" s="668"/>
      <c r="F1" s="668"/>
      <c r="G1" s="668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687" t="s">
        <v>339</v>
      </c>
      <c r="B3" s="687"/>
      <c r="C3" s="687"/>
      <c r="D3" s="687"/>
      <c r="E3" s="687"/>
      <c r="F3" s="687"/>
      <c r="G3" s="687"/>
      <c r="H3" s="687"/>
    </row>
    <row r="4" spans="1:7" ht="15" customHeight="1">
      <c r="A4" s="728" t="s">
        <v>408</v>
      </c>
      <c r="B4" s="728"/>
      <c r="C4" s="728"/>
      <c r="D4" s="728"/>
      <c r="E4" s="728"/>
      <c r="F4" s="728"/>
      <c r="G4" s="728"/>
    </row>
    <row r="5" spans="1:7" ht="15" customHeight="1" thickBot="1">
      <c r="A5" s="731" t="s">
        <v>162</v>
      </c>
      <c r="B5" s="731"/>
      <c r="C5" s="731"/>
      <c r="D5" s="731"/>
      <c r="E5" s="731"/>
      <c r="F5" s="731"/>
      <c r="G5" s="731"/>
    </row>
    <row r="6" spans="1:7" s="4" customFormat="1" ht="12.75">
      <c r="A6" s="376"/>
      <c r="B6" s="741" t="s">
        <v>376</v>
      </c>
      <c r="C6" s="741"/>
      <c r="D6" s="741"/>
      <c r="E6" s="741"/>
      <c r="F6" s="741"/>
      <c r="G6" s="741"/>
    </row>
    <row r="7" spans="1:7" s="4" customFormat="1" ht="12.75" customHeight="1">
      <c r="A7" s="742" t="s">
        <v>1</v>
      </c>
      <c r="B7" s="735" t="s">
        <v>3</v>
      </c>
      <c r="C7" s="737" t="s">
        <v>314</v>
      </c>
      <c r="D7" s="737" t="s">
        <v>289</v>
      </c>
      <c r="E7" s="739" t="s">
        <v>426</v>
      </c>
      <c r="F7" s="739" t="s">
        <v>427</v>
      </c>
      <c r="G7" s="740" t="s">
        <v>428</v>
      </c>
    </row>
    <row r="8" spans="1:7" s="4" customFormat="1" ht="12.75">
      <c r="A8" s="742"/>
      <c r="B8" s="735"/>
      <c r="C8" s="737"/>
      <c r="D8" s="737"/>
      <c r="E8" s="544"/>
      <c r="F8" s="544"/>
      <c r="G8" s="590"/>
    </row>
    <row r="9" spans="1:7" s="4" customFormat="1" ht="12.75">
      <c r="A9" s="742"/>
      <c r="B9" s="735"/>
      <c r="C9" s="737"/>
      <c r="D9" s="737"/>
      <c r="E9" s="544"/>
      <c r="F9" s="544"/>
      <c r="G9" s="590"/>
    </row>
    <row r="10" spans="1:7" s="4" customFormat="1" ht="13.5" thickBot="1">
      <c r="A10" s="743"/>
      <c r="B10" s="736"/>
      <c r="C10" s="738"/>
      <c r="D10" s="738"/>
      <c r="E10" s="545"/>
      <c r="F10" s="545"/>
      <c r="G10" s="591"/>
    </row>
    <row r="11" spans="1:7" s="4" customFormat="1" ht="12.75">
      <c r="A11" s="367">
        <v>2003</v>
      </c>
      <c r="B11" s="268">
        <v>1884.2</v>
      </c>
      <c r="C11" s="268">
        <v>6.4</v>
      </c>
      <c r="D11" s="268">
        <v>65.8</v>
      </c>
      <c r="E11" s="268">
        <v>1466.3</v>
      </c>
      <c r="F11" s="268">
        <v>345.1</v>
      </c>
      <c r="G11" s="290">
        <v>0.6</v>
      </c>
    </row>
    <row r="12" spans="1:7" s="4" customFormat="1" ht="12.75">
      <c r="A12" s="367">
        <v>2004</v>
      </c>
      <c r="B12" s="268">
        <v>1948.7</v>
      </c>
      <c r="C12" s="268">
        <v>6.6</v>
      </c>
      <c r="D12" s="268">
        <v>66</v>
      </c>
      <c r="E12" s="268">
        <v>1511.4</v>
      </c>
      <c r="F12" s="268">
        <v>364.3</v>
      </c>
      <c r="G12" s="290">
        <v>0.4</v>
      </c>
    </row>
    <row r="13" spans="1:7" s="4" customFormat="1" ht="12.75">
      <c r="A13" s="367">
        <v>2005</v>
      </c>
      <c r="B13" s="268">
        <v>2007.6</v>
      </c>
      <c r="C13" s="268">
        <v>6.5</v>
      </c>
      <c r="D13" s="268">
        <v>65.3</v>
      </c>
      <c r="E13" s="268">
        <v>1558.5</v>
      </c>
      <c r="F13" s="268">
        <v>377.2</v>
      </c>
      <c r="G13" s="290">
        <v>0.1</v>
      </c>
    </row>
    <row r="14" spans="1:7" s="4" customFormat="1" ht="12.75">
      <c r="A14" s="367">
        <v>2006</v>
      </c>
      <c r="B14" s="268">
        <v>2058.9</v>
      </c>
      <c r="C14" s="268">
        <v>6.5</v>
      </c>
      <c r="D14" s="268">
        <v>63.8</v>
      </c>
      <c r="E14" s="268">
        <v>1601.5</v>
      </c>
      <c r="F14" s="268">
        <v>387</v>
      </c>
      <c r="G14" s="290">
        <v>0.1</v>
      </c>
    </row>
    <row r="15" spans="1:7" s="4" customFormat="1" ht="12.75">
      <c r="A15" s="367">
        <v>2007</v>
      </c>
      <c r="B15" s="268">
        <v>2125.1</v>
      </c>
      <c r="C15" s="268">
        <v>7.2</v>
      </c>
      <c r="D15" s="268">
        <v>65.1</v>
      </c>
      <c r="E15" s="268">
        <v>1653.8</v>
      </c>
      <c r="F15" s="268">
        <v>399</v>
      </c>
      <c r="G15" s="290">
        <v>0.1</v>
      </c>
    </row>
    <row r="16" spans="1:7" s="4" customFormat="1" ht="12.75">
      <c r="A16" s="367" t="s">
        <v>379</v>
      </c>
      <c r="B16" s="268">
        <v>2279.3</v>
      </c>
      <c r="C16" s="268">
        <v>7</v>
      </c>
      <c r="D16" s="268">
        <v>63.6</v>
      </c>
      <c r="E16" s="268">
        <v>1749.1</v>
      </c>
      <c r="F16" s="268">
        <v>459.6</v>
      </c>
      <c r="G16" s="290">
        <v>0</v>
      </c>
    </row>
    <row r="17" spans="1:7" s="4" customFormat="1" ht="12.75">
      <c r="A17" s="367">
        <v>2009</v>
      </c>
      <c r="B17" s="430">
        <v>2146.1</v>
      </c>
      <c r="C17" s="430">
        <v>4.8</v>
      </c>
      <c r="D17" s="430">
        <v>48.7</v>
      </c>
      <c r="E17" s="430">
        <v>1638.8</v>
      </c>
      <c r="F17" s="431">
        <v>453.8</v>
      </c>
      <c r="G17" s="431">
        <v>0</v>
      </c>
    </row>
    <row r="18" spans="1:7" s="4" customFormat="1" ht="12.75">
      <c r="A18" s="428" t="s">
        <v>449</v>
      </c>
      <c r="B18" s="430">
        <v>2072.2</v>
      </c>
      <c r="C18" s="430">
        <v>4.3</v>
      </c>
      <c r="D18" s="430">
        <v>42</v>
      </c>
      <c r="E18" s="430">
        <v>1576.2</v>
      </c>
      <c r="F18" s="431">
        <v>449.7</v>
      </c>
      <c r="G18" s="431">
        <v>0</v>
      </c>
    </row>
    <row r="19" spans="1:7" s="98" customFormat="1" ht="13.5" thickBot="1">
      <c r="A19" s="395" t="s">
        <v>455</v>
      </c>
      <c r="B19" s="397">
        <v>2037</v>
      </c>
      <c r="C19" s="397">
        <v>5.5</v>
      </c>
      <c r="D19" s="397">
        <v>42.6</v>
      </c>
      <c r="E19" s="397">
        <v>1552.4</v>
      </c>
      <c r="F19" s="399">
        <v>436.3</v>
      </c>
      <c r="G19" s="399">
        <v>0.1</v>
      </c>
    </row>
    <row r="20" spans="1:7" ht="12.75">
      <c r="A20" s="703" t="s">
        <v>473</v>
      </c>
      <c r="B20" s="703"/>
      <c r="C20" s="703"/>
      <c r="D20" s="703"/>
      <c r="E20" s="302"/>
      <c r="F20" s="302"/>
      <c r="G20" s="302"/>
    </row>
    <row r="21" spans="1:8" ht="12.75">
      <c r="A21" s="732" t="s">
        <v>337</v>
      </c>
      <c r="B21" s="732"/>
      <c r="C21" s="732"/>
      <c r="D21" s="732"/>
      <c r="E21" s="732"/>
      <c r="F21" s="732"/>
      <c r="G21" s="732"/>
      <c r="H21" s="732"/>
    </row>
    <row r="22" spans="1:7" ht="12.75">
      <c r="A22" s="732" t="s">
        <v>263</v>
      </c>
      <c r="B22" s="732"/>
      <c r="C22" s="732"/>
      <c r="D22" s="732"/>
      <c r="E22" s="732"/>
      <c r="F22" s="732"/>
      <c r="G22" s="732"/>
    </row>
    <row r="23" spans="1:7" ht="13.5" thickBot="1">
      <c r="A23" s="4"/>
      <c r="B23" s="141"/>
      <c r="C23" s="141"/>
      <c r="D23" s="141"/>
      <c r="E23" s="141"/>
      <c r="F23" s="141"/>
      <c r="G23" s="141"/>
    </row>
    <row r="24" spans="1:7" s="4" customFormat="1" ht="12.75">
      <c r="A24" s="376"/>
      <c r="B24" s="741" t="s">
        <v>377</v>
      </c>
      <c r="C24" s="741"/>
      <c r="D24" s="741"/>
      <c r="E24" s="741"/>
      <c r="F24" s="741"/>
      <c r="G24" s="741"/>
    </row>
    <row r="25" spans="1:7" s="4" customFormat="1" ht="12.75" customHeight="1">
      <c r="A25" s="742" t="s">
        <v>1</v>
      </c>
      <c r="B25" s="735" t="s">
        <v>3</v>
      </c>
      <c r="C25" s="737" t="s">
        <v>314</v>
      </c>
      <c r="D25" s="737" t="s">
        <v>289</v>
      </c>
      <c r="E25" s="739" t="s">
        <v>426</v>
      </c>
      <c r="F25" s="739" t="s">
        <v>427</v>
      </c>
      <c r="G25" s="740" t="s">
        <v>428</v>
      </c>
    </row>
    <row r="26" spans="1:7" s="4" customFormat="1" ht="12.75">
      <c r="A26" s="742"/>
      <c r="B26" s="735"/>
      <c r="C26" s="737"/>
      <c r="D26" s="737"/>
      <c r="E26" s="544"/>
      <c r="F26" s="544"/>
      <c r="G26" s="590"/>
    </row>
    <row r="27" spans="1:7" s="4" customFormat="1" ht="12.75">
      <c r="A27" s="742"/>
      <c r="B27" s="735"/>
      <c r="C27" s="737"/>
      <c r="D27" s="737"/>
      <c r="E27" s="544"/>
      <c r="F27" s="544"/>
      <c r="G27" s="590"/>
    </row>
    <row r="28" spans="1:7" s="4" customFormat="1" ht="13.5" thickBot="1">
      <c r="A28" s="743"/>
      <c r="B28" s="736"/>
      <c r="C28" s="738"/>
      <c r="D28" s="738"/>
      <c r="E28" s="545"/>
      <c r="F28" s="545"/>
      <c r="G28" s="591"/>
    </row>
    <row r="29" spans="1:7" s="4" customFormat="1" ht="12.75">
      <c r="A29" s="367">
        <v>2003</v>
      </c>
      <c r="B29" s="268">
        <v>848.2</v>
      </c>
      <c r="C29" s="268">
        <v>2.4</v>
      </c>
      <c r="D29" s="268">
        <v>29.3</v>
      </c>
      <c r="E29" s="268">
        <v>651.8</v>
      </c>
      <c r="F29" s="268">
        <v>164.5</v>
      </c>
      <c r="G29" s="290">
        <v>0.2</v>
      </c>
    </row>
    <row r="30" spans="1:7" s="4" customFormat="1" ht="12.75">
      <c r="A30" s="367">
        <v>2004</v>
      </c>
      <c r="B30" s="268">
        <v>891.3</v>
      </c>
      <c r="C30" s="268">
        <v>2.4</v>
      </c>
      <c r="D30" s="268">
        <v>29.4</v>
      </c>
      <c r="E30" s="268">
        <v>684.8</v>
      </c>
      <c r="F30" s="268">
        <v>174.5</v>
      </c>
      <c r="G30" s="290">
        <v>0.2</v>
      </c>
    </row>
    <row r="31" spans="1:7" s="4" customFormat="1" ht="12.75">
      <c r="A31" s="367">
        <v>2005</v>
      </c>
      <c r="B31" s="268">
        <v>927</v>
      </c>
      <c r="C31" s="268">
        <v>2.4</v>
      </c>
      <c r="D31" s="268">
        <v>28.8</v>
      </c>
      <c r="E31" s="268">
        <v>713.9</v>
      </c>
      <c r="F31" s="268">
        <v>181.8</v>
      </c>
      <c r="G31" s="290">
        <v>0</v>
      </c>
    </row>
    <row r="32" spans="1:7" s="4" customFormat="1" ht="12.75">
      <c r="A32" s="367">
        <v>2006</v>
      </c>
      <c r="B32" s="268">
        <v>959.6</v>
      </c>
      <c r="C32" s="268">
        <v>2.3</v>
      </c>
      <c r="D32" s="268">
        <v>28.1</v>
      </c>
      <c r="E32" s="268">
        <v>740.9</v>
      </c>
      <c r="F32" s="268">
        <v>188.2</v>
      </c>
      <c r="G32" s="290">
        <v>0</v>
      </c>
    </row>
    <row r="33" spans="1:7" s="4" customFormat="1" ht="12.75">
      <c r="A33" s="367">
        <v>2007</v>
      </c>
      <c r="B33" s="268">
        <v>996.5</v>
      </c>
      <c r="C33" s="268">
        <v>2.4</v>
      </c>
      <c r="D33" s="268">
        <v>28.2</v>
      </c>
      <c r="E33" s="268">
        <v>770.5</v>
      </c>
      <c r="F33" s="268">
        <v>195.4</v>
      </c>
      <c r="G33" s="290">
        <v>0</v>
      </c>
    </row>
    <row r="34" spans="1:7" s="4" customFormat="1" ht="12.75">
      <c r="A34" s="367" t="s">
        <v>379</v>
      </c>
      <c r="B34" s="268">
        <v>1098.5</v>
      </c>
      <c r="C34" s="268">
        <v>2.4</v>
      </c>
      <c r="D34" s="268">
        <v>27.7</v>
      </c>
      <c r="E34" s="268">
        <v>828.9</v>
      </c>
      <c r="F34" s="268">
        <v>239.5</v>
      </c>
      <c r="G34" s="290">
        <v>0</v>
      </c>
    </row>
    <row r="35" spans="1:7" s="4" customFormat="1" ht="12.75">
      <c r="A35" s="367" t="s">
        <v>415</v>
      </c>
      <c r="B35" s="430">
        <v>1067.7</v>
      </c>
      <c r="C35" s="430">
        <v>2</v>
      </c>
      <c r="D35" s="430">
        <v>23.3</v>
      </c>
      <c r="E35" s="430">
        <v>802.3</v>
      </c>
      <c r="F35" s="431">
        <v>240.1</v>
      </c>
      <c r="G35" s="431">
        <v>0</v>
      </c>
    </row>
    <row r="36" spans="1:7" s="4" customFormat="1" ht="12.75">
      <c r="A36" s="428" t="s">
        <v>449</v>
      </c>
      <c r="B36" s="430">
        <v>1053.8</v>
      </c>
      <c r="C36" s="430">
        <v>2</v>
      </c>
      <c r="D36" s="430">
        <v>21.5</v>
      </c>
      <c r="E36" s="430">
        <v>789.2</v>
      </c>
      <c r="F36" s="430">
        <v>241.1</v>
      </c>
      <c r="G36" s="431">
        <v>0</v>
      </c>
    </row>
    <row r="37" spans="1:7" s="98" customFormat="1" ht="13.5" thickBot="1">
      <c r="A37" s="467">
        <v>2011</v>
      </c>
      <c r="B37" s="397">
        <v>1051.8</v>
      </c>
      <c r="C37" s="397">
        <v>2.7</v>
      </c>
      <c r="D37" s="397">
        <v>22.6</v>
      </c>
      <c r="E37" s="397">
        <v>790.3</v>
      </c>
      <c r="F37" s="397">
        <v>236.1</v>
      </c>
      <c r="G37" s="399">
        <v>0.1</v>
      </c>
    </row>
    <row r="38" spans="1:7" ht="12.75">
      <c r="A38" s="703" t="s">
        <v>473</v>
      </c>
      <c r="B38" s="703"/>
      <c r="C38" s="703"/>
      <c r="D38" s="703"/>
      <c r="E38" s="302"/>
      <c r="F38" s="302"/>
      <c r="G38" s="440"/>
    </row>
    <row r="39" spans="1:8" ht="12.75">
      <c r="A39" s="732" t="s">
        <v>337</v>
      </c>
      <c r="B39" s="732"/>
      <c r="C39" s="732"/>
      <c r="D39" s="732"/>
      <c r="E39" s="732"/>
      <c r="F39" s="732"/>
      <c r="G39" s="732"/>
      <c r="H39" s="732"/>
    </row>
    <row r="40" spans="1:7" ht="12.75">
      <c r="A40" s="732" t="s">
        <v>263</v>
      </c>
      <c r="B40" s="732"/>
      <c r="C40" s="732"/>
      <c r="D40" s="732"/>
      <c r="E40" s="732"/>
      <c r="F40" s="732"/>
      <c r="G40" s="732"/>
    </row>
    <row r="41" spans="1:7" ht="13.5" thickBot="1">
      <c r="A41" s="4"/>
      <c r="B41" s="136"/>
      <c r="C41" s="136"/>
      <c r="D41" s="136"/>
      <c r="E41" s="136"/>
      <c r="F41" s="136"/>
      <c r="G41" s="136"/>
    </row>
    <row r="42" spans="1:7" s="4" customFormat="1" ht="12.75">
      <c r="A42" s="376"/>
      <c r="B42" s="741" t="s">
        <v>378</v>
      </c>
      <c r="C42" s="741"/>
      <c r="D42" s="741"/>
      <c r="E42" s="741"/>
      <c r="F42" s="741"/>
      <c r="G42" s="741"/>
    </row>
    <row r="43" spans="1:7" s="4" customFormat="1" ht="12.75" customHeight="1">
      <c r="A43" s="742" t="s">
        <v>1</v>
      </c>
      <c r="B43" s="735" t="s">
        <v>3</v>
      </c>
      <c r="C43" s="737" t="s">
        <v>314</v>
      </c>
      <c r="D43" s="737" t="s">
        <v>289</v>
      </c>
      <c r="E43" s="739" t="s">
        <v>426</v>
      </c>
      <c r="F43" s="739" t="s">
        <v>427</v>
      </c>
      <c r="G43" s="740" t="s">
        <v>428</v>
      </c>
    </row>
    <row r="44" spans="1:7" s="4" customFormat="1" ht="12.75">
      <c r="A44" s="742"/>
      <c r="B44" s="735"/>
      <c r="C44" s="737"/>
      <c r="D44" s="737"/>
      <c r="E44" s="544"/>
      <c r="F44" s="544"/>
      <c r="G44" s="590"/>
    </row>
    <row r="45" spans="1:7" s="4" customFormat="1" ht="12.75">
      <c r="A45" s="742"/>
      <c r="B45" s="735"/>
      <c r="C45" s="737"/>
      <c r="D45" s="737"/>
      <c r="E45" s="544"/>
      <c r="F45" s="544"/>
      <c r="G45" s="590"/>
    </row>
    <row r="46" spans="1:7" s="4" customFormat="1" ht="13.5" thickBot="1">
      <c r="A46" s="743"/>
      <c r="B46" s="736"/>
      <c r="C46" s="738"/>
      <c r="D46" s="738"/>
      <c r="E46" s="545"/>
      <c r="F46" s="545"/>
      <c r="G46" s="591"/>
    </row>
    <row r="47" spans="1:7" s="4" customFormat="1" ht="12.75">
      <c r="A47" s="367">
        <v>2003</v>
      </c>
      <c r="B47" s="468">
        <v>2733</v>
      </c>
      <c r="C47" s="468">
        <v>8.8</v>
      </c>
      <c r="D47" s="468">
        <v>95.2</v>
      </c>
      <c r="E47" s="468">
        <v>2118.2</v>
      </c>
      <c r="F47" s="468">
        <v>510</v>
      </c>
      <c r="G47" s="469">
        <v>0.8</v>
      </c>
    </row>
    <row r="48" spans="1:7" s="4" customFormat="1" ht="12.75">
      <c r="A48" s="367">
        <v>2004</v>
      </c>
      <c r="B48" s="468">
        <v>2840.4</v>
      </c>
      <c r="C48" s="468">
        <v>8.9</v>
      </c>
      <c r="D48" s="468">
        <v>95.4</v>
      </c>
      <c r="E48" s="468">
        <v>2196.4</v>
      </c>
      <c r="F48" s="468">
        <v>539.1</v>
      </c>
      <c r="G48" s="469">
        <v>0.6</v>
      </c>
    </row>
    <row r="49" spans="1:7" s="4" customFormat="1" ht="12.75">
      <c r="A49" s="367">
        <v>2005</v>
      </c>
      <c r="B49" s="468">
        <v>2935</v>
      </c>
      <c r="C49" s="468">
        <v>8.9</v>
      </c>
      <c r="D49" s="468">
        <v>94.1</v>
      </c>
      <c r="E49" s="468">
        <v>2272.6</v>
      </c>
      <c r="F49" s="468">
        <v>559.3</v>
      </c>
      <c r="G49" s="469">
        <v>0.1</v>
      </c>
    </row>
    <row r="50" spans="1:7" s="4" customFormat="1" ht="12.75">
      <c r="A50" s="367">
        <v>2006</v>
      </c>
      <c r="B50" s="468">
        <v>3018.7</v>
      </c>
      <c r="C50" s="468">
        <v>8.9</v>
      </c>
      <c r="D50" s="468">
        <v>91.9</v>
      </c>
      <c r="E50" s="468">
        <v>2342.4</v>
      </c>
      <c r="F50" s="468">
        <v>575.4</v>
      </c>
      <c r="G50" s="469">
        <v>0.1</v>
      </c>
    </row>
    <row r="51" spans="1:7" s="4" customFormat="1" ht="12.75">
      <c r="A51" s="367">
        <v>2007</v>
      </c>
      <c r="B51" s="468">
        <v>3121.7</v>
      </c>
      <c r="C51" s="468">
        <v>9.6</v>
      </c>
      <c r="D51" s="468">
        <v>93.3</v>
      </c>
      <c r="E51" s="468">
        <v>2424.3</v>
      </c>
      <c r="F51" s="468">
        <v>594.4</v>
      </c>
      <c r="G51" s="469">
        <v>0.1</v>
      </c>
    </row>
    <row r="52" spans="1:7" s="4" customFormat="1" ht="12.75">
      <c r="A52" s="367" t="s">
        <v>379</v>
      </c>
      <c r="B52" s="468">
        <v>3377.9</v>
      </c>
      <c r="C52" s="468">
        <v>9.3</v>
      </c>
      <c r="D52" s="468">
        <v>91.4</v>
      </c>
      <c r="E52" s="468">
        <v>2578.1</v>
      </c>
      <c r="F52" s="468">
        <v>699.1</v>
      </c>
      <c r="G52" s="469">
        <v>0.1</v>
      </c>
    </row>
    <row r="53" spans="1:7" s="4" customFormat="1" ht="12.75">
      <c r="A53" s="367" t="s">
        <v>415</v>
      </c>
      <c r="B53" s="470">
        <v>3213.8</v>
      </c>
      <c r="C53" s="470">
        <v>6.8</v>
      </c>
      <c r="D53" s="470">
        <v>72.1</v>
      </c>
      <c r="E53" s="470">
        <v>2441.1</v>
      </c>
      <c r="F53" s="471">
        <v>693.9</v>
      </c>
      <c r="G53" s="471">
        <v>0</v>
      </c>
    </row>
    <row r="54" spans="1:7" s="98" customFormat="1" ht="12.75">
      <c r="A54" s="428" t="s">
        <v>449</v>
      </c>
      <c r="B54" s="470">
        <v>3126</v>
      </c>
      <c r="C54" s="470">
        <v>6.3</v>
      </c>
      <c r="D54" s="470">
        <v>63.4</v>
      </c>
      <c r="E54" s="470">
        <v>2365.5</v>
      </c>
      <c r="F54" s="471">
        <v>690.8</v>
      </c>
      <c r="G54" s="471">
        <v>0</v>
      </c>
    </row>
    <row r="55" spans="1:7" s="4" customFormat="1" ht="13.5" thickBot="1">
      <c r="A55" s="395" t="s">
        <v>455</v>
      </c>
      <c r="B55" s="472">
        <v>3088.8</v>
      </c>
      <c r="C55" s="472">
        <v>8.2</v>
      </c>
      <c r="D55" s="472">
        <v>65.3</v>
      </c>
      <c r="E55" s="472">
        <v>2342.7</v>
      </c>
      <c r="F55" s="473">
        <v>672.4</v>
      </c>
      <c r="G55" s="473">
        <v>0.2</v>
      </c>
    </row>
    <row r="56" spans="1:7" ht="12.75">
      <c r="A56" s="703" t="s">
        <v>473</v>
      </c>
      <c r="B56" s="703"/>
      <c r="C56" s="703"/>
      <c r="D56" s="703"/>
      <c r="E56" s="302"/>
      <c r="F56" s="302"/>
      <c r="G56" s="440"/>
    </row>
    <row r="57" spans="1:8" ht="12.75">
      <c r="A57" s="732" t="s">
        <v>337</v>
      </c>
      <c r="B57" s="732"/>
      <c r="C57" s="732"/>
      <c r="D57" s="732"/>
      <c r="E57" s="732"/>
      <c r="F57" s="732"/>
      <c r="G57" s="732"/>
      <c r="H57" s="732"/>
    </row>
    <row r="58" spans="1:7" ht="12.75">
      <c r="A58" s="732" t="s">
        <v>263</v>
      </c>
      <c r="B58" s="732"/>
      <c r="C58" s="732"/>
      <c r="D58" s="732"/>
      <c r="E58" s="732"/>
      <c r="F58" s="732"/>
      <c r="G58" s="732"/>
    </row>
    <row r="59" spans="1:7" ht="12.75">
      <c r="A59" s="4"/>
      <c r="B59" s="141"/>
      <c r="C59" s="141"/>
      <c r="D59" s="141"/>
      <c r="E59" s="141"/>
      <c r="F59" s="141"/>
      <c r="G59" s="141"/>
    </row>
    <row r="60" spans="1:7" ht="12.75">
      <c r="A60" s="135"/>
      <c r="B60" s="135"/>
      <c r="C60" s="135"/>
      <c r="D60" s="135"/>
      <c r="E60" s="135"/>
      <c r="F60" s="135"/>
      <c r="G60" s="135"/>
    </row>
    <row r="61" spans="1:7" ht="12.75">
      <c r="A61" s="135"/>
      <c r="B61" s="135"/>
      <c r="C61" s="135"/>
      <c r="D61" s="135"/>
      <c r="E61" s="135"/>
      <c r="F61" s="135"/>
      <c r="G61" s="135"/>
    </row>
    <row r="62" spans="1:7" ht="12.75">
      <c r="A62" s="135"/>
      <c r="B62" s="135"/>
      <c r="C62" s="135"/>
      <c r="D62" s="135"/>
      <c r="E62" s="135"/>
      <c r="F62" s="135"/>
      <c r="G62" s="135"/>
    </row>
    <row r="63" spans="1:7" ht="12.75">
      <c r="A63" s="135"/>
      <c r="B63" s="135"/>
      <c r="C63" s="135"/>
      <c r="D63" s="135"/>
      <c r="E63" s="135"/>
      <c r="F63" s="135"/>
      <c r="G63" s="135"/>
    </row>
    <row r="64" spans="1:7" ht="12.75">
      <c r="A64" s="135"/>
      <c r="B64" s="135"/>
      <c r="C64" s="135"/>
      <c r="D64" s="135"/>
      <c r="E64" s="135"/>
      <c r="F64" s="135"/>
      <c r="G64" s="135"/>
    </row>
    <row r="65" spans="1:7" ht="12.75">
      <c r="A65" s="135"/>
      <c r="B65" s="135"/>
      <c r="C65" s="135"/>
      <c r="D65" s="135"/>
      <c r="E65" s="135"/>
      <c r="F65" s="135"/>
      <c r="G65" s="135"/>
    </row>
    <row r="66" spans="1:7" ht="12.75">
      <c r="A66" s="135"/>
      <c r="B66" s="135"/>
      <c r="C66" s="135"/>
      <c r="D66" s="135"/>
      <c r="E66" s="135"/>
      <c r="F66" s="135"/>
      <c r="G66" s="135"/>
    </row>
    <row r="67" spans="1:7" ht="12.75">
      <c r="A67" s="135"/>
      <c r="B67" s="135"/>
      <c r="C67" s="135"/>
      <c r="D67" s="135"/>
      <c r="E67" s="135"/>
      <c r="F67" s="135"/>
      <c r="G67" s="135"/>
    </row>
    <row r="68" spans="1:7" ht="12.75">
      <c r="A68" s="135"/>
      <c r="B68" s="135"/>
      <c r="C68" s="135"/>
      <c r="D68" s="135"/>
      <c r="E68" s="135"/>
      <c r="F68" s="135"/>
      <c r="G68" s="135"/>
    </row>
    <row r="69" spans="1:7" ht="12.75">
      <c r="A69" s="135"/>
      <c r="B69" s="135"/>
      <c r="C69" s="135"/>
      <c r="D69" s="135"/>
      <c r="E69" s="135"/>
      <c r="F69" s="135"/>
      <c r="G69" s="135"/>
    </row>
    <row r="70" spans="1:7" ht="12.75">
      <c r="A70" s="135"/>
      <c r="B70" s="135"/>
      <c r="C70" s="135"/>
      <c r="D70" s="135"/>
      <c r="E70" s="135"/>
      <c r="F70" s="135"/>
      <c r="G70" s="135"/>
    </row>
    <row r="71" spans="1:7" ht="12.75">
      <c r="A71" s="135"/>
      <c r="B71" s="135"/>
      <c r="C71" s="135"/>
      <c r="D71" s="135"/>
      <c r="E71" s="135"/>
      <c r="F71" s="135"/>
      <c r="G71" s="135"/>
    </row>
    <row r="72" spans="1:7" ht="12.75">
      <c r="A72" s="135"/>
      <c r="B72" s="135"/>
      <c r="C72" s="135"/>
      <c r="D72" s="135"/>
      <c r="E72" s="135"/>
      <c r="F72" s="135"/>
      <c r="G72" s="135"/>
    </row>
    <row r="73" spans="1:7" ht="12.75">
      <c r="A73" s="135"/>
      <c r="B73" s="135"/>
      <c r="C73" s="135"/>
      <c r="D73" s="135"/>
      <c r="E73" s="135"/>
      <c r="F73" s="135"/>
      <c r="G73" s="135"/>
    </row>
    <row r="74" spans="1:7" ht="12.75">
      <c r="A74" s="135"/>
      <c r="B74" s="135"/>
      <c r="C74" s="135"/>
      <c r="D74" s="135"/>
      <c r="E74" s="135"/>
      <c r="F74" s="135"/>
      <c r="G74" s="135"/>
    </row>
    <row r="75" spans="1:7" ht="12.75">
      <c r="A75" s="135"/>
      <c r="B75" s="135"/>
      <c r="C75" s="135"/>
      <c r="D75" s="135"/>
      <c r="E75" s="135"/>
      <c r="F75" s="135"/>
      <c r="G75" s="135"/>
    </row>
    <row r="76" spans="1:7" ht="12.75">
      <c r="A76" s="135"/>
      <c r="B76" s="135"/>
      <c r="C76" s="135"/>
      <c r="D76" s="135"/>
      <c r="E76" s="135"/>
      <c r="F76" s="135"/>
      <c r="G76" s="135"/>
    </row>
    <row r="77" spans="1:7" ht="12.75">
      <c r="A77" s="135"/>
      <c r="B77" s="135"/>
      <c r="C77" s="135"/>
      <c r="D77" s="135"/>
      <c r="E77" s="135"/>
      <c r="F77" s="135"/>
      <c r="G77" s="135"/>
    </row>
    <row r="78" spans="1:7" ht="12.75">
      <c r="A78" s="135"/>
      <c r="B78" s="135"/>
      <c r="C78" s="135"/>
      <c r="D78" s="135"/>
      <c r="E78" s="135"/>
      <c r="F78" s="135"/>
      <c r="G78" s="135"/>
    </row>
    <row r="79" spans="1:7" ht="12.75">
      <c r="A79" s="135"/>
      <c r="B79" s="135"/>
      <c r="C79" s="135"/>
      <c r="D79" s="135"/>
      <c r="E79" s="135"/>
      <c r="F79" s="135"/>
      <c r="G79" s="135"/>
    </row>
    <row r="80" spans="1:7" ht="12.75">
      <c r="A80" s="135"/>
      <c r="B80" s="135"/>
      <c r="C80" s="135"/>
      <c r="D80" s="135"/>
      <c r="E80" s="135"/>
      <c r="F80" s="135"/>
      <c r="G80" s="135"/>
    </row>
    <row r="81" spans="1:7" ht="12.75">
      <c r="A81" s="135"/>
      <c r="B81" s="135"/>
      <c r="C81" s="135"/>
      <c r="D81" s="135"/>
      <c r="E81" s="135"/>
      <c r="F81" s="135"/>
      <c r="G81" s="135"/>
    </row>
    <row r="82" spans="1:7" ht="12.75">
      <c r="A82" s="135"/>
      <c r="B82" s="135"/>
      <c r="C82" s="135"/>
      <c r="D82" s="135"/>
      <c r="E82" s="135"/>
      <c r="F82" s="135"/>
      <c r="G82" s="135"/>
    </row>
  </sheetData>
  <mergeCells count="37">
    <mergeCell ref="A3:H3"/>
    <mergeCell ref="A43:A46"/>
    <mergeCell ref="B43:B46"/>
    <mergeCell ref="C43:C46"/>
    <mergeCell ref="D43:D46"/>
    <mergeCell ref="E25:E28"/>
    <mergeCell ref="F25:F28"/>
    <mergeCell ref="B24:G24"/>
    <mergeCell ref="C7:C10"/>
    <mergeCell ref="A40:G40"/>
    <mergeCell ref="A1:G1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A58:G58"/>
    <mergeCell ref="A20:D20"/>
    <mergeCell ref="A38:D38"/>
    <mergeCell ref="A56:D56"/>
    <mergeCell ref="A21:H21"/>
    <mergeCell ref="A22:G22"/>
    <mergeCell ref="A39:H39"/>
    <mergeCell ref="G25:G28"/>
    <mergeCell ref="B42:G42"/>
    <mergeCell ref="A25:A28"/>
    <mergeCell ref="A57:H57"/>
    <mergeCell ref="B25:B28"/>
    <mergeCell ref="C25:C28"/>
    <mergeCell ref="D25:D28"/>
    <mergeCell ref="E43:E46"/>
    <mergeCell ref="F43:F46"/>
    <mergeCell ref="G43:G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  <ignoredErrors>
    <ignoredError sqref="A18:A19 A35:A36 A53:A5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 transitionEvaluation="1"/>
  <dimension ref="A1:N24"/>
  <sheetViews>
    <sheetView showGridLines="0" view="pageBreakPreview" zoomScale="75" zoomScaleNormal="75" zoomScaleSheetLayoutView="75" workbookViewId="0" topLeftCell="A1">
      <selection activeCell="A23" sqref="A23:B23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6384" width="19.140625" style="11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3" spans="1:14" s="28" customFormat="1" ht="15">
      <c r="A3" s="754" t="s">
        <v>340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534"/>
    </row>
    <row r="4" spans="1:14" ht="15">
      <c r="A4" s="755" t="s">
        <v>283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389"/>
    </row>
    <row r="5" spans="1:3" ht="14.25" customHeight="1" thickBot="1">
      <c r="A5" s="311"/>
      <c r="B5" s="311"/>
      <c r="C5" s="311"/>
    </row>
    <row r="6" spans="1:13" ht="12.75" customHeight="1">
      <c r="A6" s="751" t="s">
        <v>1</v>
      </c>
      <c r="B6" s="744" t="s">
        <v>317</v>
      </c>
      <c r="C6" s="745"/>
      <c r="D6" s="745"/>
      <c r="E6" s="745"/>
      <c r="F6" s="745"/>
      <c r="G6" s="758"/>
      <c r="H6" s="744" t="s">
        <v>318</v>
      </c>
      <c r="I6" s="745"/>
      <c r="J6" s="745"/>
      <c r="K6" s="745"/>
      <c r="L6" s="745"/>
      <c r="M6" s="745"/>
    </row>
    <row r="7" spans="1:13" ht="12.75">
      <c r="A7" s="752"/>
      <c r="B7" s="746"/>
      <c r="C7" s="747"/>
      <c r="D7" s="747"/>
      <c r="E7" s="747"/>
      <c r="F7" s="747"/>
      <c r="G7" s="759"/>
      <c r="H7" s="746"/>
      <c r="I7" s="747"/>
      <c r="J7" s="747"/>
      <c r="K7" s="747"/>
      <c r="L7" s="747"/>
      <c r="M7" s="747"/>
    </row>
    <row r="8" spans="1:13" ht="15" customHeight="1">
      <c r="A8" s="752"/>
      <c r="B8" s="748" t="s">
        <v>3</v>
      </c>
      <c r="C8" s="749"/>
      <c r="D8" s="748" t="s">
        <v>278</v>
      </c>
      <c r="E8" s="749"/>
      <c r="F8" s="748" t="s">
        <v>312</v>
      </c>
      <c r="G8" s="749"/>
      <c r="H8" s="756" t="s">
        <v>3</v>
      </c>
      <c r="I8" s="757"/>
      <c r="J8" s="748" t="s">
        <v>278</v>
      </c>
      <c r="K8" s="749"/>
      <c r="L8" s="748" t="s">
        <v>312</v>
      </c>
      <c r="M8" s="750"/>
    </row>
    <row r="9" spans="1:13" ht="13.5" thickBot="1">
      <c r="A9" s="753"/>
      <c r="B9" s="386" t="s">
        <v>4</v>
      </c>
      <c r="C9" s="386" t="s">
        <v>5</v>
      </c>
      <c r="D9" s="386" t="s">
        <v>4</v>
      </c>
      <c r="E9" s="386" t="s">
        <v>5</v>
      </c>
      <c r="F9" s="386" t="s">
        <v>4</v>
      </c>
      <c r="G9" s="386" t="s">
        <v>5</v>
      </c>
      <c r="H9" s="386" t="s">
        <v>4</v>
      </c>
      <c r="I9" s="386" t="s">
        <v>5</v>
      </c>
      <c r="J9" s="386" t="s">
        <v>4</v>
      </c>
      <c r="K9" s="386" t="s">
        <v>5</v>
      </c>
      <c r="L9" s="386" t="s">
        <v>4</v>
      </c>
      <c r="M9" s="387" t="s">
        <v>5</v>
      </c>
    </row>
    <row r="10" spans="1:14" ht="12.75">
      <c r="A10" s="312">
        <v>2002</v>
      </c>
      <c r="B10" s="298">
        <f aca="true" t="shared" si="0" ref="B10:B16">(D10+F10)</f>
        <v>209.909</v>
      </c>
      <c r="C10" s="298">
        <f aca="true" t="shared" si="1" ref="C10:C16">(E10+G10)</f>
        <v>130.316</v>
      </c>
      <c r="D10" s="298">
        <v>199.075</v>
      </c>
      <c r="E10" s="298">
        <v>121.94</v>
      </c>
      <c r="F10" s="298">
        <v>10.834</v>
      </c>
      <c r="G10" s="298">
        <v>8.376</v>
      </c>
      <c r="H10" s="298" t="s">
        <v>273</v>
      </c>
      <c r="I10" s="298" t="s">
        <v>273</v>
      </c>
      <c r="J10" s="298" t="s">
        <v>273</v>
      </c>
      <c r="K10" s="298" t="s">
        <v>273</v>
      </c>
      <c r="L10" s="298" t="s">
        <v>273</v>
      </c>
      <c r="M10" s="299" t="s">
        <v>273</v>
      </c>
      <c r="N10"/>
    </row>
    <row r="11" spans="1:14" ht="12.75">
      <c r="A11" s="312">
        <v>2003</v>
      </c>
      <c r="B11" s="298">
        <f t="shared" si="0"/>
        <v>196.309</v>
      </c>
      <c r="C11" s="298">
        <f t="shared" si="1"/>
        <v>128.655</v>
      </c>
      <c r="D11" s="298">
        <v>186.744</v>
      </c>
      <c r="E11" s="298">
        <v>120.646</v>
      </c>
      <c r="F11" s="298">
        <v>9.565</v>
      </c>
      <c r="G11" s="298">
        <v>8.009</v>
      </c>
      <c r="H11" s="298" t="s">
        <v>273</v>
      </c>
      <c r="I11" s="298" t="s">
        <v>273</v>
      </c>
      <c r="J11" s="298" t="s">
        <v>273</v>
      </c>
      <c r="K11" s="298" t="s">
        <v>273</v>
      </c>
      <c r="L11" s="298" t="s">
        <v>273</v>
      </c>
      <c r="M11" s="299" t="s">
        <v>273</v>
      </c>
      <c r="N11"/>
    </row>
    <row r="12" spans="1:14" ht="12.75">
      <c r="A12" s="312">
        <v>2004</v>
      </c>
      <c r="B12" s="298">
        <f t="shared" si="0"/>
        <v>182.552</v>
      </c>
      <c r="C12" s="298">
        <f t="shared" si="1"/>
        <v>131.731</v>
      </c>
      <c r="D12" s="298">
        <v>175.755</v>
      </c>
      <c r="E12" s="298">
        <v>126.204</v>
      </c>
      <c r="F12" s="298">
        <v>6.797</v>
      </c>
      <c r="G12" s="298">
        <v>5.527</v>
      </c>
      <c r="H12" s="298" t="s">
        <v>273</v>
      </c>
      <c r="I12" s="298" t="s">
        <v>273</v>
      </c>
      <c r="J12" s="298" t="s">
        <v>273</v>
      </c>
      <c r="K12" s="298" t="s">
        <v>273</v>
      </c>
      <c r="L12" s="298" t="s">
        <v>273</v>
      </c>
      <c r="M12" s="299" t="s">
        <v>273</v>
      </c>
      <c r="N12"/>
    </row>
    <row r="13" spans="1:14" ht="12.75">
      <c r="A13" s="312">
        <v>2005</v>
      </c>
      <c r="B13" s="298">
        <f t="shared" si="0"/>
        <v>234.553</v>
      </c>
      <c r="C13" s="298">
        <f t="shared" si="1"/>
        <v>136.33700000000002</v>
      </c>
      <c r="D13" s="298">
        <v>227.204</v>
      </c>
      <c r="E13" s="298">
        <v>130.473</v>
      </c>
      <c r="F13" s="298">
        <v>7.349</v>
      </c>
      <c r="G13" s="298">
        <v>5.864</v>
      </c>
      <c r="H13" s="298">
        <f aca="true" t="shared" si="2" ref="H13:I16">(J13+L13)</f>
        <v>327.216</v>
      </c>
      <c r="I13" s="298">
        <f t="shared" si="2"/>
        <v>21.991</v>
      </c>
      <c r="J13" s="298">
        <v>322.586</v>
      </c>
      <c r="K13" s="298">
        <v>21.248</v>
      </c>
      <c r="L13" s="298">
        <v>4.63</v>
      </c>
      <c r="M13" s="299">
        <v>0.743</v>
      </c>
      <c r="N13"/>
    </row>
    <row r="14" spans="1:14" ht="12.75">
      <c r="A14" s="312">
        <v>2006</v>
      </c>
      <c r="B14" s="298">
        <f t="shared" si="0"/>
        <v>185.451</v>
      </c>
      <c r="C14" s="298">
        <f t="shared" si="1"/>
        <v>120.497</v>
      </c>
      <c r="D14" s="298">
        <v>179.751</v>
      </c>
      <c r="E14" s="298">
        <v>114.503</v>
      </c>
      <c r="F14" s="298">
        <v>5.7</v>
      </c>
      <c r="G14" s="298">
        <v>5.994</v>
      </c>
      <c r="H14" s="298">
        <f t="shared" si="2"/>
        <v>338.692</v>
      </c>
      <c r="I14" s="298">
        <f t="shared" si="2"/>
        <v>25.067</v>
      </c>
      <c r="J14" s="298">
        <v>334.371</v>
      </c>
      <c r="K14" s="298">
        <v>24.394</v>
      </c>
      <c r="L14" s="298">
        <v>4.321</v>
      </c>
      <c r="M14" s="299">
        <v>0.673</v>
      </c>
      <c r="N14"/>
    </row>
    <row r="15" spans="1:14" ht="12.75">
      <c r="A15" s="312">
        <v>2007</v>
      </c>
      <c r="B15" s="298">
        <f t="shared" si="0"/>
        <v>184.617</v>
      </c>
      <c r="C15" s="298">
        <f t="shared" si="1"/>
        <v>126.44</v>
      </c>
      <c r="D15" s="298">
        <v>177.09</v>
      </c>
      <c r="E15" s="298">
        <v>121.298</v>
      </c>
      <c r="F15" s="298">
        <v>7.527</v>
      </c>
      <c r="G15" s="298">
        <v>5.142</v>
      </c>
      <c r="H15" s="298">
        <f t="shared" si="2"/>
        <v>357.52500000000003</v>
      </c>
      <c r="I15" s="298">
        <f t="shared" si="2"/>
        <v>34.471000000000004</v>
      </c>
      <c r="J15" s="298">
        <v>353.43</v>
      </c>
      <c r="K15" s="298">
        <v>33.688</v>
      </c>
      <c r="L15" s="298">
        <v>4.095</v>
      </c>
      <c r="M15" s="299">
        <v>0.783</v>
      </c>
      <c r="N15"/>
    </row>
    <row r="16" spans="1:14" ht="12.75">
      <c r="A16" s="312" t="s">
        <v>380</v>
      </c>
      <c r="B16" s="298">
        <f t="shared" si="0"/>
        <v>254.083</v>
      </c>
      <c r="C16" s="298">
        <f t="shared" si="1"/>
        <v>121.85</v>
      </c>
      <c r="D16" s="298">
        <v>254.083</v>
      </c>
      <c r="E16" s="298">
        <v>121.85</v>
      </c>
      <c r="F16" s="298" t="s">
        <v>0</v>
      </c>
      <c r="G16" s="298" t="s">
        <v>0</v>
      </c>
      <c r="H16" s="298">
        <f t="shared" si="2"/>
        <v>308.73</v>
      </c>
      <c r="I16" s="298">
        <f t="shared" si="2"/>
        <v>28.215</v>
      </c>
      <c r="J16" s="298">
        <v>304.485</v>
      </c>
      <c r="K16" s="298">
        <v>27.534</v>
      </c>
      <c r="L16" s="298">
        <v>4.245</v>
      </c>
      <c r="M16" s="299">
        <v>0.681</v>
      </c>
      <c r="N16"/>
    </row>
    <row r="17" spans="1:14" ht="12.75">
      <c r="A17" s="441">
        <v>2009</v>
      </c>
      <c r="B17" s="298">
        <v>382.255</v>
      </c>
      <c r="C17" s="298">
        <v>177.162</v>
      </c>
      <c r="D17" s="298">
        <v>382.255</v>
      </c>
      <c r="E17" s="298">
        <v>177.162</v>
      </c>
      <c r="F17" s="298" t="s">
        <v>0</v>
      </c>
      <c r="G17" s="298" t="s">
        <v>0</v>
      </c>
      <c r="H17" s="298">
        <v>184.655</v>
      </c>
      <c r="I17" s="298">
        <v>14.55</v>
      </c>
      <c r="J17" s="298">
        <v>180.761</v>
      </c>
      <c r="K17" s="298">
        <v>13.961</v>
      </c>
      <c r="L17" s="298">
        <v>3.894</v>
      </c>
      <c r="M17" s="299">
        <v>0.589</v>
      </c>
      <c r="N17"/>
    </row>
    <row r="18" spans="1:14" ht="12.75">
      <c r="A18" s="441">
        <v>2010</v>
      </c>
      <c r="B18" s="298">
        <v>410.727</v>
      </c>
      <c r="C18" s="298">
        <v>161.88</v>
      </c>
      <c r="D18" s="298">
        <v>410.727</v>
      </c>
      <c r="E18" s="298">
        <v>161.88</v>
      </c>
      <c r="F18" s="298" t="s">
        <v>0</v>
      </c>
      <c r="G18" s="298" t="s">
        <v>0</v>
      </c>
      <c r="H18" s="298">
        <v>202.691</v>
      </c>
      <c r="I18" s="298">
        <v>18.653</v>
      </c>
      <c r="J18" s="298">
        <v>199.163</v>
      </c>
      <c r="K18" s="298">
        <v>18.089</v>
      </c>
      <c r="L18" s="298">
        <v>3.528</v>
      </c>
      <c r="M18" s="299">
        <v>0.564</v>
      </c>
      <c r="N18"/>
    </row>
    <row r="19" spans="1:14" s="388" customFormat="1" ht="13.5" thickBot="1">
      <c r="A19" s="402">
        <v>2011</v>
      </c>
      <c r="B19" s="298">
        <v>447.167</v>
      </c>
      <c r="C19" s="298">
        <v>160.415</v>
      </c>
      <c r="D19" s="298">
        <v>447.2</v>
      </c>
      <c r="E19" s="298">
        <v>160.415</v>
      </c>
      <c r="F19" s="298" t="s">
        <v>0</v>
      </c>
      <c r="G19" s="298" t="s">
        <v>0</v>
      </c>
      <c r="H19" s="298">
        <v>248.496</v>
      </c>
      <c r="I19" s="298">
        <v>20.803</v>
      </c>
      <c r="J19" s="298">
        <v>244.78</v>
      </c>
      <c r="K19" s="298">
        <v>20.139</v>
      </c>
      <c r="L19" s="298">
        <v>3.716</v>
      </c>
      <c r="M19" s="299">
        <v>0.664</v>
      </c>
      <c r="N19" s="118"/>
    </row>
    <row r="20" spans="1:13" ht="12.75">
      <c r="A20" s="761" t="s">
        <v>473</v>
      </c>
      <c r="B20" s="761"/>
      <c r="C20" s="761"/>
      <c r="D20" s="761"/>
      <c r="E20" s="316"/>
      <c r="F20" s="316"/>
      <c r="G20" s="316"/>
      <c r="H20" s="314"/>
      <c r="I20" s="314"/>
      <c r="J20" s="314"/>
      <c r="K20" s="314"/>
      <c r="L20" s="314"/>
      <c r="M20" s="314"/>
    </row>
    <row r="21" spans="1:10" ht="12.75">
      <c r="A21" s="732" t="s">
        <v>205</v>
      </c>
      <c r="B21" s="732"/>
      <c r="C21" s="732"/>
      <c r="D21" s="732"/>
      <c r="E21" s="732"/>
      <c r="F21" s="732"/>
      <c r="G21" s="732"/>
      <c r="H21" s="732"/>
      <c r="I21" s="732"/>
      <c r="J21" s="732"/>
    </row>
    <row r="22" spans="1:13" ht="12.75">
      <c r="A22" s="732" t="s">
        <v>180</v>
      </c>
      <c r="B22" s="732"/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/>
    </row>
    <row r="23" spans="1:14" ht="12.75">
      <c r="A23" s="706" t="s">
        <v>274</v>
      </c>
      <c r="B23" s="706"/>
      <c r="C23"/>
      <c r="D23"/>
      <c r="E23"/>
      <c r="F23"/>
      <c r="G23"/>
      <c r="H23"/>
      <c r="I23"/>
      <c r="J23"/>
      <c r="K23"/>
      <c r="L23"/>
      <c r="M23"/>
      <c r="N23" s="91"/>
    </row>
    <row r="24" spans="1:6" ht="12.75">
      <c r="A24" s="760"/>
      <c r="B24" s="760"/>
      <c r="C24" s="760"/>
      <c r="D24" s="760"/>
      <c r="E24" s="760"/>
      <c r="F24" s="760"/>
    </row>
  </sheetData>
  <mergeCells count="17">
    <mergeCell ref="H8:I8"/>
    <mergeCell ref="B6:G7"/>
    <mergeCell ref="A24:F24"/>
    <mergeCell ref="A21:J21"/>
    <mergeCell ref="A22:L22"/>
    <mergeCell ref="A23:B23"/>
    <mergeCell ref="A20:D20"/>
    <mergeCell ref="A1:M1"/>
    <mergeCell ref="H6:M7"/>
    <mergeCell ref="J8:K8"/>
    <mergeCell ref="L8:M8"/>
    <mergeCell ref="A6:A9"/>
    <mergeCell ref="B8:C8"/>
    <mergeCell ref="D8:E8"/>
    <mergeCell ref="A3:M3"/>
    <mergeCell ref="A4:M4"/>
    <mergeCell ref="F8:G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C28"/>
    </sheetView>
  </sheetViews>
  <sheetFormatPr defaultColWidth="11.421875" defaultRowHeight="12.75"/>
  <cols>
    <col min="1" max="1" width="28.7109375" style="32" customWidth="1"/>
    <col min="2" max="2" width="14.7109375" style="32" customWidth="1"/>
    <col min="3" max="5" width="15.57421875" style="32" bestFit="1" customWidth="1"/>
    <col min="6" max="7" width="16.140625" style="32" bestFit="1" customWidth="1"/>
    <col min="8" max="16384" width="11.421875" style="32" customWidth="1"/>
  </cols>
  <sheetData>
    <row r="1" spans="1:8" s="48" customFormat="1" ht="18">
      <c r="A1" s="569" t="s">
        <v>220</v>
      </c>
      <c r="B1" s="569"/>
      <c r="C1" s="569"/>
      <c r="D1" s="569"/>
      <c r="E1" s="569"/>
      <c r="F1" s="569"/>
      <c r="G1" s="569"/>
      <c r="H1" s="47"/>
    </row>
    <row r="3" spans="1:7" ht="15">
      <c r="A3" s="572" t="s">
        <v>349</v>
      </c>
      <c r="B3" s="572"/>
      <c r="C3" s="572"/>
      <c r="D3" s="572"/>
      <c r="E3" s="572"/>
      <c r="F3" s="572"/>
      <c r="G3" s="572"/>
    </row>
    <row r="4" spans="1:7" ht="14.25" customHeight="1" thickBot="1">
      <c r="A4" s="172"/>
      <c r="B4" s="172"/>
      <c r="C4" s="172"/>
      <c r="D4" s="172"/>
      <c r="E4" s="172"/>
      <c r="F4" s="172"/>
      <c r="G4" s="172"/>
    </row>
    <row r="5" spans="1:7" ht="12.75">
      <c r="A5" s="561" t="s">
        <v>142</v>
      </c>
      <c r="B5" s="573" t="s">
        <v>3</v>
      </c>
      <c r="C5" s="565"/>
      <c r="D5" s="573" t="s">
        <v>4</v>
      </c>
      <c r="E5" s="565"/>
      <c r="F5" s="570" t="s">
        <v>5</v>
      </c>
      <c r="G5" s="571"/>
    </row>
    <row r="6" spans="1:7" ht="13.5" thickBot="1">
      <c r="A6" s="562"/>
      <c r="B6" s="179">
        <v>2010</v>
      </c>
      <c r="C6" s="179">
        <v>2011</v>
      </c>
      <c r="D6" s="179">
        <v>2010</v>
      </c>
      <c r="E6" s="179">
        <v>2011</v>
      </c>
      <c r="F6" s="180">
        <v>2010</v>
      </c>
      <c r="G6" s="180">
        <v>2011</v>
      </c>
    </row>
    <row r="7" spans="1:7" ht="12.75">
      <c r="A7" s="173" t="s">
        <v>156</v>
      </c>
      <c r="B7" s="151">
        <v>8370975</v>
      </c>
      <c r="C7" s="151">
        <v>8424102</v>
      </c>
      <c r="D7" s="151">
        <v>4144856</v>
      </c>
      <c r="E7" s="151">
        <v>4169634</v>
      </c>
      <c r="F7" s="155">
        <v>4226119</v>
      </c>
      <c r="G7" s="155">
        <v>4254468</v>
      </c>
    </row>
    <row r="8" spans="1:7" ht="12.75">
      <c r="A8" s="174" t="s">
        <v>6</v>
      </c>
      <c r="B8" s="157">
        <v>1347095</v>
      </c>
      <c r="C8" s="157">
        <v>1346293</v>
      </c>
      <c r="D8" s="157">
        <v>673177</v>
      </c>
      <c r="E8" s="157">
        <v>671286</v>
      </c>
      <c r="F8" s="161">
        <v>673918</v>
      </c>
      <c r="G8" s="161">
        <v>675007</v>
      </c>
    </row>
    <row r="9" spans="1:7" ht="12.75">
      <c r="A9" s="174" t="s">
        <v>7</v>
      </c>
      <c r="B9" s="157">
        <v>1084341</v>
      </c>
      <c r="C9" s="157">
        <v>1081487</v>
      </c>
      <c r="D9" s="157">
        <v>520402</v>
      </c>
      <c r="E9" s="157">
        <v>518571</v>
      </c>
      <c r="F9" s="161">
        <v>563939</v>
      </c>
      <c r="G9" s="161">
        <v>562916</v>
      </c>
    </row>
    <row r="10" spans="1:7" ht="12.75">
      <c r="A10" s="174" t="s">
        <v>8</v>
      </c>
      <c r="B10" s="157">
        <v>1106049</v>
      </c>
      <c r="C10" s="157">
        <v>1113114</v>
      </c>
      <c r="D10" s="157">
        <v>555204</v>
      </c>
      <c r="E10" s="157">
        <v>557577</v>
      </c>
      <c r="F10" s="161">
        <v>550845</v>
      </c>
      <c r="G10" s="161">
        <v>555537</v>
      </c>
    </row>
    <row r="11" spans="1:7" ht="12.75">
      <c r="A11" s="174" t="s">
        <v>9</v>
      </c>
      <c r="B11" s="157">
        <v>2118519</v>
      </c>
      <c r="C11" s="157">
        <v>2126769</v>
      </c>
      <c r="D11" s="157">
        <v>1058706</v>
      </c>
      <c r="E11" s="157">
        <v>1061591</v>
      </c>
      <c r="F11" s="161">
        <v>1059813</v>
      </c>
      <c r="G11" s="161">
        <v>1065178</v>
      </c>
    </row>
    <row r="12" spans="1:7" ht="12.75">
      <c r="A12" s="174" t="s">
        <v>10</v>
      </c>
      <c r="B12" s="157">
        <v>592250</v>
      </c>
      <c r="C12" s="157">
        <v>593121</v>
      </c>
      <c r="D12" s="157">
        <v>289931</v>
      </c>
      <c r="E12" s="157">
        <v>289872</v>
      </c>
      <c r="F12" s="161">
        <v>302319</v>
      </c>
      <c r="G12" s="161">
        <v>303249</v>
      </c>
    </row>
    <row r="13" spans="1:7" ht="12.75">
      <c r="A13" s="174" t="s">
        <v>11</v>
      </c>
      <c r="B13" s="157">
        <v>2559515</v>
      </c>
      <c r="C13" s="157">
        <v>2558463</v>
      </c>
      <c r="D13" s="157">
        <v>1268860</v>
      </c>
      <c r="E13" s="157">
        <v>1267671</v>
      </c>
      <c r="F13" s="161">
        <v>1290655</v>
      </c>
      <c r="G13" s="161">
        <v>1290792</v>
      </c>
    </row>
    <row r="14" spans="1:7" ht="12.75">
      <c r="A14" s="174" t="s">
        <v>150</v>
      </c>
      <c r="B14" s="157">
        <v>2098373</v>
      </c>
      <c r="C14" s="157">
        <v>2115334</v>
      </c>
      <c r="D14" s="157">
        <v>1059149</v>
      </c>
      <c r="E14" s="157">
        <v>1066598</v>
      </c>
      <c r="F14" s="161">
        <v>1039224</v>
      </c>
      <c r="G14" s="161">
        <v>1048736</v>
      </c>
    </row>
    <row r="15" spans="1:7" ht="12.75">
      <c r="A15" s="174" t="s">
        <v>12</v>
      </c>
      <c r="B15" s="157">
        <v>7512381</v>
      </c>
      <c r="C15" s="157">
        <v>7539618</v>
      </c>
      <c r="D15" s="157">
        <v>3724515</v>
      </c>
      <c r="E15" s="157">
        <v>3732196</v>
      </c>
      <c r="F15" s="161">
        <v>3787866</v>
      </c>
      <c r="G15" s="161">
        <v>3807422</v>
      </c>
    </row>
    <row r="16" spans="1:7" ht="12.75">
      <c r="A16" s="174" t="s">
        <v>174</v>
      </c>
      <c r="B16" s="157">
        <v>5111706</v>
      </c>
      <c r="C16" s="157">
        <v>5117190</v>
      </c>
      <c r="D16" s="157">
        <v>2542949</v>
      </c>
      <c r="E16" s="157">
        <v>2541780</v>
      </c>
      <c r="F16" s="161">
        <v>2568757</v>
      </c>
      <c r="G16" s="161">
        <v>2575410</v>
      </c>
    </row>
    <row r="17" spans="1:7" ht="12.75">
      <c r="A17" s="174" t="s">
        <v>25</v>
      </c>
      <c r="B17" s="157">
        <v>1107220</v>
      </c>
      <c r="C17" s="157">
        <v>1109367</v>
      </c>
      <c r="D17" s="157">
        <v>549721</v>
      </c>
      <c r="E17" s="157">
        <v>550864</v>
      </c>
      <c r="F17" s="161">
        <v>557499</v>
      </c>
      <c r="G17" s="161">
        <v>558503</v>
      </c>
    </row>
    <row r="18" spans="1:7" ht="12.75">
      <c r="A18" s="174" t="s">
        <v>14</v>
      </c>
      <c r="B18" s="157">
        <v>2797653</v>
      </c>
      <c r="C18" s="157">
        <v>2795422</v>
      </c>
      <c r="D18" s="157">
        <v>1350547</v>
      </c>
      <c r="E18" s="157">
        <v>1349591</v>
      </c>
      <c r="F18" s="161">
        <v>1447106</v>
      </c>
      <c r="G18" s="161">
        <v>1445831</v>
      </c>
    </row>
    <row r="19" spans="1:7" ht="12.75">
      <c r="A19" s="174" t="s">
        <v>15</v>
      </c>
      <c r="B19" s="157">
        <v>6458684</v>
      </c>
      <c r="C19" s="157">
        <v>6489680</v>
      </c>
      <c r="D19" s="157">
        <v>3124438</v>
      </c>
      <c r="E19" s="157">
        <v>3132844</v>
      </c>
      <c r="F19" s="161">
        <v>3334246</v>
      </c>
      <c r="G19" s="161">
        <v>3356836</v>
      </c>
    </row>
    <row r="20" spans="1:7" ht="12.75">
      <c r="A20" s="174" t="s">
        <v>26</v>
      </c>
      <c r="B20" s="157">
        <v>1461979</v>
      </c>
      <c r="C20" s="157">
        <v>1470069</v>
      </c>
      <c r="D20" s="157">
        <v>738627</v>
      </c>
      <c r="E20" s="157">
        <v>741581</v>
      </c>
      <c r="F20" s="161">
        <v>723352</v>
      </c>
      <c r="G20" s="161">
        <v>728488</v>
      </c>
    </row>
    <row r="21" spans="1:7" ht="12.75">
      <c r="A21" s="174" t="s">
        <v>95</v>
      </c>
      <c r="B21" s="157">
        <v>636924</v>
      </c>
      <c r="C21" s="157">
        <v>642051</v>
      </c>
      <c r="D21" s="157">
        <v>318423</v>
      </c>
      <c r="E21" s="157">
        <v>320656</v>
      </c>
      <c r="F21" s="161">
        <v>318501</v>
      </c>
      <c r="G21" s="161">
        <v>321395</v>
      </c>
    </row>
    <row r="22" spans="1:7" ht="12.75">
      <c r="A22" s="174" t="s">
        <v>141</v>
      </c>
      <c r="B22" s="157">
        <v>2178339</v>
      </c>
      <c r="C22" s="157">
        <v>2184606</v>
      </c>
      <c r="D22" s="157">
        <v>1064708</v>
      </c>
      <c r="E22" s="157">
        <v>1066872</v>
      </c>
      <c r="F22" s="161">
        <v>1113631</v>
      </c>
      <c r="G22" s="161">
        <v>1117734</v>
      </c>
    </row>
    <row r="23" spans="1:7" ht="12.75">
      <c r="A23" s="174" t="s">
        <v>16</v>
      </c>
      <c r="B23" s="157">
        <v>322415</v>
      </c>
      <c r="C23" s="157">
        <v>322955</v>
      </c>
      <c r="D23" s="157">
        <v>161884</v>
      </c>
      <c r="E23" s="157">
        <v>161582</v>
      </c>
      <c r="F23" s="161">
        <v>160531</v>
      </c>
      <c r="G23" s="161">
        <v>161373</v>
      </c>
    </row>
    <row r="24" spans="1:7" ht="12.75">
      <c r="A24" s="174" t="s">
        <v>221</v>
      </c>
      <c r="B24" s="157">
        <v>80579</v>
      </c>
      <c r="C24" s="157">
        <v>82376</v>
      </c>
      <c r="D24" s="157">
        <v>41269</v>
      </c>
      <c r="E24" s="157">
        <v>42165</v>
      </c>
      <c r="F24" s="161">
        <v>39310</v>
      </c>
      <c r="G24" s="161">
        <v>40211</v>
      </c>
    </row>
    <row r="25" spans="1:7" ht="12.75">
      <c r="A25" s="174" t="s">
        <v>222</v>
      </c>
      <c r="B25" s="157">
        <v>76034</v>
      </c>
      <c r="C25" s="157">
        <v>78476</v>
      </c>
      <c r="D25" s="157">
        <v>38819</v>
      </c>
      <c r="E25" s="157">
        <v>40256</v>
      </c>
      <c r="F25" s="161">
        <v>37215</v>
      </c>
      <c r="G25" s="161">
        <v>38220</v>
      </c>
    </row>
    <row r="26" spans="1:7" ht="12.75">
      <c r="A26" s="174"/>
      <c r="B26" s="157"/>
      <c r="C26" s="157"/>
      <c r="D26" s="157"/>
      <c r="E26" s="157"/>
      <c r="F26" s="157"/>
      <c r="G26" s="161"/>
    </row>
    <row r="27" spans="1:7" s="49" customFormat="1" ht="13.5" thickBot="1">
      <c r="A27" s="175" t="s">
        <v>27</v>
      </c>
      <c r="B27" s="176">
        <v>47021031</v>
      </c>
      <c r="C27" s="176">
        <v>47190493</v>
      </c>
      <c r="D27" s="176">
        <v>23226185</v>
      </c>
      <c r="E27" s="176">
        <v>23283187</v>
      </c>
      <c r="F27" s="176">
        <v>23794846</v>
      </c>
      <c r="G27" s="177">
        <v>23907306</v>
      </c>
    </row>
    <row r="28" spans="1:7" ht="12.75">
      <c r="A28" s="568" t="s">
        <v>468</v>
      </c>
      <c r="B28" s="568"/>
      <c r="C28" s="568"/>
      <c r="D28" s="178"/>
      <c r="E28" s="178"/>
      <c r="F28" s="178"/>
      <c r="G28" s="178"/>
    </row>
    <row r="29" spans="2:7" ht="12.75">
      <c r="B29" s="86"/>
      <c r="C29" s="86"/>
      <c r="D29" s="86"/>
      <c r="E29" s="86"/>
      <c r="F29" s="86"/>
      <c r="G29" s="86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P38"/>
  <sheetViews>
    <sheetView showGridLines="0" view="pageBreakPreview" zoomScale="75" zoomScaleNormal="75" zoomScaleSheetLayoutView="75" workbookViewId="0" topLeftCell="A13">
      <selection activeCell="N34" sqref="N34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134"/>
      <c r="O1" s="134"/>
    </row>
    <row r="3" spans="1:16" s="28" customFormat="1" ht="15">
      <c r="A3" s="762" t="s">
        <v>343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</row>
    <row r="4" spans="1:15" ht="15">
      <c r="A4" s="755" t="s">
        <v>283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389"/>
      <c r="O4" s="389"/>
    </row>
    <row r="5" spans="1:5" ht="14.25" customHeight="1" thickBot="1">
      <c r="A5" s="311"/>
      <c r="B5" s="311"/>
      <c r="C5" s="311"/>
      <c r="D5" s="311"/>
      <c r="E5" s="311"/>
    </row>
    <row r="6" spans="1:15" s="4" customFormat="1" ht="12.75">
      <c r="A6" s="376"/>
      <c r="B6" s="763" t="s">
        <v>317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98"/>
      <c r="O6" s="98"/>
    </row>
    <row r="7" spans="1:13" s="4" customFormat="1" ht="12.75" customHeight="1">
      <c r="A7" s="742" t="s">
        <v>1</v>
      </c>
      <c r="B7" s="764" t="s">
        <v>3</v>
      </c>
      <c r="C7" s="765" t="s">
        <v>314</v>
      </c>
      <c r="D7" s="765" t="s">
        <v>289</v>
      </c>
      <c r="E7" s="766" t="s">
        <v>290</v>
      </c>
      <c r="F7" s="766" t="s">
        <v>291</v>
      </c>
      <c r="G7" s="766" t="s">
        <v>292</v>
      </c>
      <c r="H7" s="766" t="s">
        <v>293</v>
      </c>
      <c r="I7" s="766" t="s">
        <v>294</v>
      </c>
      <c r="J7" s="766" t="s">
        <v>295</v>
      </c>
      <c r="K7" s="766" t="s">
        <v>315</v>
      </c>
      <c r="L7" s="766" t="s">
        <v>316</v>
      </c>
      <c r="M7" s="740" t="s">
        <v>297</v>
      </c>
    </row>
    <row r="8" spans="1:13" s="4" customFormat="1" ht="12.75">
      <c r="A8" s="742"/>
      <c r="B8" s="735"/>
      <c r="C8" s="737"/>
      <c r="D8" s="737"/>
      <c r="E8" s="739"/>
      <c r="F8" s="739"/>
      <c r="G8" s="739"/>
      <c r="H8" s="739"/>
      <c r="I8" s="739"/>
      <c r="J8" s="739"/>
      <c r="K8" s="739"/>
      <c r="L8" s="739"/>
      <c r="M8" s="768"/>
    </row>
    <row r="9" spans="1:13" s="4" customFormat="1" ht="12.75">
      <c r="A9" s="742"/>
      <c r="B9" s="735"/>
      <c r="C9" s="737"/>
      <c r="D9" s="737"/>
      <c r="E9" s="739"/>
      <c r="F9" s="739"/>
      <c r="G9" s="739"/>
      <c r="H9" s="739"/>
      <c r="I9" s="739"/>
      <c r="J9" s="739"/>
      <c r="K9" s="739"/>
      <c r="L9" s="739"/>
      <c r="M9" s="768"/>
    </row>
    <row r="10" spans="1:13" s="4" customFormat="1" ht="13.5" thickBot="1">
      <c r="A10" s="743"/>
      <c r="B10" s="736"/>
      <c r="C10" s="738"/>
      <c r="D10" s="738"/>
      <c r="E10" s="767"/>
      <c r="F10" s="767"/>
      <c r="G10" s="767"/>
      <c r="H10" s="767"/>
      <c r="I10" s="767"/>
      <c r="J10" s="767"/>
      <c r="K10" s="767"/>
      <c r="L10" s="767"/>
      <c r="M10" s="769"/>
    </row>
    <row r="11" spans="1:13" s="4" customFormat="1" ht="12.75">
      <c r="A11" s="367">
        <v>2003</v>
      </c>
      <c r="B11" s="298">
        <v>324.967</v>
      </c>
      <c r="C11" s="298">
        <v>42.139</v>
      </c>
      <c r="D11" s="298">
        <v>60.158</v>
      </c>
      <c r="E11" s="298">
        <v>57.038</v>
      </c>
      <c r="F11" s="298">
        <v>48.325</v>
      </c>
      <c r="G11" s="298">
        <v>39.29</v>
      </c>
      <c r="H11" s="298">
        <v>30.256</v>
      </c>
      <c r="I11" s="298">
        <v>20.502</v>
      </c>
      <c r="J11" s="298">
        <v>12.974</v>
      </c>
      <c r="K11" s="298">
        <v>8.658</v>
      </c>
      <c r="L11" s="298">
        <v>4.633</v>
      </c>
      <c r="M11" s="299">
        <v>0.841</v>
      </c>
    </row>
    <row r="12" spans="1:13" s="4" customFormat="1" ht="12.75">
      <c r="A12" s="367">
        <v>2004</v>
      </c>
      <c r="B12" s="298">
        <v>314.286</v>
      </c>
      <c r="C12" s="298">
        <v>35.4</v>
      </c>
      <c r="D12" s="298">
        <v>52.302</v>
      </c>
      <c r="E12" s="298">
        <v>55.701</v>
      </c>
      <c r="F12" s="298">
        <v>53.97</v>
      </c>
      <c r="G12" s="298">
        <v>40.233</v>
      </c>
      <c r="H12" s="298">
        <v>30.7</v>
      </c>
      <c r="I12" s="298">
        <v>20.601</v>
      </c>
      <c r="J12" s="298">
        <v>12.628</v>
      </c>
      <c r="K12" s="298">
        <v>7.796</v>
      </c>
      <c r="L12" s="298">
        <v>4.176</v>
      </c>
      <c r="M12" s="299">
        <v>0.671</v>
      </c>
    </row>
    <row r="13" spans="1:13" s="4" customFormat="1" ht="12.75">
      <c r="A13" s="367">
        <v>2005</v>
      </c>
      <c r="B13" s="298">
        <v>370.893</v>
      </c>
      <c r="C13" s="298">
        <v>34.253</v>
      </c>
      <c r="D13" s="298">
        <v>61.968</v>
      </c>
      <c r="E13" s="298">
        <v>74.011</v>
      </c>
      <c r="F13" s="298">
        <v>62.08</v>
      </c>
      <c r="G13" s="298">
        <v>49.204</v>
      </c>
      <c r="H13" s="298">
        <v>35.074</v>
      </c>
      <c r="I13" s="298">
        <v>24.805</v>
      </c>
      <c r="J13" s="298">
        <v>14.655</v>
      </c>
      <c r="K13" s="298">
        <v>9.299</v>
      </c>
      <c r="L13" s="298">
        <v>4.744</v>
      </c>
      <c r="M13" s="299">
        <v>0.714</v>
      </c>
    </row>
    <row r="14" spans="1:13" s="4" customFormat="1" ht="12.75">
      <c r="A14" s="367">
        <v>2006</v>
      </c>
      <c r="B14" s="298">
        <v>305.949</v>
      </c>
      <c r="C14" s="298">
        <v>31.753</v>
      </c>
      <c r="D14" s="298">
        <v>49.179</v>
      </c>
      <c r="E14" s="298">
        <v>54.908</v>
      </c>
      <c r="F14" s="298">
        <v>48.981</v>
      </c>
      <c r="G14" s="298">
        <v>40.322</v>
      </c>
      <c r="H14" s="298">
        <v>30.953</v>
      </c>
      <c r="I14" s="298">
        <v>23.024</v>
      </c>
      <c r="J14" s="298">
        <v>13.653</v>
      </c>
      <c r="K14" s="298">
        <v>8.225</v>
      </c>
      <c r="L14" s="298">
        <v>4.295</v>
      </c>
      <c r="M14" s="299">
        <v>0.605</v>
      </c>
    </row>
    <row r="15" spans="1:13" s="4" customFormat="1" ht="12.75">
      <c r="A15" s="367">
        <v>2007</v>
      </c>
      <c r="B15" s="298">
        <v>311.058</v>
      </c>
      <c r="C15" s="298">
        <v>32.126</v>
      </c>
      <c r="D15" s="298">
        <v>48.945</v>
      </c>
      <c r="E15" s="298">
        <v>53.544</v>
      </c>
      <c r="F15" s="298">
        <v>49.154</v>
      </c>
      <c r="G15" s="298">
        <v>41.715</v>
      </c>
      <c r="H15" s="298">
        <v>32.946</v>
      </c>
      <c r="I15" s="298">
        <v>24.548</v>
      </c>
      <c r="J15" s="298">
        <v>14.78</v>
      </c>
      <c r="K15" s="298">
        <v>8.648</v>
      </c>
      <c r="L15" s="298">
        <v>3.998</v>
      </c>
      <c r="M15" s="299">
        <v>0.61</v>
      </c>
    </row>
    <row r="16" spans="1:13" s="4" customFormat="1" ht="12.75">
      <c r="A16" s="367" t="s">
        <v>379</v>
      </c>
      <c r="B16" s="298">
        <v>375.94</v>
      </c>
      <c r="C16" s="298">
        <v>35.239</v>
      </c>
      <c r="D16" s="298">
        <v>58.735</v>
      </c>
      <c r="E16" s="298">
        <v>65.726</v>
      </c>
      <c r="F16" s="298">
        <v>63.363</v>
      </c>
      <c r="G16" s="298">
        <v>52.744</v>
      </c>
      <c r="H16" s="298">
        <v>41.359</v>
      </c>
      <c r="I16" s="298">
        <v>29.11</v>
      </c>
      <c r="J16" s="298">
        <v>17.052</v>
      </c>
      <c r="K16" s="298">
        <v>8.569</v>
      </c>
      <c r="L16" s="298">
        <v>3.4</v>
      </c>
      <c r="M16" s="299">
        <v>0.606</v>
      </c>
    </row>
    <row r="17" spans="1:13" s="4" customFormat="1" ht="12.75">
      <c r="A17" s="367">
        <v>2009</v>
      </c>
      <c r="B17" s="298">
        <v>559.43</v>
      </c>
      <c r="C17" s="298">
        <v>44.323</v>
      </c>
      <c r="D17" s="298">
        <v>89.535</v>
      </c>
      <c r="E17" s="298">
        <v>95.454</v>
      </c>
      <c r="F17" s="298">
        <v>98.035</v>
      </c>
      <c r="G17" s="298">
        <v>83.193</v>
      </c>
      <c r="H17" s="298">
        <v>65.221</v>
      </c>
      <c r="I17" s="298">
        <v>42.551</v>
      </c>
      <c r="J17" s="298">
        <v>24.642</v>
      </c>
      <c r="K17" s="298">
        <v>11.455</v>
      </c>
      <c r="L17" s="298">
        <v>4.325</v>
      </c>
      <c r="M17" s="299">
        <v>0.669</v>
      </c>
    </row>
    <row r="18" spans="1:13" s="4" customFormat="1" ht="12.75">
      <c r="A18" s="367">
        <v>2010</v>
      </c>
      <c r="B18" s="298">
        <v>572.612</v>
      </c>
      <c r="C18" s="298">
        <v>41.581</v>
      </c>
      <c r="D18" s="298">
        <v>89.081</v>
      </c>
      <c r="E18" s="298">
        <v>93.176</v>
      </c>
      <c r="F18" s="298">
        <v>101.315</v>
      </c>
      <c r="G18" s="298">
        <v>86.777</v>
      </c>
      <c r="H18" s="298">
        <v>69.562</v>
      </c>
      <c r="I18" s="298">
        <v>45.664</v>
      </c>
      <c r="J18" s="298">
        <v>27.509</v>
      </c>
      <c r="K18" s="298">
        <v>12.717</v>
      </c>
      <c r="L18" s="298">
        <v>4.615</v>
      </c>
      <c r="M18" s="299">
        <v>0.594</v>
      </c>
    </row>
    <row r="19" spans="1:13" s="4" customFormat="1" ht="13.5" thickBot="1">
      <c r="A19" s="417">
        <v>2011</v>
      </c>
      <c r="B19" s="394">
        <v>607.584</v>
      </c>
      <c r="C19" s="394">
        <v>36.936</v>
      </c>
      <c r="D19" s="394">
        <v>87.642</v>
      </c>
      <c r="E19" s="394">
        <v>94.039</v>
      </c>
      <c r="F19" s="394">
        <v>108.304</v>
      </c>
      <c r="G19" s="394">
        <v>95.896</v>
      </c>
      <c r="H19" s="394">
        <v>79.557</v>
      </c>
      <c r="I19" s="394">
        <v>52.028</v>
      </c>
      <c r="J19" s="394">
        <v>32.393</v>
      </c>
      <c r="K19" s="394">
        <v>15.075</v>
      </c>
      <c r="L19" s="394">
        <v>5.084</v>
      </c>
      <c r="M19" s="418">
        <v>0.619</v>
      </c>
    </row>
    <row r="20" spans="1:9" ht="12.75">
      <c r="A20" s="135"/>
      <c r="B20"/>
      <c r="C20"/>
      <c r="D20"/>
      <c r="E20"/>
      <c r="F20"/>
      <c r="G20"/>
      <c r="H20"/>
      <c r="I20"/>
    </row>
    <row r="21" spans="1:9" ht="12.75">
      <c r="A21" s="139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76"/>
      <c r="B23" s="763" t="s">
        <v>318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</row>
    <row r="24" spans="1:13" s="4" customFormat="1" ht="12.75" customHeight="1">
      <c r="A24" s="742" t="s">
        <v>1</v>
      </c>
      <c r="B24" s="764" t="s">
        <v>3</v>
      </c>
      <c r="C24" s="765" t="s">
        <v>314</v>
      </c>
      <c r="D24" s="765" t="s">
        <v>289</v>
      </c>
      <c r="E24" s="766" t="s">
        <v>290</v>
      </c>
      <c r="F24" s="766" t="s">
        <v>291</v>
      </c>
      <c r="G24" s="766" t="s">
        <v>292</v>
      </c>
      <c r="H24" s="766" t="s">
        <v>293</v>
      </c>
      <c r="I24" s="766" t="s">
        <v>294</v>
      </c>
      <c r="J24" s="766" t="s">
        <v>295</v>
      </c>
      <c r="K24" s="766" t="s">
        <v>315</v>
      </c>
      <c r="L24" s="766" t="s">
        <v>316</v>
      </c>
      <c r="M24" s="740" t="s">
        <v>297</v>
      </c>
    </row>
    <row r="25" spans="1:13" s="4" customFormat="1" ht="12.75">
      <c r="A25" s="742"/>
      <c r="B25" s="735"/>
      <c r="C25" s="737"/>
      <c r="D25" s="737"/>
      <c r="E25" s="739"/>
      <c r="F25" s="739"/>
      <c r="G25" s="739"/>
      <c r="H25" s="739"/>
      <c r="I25" s="739"/>
      <c r="J25" s="739"/>
      <c r="K25" s="739"/>
      <c r="L25" s="739"/>
      <c r="M25" s="768"/>
    </row>
    <row r="26" spans="1:13" s="4" customFormat="1" ht="12.75">
      <c r="A26" s="742"/>
      <c r="B26" s="735"/>
      <c r="C26" s="737"/>
      <c r="D26" s="737"/>
      <c r="E26" s="739"/>
      <c r="F26" s="739"/>
      <c r="G26" s="739"/>
      <c r="H26" s="739"/>
      <c r="I26" s="739"/>
      <c r="J26" s="739"/>
      <c r="K26" s="739"/>
      <c r="L26" s="739"/>
      <c r="M26" s="768"/>
    </row>
    <row r="27" spans="1:13" s="4" customFormat="1" ht="13.5" thickBot="1">
      <c r="A27" s="743"/>
      <c r="B27" s="736"/>
      <c r="C27" s="738"/>
      <c r="D27" s="738"/>
      <c r="E27" s="767"/>
      <c r="F27" s="767"/>
      <c r="G27" s="767"/>
      <c r="H27" s="767"/>
      <c r="I27" s="767"/>
      <c r="J27" s="767"/>
      <c r="K27" s="767"/>
      <c r="L27" s="767"/>
      <c r="M27" s="769"/>
    </row>
    <row r="28" spans="1:13" s="4" customFormat="1" ht="12.75">
      <c r="A28" s="367">
        <v>2005</v>
      </c>
      <c r="B28" s="298">
        <v>349.207</v>
      </c>
      <c r="C28" s="298">
        <v>13.055</v>
      </c>
      <c r="D28" s="298">
        <v>72.967</v>
      </c>
      <c r="E28" s="298">
        <v>70.907</v>
      </c>
      <c r="F28" s="298">
        <v>55.558</v>
      </c>
      <c r="G28" s="298">
        <v>42.96</v>
      </c>
      <c r="H28" s="298">
        <v>36.463</v>
      </c>
      <c r="I28" s="298">
        <v>27.075</v>
      </c>
      <c r="J28" s="298">
        <v>18.109</v>
      </c>
      <c r="K28" s="298">
        <v>9.421</v>
      </c>
      <c r="L28" s="298">
        <v>2.456</v>
      </c>
      <c r="M28" s="299">
        <v>0.226</v>
      </c>
    </row>
    <row r="29" spans="1:13" s="4" customFormat="1" ht="12.75">
      <c r="A29" s="367">
        <v>2006</v>
      </c>
      <c r="B29" s="298">
        <v>363.759</v>
      </c>
      <c r="C29" s="298">
        <v>17.86</v>
      </c>
      <c r="D29" s="298">
        <v>64.701</v>
      </c>
      <c r="E29" s="298">
        <v>73.37</v>
      </c>
      <c r="F29" s="298">
        <v>60.834</v>
      </c>
      <c r="G29" s="298">
        <v>46.722</v>
      </c>
      <c r="H29" s="298">
        <v>36.981</v>
      </c>
      <c r="I29" s="298">
        <v>32.034</v>
      </c>
      <c r="J29" s="298">
        <v>18.987</v>
      </c>
      <c r="K29" s="298">
        <v>8.944</v>
      </c>
      <c r="L29" s="298">
        <v>2.883</v>
      </c>
      <c r="M29" s="299">
        <v>0.437</v>
      </c>
    </row>
    <row r="30" spans="1:13" s="4" customFormat="1" ht="12.75">
      <c r="A30" s="367">
        <v>2007</v>
      </c>
      <c r="B30" s="298">
        <v>391.996</v>
      </c>
      <c r="C30" s="298">
        <v>14.173</v>
      </c>
      <c r="D30" s="298">
        <v>74.074</v>
      </c>
      <c r="E30" s="298">
        <v>73.606</v>
      </c>
      <c r="F30" s="298">
        <v>71.49</v>
      </c>
      <c r="G30" s="298">
        <v>55.285</v>
      </c>
      <c r="H30" s="298">
        <v>41.078</v>
      </c>
      <c r="I30" s="298">
        <v>30.006</v>
      </c>
      <c r="J30" s="298">
        <v>19.304</v>
      </c>
      <c r="K30" s="298">
        <v>9.252</v>
      </c>
      <c r="L30" s="298">
        <v>3.255</v>
      </c>
      <c r="M30" s="299">
        <v>0.435</v>
      </c>
    </row>
    <row r="31" spans="1:13" s="4" customFormat="1" ht="12.75">
      <c r="A31" s="367">
        <v>2008</v>
      </c>
      <c r="B31" s="298">
        <v>336.945</v>
      </c>
      <c r="C31" s="298">
        <v>7.274</v>
      </c>
      <c r="D31" s="298">
        <v>61.659</v>
      </c>
      <c r="E31" s="298">
        <v>61.4</v>
      </c>
      <c r="F31" s="298">
        <v>62.147</v>
      </c>
      <c r="G31" s="298">
        <v>49.866</v>
      </c>
      <c r="H31" s="298">
        <v>36.531</v>
      </c>
      <c r="I31" s="298">
        <v>27.157</v>
      </c>
      <c r="J31" s="298">
        <v>18.909</v>
      </c>
      <c r="K31" s="298">
        <v>8.889</v>
      </c>
      <c r="L31" s="298">
        <v>2.76</v>
      </c>
      <c r="M31" s="299">
        <v>0.351</v>
      </c>
    </row>
    <row r="32" spans="1:13" s="4" customFormat="1" ht="12.75">
      <c r="A32" s="367">
        <v>2009</v>
      </c>
      <c r="B32" s="298">
        <v>199.206</v>
      </c>
      <c r="C32" s="298">
        <v>3.321</v>
      </c>
      <c r="D32" s="298">
        <v>30.501</v>
      </c>
      <c r="E32" s="298">
        <v>33.457</v>
      </c>
      <c r="F32" s="298">
        <v>35.652</v>
      </c>
      <c r="G32" s="298">
        <v>29.485</v>
      </c>
      <c r="H32" s="298">
        <v>22.908</v>
      </c>
      <c r="I32" s="298">
        <v>19.854</v>
      </c>
      <c r="J32" s="298">
        <v>15.366</v>
      </c>
      <c r="K32" s="298">
        <v>6.518</v>
      </c>
      <c r="L32" s="298">
        <v>1.94</v>
      </c>
      <c r="M32" s="299">
        <v>0.204</v>
      </c>
    </row>
    <row r="33" spans="1:13" s="4" customFormat="1" ht="12.75">
      <c r="A33" s="367">
        <v>2010</v>
      </c>
      <c r="B33" s="298">
        <v>221.344</v>
      </c>
      <c r="C33" s="298">
        <v>2.87</v>
      </c>
      <c r="D33" s="298">
        <v>30.991</v>
      </c>
      <c r="E33" s="298">
        <v>39.311</v>
      </c>
      <c r="F33" s="298">
        <v>40.674</v>
      </c>
      <c r="G33" s="298">
        <v>35.913</v>
      </c>
      <c r="H33" s="298">
        <v>26.198</v>
      </c>
      <c r="I33" s="298">
        <v>21.34</v>
      </c>
      <c r="J33" s="298">
        <v>15.43</v>
      </c>
      <c r="K33" s="298">
        <v>6.774</v>
      </c>
      <c r="L33" s="298">
        <v>1.684</v>
      </c>
      <c r="M33" s="299">
        <v>0.158</v>
      </c>
    </row>
    <row r="34" spans="1:13" s="4" customFormat="1" ht="13.5" thickBot="1">
      <c r="A34" s="417">
        <v>2011</v>
      </c>
      <c r="B34" s="394">
        <v>269.299</v>
      </c>
      <c r="C34" s="394">
        <v>2.129</v>
      </c>
      <c r="D34" s="394">
        <v>30.331</v>
      </c>
      <c r="E34" s="394">
        <v>50.285</v>
      </c>
      <c r="F34" s="394">
        <v>53.152</v>
      </c>
      <c r="G34" s="394">
        <v>44.625</v>
      </c>
      <c r="H34" s="394">
        <v>34.907</v>
      </c>
      <c r="I34" s="394">
        <v>25.358</v>
      </c>
      <c r="J34" s="394">
        <v>18.598</v>
      </c>
      <c r="K34" s="394">
        <v>7.883</v>
      </c>
      <c r="L34" s="394">
        <v>1.749</v>
      </c>
      <c r="M34" s="394">
        <v>0.281</v>
      </c>
    </row>
    <row r="35" spans="1:9" ht="12.75">
      <c r="A35" s="761" t="s">
        <v>473</v>
      </c>
      <c r="B35" s="761"/>
      <c r="C35" s="761"/>
      <c r="D35" s="761"/>
      <c r="E35"/>
      <c r="F35"/>
      <c r="G35"/>
      <c r="H35"/>
      <c r="I35"/>
    </row>
    <row r="36" spans="1:10" ht="12.75">
      <c r="A36" s="732" t="s">
        <v>205</v>
      </c>
      <c r="B36" s="732"/>
      <c r="C36" s="732"/>
      <c r="D36" s="732"/>
      <c r="E36" s="732"/>
      <c r="F36" s="732"/>
      <c r="G36" s="732"/>
      <c r="H36" s="732"/>
      <c r="I36" s="732"/>
      <c r="J36" s="732"/>
    </row>
    <row r="37" spans="1:10" ht="12.75">
      <c r="A37" s="732" t="s">
        <v>180</v>
      </c>
      <c r="B37" s="732"/>
      <c r="C37" s="732"/>
      <c r="D37" s="732"/>
      <c r="E37" s="732"/>
      <c r="F37" s="732"/>
      <c r="G37" s="732"/>
      <c r="H37" s="732"/>
      <c r="I37" s="732"/>
      <c r="J37" s="732"/>
    </row>
    <row r="38" spans="1:3" ht="12.75">
      <c r="A38" s="770"/>
      <c r="B38" s="770"/>
      <c r="C38" s="770"/>
    </row>
  </sheetData>
  <mergeCells count="35">
    <mergeCell ref="A36:J36"/>
    <mergeCell ref="A37:J37"/>
    <mergeCell ref="A35:D35"/>
    <mergeCell ref="A38:C38"/>
    <mergeCell ref="A1:M1"/>
    <mergeCell ref="A4:M4"/>
    <mergeCell ref="M24:M27"/>
    <mergeCell ref="I24:I27"/>
    <mergeCell ref="J24:J27"/>
    <mergeCell ref="K24:K27"/>
    <mergeCell ref="L24:L27"/>
    <mergeCell ref="E24:E27"/>
    <mergeCell ref="F24:F27"/>
    <mergeCell ref="G24:G27"/>
    <mergeCell ref="H24:H27"/>
    <mergeCell ref="A24:A27"/>
    <mergeCell ref="B24:B27"/>
    <mergeCell ref="C24:C27"/>
    <mergeCell ref="D24:D27"/>
    <mergeCell ref="M7:M10"/>
    <mergeCell ref="B23:M23"/>
    <mergeCell ref="G7:G10"/>
    <mergeCell ref="H7:H10"/>
    <mergeCell ref="I7:I10"/>
    <mergeCell ref="J7:J10"/>
    <mergeCell ref="A3:P3"/>
    <mergeCell ref="B6:M6"/>
    <mergeCell ref="A7:A10"/>
    <mergeCell ref="B7:B10"/>
    <mergeCell ref="C7:C10"/>
    <mergeCell ref="D7:D10"/>
    <mergeCell ref="E7:E10"/>
    <mergeCell ref="F7:F10"/>
    <mergeCell ref="K7:K10"/>
    <mergeCell ref="L7:L1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IV42"/>
  <sheetViews>
    <sheetView showGridLines="0" view="pageBreakPreview" zoomScale="75" zoomScaleNormal="75" zoomScaleSheetLayoutView="75" workbookViewId="0" topLeftCell="A1">
      <selection activeCell="A18" sqref="A18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/>
      <c r="O1"/>
      <c r="P1"/>
      <c r="Q1"/>
      <c r="R1"/>
    </row>
    <row r="3" spans="1:14" s="28" customFormat="1" ht="15">
      <c r="A3" s="754" t="s">
        <v>341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534"/>
    </row>
    <row r="4" spans="1:13" ht="15">
      <c r="A4" s="755" t="s">
        <v>284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</row>
    <row r="5" spans="1:13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2.75" customHeight="1">
      <c r="A6" s="751" t="s">
        <v>1</v>
      </c>
      <c r="B6" s="744" t="s">
        <v>489</v>
      </c>
      <c r="C6" s="745"/>
      <c r="D6" s="745"/>
      <c r="E6" s="745"/>
      <c r="F6" s="745"/>
      <c r="G6" s="758"/>
      <c r="H6" s="744" t="s">
        <v>313</v>
      </c>
      <c r="I6" s="745"/>
      <c r="J6" s="745"/>
      <c r="K6" s="745"/>
      <c r="L6" s="745"/>
      <c r="M6" s="745"/>
    </row>
    <row r="7" spans="1:13" ht="12.75">
      <c r="A7" s="752"/>
      <c r="B7" s="746"/>
      <c r="C7" s="747"/>
      <c r="D7" s="747"/>
      <c r="E7" s="747"/>
      <c r="F7" s="747"/>
      <c r="G7" s="759"/>
      <c r="H7" s="746"/>
      <c r="I7" s="747"/>
      <c r="J7" s="747"/>
      <c r="K7" s="747"/>
      <c r="L7" s="747"/>
      <c r="M7" s="747"/>
    </row>
    <row r="8" spans="1:13" ht="15" customHeight="1">
      <c r="A8" s="752"/>
      <c r="B8" s="748" t="s">
        <v>3</v>
      </c>
      <c r="C8" s="749"/>
      <c r="D8" s="748" t="s">
        <v>278</v>
      </c>
      <c r="E8" s="749"/>
      <c r="F8" s="748" t="s">
        <v>312</v>
      </c>
      <c r="G8" s="749"/>
      <c r="H8" s="756" t="s">
        <v>3</v>
      </c>
      <c r="I8" s="757"/>
      <c r="J8" s="748" t="s">
        <v>278</v>
      </c>
      <c r="K8" s="749"/>
      <c r="L8" s="748" t="s">
        <v>312</v>
      </c>
      <c r="M8" s="750"/>
    </row>
    <row r="9" spans="1:13" ht="13.5" thickBot="1">
      <c r="A9" s="753"/>
      <c r="B9" s="386" t="s">
        <v>4</v>
      </c>
      <c r="C9" s="386" t="s">
        <v>5</v>
      </c>
      <c r="D9" s="386" t="s">
        <v>4</v>
      </c>
      <c r="E9" s="386" t="s">
        <v>5</v>
      </c>
      <c r="F9" s="386" t="s">
        <v>4</v>
      </c>
      <c r="G9" s="386" t="s">
        <v>5</v>
      </c>
      <c r="H9" s="386" t="s">
        <v>4</v>
      </c>
      <c r="I9" s="386" t="s">
        <v>5</v>
      </c>
      <c r="J9" s="386" t="s">
        <v>4</v>
      </c>
      <c r="K9" s="386" t="s">
        <v>5</v>
      </c>
      <c r="L9" s="386" t="s">
        <v>4</v>
      </c>
      <c r="M9" s="387" t="s">
        <v>5</v>
      </c>
    </row>
    <row r="10" spans="1:14" ht="12.75">
      <c r="A10" s="312">
        <v>2003</v>
      </c>
      <c r="B10" s="298">
        <f aca="true" t="shared" si="0" ref="B10:B15">(D10+F10)</f>
        <v>206.962</v>
      </c>
      <c r="C10" s="298">
        <f aca="true" t="shared" si="1" ref="C10:C15">(E10+G10)</f>
        <v>131.339</v>
      </c>
      <c r="D10" s="298">
        <v>191.357</v>
      </c>
      <c r="E10" s="298">
        <v>122.038</v>
      </c>
      <c r="F10" s="298">
        <v>15.605</v>
      </c>
      <c r="G10" s="298">
        <v>9.301</v>
      </c>
      <c r="H10" s="298" t="s">
        <v>273</v>
      </c>
      <c r="I10" s="298" t="s">
        <v>273</v>
      </c>
      <c r="J10" s="298" t="s">
        <v>273</v>
      </c>
      <c r="K10" s="298" t="s">
        <v>273</v>
      </c>
      <c r="L10" s="298" t="s">
        <v>273</v>
      </c>
      <c r="M10" s="299" t="s">
        <v>273</v>
      </c>
      <c r="N10"/>
    </row>
    <row r="11" spans="1:14" ht="12.75">
      <c r="A11" s="312">
        <v>2004</v>
      </c>
      <c r="B11" s="298">
        <f t="shared" si="0"/>
        <v>198.655</v>
      </c>
      <c r="C11" s="298">
        <f t="shared" si="1"/>
        <v>133.623</v>
      </c>
      <c r="D11" s="298">
        <v>184.883</v>
      </c>
      <c r="E11" s="298">
        <v>125.513</v>
      </c>
      <c r="F11" s="298">
        <v>13.772</v>
      </c>
      <c r="G11" s="298">
        <v>8.11</v>
      </c>
      <c r="H11" s="298" t="s">
        <v>273</v>
      </c>
      <c r="I11" s="298" t="s">
        <v>273</v>
      </c>
      <c r="J11" s="298" t="s">
        <v>273</v>
      </c>
      <c r="K11" s="298" t="s">
        <v>273</v>
      </c>
      <c r="L11" s="298" t="s">
        <v>273</v>
      </c>
      <c r="M11" s="299" t="s">
        <v>273</v>
      </c>
      <c r="N11"/>
    </row>
    <row r="12" spans="1:14" ht="12.75">
      <c r="A12" s="312">
        <v>2005</v>
      </c>
      <c r="B12" s="298">
        <f t="shared" si="0"/>
        <v>203.22</v>
      </c>
      <c r="C12" s="298">
        <f t="shared" si="1"/>
        <v>128.84199999999998</v>
      </c>
      <c r="D12" s="298">
        <v>187.702</v>
      </c>
      <c r="E12" s="298">
        <v>119.588</v>
      </c>
      <c r="F12" s="298">
        <v>15.518</v>
      </c>
      <c r="G12" s="298">
        <v>9.254</v>
      </c>
      <c r="H12" s="298">
        <f aca="true" t="shared" si="2" ref="H12:I15">(J12+L12)</f>
        <v>328.621</v>
      </c>
      <c r="I12" s="298">
        <f t="shared" si="2"/>
        <v>22.18</v>
      </c>
      <c r="J12" s="298">
        <v>323.558</v>
      </c>
      <c r="K12" s="298">
        <v>21.189</v>
      </c>
      <c r="L12" s="298">
        <v>5.063</v>
      </c>
      <c r="M12" s="299">
        <v>0.991</v>
      </c>
      <c r="N12"/>
    </row>
    <row r="13" spans="1:14" ht="12.75">
      <c r="A13" s="312">
        <v>2006</v>
      </c>
      <c r="B13" s="298">
        <f t="shared" si="0"/>
        <v>201.881</v>
      </c>
      <c r="C13" s="298">
        <f t="shared" si="1"/>
        <v>111.957</v>
      </c>
      <c r="D13" s="298">
        <v>188.179</v>
      </c>
      <c r="E13" s="298">
        <v>102.886</v>
      </c>
      <c r="F13" s="298">
        <v>13.702</v>
      </c>
      <c r="G13" s="298">
        <v>9.071</v>
      </c>
      <c r="H13" s="298">
        <f t="shared" si="2"/>
        <v>339.78200000000004</v>
      </c>
      <c r="I13" s="298">
        <f t="shared" si="2"/>
        <v>25.053</v>
      </c>
      <c r="J13" s="298">
        <v>335.189</v>
      </c>
      <c r="K13" s="298">
        <v>24.119</v>
      </c>
      <c r="L13" s="298">
        <v>4.593</v>
      </c>
      <c r="M13" s="299">
        <v>0.934</v>
      </c>
      <c r="N13"/>
    </row>
    <row r="14" spans="1:14" ht="12.75">
      <c r="A14" s="312">
        <v>2007</v>
      </c>
      <c r="B14" s="298">
        <f t="shared" si="0"/>
        <v>341.663</v>
      </c>
      <c r="C14" s="298">
        <f t="shared" si="1"/>
        <v>208.71800000000002</v>
      </c>
      <c r="D14" s="298">
        <v>171.551</v>
      </c>
      <c r="E14" s="298">
        <v>113.531</v>
      </c>
      <c r="F14" s="298">
        <v>170.112</v>
      </c>
      <c r="G14" s="298">
        <v>95.187</v>
      </c>
      <c r="H14" s="298">
        <f t="shared" si="2"/>
        <v>358.91999999999996</v>
      </c>
      <c r="I14" s="298">
        <f t="shared" si="2"/>
        <v>34.59</v>
      </c>
      <c r="J14" s="298">
        <v>354.681</v>
      </c>
      <c r="K14" s="298">
        <v>33.683</v>
      </c>
      <c r="L14" s="298">
        <v>4.239</v>
      </c>
      <c r="M14" s="299">
        <v>0.907</v>
      </c>
      <c r="N14"/>
    </row>
    <row r="15" spans="1:14" ht="12.75">
      <c r="A15" s="312" t="s">
        <v>380</v>
      </c>
      <c r="B15" s="298">
        <f t="shared" si="0"/>
        <v>191.57</v>
      </c>
      <c r="C15" s="298">
        <f t="shared" si="1"/>
        <v>114.319</v>
      </c>
      <c r="D15" s="298">
        <v>191.57</v>
      </c>
      <c r="E15" s="298">
        <v>114.319</v>
      </c>
      <c r="F15" s="298" t="s">
        <v>0</v>
      </c>
      <c r="G15" s="298" t="s">
        <v>0</v>
      </c>
      <c r="H15" s="298">
        <f t="shared" si="2"/>
        <v>311.06100000000004</v>
      </c>
      <c r="I15" s="298">
        <f t="shared" si="2"/>
        <v>28.558</v>
      </c>
      <c r="J15" s="298">
        <v>306.514</v>
      </c>
      <c r="K15" s="298">
        <v>27.688</v>
      </c>
      <c r="L15" s="298">
        <v>4.547</v>
      </c>
      <c r="M15" s="299">
        <v>0.87</v>
      </c>
      <c r="N15"/>
    </row>
    <row r="16" spans="1:14" ht="12.75">
      <c r="A16" s="441">
        <v>2009</v>
      </c>
      <c r="B16" s="298">
        <v>292.113</v>
      </c>
      <c r="C16" s="298">
        <v>154.633</v>
      </c>
      <c r="D16" s="298">
        <v>292.113</v>
      </c>
      <c r="E16" s="298">
        <v>154.633</v>
      </c>
      <c r="F16" s="298" t="s">
        <v>0</v>
      </c>
      <c r="G16" s="298" t="s">
        <v>0</v>
      </c>
      <c r="H16" s="298">
        <v>185.684</v>
      </c>
      <c r="I16" s="298">
        <v>15.067</v>
      </c>
      <c r="J16" s="298">
        <v>181.66</v>
      </c>
      <c r="K16" s="298">
        <v>14.278</v>
      </c>
      <c r="L16" s="298">
        <v>4.024</v>
      </c>
      <c r="M16" s="299">
        <v>0.789</v>
      </c>
      <c r="N16"/>
    </row>
    <row r="17" spans="1:14" ht="12.75">
      <c r="A17" s="441">
        <v>2010</v>
      </c>
      <c r="B17" s="298">
        <v>352.064</v>
      </c>
      <c r="C17" s="298">
        <v>152.405</v>
      </c>
      <c r="D17" s="298">
        <v>352.064</v>
      </c>
      <c r="E17" s="298">
        <v>152.405</v>
      </c>
      <c r="F17" s="298" t="s">
        <v>0</v>
      </c>
      <c r="G17" s="298" t="s">
        <v>0</v>
      </c>
      <c r="H17" s="298">
        <v>204.782</v>
      </c>
      <c r="I17" s="298">
        <v>19.116</v>
      </c>
      <c r="J17" s="298">
        <v>200.835</v>
      </c>
      <c r="K17" s="298">
        <v>18.291</v>
      </c>
      <c r="L17" s="298">
        <v>3.947</v>
      </c>
      <c r="M17" s="299">
        <v>0.825</v>
      </c>
      <c r="N17"/>
    </row>
    <row r="18" spans="1:14" ht="13.5" thickBot="1">
      <c r="A18" s="402">
        <v>2011</v>
      </c>
      <c r="B18" s="298">
        <v>878</v>
      </c>
      <c r="C18" s="298">
        <v>503.518</v>
      </c>
      <c r="D18" s="298">
        <v>878</v>
      </c>
      <c r="E18" s="298">
        <v>503.518</v>
      </c>
      <c r="F18" s="298" t="s">
        <v>0</v>
      </c>
      <c r="G18" s="298" t="s">
        <v>0</v>
      </c>
      <c r="H18" s="298">
        <v>249.629</v>
      </c>
      <c r="I18" s="298">
        <v>21.076</v>
      </c>
      <c r="J18" s="298">
        <v>245.644</v>
      </c>
      <c r="K18" s="298">
        <v>20.174</v>
      </c>
      <c r="L18" s="298">
        <v>3.985</v>
      </c>
      <c r="M18" s="418">
        <v>0.902</v>
      </c>
      <c r="N18"/>
    </row>
    <row r="19" spans="1:13" ht="12.75">
      <c r="A19" s="302" t="s">
        <v>475</v>
      </c>
      <c r="B19" s="316"/>
      <c r="C19" s="316"/>
      <c r="D19" s="316"/>
      <c r="E19" s="316"/>
      <c r="F19" s="316"/>
      <c r="G19" s="316"/>
      <c r="H19" s="314"/>
      <c r="I19" s="314"/>
      <c r="J19" s="314"/>
      <c r="K19" s="314"/>
      <c r="L19" s="314"/>
      <c r="M19" s="314"/>
    </row>
    <row r="20" spans="1:7" ht="12.75">
      <c r="A20" s="139" t="s">
        <v>205</v>
      </c>
      <c r="B20" s="88"/>
      <c r="C20" s="88"/>
      <c r="D20" s="88"/>
      <c r="E20" s="88"/>
      <c r="F20" s="88"/>
      <c r="G20" s="88"/>
    </row>
    <row r="21" spans="1:13" ht="12.75">
      <c r="A21" s="139" t="s">
        <v>180</v>
      </c>
      <c r="B21" s="88"/>
      <c r="C21" s="88"/>
      <c r="D21" s="88"/>
      <c r="E21" s="88"/>
      <c r="F21" s="88"/>
      <c r="G21" s="88"/>
      <c r="H21"/>
      <c r="I21"/>
      <c r="J21"/>
      <c r="K21"/>
      <c r="L21"/>
      <c r="M21"/>
    </row>
    <row r="22" spans="1:14" ht="12.75">
      <c r="A22" s="5" t="s">
        <v>274</v>
      </c>
      <c r="B22"/>
      <c r="C22"/>
      <c r="D22"/>
      <c r="E22"/>
      <c r="F22"/>
      <c r="G22"/>
      <c r="H22"/>
      <c r="I22"/>
      <c r="J22"/>
      <c r="K22"/>
      <c r="L22"/>
      <c r="M22"/>
      <c r="N22" s="91"/>
    </row>
    <row r="23" spans="1:256" s="388" customFormat="1" ht="12.75" customHeight="1">
      <c r="A23" s="772" t="s">
        <v>484</v>
      </c>
      <c r="B23" s="772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772"/>
      <c r="N23" s="772"/>
      <c r="O23" s="772"/>
      <c r="P23" s="520"/>
      <c r="Q23" s="772"/>
      <c r="R23" s="772"/>
      <c r="S23" s="772"/>
      <c r="T23" s="772"/>
      <c r="U23" s="772"/>
      <c r="V23" s="772"/>
      <c r="W23" s="772"/>
      <c r="X23" s="772"/>
      <c r="Y23" s="772"/>
      <c r="Z23" s="772"/>
      <c r="AA23" s="772"/>
      <c r="AB23" s="772"/>
      <c r="AC23" s="772"/>
      <c r="AD23" s="772"/>
      <c r="AE23" s="772"/>
      <c r="AF23" s="772"/>
      <c r="AG23" s="772"/>
      <c r="AH23" s="772"/>
      <c r="AI23" s="772"/>
      <c r="AJ23" s="772"/>
      <c r="AK23" s="772"/>
      <c r="AL23" s="772"/>
      <c r="AM23" s="772"/>
      <c r="AN23" s="772"/>
      <c r="AO23" s="772"/>
      <c r="AP23" s="772"/>
      <c r="AQ23" s="772"/>
      <c r="AR23" s="772"/>
      <c r="AS23" s="772"/>
      <c r="AT23" s="772"/>
      <c r="AU23" s="772"/>
      <c r="AV23" s="772"/>
      <c r="AW23" s="772"/>
      <c r="AX23" s="772"/>
      <c r="AY23" s="772"/>
      <c r="AZ23" s="772"/>
      <c r="BA23" s="772"/>
      <c r="BB23" s="772"/>
      <c r="BC23" s="772"/>
      <c r="BD23" s="772"/>
      <c r="BE23" s="772"/>
      <c r="BF23" s="772"/>
      <c r="BG23" s="772"/>
      <c r="BH23" s="772"/>
      <c r="BI23" s="772"/>
      <c r="BJ23" s="772"/>
      <c r="BK23" s="772"/>
      <c r="BL23" s="772"/>
      <c r="BM23" s="772"/>
      <c r="BN23" s="772"/>
      <c r="BO23" s="772"/>
      <c r="BP23" s="772"/>
      <c r="BQ23" s="772"/>
      <c r="BR23" s="772"/>
      <c r="BS23" s="772"/>
      <c r="BT23" s="772"/>
      <c r="BU23" s="772"/>
      <c r="BV23" s="772"/>
      <c r="BW23" s="772"/>
      <c r="BX23" s="772"/>
      <c r="BY23" s="772"/>
      <c r="BZ23" s="772"/>
      <c r="CA23" s="772"/>
      <c r="CB23" s="772"/>
      <c r="CC23" s="772"/>
      <c r="CD23" s="772"/>
      <c r="CE23" s="772"/>
      <c r="CF23" s="772"/>
      <c r="CG23" s="772"/>
      <c r="CH23" s="772"/>
      <c r="CI23" s="772"/>
      <c r="CJ23" s="772"/>
      <c r="CK23" s="772"/>
      <c r="CL23" s="772"/>
      <c r="CM23" s="772"/>
      <c r="CN23" s="772"/>
      <c r="CO23" s="772"/>
      <c r="CP23" s="772"/>
      <c r="CQ23" s="772"/>
      <c r="CR23" s="772"/>
      <c r="CS23" s="772"/>
      <c r="CT23" s="772"/>
      <c r="CU23" s="772"/>
      <c r="CV23" s="772"/>
      <c r="CW23" s="772"/>
      <c r="CX23" s="772"/>
      <c r="CY23" s="772"/>
      <c r="CZ23" s="772"/>
      <c r="DA23" s="772"/>
      <c r="DB23" s="772"/>
      <c r="DC23" s="772"/>
      <c r="DD23" s="772"/>
      <c r="DE23" s="772"/>
      <c r="DF23" s="772"/>
      <c r="DG23" s="772"/>
      <c r="DH23" s="772"/>
      <c r="DI23" s="772"/>
      <c r="DJ23" s="772"/>
      <c r="DK23" s="772"/>
      <c r="DL23" s="772"/>
      <c r="DM23" s="772"/>
      <c r="DN23" s="772"/>
      <c r="DO23" s="772"/>
      <c r="DP23" s="772"/>
      <c r="DQ23" s="772"/>
      <c r="DR23" s="772"/>
      <c r="DS23" s="772"/>
      <c r="DT23" s="772"/>
      <c r="DU23" s="772"/>
      <c r="DV23" s="772"/>
      <c r="DW23" s="772"/>
      <c r="DX23" s="772"/>
      <c r="DY23" s="772"/>
      <c r="DZ23" s="772"/>
      <c r="EA23" s="772"/>
      <c r="EB23" s="772"/>
      <c r="EC23" s="772"/>
      <c r="ED23" s="772"/>
      <c r="EE23" s="772"/>
      <c r="EF23" s="772"/>
      <c r="EG23" s="772"/>
      <c r="EH23" s="772"/>
      <c r="EI23" s="772"/>
      <c r="EJ23" s="772"/>
      <c r="EK23" s="772"/>
      <c r="EL23" s="772"/>
      <c r="EM23" s="772"/>
      <c r="EN23" s="772"/>
      <c r="EO23" s="772"/>
      <c r="EP23" s="772"/>
      <c r="EQ23" s="772"/>
      <c r="ER23" s="772"/>
      <c r="ES23" s="772"/>
      <c r="ET23" s="772"/>
      <c r="EU23" s="772"/>
      <c r="EV23" s="772"/>
      <c r="EW23" s="772"/>
      <c r="EX23" s="772"/>
      <c r="EY23" s="772"/>
      <c r="EZ23" s="772"/>
      <c r="FA23" s="772"/>
      <c r="FB23" s="772"/>
      <c r="FC23" s="772"/>
      <c r="FD23" s="772"/>
      <c r="FE23" s="772"/>
      <c r="FF23" s="772"/>
      <c r="FG23" s="772"/>
      <c r="FH23" s="772"/>
      <c r="FI23" s="772"/>
      <c r="FJ23" s="772"/>
      <c r="FK23" s="772"/>
      <c r="FL23" s="772"/>
      <c r="FM23" s="772"/>
      <c r="FN23" s="772"/>
      <c r="FO23" s="772"/>
      <c r="FP23" s="772"/>
      <c r="FQ23" s="772"/>
      <c r="FR23" s="772"/>
      <c r="FS23" s="772"/>
      <c r="FT23" s="772"/>
      <c r="FU23" s="772"/>
      <c r="FV23" s="772"/>
      <c r="FW23" s="772"/>
      <c r="FX23" s="772"/>
      <c r="FY23" s="772"/>
      <c r="FZ23" s="772"/>
      <c r="GA23" s="772"/>
      <c r="GB23" s="772"/>
      <c r="GC23" s="772"/>
      <c r="GD23" s="772"/>
      <c r="GE23" s="772"/>
      <c r="GF23" s="772"/>
      <c r="GG23" s="772"/>
      <c r="GH23" s="772"/>
      <c r="GI23" s="772"/>
      <c r="GJ23" s="772"/>
      <c r="GK23" s="772"/>
      <c r="GL23" s="772"/>
      <c r="GM23" s="772"/>
      <c r="GN23" s="772"/>
      <c r="GO23" s="772"/>
      <c r="GP23" s="772"/>
      <c r="GQ23" s="772"/>
      <c r="GR23" s="772"/>
      <c r="GS23" s="772"/>
      <c r="GT23" s="772"/>
      <c r="GU23" s="772"/>
      <c r="GV23" s="772"/>
      <c r="GW23" s="772"/>
      <c r="GX23" s="772"/>
      <c r="GY23" s="772"/>
      <c r="GZ23" s="772"/>
      <c r="HA23" s="772"/>
      <c r="HB23" s="772"/>
      <c r="HC23" s="772"/>
      <c r="HD23" s="772"/>
      <c r="HE23" s="772"/>
      <c r="HF23" s="772"/>
      <c r="HG23" s="772"/>
      <c r="HH23" s="772"/>
      <c r="HI23" s="772"/>
      <c r="HJ23" s="772"/>
      <c r="HK23" s="772"/>
      <c r="HL23" s="772"/>
      <c r="HM23" s="772"/>
      <c r="HN23" s="772"/>
      <c r="HO23" s="772"/>
      <c r="HP23" s="772"/>
      <c r="HQ23" s="772"/>
      <c r="HR23" s="772"/>
      <c r="HS23" s="772"/>
      <c r="HT23" s="772"/>
      <c r="HU23" s="772"/>
      <c r="HV23" s="772"/>
      <c r="HW23" s="772"/>
      <c r="HX23" s="772"/>
      <c r="HY23" s="772"/>
      <c r="HZ23" s="772"/>
      <c r="IA23" s="772"/>
      <c r="IB23" s="772"/>
      <c r="IC23" s="772"/>
      <c r="ID23" s="772"/>
      <c r="IE23" s="772"/>
      <c r="IF23" s="772"/>
      <c r="IG23" s="772"/>
      <c r="IH23" s="772"/>
      <c r="II23" s="772"/>
      <c r="IJ23" s="772"/>
      <c r="IK23" s="772"/>
      <c r="IL23" s="772"/>
      <c r="IM23" s="772"/>
      <c r="IN23" s="772"/>
      <c r="IO23" s="772"/>
      <c r="IP23" s="772"/>
      <c r="IQ23" s="772"/>
      <c r="IR23" s="772"/>
      <c r="IS23" s="772"/>
      <c r="IT23" s="772"/>
      <c r="IU23" s="772"/>
      <c r="IV23" s="772"/>
    </row>
    <row r="24" spans="1:13" ht="12.75">
      <c r="A24" s="771"/>
      <c r="B24" s="771"/>
      <c r="C24" s="771"/>
      <c r="D24" s="771"/>
      <c r="E24" s="771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</sheetData>
  <mergeCells count="74"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EK23:EN23"/>
    <mergeCell ref="EO23:ER23"/>
    <mergeCell ref="ES23:EV23"/>
    <mergeCell ref="EW23:EZ23"/>
    <mergeCell ref="FA23:FD23"/>
    <mergeCell ref="FE23:FH23"/>
    <mergeCell ref="FI23:FL23"/>
    <mergeCell ref="FM23:FP23"/>
    <mergeCell ref="FQ23:FT23"/>
    <mergeCell ref="GS23:GV23"/>
    <mergeCell ref="GW23:GZ23"/>
    <mergeCell ref="FU23:FX23"/>
    <mergeCell ref="FY23:GB23"/>
    <mergeCell ref="GC23:GF23"/>
    <mergeCell ref="GG23:GJ23"/>
    <mergeCell ref="IS23:IV23"/>
    <mergeCell ref="HQ23:HT23"/>
    <mergeCell ref="HU23:HX23"/>
    <mergeCell ref="HY23:IB23"/>
    <mergeCell ref="IC23:IF23"/>
    <mergeCell ref="A24:E24"/>
    <mergeCell ref="IG23:IJ23"/>
    <mergeCell ref="IK23:IN23"/>
    <mergeCell ref="IO23:IR23"/>
    <mergeCell ref="HA23:HD23"/>
    <mergeCell ref="HE23:HH23"/>
    <mergeCell ref="HI23:HL23"/>
    <mergeCell ref="HM23:HP23"/>
    <mergeCell ref="GK23:GN23"/>
    <mergeCell ref="GO23:GR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9"/>
  <sheetViews>
    <sheetView showGridLines="0" view="pageBreakPreview" zoomScale="75" zoomScaleNormal="75" zoomScaleSheetLayoutView="75" workbookViewId="0" topLeftCell="A7">
      <selection activeCell="M35" sqref="M35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" width="7.28125" style="11" customWidth="1"/>
    <col min="17" max="16384" width="19.140625" style="11" customWidth="1"/>
  </cols>
  <sheetData>
    <row r="1" spans="1:20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134"/>
      <c r="O1" s="134"/>
      <c r="P1"/>
      <c r="Q1"/>
      <c r="R1"/>
      <c r="S1"/>
      <c r="T1"/>
    </row>
    <row r="3" spans="1:15" s="28" customFormat="1" ht="15">
      <c r="A3" s="754" t="s">
        <v>342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</row>
    <row r="4" spans="1:15" ht="15">
      <c r="A4" s="755" t="s">
        <v>284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</row>
    <row r="5" spans="1:15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88"/>
      <c r="O5" s="388"/>
    </row>
    <row r="6" spans="1:15" s="4" customFormat="1" ht="16.5">
      <c r="A6" s="376"/>
      <c r="B6" s="741" t="s">
        <v>490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98"/>
      <c r="O6" s="98"/>
    </row>
    <row r="7" spans="1:13" s="4" customFormat="1" ht="12.75" customHeight="1">
      <c r="A7" s="742" t="s">
        <v>1</v>
      </c>
      <c r="B7" s="735" t="s">
        <v>3</v>
      </c>
      <c r="C7" s="737" t="s">
        <v>314</v>
      </c>
      <c r="D7" s="737" t="s">
        <v>289</v>
      </c>
      <c r="E7" s="739" t="s">
        <v>290</v>
      </c>
      <c r="F7" s="739" t="s">
        <v>291</v>
      </c>
      <c r="G7" s="739" t="s">
        <v>292</v>
      </c>
      <c r="H7" s="739" t="s">
        <v>293</v>
      </c>
      <c r="I7" s="739" t="s">
        <v>294</v>
      </c>
      <c r="J7" s="739" t="s">
        <v>295</v>
      </c>
      <c r="K7" s="739" t="s">
        <v>315</v>
      </c>
      <c r="L7" s="739" t="s">
        <v>316</v>
      </c>
      <c r="M7" s="768" t="s">
        <v>297</v>
      </c>
    </row>
    <row r="8" spans="1:13" s="4" customFormat="1" ht="12.75">
      <c r="A8" s="742"/>
      <c r="B8" s="735"/>
      <c r="C8" s="737"/>
      <c r="D8" s="737"/>
      <c r="E8" s="544"/>
      <c r="F8" s="544"/>
      <c r="G8" s="544"/>
      <c r="H8" s="544"/>
      <c r="I8" s="544"/>
      <c r="J8" s="544"/>
      <c r="K8" s="544"/>
      <c r="L8" s="544"/>
      <c r="M8" s="590"/>
    </row>
    <row r="9" spans="1:13" s="4" customFormat="1" ht="12.75">
      <c r="A9" s="742"/>
      <c r="B9" s="735"/>
      <c r="C9" s="737"/>
      <c r="D9" s="737"/>
      <c r="E9" s="544"/>
      <c r="F9" s="544"/>
      <c r="G9" s="544"/>
      <c r="H9" s="544"/>
      <c r="I9" s="544"/>
      <c r="J9" s="544"/>
      <c r="K9" s="544"/>
      <c r="L9" s="544"/>
      <c r="M9" s="590"/>
    </row>
    <row r="10" spans="1:13" s="4" customFormat="1" ht="13.5" thickBot="1">
      <c r="A10" s="743"/>
      <c r="B10" s="736"/>
      <c r="C10" s="738"/>
      <c r="D10" s="738"/>
      <c r="E10" s="545"/>
      <c r="F10" s="545"/>
      <c r="G10" s="545"/>
      <c r="H10" s="545"/>
      <c r="I10" s="545"/>
      <c r="J10" s="545"/>
      <c r="K10" s="545"/>
      <c r="L10" s="545"/>
      <c r="M10" s="591"/>
    </row>
    <row r="11" spans="1:13" s="4" customFormat="1" ht="12.75">
      <c r="A11" s="312">
        <v>2003</v>
      </c>
      <c r="B11" s="298">
        <v>338.303</v>
      </c>
      <c r="C11" s="298">
        <v>31.168</v>
      </c>
      <c r="D11" s="298">
        <v>56.079</v>
      </c>
      <c r="E11" s="298">
        <v>56.657</v>
      </c>
      <c r="F11" s="298">
        <v>48.257</v>
      </c>
      <c r="G11" s="298">
        <v>39.279</v>
      </c>
      <c r="H11" s="298">
        <v>30.137</v>
      </c>
      <c r="I11" s="298">
        <v>20.134</v>
      </c>
      <c r="J11" s="298">
        <v>13.771</v>
      </c>
      <c r="K11" s="298">
        <v>11.954</v>
      </c>
      <c r="L11" s="298">
        <v>9.878</v>
      </c>
      <c r="M11" s="299">
        <v>20.833</v>
      </c>
    </row>
    <row r="12" spans="1:13" s="4" customFormat="1" ht="12.75">
      <c r="A12" s="367">
        <v>2004</v>
      </c>
      <c r="B12" s="298">
        <v>332.281</v>
      </c>
      <c r="C12" s="298">
        <v>27.923</v>
      </c>
      <c r="D12" s="298">
        <v>50.468</v>
      </c>
      <c r="E12" s="298">
        <v>56.507</v>
      </c>
      <c r="F12" s="298">
        <v>53.853</v>
      </c>
      <c r="G12" s="298">
        <v>41.209</v>
      </c>
      <c r="H12" s="298">
        <v>31.595</v>
      </c>
      <c r="I12" s="298">
        <v>20.877</v>
      </c>
      <c r="J12" s="298">
        <v>13.513</v>
      </c>
      <c r="K12" s="298">
        <v>10.572</v>
      </c>
      <c r="L12" s="298">
        <v>8.779</v>
      </c>
      <c r="M12" s="299">
        <v>16.876</v>
      </c>
    </row>
    <row r="13" spans="1:13" s="4" customFormat="1" ht="12.75">
      <c r="A13" s="367">
        <v>2005</v>
      </c>
      <c r="B13" s="298">
        <v>332.063</v>
      </c>
      <c r="C13" s="298">
        <v>25.971</v>
      </c>
      <c r="D13" s="298">
        <v>46.751</v>
      </c>
      <c r="E13" s="298">
        <v>56.521</v>
      </c>
      <c r="F13" s="298">
        <v>50.945</v>
      </c>
      <c r="G13" s="298">
        <v>43.287</v>
      </c>
      <c r="H13" s="298">
        <v>31.245</v>
      </c>
      <c r="I13" s="298">
        <v>21.632</v>
      </c>
      <c r="J13" s="298">
        <v>13.296</v>
      </c>
      <c r="K13" s="298">
        <v>10.179</v>
      </c>
      <c r="L13" s="298">
        <v>8.402</v>
      </c>
      <c r="M13" s="299">
        <v>23.775</v>
      </c>
    </row>
    <row r="14" spans="1:13" s="4" customFormat="1" ht="12.75">
      <c r="A14" s="367">
        <v>2006</v>
      </c>
      <c r="B14" s="298">
        <v>313.838</v>
      </c>
      <c r="C14" s="298">
        <v>23.233</v>
      </c>
      <c r="D14" s="298">
        <v>44.429</v>
      </c>
      <c r="E14" s="298">
        <v>55.992</v>
      </c>
      <c r="F14" s="298">
        <v>49.729</v>
      </c>
      <c r="G14" s="298">
        <v>39.688</v>
      </c>
      <c r="H14" s="298">
        <v>29.247</v>
      </c>
      <c r="I14" s="298">
        <v>21.143</v>
      </c>
      <c r="J14" s="298">
        <v>13.147</v>
      </c>
      <c r="K14" s="298">
        <v>9.901</v>
      </c>
      <c r="L14" s="298">
        <v>8.261</v>
      </c>
      <c r="M14" s="299">
        <v>19.026</v>
      </c>
    </row>
    <row r="15" spans="1:13" s="4" customFormat="1" ht="12.75">
      <c r="A15" s="367">
        <v>2007</v>
      </c>
      <c r="B15" s="298">
        <v>550.381</v>
      </c>
      <c r="C15" s="298">
        <v>22.934</v>
      </c>
      <c r="D15" s="298">
        <v>44.3</v>
      </c>
      <c r="E15" s="298">
        <v>58.488</v>
      </c>
      <c r="F15" s="298">
        <v>61.376</v>
      </c>
      <c r="G15" s="298">
        <v>61.665</v>
      </c>
      <c r="H15" s="298">
        <v>61.825</v>
      </c>
      <c r="I15" s="298">
        <v>58.566</v>
      </c>
      <c r="J15" s="298">
        <v>51.206</v>
      </c>
      <c r="K15" s="298">
        <v>53.129</v>
      </c>
      <c r="L15" s="298">
        <v>54.809</v>
      </c>
      <c r="M15" s="299">
        <v>22.008</v>
      </c>
    </row>
    <row r="16" spans="1:13" s="4" customFormat="1" ht="12.75">
      <c r="A16" s="367" t="s">
        <v>379</v>
      </c>
      <c r="B16" s="298">
        <v>305.891</v>
      </c>
      <c r="C16" s="298">
        <v>24.059</v>
      </c>
      <c r="D16" s="298">
        <v>43.247</v>
      </c>
      <c r="E16" s="298">
        <v>49.478</v>
      </c>
      <c r="F16" s="298">
        <v>49.409</v>
      </c>
      <c r="G16" s="298">
        <v>41.602</v>
      </c>
      <c r="H16" s="298">
        <v>32.98</v>
      </c>
      <c r="I16" s="298">
        <v>24.117</v>
      </c>
      <c r="J16" s="298">
        <v>14.821</v>
      </c>
      <c r="K16" s="298">
        <v>8.775</v>
      </c>
      <c r="L16" s="298">
        <v>5.595</v>
      </c>
      <c r="M16" s="299">
        <v>11.789</v>
      </c>
    </row>
    <row r="17" spans="1:13" s="4" customFormat="1" ht="12.75">
      <c r="A17" s="367">
        <v>2009</v>
      </c>
      <c r="B17" s="298">
        <v>446.754</v>
      </c>
      <c r="C17" s="298">
        <v>28.942</v>
      </c>
      <c r="D17" s="298">
        <v>63.636</v>
      </c>
      <c r="E17" s="298">
        <v>73.234</v>
      </c>
      <c r="F17" s="298">
        <v>77.646</v>
      </c>
      <c r="G17" s="298">
        <v>66.96</v>
      </c>
      <c r="H17" s="298">
        <v>52.583</v>
      </c>
      <c r="I17" s="298">
        <v>34.821</v>
      </c>
      <c r="J17" s="298">
        <v>20.794</v>
      </c>
      <c r="K17" s="298">
        <v>10.958</v>
      </c>
      <c r="L17" s="298">
        <v>6.167</v>
      </c>
      <c r="M17" s="299">
        <v>10.996</v>
      </c>
    </row>
    <row r="18" spans="1:13" s="4" customFormat="1" ht="12.75">
      <c r="A18" s="367">
        <v>2010</v>
      </c>
      <c r="B18" s="298">
        <v>504.472</v>
      </c>
      <c r="C18" s="298">
        <v>29.706</v>
      </c>
      <c r="D18" s="298">
        <v>72.368</v>
      </c>
      <c r="E18" s="298">
        <v>79.397</v>
      </c>
      <c r="F18" s="298">
        <v>88.243</v>
      </c>
      <c r="G18" s="298">
        <v>76.784</v>
      </c>
      <c r="H18" s="298">
        <v>61.69</v>
      </c>
      <c r="I18" s="298">
        <v>40.892</v>
      </c>
      <c r="J18" s="298">
        <v>25.233</v>
      </c>
      <c r="K18" s="298">
        <v>12.778</v>
      </c>
      <c r="L18" s="298">
        <v>6.361</v>
      </c>
      <c r="M18" s="299">
        <v>11.008</v>
      </c>
    </row>
    <row r="19" spans="1:13" s="4" customFormat="1" ht="13.5" thickBot="1">
      <c r="A19" s="417">
        <v>2011</v>
      </c>
      <c r="B19" s="394">
        <v>1381.522</v>
      </c>
      <c r="C19" s="394">
        <v>45.515</v>
      </c>
      <c r="D19" s="394">
        <v>143.031</v>
      </c>
      <c r="E19" s="394">
        <v>167.634</v>
      </c>
      <c r="F19" s="394">
        <v>203.891</v>
      </c>
      <c r="G19" s="394">
        <v>196.168</v>
      </c>
      <c r="H19" s="394">
        <v>185.031</v>
      </c>
      <c r="I19" s="394">
        <v>153.304</v>
      </c>
      <c r="J19" s="394">
        <v>121.982</v>
      </c>
      <c r="K19" s="394">
        <v>86.264</v>
      </c>
      <c r="L19" s="394">
        <v>64.983</v>
      </c>
      <c r="M19" s="418">
        <v>13.701</v>
      </c>
    </row>
    <row r="20" spans="1:9" ht="12.75">
      <c r="A20" s="135"/>
      <c r="B20"/>
      <c r="C20"/>
      <c r="D20"/>
      <c r="E20"/>
      <c r="F20"/>
      <c r="G20"/>
      <c r="H20"/>
      <c r="I20"/>
    </row>
    <row r="21" spans="1:9" ht="12.75">
      <c r="A21" s="139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76"/>
      <c r="B23" s="741" t="s">
        <v>313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</row>
    <row r="24" spans="1:13" s="4" customFormat="1" ht="12.75" customHeight="1">
      <c r="A24" s="742" t="s">
        <v>1</v>
      </c>
      <c r="B24" s="735" t="s">
        <v>3</v>
      </c>
      <c r="C24" s="737" t="s">
        <v>314</v>
      </c>
      <c r="D24" s="737" t="s">
        <v>289</v>
      </c>
      <c r="E24" s="739" t="s">
        <v>290</v>
      </c>
      <c r="F24" s="739" t="s">
        <v>291</v>
      </c>
      <c r="G24" s="739" t="s">
        <v>292</v>
      </c>
      <c r="H24" s="739" t="s">
        <v>293</v>
      </c>
      <c r="I24" s="739" t="s">
        <v>294</v>
      </c>
      <c r="J24" s="739" t="s">
        <v>295</v>
      </c>
      <c r="K24" s="739" t="s">
        <v>315</v>
      </c>
      <c r="L24" s="739" t="s">
        <v>316</v>
      </c>
      <c r="M24" s="768" t="s">
        <v>297</v>
      </c>
    </row>
    <row r="25" spans="1:13" s="4" customFormat="1" ht="12.75">
      <c r="A25" s="742"/>
      <c r="B25" s="735"/>
      <c r="C25" s="737"/>
      <c r="D25" s="737"/>
      <c r="E25" s="544"/>
      <c r="F25" s="544"/>
      <c r="G25" s="544"/>
      <c r="H25" s="544"/>
      <c r="I25" s="544"/>
      <c r="J25" s="544"/>
      <c r="K25" s="544"/>
      <c r="L25" s="544"/>
      <c r="M25" s="590"/>
    </row>
    <row r="26" spans="1:13" s="4" customFormat="1" ht="12.75">
      <c r="A26" s="742"/>
      <c r="B26" s="735"/>
      <c r="C26" s="737"/>
      <c r="D26" s="737"/>
      <c r="E26" s="544"/>
      <c r="F26" s="544"/>
      <c r="G26" s="544"/>
      <c r="H26" s="544"/>
      <c r="I26" s="544"/>
      <c r="J26" s="544"/>
      <c r="K26" s="544"/>
      <c r="L26" s="544"/>
      <c r="M26" s="590"/>
    </row>
    <row r="27" spans="1:13" s="4" customFormat="1" ht="13.5" thickBot="1">
      <c r="A27" s="743"/>
      <c r="B27" s="736"/>
      <c r="C27" s="738"/>
      <c r="D27" s="738"/>
      <c r="E27" s="545"/>
      <c r="F27" s="545"/>
      <c r="G27" s="545"/>
      <c r="H27" s="545"/>
      <c r="I27" s="545"/>
      <c r="J27" s="545"/>
      <c r="K27" s="545"/>
      <c r="L27" s="545"/>
      <c r="M27" s="591"/>
    </row>
    <row r="28" spans="1:13" s="4" customFormat="1" ht="12.75">
      <c r="A28" s="367">
        <v>2005</v>
      </c>
      <c r="B28" s="298">
        <v>350.801</v>
      </c>
      <c r="C28" s="298">
        <v>12.788</v>
      </c>
      <c r="D28" s="298">
        <v>72.481</v>
      </c>
      <c r="E28" s="298">
        <v>70.517</v>
      </c>
      <c r="F28" s="298">
        <v>55.427</v>
      </c>
      <c r="G28" s="298">
        <v>42.898</v>
      </c>
      <c r="H28" s="298">
        <v>36.448</v>
      </c>
      <c r="I28" s="298">
        <v>27.137</v>
      </c>
      <c r="J28" s="298">
        <v>18.454</v>
      </c>
      <c r="K28" s="298">
        <v>10.906</v>
      </c>
      <c r="L28" s="298">
        <v>3.196</v>
      </c>
      <c r="M28" s="299">
        <v>0.536</v>
      </c>
    </row>
    <row r="29" spans="1:13" s="4" customFormat="1" ht="12.75">
      <c r="A29" s="367">
        <v>2006</v>
      </c>
      <c r="B29" s="298">
        <v>364.835</v>
      </c>
      <c r="C29" s="298">
        <v>17.583</v>
      </c>
      <c r="D29" s="298">
        <v>64.301</v>
      </c>
      <c r="E29" s="298">
        <v>72.883</v>
      </c>
      <c r="F29" s="298">
        <v>60.631</v>
      </c>
      <c r="G29" s="298">
        <v>46.747</v>
      </c>
      <c r="H29" s="298">
        <v>36.89</v>
      </c>
      <c r="I29" s="298">
        <v>32.091</v>
      </c>
      <c r="J29" s="298">
        <v>19.361</v>
      </c>
      <c r="K29" s="298">
        <v>10.203</v>
      </c>
      <c r="L29" s="298">
        <v>3.452</v>
      </c>
      <c r="M29" s="299">
        <v>0.687</v>
      </c>
    </row>
    <row r="30" spans="1:13" s="4" customFormat="1" ht="12.75">
      <c r="A30" s="367">
        <v>2007</v>
      </c>
      <c r="B30" s="298">
        <v>393.51</v>
      </c>
      <c r="C30" s="298">
        <v>13.934</v>
      </c>
      <c r="D30" s="298">
        <v>73.675</v>
      </c>
      <c r="E30" s="298">
        <v>73.02</v>
      </c>
      <c r="F30" s="298">
        <v>71.132</v>
      </c>
      <c r="G30" s="298">
        <v>55.172</v>
      </c>
      <c r="H30" s="298">
        <v>41.302</v>
      </c>
      <c r="I30" s="298">
        <v>30.25</v>
      </c>
      <c r="J30" s="298">
        <v>19.725</v>
      </c>
      <c r="K30" s="298">
        <v>10.694</v>
      </c>
      <c r="L30" s="298">
        <v>3.845</v>
      </c>
      <c r="M30" s="299">
        <v>0.723</v>
      </c>
    </row>
    <row r="31" spans="1:13" s="4" customFormat="1" ht="12.75">
      <c r="A31" s="367">
        <v>2008</v>
      </c>
      <c r="B31" s="298">
        <v>339.619</v>
      </c>
      <c r="C31" s="298">
        <v>7.039</v>
      </c>
      <c r="D31" s="298">
        <v>61.345</v>
      </c>
      <c r="E31" s="298">
        <v>61.042</v>
      </c>
      <c r="F31" s="298">
        <v>62.121</v>
      </c>
      <c r="G31" s="298">
        <v>49.933</v>
      </c>
      <c r="H31" s="298">
        <v>36.735</v>
      </c>
      <c r="I31" s="298">
        <v>27.46</v>
      </c>
      <c r="J31" s="298">
        <v>19.581</v>
      </c>
      <c r="K31" s="298">
        <v>10.349</v>
      </c>
      <c r="L31" s="298">
        <v>3.338</v>
      </c>
      <c r="M31" s="299">
        <v>0.676</v>
      </c>
    </row>
    <row r="32" spans="1:13" s="4" customFormat="1" ht="12.75">
      <c r="A32" s="367">
        <v>2009</v>
      </c>
      <c r="B32" s="298">
        <v>200.752</v>
      </c>
      <c r="C32" s="298">
        <v>3.086</v>
      </c>
      <c r="D32" s="298">
        <v>30.252</v>
      </c>
      <c r="E32" s="298">
        <v>33.181</v>
      </c>
      <c r="F32" s="298">
        <v>35.537</v>
      </c>
      <c r="G32" s="298">
        <v>29.475</v>
      </c>
      <c r="H32" s="298">
        <v>22.836</v>
      </c>
      <c r="I32" s="298">
        <v>19.905</v>
      </c>
      <c r="J32" s="298">
        <v>15.671</v>
      </c>
      <c r="K32" s="298">
        <v>7.778</v>
      </c>
      <c r="L32" s="298">
        <v>2.531</v>
      </c>
      <c r="M32" s="299">
        <v>0.5</v>
      </c>
    </row>
    <row r="33" spans="1:13" s="4" customFormat="1" ht="12.75">
      <c r="A33" s="367">
        <v>2010</v>
      </c>
      <c r="B33" s="298">
        <v>223.898</v>
      </c>
      <c r="C33" s="298">
        <v>2.713</v>
      </c>
      <c r="D33" s="298">
        <v>30.879</v>
      </c>
      <c r="E33" s="298">
        <v>38.999</v>
      </c>
      <c r="F33" s="298">
        <v>40.786</v>
      </c>
      <c r="G33" s="298">
        <v>35.905</v>
      </c>
      <c r="H33" s="298">
        <v>26.286</v>
      </c>
      <c r="I33" s="298">
        <v>21.519</v>
      </c>
      <c r="J33" s="298">
        <v>15.99</v>
      </c>
      <c r="K33" s="298">
        <v>8.045</v>
      </c>
      <c r="L33" s="298">
        <v>2.314</v>
      </c>
      <c r="M33" s="299">
        <v>0.462</v>
      </c>
    </row>
    <row r="34" spans="1:13" s="4" customFormat="1" ht="13.5" thickBot="1">
      <c r="A34" s="417">
        <v>2011</v>
      </c>
      <c r="B34" s="394">
        <v>270.705</v>
      </c>
      <c r="C34" s="394">
        <v>1.936</v>
      </c>
      <c r="D34" s="394">
        <v>30.034</v>
      </c>
      <c r="E34" s="394">
        <v>49.985</v>
      </c>
      <c r="F34" s="394">
        <v>52.906</v>
      </c>
      <c r="G34" s="394">
        <v>44.613</v>
      </c>
      <c r="H34" s="394">
        <v>34.865</v>
      </c>
      <c r="I34" s="394">
        <v>25.437</v>
      </c>
      <c r="J34" s="394">
        <v>18.919</v>
      </c>
      <c r="K34" s="394">
        <v>9.164</v>
      </c>
      <c r="L34" s="394">
        <v>2.312</v>
      </c>
      <c r="M34" s="418">
        <v>0.534</v>
      </c>
    </row>
    <row r="35" spans="1:9" ht="12.75">
      <c r="A35" s="761" t="s">
        <v>475</v>
      </c>
      <c r="B35" s="761"/>
      <c r="C35" s="761"/>
      <c r="D35" s="761"/>
      <c r="E35"/>
      <c r="F35"/>
      <c r="G35"/>
      <c r="H35"/>
      <c r="I35"/>
    </row>
    <row r="36" spans="1:9" ht="12.75">
      <c r="A36" s="139" t="s">
        <v>205</v>
      </c>
      <c r="B36"/>
      <c r="C36"/>
      <c r="D36"/>
      <c r="E36"/>
      <c r="F36"/>
      <c r="G36"/>
      <c r="H36"/>
      <c r="I36"/>
    </row>
    <row r="37" spans="1:9" ht="12.75">
      <c r="A37" s="139" t="s">
        <v>180</v>
      </c>
      <c r="B37"/>
      <c r="C37"/>
      <c r="D37"/>
      <c r="E37"/>
      <c r="F37"/>
      <c r="G37"/>
      <c r="H37"/>
      <c r="I37"/>
    </row>
    <row r="38" spans="1:256" s="388" customFormat="1" ht="12.75" customHeight="1">
      <c r="A38" s="772" t="s">
        <v>484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520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2"/>
      <c r="AG38" s="772"/>
      <c r="AH38" s="772"/>
      <c r="AI38" s="772"/>
      <c r="AJ38" s="772"/>
      <c r="AK38" s="772"/>
      <c r="AL38" s="772"/>
      <c r="AM38" s="772"/>
      <c r="AN38" s="772"/>
      <c r="AO38" s="772"/>
      <c r="AP38" s="772"/>
      <c r="AQ38" s="772"/>
      <c r="AR38" s="772"/>
      <c r="AS38" s="772"/>
      <c r="AT38" s="772"/>
      <c r="AU38" s="772"/>
      <c r="AV38" s="772"/>
      <c r="AW38" s="772"/>
      <c r="AX38" s="772"/>
      <c r="AY38" s="772"/>
      <c r="AZ38" s="772"/>
      <c r="BA38" s="772"/>
      <c r="BB38" s="772"/>
      <c r="BC38" s="772"/>
      <c r="BD38" s="772"/>
      <c r="BE38" s="772"/>
      <c r="BF38" s="772"/>
      <c r="BG38" s="772"/>
      <c r="BH38" s="772"/>
      <c r="BI38" s="772"/>
      <c r="BJ38" s="772"/>
      <c r="BK38" s="772"/>
      <c r="BL38" s="772"/>
      <c r="BM38" s="772"/>
      <c r="BN38" s="772"/>
      <c r="BO38" s="772"/>
      <c r="BP38" s="772"/>
      <c r="BQ38" s="772"/>
      <c r="BR38" s="772"/>
      <c r="BS38" s="772"/>
      <c r="BT38" s="772"/>
      <c r="BU38" s="772"/>
      <c r="BV38" s="772"/>
      <c r="BW38" s="772"/>
      <c r="BX38" s="772"/>
      <c r="BY38" s="772"/>
      <c r="BZ38" s="772"/>
      <c r="CA38" s="772"/>
      <c r="CB38" s="772"/>
      <c r="CC38" s="772"/>
      <c r="CD38" s="772"/>
      <c r="CE38" s="772"/>
      <c r="CF38" s="772"/>
      <c r="CG38" s="772"/>
      <c r="CH38" s="772"/>
      <c r="CI38" s="772"/>
      <c r="CJ38" s="772"/>
      <c r="CK38" s="772"/>
      <c r="CL38" s="772"/>
      <c r="CM38" s="772"/>
      <c r="CN38" s="772"/>
      <c r="CO38" s="772"/>
      <c r="CP38" s="772"/>
      <c r="CQ38" s="772"/>
      <c r="CR38" s="772"/>
      <c r="CS38" s="772"/>
      <c r="CT38" s="772"/>
      <c r="CU38" s="772"/>
      <c r="CV38" s="772"/>
      <c r="CW38" s="772"/>
      <c r="CX38" s="772"/>
      <c r="CY38" s="772"/>
      <c r="CZ38" s="772"/>
      <c r="DA38" s="772"/>
      <c r="DB38" s="772"/>
      <c r="DC38" s="772"/>
      <c r="DD38" s="772"/>
      <c r="DE38" s="772"/>
      <c r="DF38" s="772"/>
      <c r="DG38" s="772"/>
      <c r="DH38" s="772"/>
      <c r="DI38" s="772"/>
      <c r="DJ38" s="772"/>
      <c r="DK38" s="772"/>
      <c r="DL38" s="772"/>
      <c r="DM38" s="772"/>
      <c r="DN38" s="772"/>
      <c r="DO38" s="772"/>
      <c r="DP38" s="772"/>
      <c r="DQ38" s="772"/>
      <c r="DR38" s="772"/>
      <c r="DS38" s="772"/>
      <c r="DT38" s="772"/>
      <c r="DU38" s="772"/>
      <c r="DV38" s="772"/>
      <c r="DW38" s="772"/>
      <c r="DX38" s="772"/>
      <c r="DY38" s="772"/>
      <c r="DZ38" s="772"/>
      <c r="EA38" s="772"/>
      <c r="EB38" s="772"/>
      <c r="EC38" s="772"/>
      <c r="ED38" s="772"/>
      <c r="EE38" s="772"/>
      <c r="EF38" s="772"/>
      <c r="EG38" s="772"/>
      <c r="EH38" s="772"/>
      <c r="EI38" s="772"/>
      <c r="EJ38" s="772"/>
      <c r="EK38" s="772"/>
      <c r="EL38" s="772"/>
      <c r="EM38" s="772"/>
      <c r="EN38" s="772"/>
      <c r="EO38" s="772"/>
      <c r="EP38" s="772"/>
      <c r="EQ38" s="772"/>
      <c r="ER38" s="772"/>
      <c r="ES38" s="772"/>
      <c r="ET38" s="772"/>
      <c r="EU38" s="772"/>
      <c r="EV38" s="772"/>
      <c r="EW38" s="772"/>
      <c r="EX38" s="772"/>
      <c r="EY38" s="772"/>
      <c r="EZ38" s="772"/>
      <c r="FA38" s="772"/>
      <c r="FB38" s="772"/>
      <c r="FC38" s="772"/>
      <c r="FD38" s="772"/>
      <c r="FE38" s="772"/>
      <c r="FF38" s="772"/>
      <c r="FG38" s="772"/>
      <c r="FH38" s="772"/>
      <c r="FI38" s="772"/>
      <c r="FJ38" s="772"/>
      <c r="FK38" s="772"/>
      <c r="FL38" s="772"/>
      <c r="FM38" s="772"/>
      <c r="FN38" s="772"/>
      <c r="FO38" s="772"/>
      <c r="FP38" s="772"/>
      <c r="FQ38" s="772"/>
      <c r="FR38" s="772"/>
      <c r="FS38" s="772"/>
      <c r="FT38" s="772"/>
      <c r="FU38" s="772"/>
      <c r="FV38" s="772"/>
      <c r="FW38" s="772"/>
      <c r="FX38" s="772"/>
      <c r="FY38" s="772"/>
      <c r="FZ38" s="772"/>
      <c r="GA38" s="772"/>
      <c r="GB38" s="772"/>
      <c r="GC38" s="772"/>
      <c r="GD38" s="772"/>
      <c r="GE38" s="772"/>
      <c r="GF38" s="772"/>
      <c r="GG38" s="772"/>
      <c r="GH38" s="772"/>
      <c r="GI38" s="772"/>
      <c r="GJ38" s="772"/>
      <c r="GK38" s="772"/>
      <c r="GL38" s="772"/>
      <c r="GM38" s="772"/>
      <c r="GN38" s="772"/>
      <c r="GO38" s="772"/>
      <c r="GP38" s="772"/>
      <c r="GQ38" s="772"/>
      <c r="GR38" s="772"/>
      <c r="GS38" s="772"/>
      <c r="GT38" s="772"/>
      <c r="GU38" s="772"/>
      <c r="GV38" s="772"/>
      <c r="GW38" s="772"/>
      <c r="GX38" s="772"/>
      <c r="GY38" s="772"/>
      <c r="GZ38" s="772"/>
      <c r="HA38" s="772"/>
      <c r="HB38" s="772"/>
      <c r="HC38" s="772"/>
      <c r="HD38" s="772"/>
      <c r="HE38" s="772"/>
      <c r="HF38" s="772"/>
      <c r="HG38" s="772"/>
      <c r="HH38" s="772"/>
      <c r="HI38" s="772"/>
      <c r="HJ38" s="772"/>
      <c r="HK38" s="772"/>
      <c r="HL38" s="772"/>
      <c r="HM38" s="772"/>
      <c r="HN38" s="772"/>
      <c r="HO38" s="772"/>
      <c r="HP38" s="772"/>
      <c r="HQ38" s="772"/>
      <c r="HR38" s="772"/>
      <c r="HS38" s="772"/>
      <c r="HT38" s="772"/>
      <c r="HU38" s="772"/>
      <c r="HV38" s="772"/>
      <c r="HW38" s="772"/>
      <c r="HX38" s="772"/>
      <c r="HY38" s="772"/>
      <c r="HZ38" s="772"/>
      <c r="IA38" s="772"/>
      <c r="IB38" s="772"/>
      <c r="IC38" s="772"/>
      <c r="ID38" s="772"/>
      <c r="IE38" s="772"/>
      <c r="IF38" s="772"/>
      <c r="IG38" s="772"/>
      <c r="IH38" s="772"/>
      <c r="II38" s="772"/>
      <c r="IJ38" s="772"/>
      <c r="IK38" s="772"/>
      <c r="IL38" s="772"/>
      <c r="IM38" s="772"/>
      <c r="IN38" s="772"/>
      <c r="IO38" s="772"/>
      <c r="IP38" s="772"/>
      <c r="IQ38" s="772"/>
      <c r="IR38" s="772"/>
      <c r="IS38" s="772"/>
      <c r="IT38" s="772"/>
      <c r="IU38" s="772"/>
      <c r="IV38" s="772"/>
    </row>
    <row r="39" spans="1:5" ht="12.75">
      <c r="A39" s="771"/>
      <c r="B39" s="771"/>
      <c r="C39" s="771"/>
      <c r="D39" s="771"/>
      <c r="E39" s="771"/>
    </row>
  </sheetData>
  <mergeCells count="94">
    <mergeCell ref="A38:O38"/>
    <mergeCell ref="A39:E39"/>
    <mergeCell ref="IG38:IJ38"/>
    <mergeCell ref="IK38:IN38"/>
    <mergeCell ref="HA38:HD38"/>
    <mergeCell ref="HE38:HH38"/>
    <mergeCell ref="HI38:HL38"/>
    <mergeCell ref="HM38:HP38"/>
    <mergeCell ref="GK38:GN38"/>
    <mergeCell ref="GO38:GR38"/>
    <mergeCell ref="IO38:IR38"/>
    <mergeCell ref="IS38:IV38"/>
    <mergeCell ref="HQ38:HT38"/>
    <mergeCell ref="HU38:HX38"/>
    <mergeCell ref="HY38:IB38"/>
    <mergeCell ref="IC38:IF38"/>
    <mergeCell ref="GS38:GV38"/>
    <mergeCell ref="GW38:GZ38"/>
    <mergeCell ref="FU38:FX38"/>
    <mergeCell ref="FY38:GB38"/>
    <mergeCell ref="GC38:GF38"/>
    <mergeCell ref="GG38:GJ38"/>
    <mergeCell ref="FE38:FH38"/>
    <mergeCell ref="FI38:FL38"/>
    <mergeCell ref="FM38:FP38"/>
    <mergeCell ref="FQ38:FT38"/>
    <mergeCell ref="EO38:ER38"/>
    <mergeCell ref="ES38:EV38"/>
    <mergeCell ref="EW38:EZ38"/>
    <mergeCell ref="FA38:FD38"/>
    <mergeCell ref="DY38:EB38"/>
    <mergeCell ref="EC38:EF38"/>
    <mergeCell ref="EG38:EJ38"/>
    <mergeCell ref="EK38:EN38"/>
    <mergeCell ref="DI38:DL38"/>
    <mergeCell ref="DM38:DP38"/>
    <mergeCell ref="DQ38:DT38"/>
    <mergeCell ref="DU38:DX38"/>
    <mergeCell ref="CS38:CV38"/>
    <mergeCell ref="CW38:CZ38"/>
    <mergeCell ref="DA38:DD38"/>
    <mergeCell ref="DE38:DH38"/>
    <mergeCell ref="CC38:CF38"/>
    <mergeCell ref="CG38:CJ38"/>
    <mergeCell ref="CK38:CN38"/>
    <mergeCell ref="CO38:CR38"/>
    <mergeCell ref="BM38:BP38"/>
    <mergeCell ref="BQ38:BT38"/>
    <mergeCell ref="BU38:BX38"/>
    <mergeCell ref="BY38:CB38"/>
    <mergeCell ref="AW38:AZ38"/>
    <mergeCell ref="BA38:BD38"/>
    <mergeCell ref="BE38:BH38"/>
    <mergeCell ref="BI38:BL38"/>
    <mergeCell ref="AG38:AJ38"/>
    <mergeCell ref="AK38:AN38"/>
    <mergeCell ref="AO38:AR38"/>
    <mergeCell ref="AS38:AV38"/>
    <mergeCell ref="Q38:T38"/>
    <mergeCell ref="U38:X38"/>
    <mergeCell ref="Y38:AB38"/>
    <mergeCell ref="AC38:AF38"/>
    <mergeCell ref="A35:D35"/>
    <mergeCell ref="A24:A27"/>
    <mergeCell ref="G24:G27"/>
    <mergeCell ref="M24:M27"/>
    <mergeCell ref="B24:B27"/>
    <mergeCell ref="C24:C27"/>
    <mergeCell ref="D24:D27"/>
    <mergeCell ref="H24:H27"/>
    <mergeCell ref="L24:L27"/>
    <mergeCell ref="I24:I27"/>
    <mergeCell ref="J24:J27"/>
    <mergeCell ref="E24:E27"/>
    <mergeCell ref="K24:K27"/>
    <mergeCell ref="F24:F27"/>
    <mergeCell ref="B23:M23"/>
    <mergeCell ref="E7:E10"/>
    <mergeCell ref="L7:L10"/>
    <mergeCell ref="I7:I10"/>
    <mergeCell ref="F7:F10"/>
    <mergeCell ref="H7:H10"/>
    <mergeCell ref="M7:M10"/>
    <mergeCell ref="G7:G10"/>
    <mergeCell ref="A1:M1"/>
    <mergeCell ref="A7:A10"/>
    <mergeCell ref="B7:B10"/>
    <mergeCell ref="C7:C10"/>
    <mergeCell ref="D7:D10"/>
    <mergeCell ref="J7:J10"/>
    <mergeCell ref="K7:K10"/>
    <mergeCell ref="B6:M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N30"/>
  <sheetViews>
    <sheetView showGridLines="0" view="pageBreakPreview" zoomScale="75" zoomScaleNormal="75" zoomScaleSheetLayoutView="75" workbookViewId="0" topLeftCell="A2">
      <selection activeCell="G39" sqref="G39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1" ht="17.25">
      <c r="A3" s="782" t="s">
        <v>456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13" ht="13.5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12.75">
      <c r="A5" s="784" t="s">
        <v>1</v>
      </c>
      <c r="B5" s="776" t="s">
        <v>139</v>
      </c>
      <c r="C5" s="777"/>
      <c r="D5" s="777"/>
      <c r="E5" s="777"/>
      <c r="F5" s="777"/>
      <c r="G5" s="787"/>
      <c r="H5" s="776" t="s">
        <v>140</v>
      </c>
      <c r="I5" s="777"/>
      <c r="J5" s="777"/>
      <c r="K5" s="777"/>
      <c r="L5" s="777"/>
      <c r="M5" s="778"/>
    </row>
    <row r="6" spans="1:13" ht="12.75">
      <c r="A6" s="785"/>
      <c r="B6" s="319"/>
      <c r="C6" s="773" t="s">
        <v>69</v>
      </c>
      <c r="D6" s="779" t="s">
        <v>265</v>
      </c>
      <c r="E6" s="780"/>
      <c r="F6" s="780"/>
      <c r="G6" s="788"/>
      <c r="H6" s="319"/>
      <c r="I6" s="773" t="s">
        <v>69</v>
      </c>
      <c r="J6" s="779" t="s">
        <v>265</v>
      </c>
      <c r="K6" s="780"/>
      <c r="L6" s="780"/>
      <c r="M6" s="780"/>
    </row>
    <row r="7" spans="1:13" ht="14.25">
      <c r="A7" s="785"/>
      <c r="B7" s="320" t="s">
        <v>3</v>
      </c>
      <c r="C7" s="783"/>
      <c r="D7" s="773" t="s">
        <v>3</v>
      </c>
      <c r="E7" s="773" t="s">
        <v>84</v>
      </c>
      <c r="F7" s="773" t="s">
        <v>29</v>
      </c>
      <c r="G7" s="773" t="s">
        <v>30</v>
      </c>
      <c r="H7" s="320" t="s">
        <v>302</v>
      </c>
      <c r="I7" s="783"/>
      <c r="J7" s="773" t="s">
        <v>3</v>
      </c>
      <c r="K7" s="773" t="s">
        <v>84</v>
      </c>
      <c r="L7" s="773" t="s">
        <v>29</v>
      </c>
      <c r="M7" s="779" t="s">
        <v>30</v>
      </c>
    </row>
    <row r="8" spans="1:13" ht="13.5" thickBot="1">
      <c r="A8" s="786"/>
      <c r="B8" s="321"/>
      <c r="C8" s="774"/>
      <c r="D8" s="774"/>
      <c r="E8" s="774"/>
      <c r="F8" s="774"/>
      <c r="G8" s="774"/>
      <c r="H8" s="321"/>
      <c r="I8" s="774"/>
      <c r="J8" s="774"/>
      <c r="K8" s="774"/>
      <c r="L8" s="774"/>
      <c r="M8" s="781"/>
    </row>
    <row r="9" spans="1:14" ht="12.75">
      <c r="A9" s="318">
        <v>2002</v>
      </c>
      <c r="B9" s="268">
        <v>1190467</v>
      </c>
      <c r="C9" s="268">
        <v>6026</v>
      </c>
      <c r="D9" s="268">
        <v>1182846</v>
      </c>
      <c r="E9" s="268">
        <v>146510</v>
      </c>
      <c r="F9" s="268">
        <v>183237</v>
      </c>
      <c r="G9" s="268">
        <v>853099</v>
      </c>
      <c r="H9" s="268">
        <v>12101.7</v>
      </c>
      <c r="I9" s="268">
        <v>29.4</v>
      </c>
      <c r="J9" s="268">
        <v>12065.8</v>
      </c>
      <c r="K9" s="268">
        <v>2397.6</v>
      </c>
      <c r="L9" s="268">
        <v>1434</v>
      </c>
      <c r="M9" s="290">
        <v>8234.2</v>
      </c>
      <c r="N9" s="23"/>
    </row>
    <row r="10" spans="1:14" ht="12.75">
      <c r="A10" s="318">
        <v>2003</v>
      </c>
      <c r="B10" s="268">
        <v>1227989</v>
      </c>
      <c r="C10" s="268">
        <v>6265</v>
      </c>
      <c r="D10" s="268">
        <v>1219670</v>
      </c>
      <c r="E10" s="268">
        <v>145345</v>
      </c>
      <c r="F10" s="268">
        <v>191209</v>
      </c>
      <c r="G10" s="268">
        <v>883116</v>
      </c>
      <c r="H10" s="268">
        <v>12433.6</v>
      </c>
      <c r="I10" s="268">
        <v>30.5</v>
      </c>
      <c r="J10" s="268">
        <v>12394.8</v>
      </c>
      <c r="K10" s="268">
        <v>2377.3</v>
      </c>
      <c r="L10" s="268">
        <v>1456.4</v>
      </c>
      <c r="M10" s="290">
        <v>8561.1</v>
      </c>
      <c r="N10" s="23"/>
    </row>
    <row r="11" spans="1:14" ht="12.75">
      <c r="A11" s="318">
        <v>2004</v>
      </c>
      <c r="B11" s="268">
        <v>1272595</v>
      </c>
      <c r="C11" s="268">
        <v>6660</v>
      </c>
      <c r="D11" s="268">
        <v>1265004</v>
      </c>
      <c r="E11" s="268">
        <v>144715</v>
      </c>
      <c r="F11" s="268">
        <v>205525</v>
      </c>
      <c r="G11" s="268">
        <v>914764</v>
      </c>
      <c r="H11" s="268">
        <v>12958.4</v>
      </c>
      <c r="I11" s="268">
        <v>32.6</v>
      </c>
      <c r="J11" s="268">
        <v>12923.1</v>
      </c>
      <c r="K11" s="268">
        <v>2382.1</v>
      </c>
      <c r="L11" s="268">
        <v>1608.5</v>
      </c>
      <c r="M11" s="290">
        <v>8932.5</v>
      </c>
      <c r="N11" s="23"/>
    </row>
    <row r="12" spans="1:14" ht="12.75">
      <c r="A12" s="318">
        <v>2005</v>
      </c>
      <c r="B12" s="268">
        <v>1347758</v>
      </c>
      <c r="C12" s="268">
        <v>7706</v>
      </c>
      <c r="D12" s="268">
        <v>1339630</v>
      </c>
      <c r="E12" s="268">
        <v>145561</v>
      </c>
      <c r="F12" s="268">
        <v>229461</v>
      </c>
      <c r="G12" s="268">
        <v>964608</v>
      </c>
      <c r="H12" s="268">
        <v>13716.3</v>
      </c>
      <c r="I12" s="268">
        <v>36.4</v>
      </c>
      <c r="J12" s="268">
        <v>13679.1</v>
      </c>
      <c r="K12" s="268">
        <v>2387.1</v>
      </c>
      <c r="L12" s="268">
        <v>1804.2</v>
      </c>
      <c r="M12" s="290">
        <v>9487.8</v>
      </c>
      <c r="N12" s="23"/>
    </row>
    <row r="13" spans="1:14" ht="12.75">
      <c r="A13" s="318">
        <v>2006</v>
      </c>
      <c r="B13" s="268">
        <v>1386157</v>
      </c>
      <c r="C13" s="268">
        <v>7860</v>
      </c>
      <c r="D13" s="268">
        <v>1378283</v>
      </c>
      <c r="E13" s="268">
        <v>144624</v>
      </c>
      <c r="F13" s="268">
        <v>241477</v>
      </c>
      <c r="G13" s="268">
        <v>992182</v>
      </c>
      <c r="H13" s="268">
        <v>14347.8</v>
      </c>
      <c r="I13" s="268">
        <v>38.3</v>
      </c>
      <c r="J13" s="268">
        <v>14309.5</v>
      </c>
      <c r="K13" s="268">
        <v>2405.3</v>
      </c>
      <c r="L13" s="268">
        <v>1928.2</v>
      </c>
      <c r="M13" s="290">
        <v>9976</v>
      </c>
      <c r="N13" s="23"/>
    </row>
    <row r="14" spans="1:14" ht="12.75">
      <c r="A14" s="318">
        <v>2007</v>
      </c>
      <c r="B14" s="268">
        <v>1405938</v>
      </c>
      <c r="C14" s="268">
        <v>8410</v>
      </c>
      <c r="D14" s="268">
        <v>1397513</v>
      </c>
      <c r="E14" s="268">
        <v>145564</v>
      </c>
      <c r="F14" s="268">
        <v>246271</v>
      </c>
      <c r="G14" s="268">
        <v>1005678</v>
      </c>
      <c r="H14" s="268">
        <v>14728</v>
      </c>
      <c r="I14" s="268">
        <v>43.4</v>
      </c>
      <c r="J14" s="268">
        <v>14684.6</v>
      </c>
      <c r="K14" s="268">
        <v>2461</v>
      </c>
      <c r="L14" s="268">
        <v>1874.3</v>
      </c>
      <c r="M14" s="290">
        <v>10349.3</v>
      </c>
      <c r="N14" s="23"/>
    </row>
    <row r="15" spans="1:14" ht="12.75">
      <c r="A15" s="318">
        <v>2008</v>
      </c>
      <c r="B15" s="268">
        <v>1332090</v>
      </c>
      <c r="C15" s="268">
        <v>8407</v>
      </c>
      <c r="D15" s="268">
        <v>1323669</v>
      </c>
      <c r="E15" s="268">
        <v>138180</v>
      </c>
      <c r="F15" s="268">
        <v>202313</v>
      </c>
      <c r="G15" s="268">
        <v>983176</v>
      </c>
      <c r="H15" s="268">
        <v>13827.2</v>
      </c>
      <c r="I15" s="268">
        <v>43.5</v>
      </c>
      <c r="J15" s="268">
        <v>13783.7</v>
      </c>
      <c r="K15" s="268">
        <v>2274.9</v>
      </c>
      <c r="L15" s="268">
        <v>1362.1</v>
      </c>
      <c r="M15" s="290">
        <v>10146.7</v>
      </c>
      <c r="N15" s="23"/>
    </row>
    <row r="16" spans="1:14" ht="12.75">
      <c r="A16" s="429">
        <v>2009</v>
      </c>
      <c r="B16" s="430">
        <v>1264689</v>
      </c>
      <c r="C16" s="430">
        <v>8901</v>
      </c>
      <c r="D16" s="430">
        <v>1255788</v>
      </c>
      <c r="E16" s="430">
        <v>128082</v>
      </c>
      <c r="F16" s="430">
        <v>167605</v>
      </c>
      <c r="G16" s="430">
        <v>960101</v>
      </c>
      <c r="H16" s="430">
        <v>13196.928000000002</v>
      </c>
      <c r="I16" s="430">
        <v>47.506</v>
      </c>
      <c r="J16" s="430">
        <v>13149.422000000002</v>
      </c>
      <c r="K16" s="430">
        <v>2084.2360000000003</v>
      </c>
      <c r="L16" s="430">
        <v>1113.035</v>
      </c>
      <c r="M16" s="431">
        <v>9952.151000000002</v>
      </c>
      <c r="N16" s="23"/>
    </row>
    <row r="17" spans="1:14" s="145" customFormat="1" ht="12.75">
      <c r="A17" s="429">
        <v>2010</v>
      </c>
      <c r="B17" s="430">
        <v>1240847</v>
      </c>
      <c r="C17" s="430">
        <v>9034</v>
      </c>
      <c r="D17" s="430">
        <v>1231813</v>
      </c>
      <c r="E17" s="430">
        <v>122984</v>
      </c>
      <c r="F17" s="430">
        <v>152562</v>
      </c>
      <c r="G17" s="430">
        <v>956267</v>
      </c>
      <c r="H17" s="430">
        <v>13017.064</v>
      </c>
      <c r="I17" s="430">
        <v>45.189</v>
      </c>
      <c r="J17" s="430">
        <v>12971.875</v>
      </c>
      <c r="K17" s="430">
        <v>2022.967</v>
      </c>
      <c r="L17" s="430">
        <v>998.668</v>
      </c>
      <c r="M17" s="431">
        <v>9950.24</v>
      </c>
      <c r="N17" s="398"/>
    </row>
    <row r="18" spans="1:14" s="111" customFormat="1" ht="13.5" thickBot="1">
      <c r="A18" s="396">
        <v>2011</v>
      </c>
      <c r="B18" s="397">
        <v>1210527</v>
      </c>
      <c r="C18" s="397">
        <v>9227</v>
      </c>
      <c r="D18" s="397">
        <v>1201300</v>
      </c>
      <c r="E18" s="397">
        <v>118056</v>
      </c>
      <c r="F18" s="397">
        <v>133788</v>
      </c>
      <c r="G18" s="397">
        <v>949456</v>
      </c>
      <c r="H18" s="397">
        <v>12649.2</v>
      </c>
      <c r="I18" s="397">
        <v>44</v>
      </c>
      <c r="J18" s="397">
        <v>12605.2</v>
      </c>
      <c r="K18" s="397">
        <v>1943.8</v>
      </c>
      <c r="L18" s="397">
        <v>810.3</v>
      </c>
      <c r="M18" s="399">
        <v>9851.1</v>
      </c>
      <c r="N18" s="479"/>
    </row>
    <row r="19" spans="1:13" ht="12.75">
      <c r="A19" s="300" t="s">
        <v>473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</row>
    <row r="20" spans="1:13" ht="12.75" customHeight="1">
      <c r="A20" s="734" t="s">
        <v>458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</row>
    <row r="21" spans="1:13" ht="12.75" customHeight="1">
      <c r="A21" s="734" t="s">
        <v>459</v>
      </c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</row>
    <row r="22" spans="1:13" ht="14.25" customHeight="1">
      <c r="A22" s="775" t="s">
        <v>383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</row>
    <row r="23" spans="1:13" ht="14.25" customHeight="1">
      <c r="A23" s="775" t="s">
        <v>457</v>
      </c>
      <c r="B23" s="775"/>
      <c r="C23" s="775"/>
      <c r="D23" s="775"/>
      <c r="E23" s="775"/>
      <c r="F23" s="775"/>
      <c r="G23" s="775"/>
      <c r="H23" s="775"/>
      <c r="I23" s="775"/>
      <c r="J23" s="775"/>
      <c r="K23" s="460"/>
      <c r="L23" s="460"/>
      <c r="M23" s="460"/>
    </row>
    <row r="24" spans="2:13" ht="12.75">
      <c r="B24" s="20"/>
      <c r="C24" s="24"/>
      <c r="D24" s="20"/>
      <c r="E24" s="20"/>
      <c r="F24" s="20"/>
      <c r="G24" s="20"/>
      <c r="H24" s="20"/>
      <c r="I24" s="24"/>
      <c r="J24" s="20"/>
      <c r="K24" s="20"/>
      <c r="L24" s="20"/>
      <c r="M24" s="20"/>
    </row>
    <row r="25" spans="2:13" ht="12.75">
      <c r="B25" s="20"/>
      <c r="C25" s="24"/>
      <c r="D25" s="20"/>
      <c r="E25" s="20"/>
      <c r="F25" s="20"/>
      <c r="G25" s="20"/>
      <c r="H25" s="20"/>
      <c r="I25" s="24"/>
      <c r="J25" s="20"/>
      <c r="K25" s="20"/>
      <c r="L25" s="20"/>
      <c r="M25" s="20"/>
    </row>
    <row r="26" spans="2:13" ht="12.75">
      <c r="B26" s="20"/>
      <c r="D26" s="20"/>
      <c r="E26" s="20"/>
      <c r="F26" s="20"/>
      <c r="G26" s="20"/>
      <c r="H26" s="20"/>
      <c r="J26" s="20"/>
      <c r="K26" s="20"/>
      <c r="L26" s="20"/>
      <c r="M26" s="20"/>
    </row>
    <row r="27" spans="2:13" ht="12.75">
      <c r="B27" s="20"/>
      <c r="D27" s="20"/>
      <c r="E27" s="20"/>
      <c r="F27" s="20"/>
      <c r="G27" s="20"/>
      <c r="H27" s="20"/>
      <c r="J27" s="20"/>
      <c r="K27" s="20"/>
      <c r="L27" s="20"/>
      <c r="M27" s="20"/>
    </row>
    <row r="28" spans="2:13" ht="12.75">
      <c r="B28" s="20"/>
      <c r="D28" s="20"/>
      <c r="E28" s="20"/>
      <c r="F28" s="20"/>
      <c r="G28" s="20"/>
      <c r="H28" s="20"/>
      <c r="J28" s="20"/>
      <c r="K28" s="20"/>
      <c r="L28" s="20"/>
      <c r="M28" s="20"/>
    </row>
    <row r="29" spans="2:13" ht="12.75">
      <c r="B29" s="20"/>
      <c r="D29" s="20"/>
      <c r="E29" s="20"/>
      <c r="F29" s="20"/>
      <c r="G29" s="20"/>
      <c r="H29" s="20"/>
      <c r="J29" s="20"/>
      <c r="K29" s="20"/>
      <c r="L29" s="20"/>
      <c r="M29" s="20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</sheetData>
  <mergeCells count="21">
    <mergeCell ref="A3:K3"/>
    <mergeCell ref="A22:M22"/>
    <mergeCell ref="A1:K1"/>
    <mergeCell ref="C6:C8"/>
    <mergeCell ref="A5:A8"/>
    <mergeCell ref="I6:I8"/>
    <mergeCell ref="B5:G5"/>
    <mergeCell ref="E7:E8"/>
    <mergeCell ref="G7:G8"/>
    <mergeCell ref="D6:G6"/>
    <mergeCell ref="H5:M5"/>
    <mergeCell ref="J6:M6"/>
    <mergeCell ref="J7:J8"/>
    <mergeCell ref="K7:K8"/>
    <mergeCell ref="L7:L8"/>
    <mergeCell ref="M7:M8"/>
    <mergeCell ref="A21:M21"/>
    <mergeCell ref="F7:F8"/>
    <mergeCell ref="D7:D8"/>
    <mergeCell ref="A23:J23"/>
    <mergeCell ref="A20:M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W64"/>
  <sheetViews>
    <sheetView showGridLines="0" view="pageBreakPreview" zoomScale="75" zoomScaleNormal="75" zoomScaleSheetLayoutView="75" workbookViewId="0" topLeftCell="A43">
      <selection activeCell="C64" sqref="C64"/>
    </sheetView>
  </sheetViews>
  <sheetFormatPr defaultColWidth="12.57421875" defaultRowHeight="12.75"/>
  <cols>
    <col min="1" max="1" width="11.7109375" style="10" customWidth="1"/>
    <col min="2" max="2" width="14.8515625" style="10" customWidth="1"/>
    <col min="3" max="3" width="11.7109375" style="10" customWidth="1"/>
    <col min="4" max="4" width="14.28125" style="10" customWidth="1"/>
    <col min="5" max="6" width="11.7109375" style="10" customWidth="1"/>
    <col min="7" max="7" width="16.00390625" style="10" customWidth="1"/>
    <col min="8" max="8" width="12.28125" style="10" bestFit="1" customWidth="1"/>
    <col min="9" max="11" width="11.7109375" style="10" customWidth="1"/>
    <col min="12" max="12" width="16.00390625" style="10" customWidth="1"/>
    <col min="13" max="13" width="11.7109375" style="10" customWidth="1"/>
    <col min="14" max="14" width="16.00390625" style="10" customWidth="1"/>
    <col min="15" max="15" width="11.7109375" style="10" customWidth="1"/>
    <col min="16" max="16" width="15.7109375" style="10" customWidth="1"/>
    <col min="17" max="17" width="19.00390625" style="10" customWidth="1"/>
    <col min="18" max="18" width="18.140625" style="10" customWidth="1"/>
    <col min="19" max="19" width="13.421875" style="10" customWidth="1"/>
    <col min="20" max="20" width="12.57421875" style="10" bestFit="1" customWidth="1"/>
    <col min="21" max="16384" width="19.140625" style="10" customWidth="1"/>
  </cols>
  <sheetData>
    <row r="1" spans="1:2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/>
      <c r="V1"/>
      <c r="W1"/>
    </row>
    <row r="3" spans="1:21" ht="15">
      <c r="A3" s="790" t="s">
        <v>344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147"/>
    </row>
    <row r="4" spans="1:20" ht="13.5" thickBo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0" ht="12.75" customHeight="1">
      <c r="A5" s="793" t="s">
        <v>279</v>
      </c>
      <c r="B5" s="700" t="s">
        <v>70</v>
      </c>
      <c r="C5" s="700" t="s">
        <v>69</v>
      </c>
      <c r="D5" s="700" t="s">
        <v>384</v>
      </c>
      <c r="E5" s="700" t="s">
        <v>385</v>
      </c>
      <c r="F5" s="700" t="s">
        <v>319</v>
      </c>
      <c r="G5" s="791" t="s">
        <v>265</v>
      </c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</row>
    <row r="6" spans="1:20" ht="12.75" customHeight="1">
      <c r="A6" s="794"/>
      <c r="B6" s="701"/>
      <c r="C6" s="701"/>
      <c r="D6" s="701"/>
      <c r="E6" s="701"/>
      <c r="F6" s="701"/>
      <c r="G6" s="764" t="s">
        <v>3</v>
      </c>
      <c r="H6" s="766" t="s">
        <v>84</v>
      </c>
      <c r="I6" s="766" t="s">
        <v>386</v>
      </c>
      <c r="J6" s="766" t="s">
        <v>357</v>
      </c>
      <c r="K6" s="766" t="s">
        <v>358</v>
      </c>
      <c r="L6" s="766" t="s">
        <v>387</v>
      </c>
      <c r="M6" s="766" t="s">
        <v>359</v>
      </c>
      <c r="N6" s="766" t="s">
        <v>388</v>
      </c>
      <c r="O6" s="766" t="s">
        <v>389</v>
      </c>
      <c r="P6" s="766" t="s">
        <v>367</v>
      </c>
      <c r="Q6" s="766" t="s">
        <v>362</v>
      </c>
      <c r="R6" s="766" t="s">
        <v>390</v>
      </c>
      <c r="S6" s="740" t="s">
        <v>29</v>
      </c>
      <c r="T6" s="740" t="s">
        <v>30</v>
      </c>
    </row>
    <row r="7" spans="1:20" ht="64.5" customHeight="1" thickBot="1">
      <c r="A7" s="795"/>
      <c r="B7" s="702"/>
      <c r="C7" s="702"/>
      <c r="D7" s="702"/>
      <c r="E7" s="702"/>
      <c r="F7" s="702"/>
      <c r="G7" s="736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9"/>
      <c r="T7" s="769"/>
    </row>
    <row r="8" spans="1:20" ht="12.75">
      <c r="A8" s="323">
        <v>2005</v>
      </c>
      <c r="B8" s="268">
        <v>5775</v>
      </c>
      <c r="C8" s="268">
        <v>98</v>
      </c>
      <c r="D8" s="268">
        <v>73</v>
      </c>
      <c r="E8" s="268">
        <v>13</v>
      </c>
      <c r="F8" s="268">
        <v>12</v>
      </c>
      <c r="G8" s="268">
        <v>5677</v>
      </c>
      <c r="H8" s="268">
        <v>2215</v>
      </c>
      <c r="I8" s="268">
        <v>337</v>
      </c>
      <c r="J8" s="268">
        <v>129</v>
      </c>
      <c r="K8" s="268">
        <v>8</v>
      </c>
      <c r="L8" s="268">
        <v>87</v>
      </c>
      <c r="M8" s="268">
        <v>39</v>
      </c>
      <c r="N8" s="268">
        <v>31</v>
      </c>
      <c r="O8" s="268">
        <v>22</v>
      </c>
      <c r="P8" s="268">
        <v>25</v>
      </c>
      <c r="Q8" s="268">
        <v>44</v>
      </c>
      <c r="R8" s="268">
        <v>322</v>
      </c>
      <c r="S8" s="290">
        <v>118</v>
      </c>
      <c r="T8" s="290">
        <v>3344</v>
      </c>
    </row>
    <row r="9" spans="1:20" ht="12.75">
      <c r="A9" s="323">
        <v>2006</v>
      </c>
      <c r="B9" s="268">
        <v>5887</v>
      </c>
      <c r="C9" s="268">
        <v>102</v>
      </c>
      <c r="D9" s="268">
        <v>71</v>
      </c>
      <c r="E9" s="268">
        <v>14</v>
      </c>
      <c r="F9" s="268">
        <v>17</v>
      </c>
      <c r="G9" s="268">
        <v>5785</v>
      </c>
      <c r="H9" s="268">
        <v>2189</v>
      </c>
      <c r="I9" s="268">
        <v>326</v>
      </c>
      <c r="J9" s="268">
        <v>126</v>
      </c>
      <c r="K9" s="268">
        <v>9</v>
      </c>
      <c r="L9" s="268">
        <v>85</v>
      </c>
      <c r="M9" s="268">
        <v>39</v>
      </c>
      <c r="N9" s="268">
        <v>34</v>
      </c>
      <c r="O9" s="268">
        <v>23</v>
      </c>
      <c r="P9" s="268">
        <v>27</v>
      </c>
      <c r="Q9" s="268">
        <v>40</v>
      </c>
      <c r="R9" s="268">
        <v>338</v>
      </c>
      <c r="S9" s="290">
        <v>129</v>
      </c>
      <c r="T9" s="290">
        <v>3467</v>
      </c>
    </row>
    <row r="10" spans="1:20" ht="12.75">
      <c r="A10" s="323">
        <v>2007</v>
      </c>
      <c r="B10" s="268">
        <v>6016</v>
      </c>
      <c r="C10" s="268">
        <v>97</v>
      </c>
      <c r="D10" s="268">
        <v>70</v>
      </c>
      <c r="E10" s="268">
        <v>14</v>
      </c>
      <c r="F10" s="268">
        <v>13</v>
      </c>
      <c r="G10" s="268">
        <v>5919</v>
      </c>
      <c r="H10" s="268">
        <v>2160</v>
      </c>
      <c r="I10" s="268">
        <v>325</v>
      </c>
      <c r="J10" s="268">
        <v>126</v>
      </c>
      <c r="K10" s="268">
        <v>10</v>
      </c>
      <c r="L10" s="268">
        <v>78</v>
      </c>
      <c r="M10" s="268">
        <v>38</v>
      </c>
      <c r="N10" s="268">
        <v>27</v>
      </c>
      <c r="O10" s="268">
        <v>28</v>
      </c>
      <c r="P10" s="268">
        <v>26</v>
      </c>
      <c r="Q10" s="268">
        <v>29</v>
      </c>
      <c r="R10" s="268">
        <v>349</v>
      </c>
      <c r="S10" s="290">
        <v>144</v>
      </c>
      <c r="T10" s="290">
        <v>3615</v>
      </c>
    </row>
    <row r="11" spans="1:20" ht="12.75">
      <c r="A11" s="323">
        <v>2008</v>
      </c>
      <c r="B11" s="268">
        <v>5987</v>
      </c>
      <c r="C11" s="268">
        <v>100</v>
      </c>
      <c r="D11" s="268">
        <v>72</v>
      </c>
      <c r="E11" s="268">
        <v>13</v>
      </c>
      <c r="F11" s="268">
        <v>15</v>
      </c>
      <c r="G11" s="268">
        <v>5887</v>
      </c>
      <c r="H11" s="268">
        <v>2126</v>
      </c>
      <c r="I11" s="268">
        <v>317</v>
      </c>
      <c r="J11" s="268">
        <v>135</v>
      </c>
      <c r="K11" s="268">
        <v>7</v>
      </c>
      <c r="L11" s="268">
        <v>82</v>
      </c>
      <c r="M11" s="268">
        <v>36</v>
      </c>
      <c r="N11" s="268">
        <v>29</v>
      </c>
      <c r="O11" s="268">
        <v>27</v>
      </c>
      <c r="P11" s="268">
        <v>23</v>
      </c>
      <c r="Q11" s="268">
        <v>29</v>
      </c>
      <c r="R11" s="268">
        <v>325</v>
      </c>
      <c r="S11" s="290">
        <v>131</v>
      </c>
      <c r="T11" s="290">
        <v>3630</v>
      </c>
    </row>
    <row r="12" spans="1:20" ht="12.75">
      <c r="A12" s="432">
        <v>2009</v>
      </c>
      <c r="B12" s="430">
        <v>5689</v>
      </c>
      <c r="C12" s="430">
        <v>89</v>
      </c>
      <c r="D12" s="430">
        <v>70</v>
      </c>
      <c r="E12" s="430">
        <v>13</v>
      </c>
      <c r="F12" s="430">
        <v>6</v>
      </c>
      <c r="G12" s="430">
        <v>5600</v>
      </c>
      <c r="H12" s="430">
        <v>1968</v>
      </c>
      <c r="I12" s="430">
        <v>306</v>
      </c>
      <c r="J12" s="430">
        <v>124</v>
      </c>
      <c r="K12" s="430">
        <v>8</v>
      </c>
      <c r="L12" s="430">
        <v>69</v>
      </c>
      <c r="M12" s="430">
        <v>32</v>
      </c>
      <c r="N12" s="430">
        <v>28</v>
      </c>
      <c r="O12" s="430">
        <v>18</v>
      </c>
      <c r="P12" s="430">
        <v>19</v>
      </c>
      <c r="Q12" s="430">
        <v>29</v>
      </c>
      <c r="R12" s="430">
        <v>327</v>
      </c>
      <c r="S12" s="431">
        <v>123</v>
      </c>
      <c r="T12" s="431">
        <v>3509</v>
      </c>
    </row>
    <row r="13" spans="1:20" s="526" customFormat="1" ht="12.75">
      <c r="A13" s="523">
        <v>2010</v>
      </c>
      <c r="B13" s="524">
        <v>5067</v>
      </c>
      <c r="C13" s="524">
        <v>75</v>
      </c>
      <c r="D13" s="524">
        <v>59</v>
      </c>
      <c r="E13" s="524">
        <v>11</v>
      </c>
      <c r="F13" s="524">
        <v>5</v>
      </c>
      <c r="G13" s="524">
        <v>4992</v>
      </c>
      <c r="H13" s="524">
        <v>1808</v>
      </c>
      <c r="I13" s="524">
        <v>280</v>
      </c>
      <c r="J13" s="524">
        <v>111</v>
      </c>
      <c r="K13" s="524">
        <v>7</v>
      </c>
      <c r="L13" s="524">
        <v>65</v>
      </c>
      <c r="M13" s="524">
        <v>30</v>
      </c>
      <c r="N13" s="524">
        <v>19</v>
      </c>
      <c r="O13" s="524">
        <v>20</v>
      </c>
      <c r="P13" s="524">
        <v>18</v>
      </c>
      <c r="Q13" s="524">
        <v>23</v>
      </c>
      <c r="R13" s="524">
        <v>314</v>
      </c>
      <c r="S13" s="525">
        <v>120</v>
      </c>
      <c r="T13" s="525">
        <v>3064</v>
      </c>
    </row>
    <row r="14" spans="1:20" s="526" customFormat="1" ht="13.5" thickBot="1">
      <c r="A14" s="527" t="s">
        <v>463</v>
      </c>
      <c r="B14" s="528">
        <v>3778</v>
      </c>
      <c r="C14" s="528">
        <v>50</v>
      </c>
      <c r="D14" s="528">
        <v>37</v>
      </c>
      <c r="E14" s="528">
        <v>9</v>
      </c>
      <c r="F14" s="528">
        <v>4</v>
      </c>
      <c r="G14" s="528">
        <v>3728</v>
      </c>
      <c r="H14" s="528">
        <v>1330</v>
      </c>
      <c r="I14" s="528">
        <v>202</v>
      </c>
      <c r="J14" s="528">
        <v>84</v>
      </c>
      <c r="K14" s="528">
        <v>4</v>
      </c>
      <c r="L14" s="528">
        <v>56</v>
      </c>
      <c r="M14" s="528">
        <v>21</v>
      </c>
      <c r="N14" s="528">
        <v>16</v>
      </c>
      <c r="O14" s="528">
        <v>11</v>
      </c>
      <c r="P14" s="528">
        <v>15</v>
      </c>
      <c r="Q14" s="528">
        <v>26</v>
      </c>
      <c r="R14" s="528">
        <v>235</v>
      </c>
      <c r="S14" s="529">
        <v>106</v>
      </c>
      <c r="T14" s="529">
        <v>2292</v>
      </c>
    </row>
    <row r="15" ht="12.75">
      <c r="A15" s="331" t="s">
        <v>475</v>
      </c>
    </row>
    <row r="16" spans="1:20" ht="12.75">
      <c r="A16" s="798" t="s">
        <v>370</v>
      </c>
      <c r="B16" s="798"/>
      <c r="C16" s="798"/>
      <c r="D16" s="798"/>
      <c r="E16" s="798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373" t="s">
        <v>301</v>
      </c>
      <c r="B17" s="373"/>
      <c r="C17" s="373"/>
      <c r="D17" s="373"/>
      <c r="E17" s="373"/>
      <c r="F17" s="373"/>
      <c r="G17" s="373"/>
      <c r="H17" s="405"/>
      <c r="I17" s="405"/>
      <c r="J17" s="405"/>
      <c r="K17" s="143"/>
      <c r="L17" s="143"/>
      <c r="M17" s="143"/>
      <c r="N17" s="143"/>
      <c r="O17" s="143"/>
      <c r="P17" s="143"/>
      <c r="Q17" s="143"/>
      <c r="R17" s="143"/>
      <c r="S17" s="118"/>
      <c r="T17" s="118"/>
    </row>
    <row r="18" spans="1:20" ht="15">
      <c r="A18" s="790" t="s">
        <v>310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</row>
    <row r="19" spans="1:20" ht="13.5" thickBot="1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</row>
    <row r="20" spans="1:20" ht="12.75" customHeight="1">
      <c r="A20" s="793" t="s">
        <v>279</v>
      </c>
      <c r="B20" s="700" t="s">
        <v>70</v>
      </c>
      <c r="C20" s="700" t="s">
        <v>69</v>
      </c>
      <c r="D20" s="700" t="s">
        <v>384</v>
      </c>
      <c r="E20" s="700" t="s">
        <v>385</v>
      </c>
      <c r="F20" s="700" t="s">
        <v>319</v>
      </c>
      <c r="G20" s="791" t="s">
        <v>265</v>
      </c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</row>
    <row r="21" spans="1:20" ht="12.75" customHeight="1">
      <c r="A21" s="794"/>
      <c r="B21" s="701"/>
      <c r="C21" s="701"/>
      <c r="D21" s="701"/>
      <c r="E21" s="701"/>
      <c r="F21" s="701"/>
      <c r="G21" s="764" t="s">
        <v>3</v>
      </c>
      <c r="H21" s="766" t="s">
        <v>84</v>
      </c>
      <c r="I21" s="766" t="s">
        <v>386</v>
      </c>
      <c r="J21" s="766" t="s">
        <v>357</v>
      </c>
      <c r="K21" s="766" t="s">
        <v>358</v>
      </c>
      <c r="L21" s="766" t="s">
        <v>387</v>
      </c>
      <c r="M21" s="766" t="s">
        <v>359</v>
      </c>
      <c r="N21" s="766" t="s">
        <v>388</v>
      </c>
      <c r="O21" s="766" t="s">
        <v>389</v>
      </c>
      <c r="P21" s="766" t="s">
        <v>367</v>
      </c>
      <c r="Q21" s="766" t="s">
        <v>362</v>
      </c>
      <c r="R21" s="766" t="s">
        <v>390</v>
      </c>
      <c r="S21" s="740" t="s">
        <v>29</v>
      </c>
      <c r="T21" s="740" t="s">
        <v>30</v>
      </c>
    </row>
    <row r="22" spans="1:20" ht="64.5" customHeight="1" thickBot="1">
      <c r="A22" s="795"/>
      <c r="B22" s="702"/>
      <c r="C22" s="702"/>
      <c r="D22" s="702"/>
      <c r="E22" s="702"/>
      <c r="F22" s="702"/>
      <c r="G22" s="736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9"/>
      <c r="T22" s="769"/>
    </row>
    <row r="23" spans="1:20" ht="12.75">
      <c r="A23" s="323">
        <v>2005</v>
      </c>
      <c r="B23" s="268">
        <v>10755601</v>
      </c>
      <c r="C23" s="268">
        <v>821347</v>
      </c>
      <c r="D23" s="268">
        <v>813167</v>
      </c>
      <c r="E23" s="268">
        <v>6018</v>
      </c>
      <c r="F23" s="268">
        <v>2162</v>
      </c>
      <c r="G23" s="268">
        <v>9934254</v>
      </c>
      <c r="H23" s="268">
        <v>2725785</v>
      </c>
      <c r="I23" s="268">
        <v>338665</v>
      </c>
      <c r="J23" s="268">
        <v>60145</v>
      </c>
      <c r="K23" s="268">
        <v>5861</v>
      </c>
      <c r="L23" s="268">
        <v>157857</v>
      </c>
      <c r="M23" s="268">
        <v>26403</v>
      </c>
      <c r="N23" s="268">
        <v>172649</v>
      </c>
      <c r="O23" s="268">
        <v>38067</v>
      </c>
      <c r="P23" s="268">
        <v>12823</v>
      </c>
      <c r="Q23" s="268">
        <v>23578</v>
      </c>
      <c r="R23" s="268">
        <v>35124</v>
      </c>
      <c r="S23" s="290">
        <v>1208149</v>
      </c>
      <c r="T23" s="290">
        <v>6000320</v>
      </c>
    </row>
    <row r="24" spans="1:20" ht="12.75">
      <c r="A24" s="323">
        <v>2006</v>
      </c>
      <c r="B24" s="268">
        <v>11119311</v>
      </c>
      <c r="C24" s="268">
        <v>808300</v>
      </c>
      <c r="D24" s="268">
        <v>798418</v>
      </c>
      <c r="E24" s="268">
        <v>6617</v>
      </c>
      <c r="F24" s="268">
        <v>3265</v>
      </c>
      <c r="G24" s="268">
        <v>10311011</v>
      </c>
      <c r="H24" s="268">
        <v>2769274</v>
      </c>
      <c r="I24" s="268">
        <v>351942</v>
      </c>
      <c r="J24" s="268">
        <v>59580</v>
      </c>
      <c r="K24" s="268">
        <v>5939</v>
      </c>
      <c r="L24" s="268">
        <v>154622</v>
      </c>
      <c r="M24" s="268">
        <v>26142</v>
      </c>
      <c r="N24" s="268">
        <v>172808</v>
      </c>
      <c r="O24" s="268">
        <v>38444</v>
      </c>
      <c r="P24" s="268">
        <v>12059</v>
      </c>
      <c r="Q24" s="268">
        <v>33573</v>
      </c>
      <c r="R24" s="268">
        <v>36102</v>
      </c>
      <c r="S24" s="290">
        <v>1238919</v>
      </c>
      <c r="T24" s="290">
        <v>6302818</v>
      </c>
    </row>
    <row r="25" spans="1:20" ht="12.75">
      <c r="A25" s="323">
        <v>2007</v>
      </c>
      <c r="B25" s="268">
        <v>11606469</v>
      </c>
      <c r="C25" s="268">
        <v>809048</v>
      </c>
      <c r="D25" s="268">
        <v>797824</v>
      </c>
      <c r="E25" s="268">
        <v>7098</v>
      </c>
      <c r="F25" s="268">
        <v>4126</v>
      </c>
      <c r="G25" s="268">
        <v>10797421</v>
      </c>
      <c r="H25" s="268">
        <v>2899791</v>
      </c>
      <c r="I25" s="268">
        <v>363600</v>
      </c>
      <c r="J25" s="268">
        <v>62944</v>
      </c>
      <c r="K25" s="268">
        <v>7747</v>
      </c>
      <c r="L25" s="268">
        <v>176301</v>
      </c>
      <c r="M25" s="268">
        <v>26114</v>
      </c>
      <c r="N25" s="268">
        <v>173119</v>
      </c>
      <c r="O25" s="268">
        <v>31278</v>
      </c>
      <c r="P25" s="268">
        <v>12057</v>
      </c>
      <c r="Q25" s="268">
        <v>30709</v>
      </c>
      <c r="R25" s="268">
        <v>38074</v>
      </c>
      <c r="S25" s="290">
        <v>1366993</v>
      </c>
      <c r="T25" s="290">
        <v>6530637</v>
      </c>
    </row>
    <row r="26" spans="1:20" ht="12.75">
      <c r="A26" s="432">
        <v>2008</v>
      </c>
      <c r="B26" s="430">
        <v>11968148</v>
      </c>
      <c r="C26" s="430">
        <v>745485</v>
      </c>
      <c r="D26" s="430">
        <v>715379</v>
      </c>
      <c r="E26" s="430">
        <v>4884</v>
      </c>
      <c r="F26" s="430">
        <v>2475</v>
      </c>
      <c r="G26" s="430">
        <v>11222663</v>
      </c>
      <c r="H26" s="430">
        <v>2804625</v>
      </c>
      <c r="I26" s="430">
        <v>278134</v>
      </c>
      <c r="J26" s="430">
        <v>39703</v>
      </c>
      <c r="K26" s="430">
        <v>4552</v>
      </c>
      <c r="L26" s="430">
        <v>139704</v>
      </c>
      <c r="M26" s="430">
        <v>23147</v>
      </c>
      <c r="N26" s="430">
        <v>168124</v>
      </c>
      <c r="O26" s="430">
        <v>28532</v>
      </c>
      <c r="P26" s="430">
        <v>5971</v>
      </c>
      <c r="Q26" s="430">
        <v>25806</v>
      </c>
      <c r="R26" s="430">
        <v>46940</v>
      </c>
      <c r="S26" s="431">
        <v>1365164</v>
      </c>
      <c r="T26" s="431">
        <v>7052874</v>
      </c>
    </row>
    <row r="27" spans="1:20" ht="12.75">
      <c r="A27" s="432">
        <v>2009</v>
      </c>
      <c r="B27" s="430">
        <v>11557823</v>
      </c>
      <c r="C27" s="430">
        <v>736190</v>
      </c>
      <c r="D27" s="430">
        <v>726253</v>
      </c>
      <c r="E27" s="430">
        <v>7462</v>
      </c>
      <c r="F27" s="430">
        <v>2475</v>
      </c>
      <c r="G27" s="430">
        <v>10821633</v>
      </c>
      <c r="H27" s="430">
        <v>2827637</v>
      </c>
      <c r="I27" s="430">
        <v>346610</v>
      </c>
      <c r="J27" s="430">
        <v>57626</v>
      </c>
      <c r="K27" s="430">
        <v>4552</v>
      </c>
      <c r="L27" s="430">
        <v>145013</v>
      </c>
      <c r="M27" s="430">
        <v>25651</v>
      </c>
      <c r="N27" s="430">
        <v>173002</v>
      </c>
      <c r="O27" s="430">
        <v>41072</v>
      </c>
      <c r="P27" s="430">
        <v>9120</v>
      </c>
      <c r="Q27" s="430">
        <v>29627</v>
      </c>
      <c r="R27" s="430">
        <v>51387</v>
      </c>
      <c r="S27" s="431">
        <v>1347014</v>
      </c>
      <c r="T27" s="431">
        <v>6646982</v>
      </c>
    </row>
    <row r="28" spans="1:20" s="526" customFormat="1" ht="12.75">
      <c r="A28" s="523">
        <v>2010</v>
      </c>
      <c r="B28" s="524">
        <v>10794334</v>
      </c>
      <c r="C28" s="524">
        <v>717356</v>
      </c>
      <c r="D28" s="524">
        <v>707575</v>
      </c>
      <c r="E28" s="524">
        <v>7334</v>
      </c>
      <c r="F28" s="524">
        <v>2447</v>
      </c>
      <c r="G28" s="524">
        <v>10076978</v>
      </c>
      <c r="H28" s="524">
        <v>2695936</v>
      </c>
      <c r="I28" s="524">
        <v>359970</v>
      </c>
      <c r="J28" s="524">
        <v>55186</v>
      </c>
      <c r="K28" s="524">
        <v>2147</v>
      </c>
      <c r="L28" s="524">
        <v>140155</v>
      </c>
      <c r="M28" s="524">
        <v>24873</v>
      </c>
      <c r="N28" s="524">
        <v>170517</v>
      </c>
      <c r="O28" s="524">
        <v>38536</v>
      </c>
      <c r="P28" s="524">
        <v>8688</v>
      </c>
      <c r="Q28" s="524">
        <v>19189</v>
      </c>
      <c r="R28" s="524">
        <v>50175</v>
      </c>
      <c r="S28" s="525">
        <v>1377162</v>
      </c>
      <c r="T28" s="525">
        <v>6003880</v>
      </c>
    </row>
    <row r="29" spans="1:20" s="530" customFormat="1" ht="13.5" thickBot="1">
      <c r="A29" s="527" t="s">
        <v>463</v>
      </c>
      <c r="B29" s="528">
        <v>8457285</v>
      </c>
      <c r="C29" s="528">
        <v>462208</v>
      </c>
      <c r="D29" s="528">
        <v>453158</v>
      </c>
      <c r="E29" s="528">
        <v>6943</v>
      </c>
      <c r="F29" s="528">
        <v>2107</v>
      </c>
      <c r="G29" s="528">
        <v>7995077</v>
      </c>
      <c r="H29" s="528">
        <v>2153432</v>
      </c>
      <c r="I29" s="528">
        <v>209584</v>
      </c>
      <c r="J29" s="528">
        <v>44337</v>
      </c>
      <c r="K29" s="528">
        <v>1988</v>
      </c>
      <c r="L29" s="528">
        <v>126648</v>
      </c>
      <c r="M29" s="528">
        <v>23364</v>
      </c>
      <c r="N29" s="528">
        <v>168773</v>
      </c>
      <c r="O29" s="528">
        <v>35953</v>
      </c>
      <c r="P29" s="528">
        <v>8619</v>
      </c>
      <c r="Q29" s="528">
        <v>18295</v>
      </c>
      <c r="R29" s="528">
        <v>23660</v>
      </c>
      <c r="S29" s="529">
        <v>1193823</v>
      </c>
      <c r="T29" s="529">
        <v>4647822</v>
      </c>
    </row>
    <row r="30" ht="12.75">
      <c r="A30" s="331" t="s">
        <v>473</v>
      </c>
    </row>
    <row r="31" spans="1:5" ht="12.75">
      <c r="A31" s="629" t="s">
        <v>370</v>
      </c>
      <c r="B31" s="629"/>
      <c r="C31" s="629"/>
      <c r="D31" s="629"/>
      <c r="E31" s="629"/>
    </row>
    <row r="32" ht="12.75">
      <c r="A32" s="373" t="s">
        <v>301</v>
      </c>
    </row>
    <row r="33" spans="1:20" ht="17.25">
      <c r="A33" s="790" t="s">
        <v>381</v>
      </c>
      <c r="B33" s="790"/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</row>
    <row r="34" spans="1:20" ht="13.5" thickBot="1">
      <c r="A34" s="322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</row>
    <row r="35" spans="1:20" ht="12.75" customHeight="1">
      <c r="A35" s="793" t="s">
        <v>279</v>
      </c>
      <c r="B35" s="700" t="s">
        <v>70</v>
      </c>
      <c r="C35" s="700" t="s">
        <v>69</v>
      </c>
      <c r="D35" s="700" t="s">
        <v>384</v>
      </c>
      <c r="E35" s="700" t="s">
        <v>385</v>
      </c>
      <c r="F35" s="700" t="s">
        <v>319</v>
      </c>
      <c r="G35" s="791" t="s">
        <v>265</v>
      </c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</row>
    <row r="36" spans="1:20" ht="12.75" customHeight="1">
      <c r="A36" s="794"/>
      <c r="B36" s="701"/>
      <c r="C36" s="701"/>
      <c r="D36" s="701"/>
      <c r="E36" s="701"/>
      <c r="F36" s="701"/>
      <c r="G36" s="764" t="s">
        <v>3</v>
      </c>
      <c r="H36" s="766" t="s">
        <v>84</v>
      </c>
      <c r="I36" s="766" t="s">
        <v>386</v>
      </c>
      <c r="J36" s="766" t="s">
        <v>357</v>
      </c>
      <c r="K36" s="766" t="s">
        <v>358</v>
      </c>
      <c r="L36" s="766" t="s">
        <v>387</v>
      </c>
      <c r="M36" s="766" t="s">
        <v>359</v>
      </c>
      <c r="N36" s="766" t="s">
        <v>388</v>
      </c>
      <c r="O36" s="766" t="s">
        <v>389</v>
      </c>
      <c r="P36" s="766" t="s">
        <v>367</v>
      </c>
      <c r="Q36" s="766" t="s">
        <v>362</v>
      </c>
      <c r="R36" s="766" t="s">
        <v>390</v>
      </c>
      <c r="S36" s="740" t="s">
        <v>29</v>
      </c>
      <c r="T36" s="740" t="s">
        <v>30</v>
      </c>
    </row>
    <row r="37" spans="1:20" ht="64.5" customHeight="1" thickBot="1">
      <c r="A37" s="795"/>
      <c r="B37" s="702"/>
      <c r="C37" s="702"/>
      <c r="D37" s="702"/>
      <c r="E37" s="702"/>
      <c r="F37" s="702"/>
      <c r="G37" s="736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9"/>
      <c r="T37" s="769"/>
    </row>
    <row r="38" spans="1:20" ht="12.75">
      <c r="A38" s="323">
        <v>2005</v>
      </c>
      <c r="B38" s="326">
        <v>4.040955410116089</v>
      </c>
      <c r="C38" s="326">
        <v>4.259726790260389</v>
      </c>
      <c r="D38" s="326">
        <v>4.258383480884</v>
      </c>
      <c r="E38" s="326">
        <v>4.613326686606846</v>
      </c>
      <c r="F38" s="326">
        <v>3.7807123034227565</v>
      </c>
      <c r="G38" s="326">
        <v>4.0228677694369415</v>
      </c>
      <c r="H38" s="326">
        <v>4.1013473256327995</v>
      </c>
      <c r="I38" s="326">
        <v>4.1650041191147595</v>
      </c>
      <c r="J38" s="326">
        <v>4.159214731066589</v>
      </c>
      <c r="K38" s="326">
        <v>4.027691520218393</v>
      </c>
      <c r="L38" s="326">
        <v>4.6827397581355275</v>
      </c>
      <c r="M38" s="326">
        <v>4.306395106616672</v>
      </c>
      <c r="N38" s="326">
        <v>3.502158309633997</v>
      </c>
      <c r="O38" s="326">
        <v>4.7103916778311925</v>
      </c>
      <c r="P38" s="326">
        <v>3.7921578413787724</v>
      </c>
      <c r="Q38" s="326">
        <v>4.016789379930444</v>
      </c>
      <c r="R38" s="326">
        <v>4.247042478077668</v>
      </c>
      <c r="S38" s="340">
        <v>4.512033764047316</v>
      </c>
      <c r="T38" s="340">
        <v>3.888724289704551</v>
      </c>
    </row>
    <row r="39" spans="1:20" ht="12.75">
      <c r="A39" s="323">
        <v>2006</v>
      </c>
      <c r="B39" s="326">
        <v>3.591675171240375</v>
      </c>
      <c r="C39" s="326">
        <v>4.120370456513671</v>
      </c>
      <c r="D39" s="326">
        <v>4.123099604467835</v>
      </c>
      <c r="E39" s="326">
        <v>3.804715127701375</v>
      </c>
      <c r="F39" s="326">
        <v>4.0927105666156205</v>
      </c>
      <c r="G39" s="326">
        <v>3.5502297301399435</v>
      </c>
      <c r="H39" s="326">
        <v>3.663406791816194</v>
      </c>
      <c r="I39" s="326">
        <v>3.6400419955560857</v>
      </c>
      <c r="J39" s="326">
        <v>3.292178919100369</v>
      </c>
      <c r="K39" s="326">
        <v>3.1180333389459505</v>
      </c>
      <c r="L39" s="326">
        <v>3.9355916363777474</v>
      </c>
      <c r="M39" s="326">
        <v>3.418932751893505</v>
      </c>
      <c r="N39" s="326">
        <v>3.963243021156428</v>
      </c>
      <c r="O39" s="326">
        <v>3.7429156695453125</v>
      </c>
      <c r="P39" s="326">
        <v>4.3853263122978685</v>
      </c>
      <c r="Q39" s="326">
        <v>3.1338992642897563</v>
      </c>
      <c r="R39" s="326">
        <v>3.8812027034513323</v>
      </c>
      <c r="S39" s="340">
        <v>3.6170576768941305</v>
      </c>
      <c r="T39" s="340">
        <v>3.4873669428500063</v>
      </c>
    </row>
    <row r="40" spans="1:20" ht="12.75">
      <c r="A40" s="323">
        <v>2007</v>
      </c>
      <c r="B40" s="326">
        <v>4.206039432836981</v>
      </c>
      <c r="C40" s="326">
        <v>4.623884565563477</v>
      </c>
      <c r="D40" s="326">
        <v>4.625817724209851</v>
      </c>
      <c r="E40" s="326">
        <v>4.636596224288532</v>
      </c>
      <c r="F40" s="326">
        <v>4.228211342704799</v>
      </c>
      <c r="G40" s="326">
        <v>4.174730403676952</v>
      </c>
      <c r="H40" s="326">
        <v>4.277990834511866</v>
      </c>
      <c r="I40" s="326">
        <v>4.361738503850385</v>
      </c>
      <c r="J40" s="326">
        <v>4.530520780376207</v>
      </c>
      <c r="K40" s="326">
        <v>4.438001807151155</v>
      </c>
      <c r="L40" s="326">
        <v>5.182333339005451</v>
      </c>
      <c r="M40" s="326">
        <v>4.2570372214138015</v>
      </c>
      <c r="N40" s="326">
        <v>4.158819655843668</v>
      </c>
      <c r="O40" s="326">
        <v>5.34184410767952</v>
      </c>
      <c r="P40" s="326">
        <v>4.45457825329684</v>
      </c>
      <c r="Q40" s="326">
        <v>4.982016672636687</v>
      </c>
      <c r="R40" s="326">
        <v>4.569139832956873</v>
      </c>
      <c r="S40" s="340">
        <v>5.589832222988705</v>
      </c>
      <c r="T40" s="340">
        <v>3.8326706705639895</v>
      </c>
    </row>
    <row r="41" spans="1:20" ht="12.75">
      <c r="A41" s="323">
        <v>2008</v>
      </c>
      <c r="B41" s="326">
        <v>3.6</v>
      </c>
      <c r="C41" s="326">
        <v>3.96</v>
      </c>
      <c r="D41" s="326">
        <v>3.96</v>
      </c>
      <c r="E41" s="326">
        <v>3.99</v>
      </c>
      <c r="F41" s="326">
        <v>3.86</v>
      </c>
      <c r="G41" s="326">
        <v>3.57</v>
      </c>
      <c r="H41" s="326">
        <v>3.39</v>
      </c>
      <c r="I41" s="326">
        <v>3.25</v>
      </c>
      <c r="J41" s="326">
        <v>3.18</v>
      </c>
      <c r="K41" s="326">
        <v>2.66</v>
      </c>
      <c r="L41" s="326">
        <v>3.59</v>
      </c>
      <c r="M41" s="326">
        <v>2.94</v>
      </c>
      <c r="N41" s="326">
        <v>2.88</v>
      </c>
      <c r="O41" s="326">
        <v>3.41</v>
      </c>
      <c r="P41" s="326">
        <v>3.42</v>
      </c>
      <c r="Q41" s="326">
        <v>2.35</v>
      </c>
      <c r="R41" s="326">
        <v>3.52</v>
      </c>
      <c r="S41" s="340">
        <v>3.62</v>
      </c>
      <c r="T41" s="340">
        <v>3.64</v>
      </c>
    </row>
    <row r="42" spans="1:20" s="143" customFormat="1" ht="12.75">
      <c r="A42" s="432">
        <v>2009</v>
      </c>
      <c r="B42" s="433">
        <v>2.24</v>
      </c>
      <c r="C42" s="433">
        <v>2.06</v>
      </c>
      <c r="D42" s="433">
        <v>2.05</v>
      </c>
      <c r="E42" s="433">
        <v>2.5</v>
      </c>
      <c r="F42" s="433">
        <v>1.19</v>
      </c>
      <c r="G42" s="433">
        <v>2.06</v>
      </c>
      <c r="H42" s="433">
        <v>2.27</v>
      </c>
      <c r="I42" s="433">
        <v>1.81</v>
      </c>
      <c r="J42" s="433">
        <v>2.08</v>
      </c>
      <c r="K42" s="433">
        <v>2.47</v>
      </c>
      <c r="L42" s="433">
        <v>3.08</v>
      </c>
      <c r="M42" s="433">
        <v>2.28</v>
      </c>
      <c r="N42" s="433">
        <v>1.68</v>
      </c>
      <c r="O42" s="433">
        <v>3.26</v>
      </c>
      <c r="P42" s="433">
        <v>2.02</v>
      </c>
      <c r="Q42" s="433">
        <v>2.22</v>
      </c>
      <c r="R42" s="433">
        <v>2.13</v>
      </c>
      <c r="S42" s="434">
        <v>3.49</v>
      </c>
      <c r="T42" s="434">
        <v>2.07</v>
      </c>
    </row>
    <row r="43" spans="1:20" s="530" customFormat="1" ht="12.75">
      <c r="A43" s="523">
        <v>2010</v>
      </c>
      <c r="B43" s="531">
        <v>1.48</v>
      </c>
      <c r="C43" s="531">
        <v>1.39</v>
      </c>
      <c r="D43" s="531">
        <v>1.39</v>
      </c>
      <c r="E43" s="531">
        <v>1.1</v>
      </c>
      <c r="F43" s="531">
        <v>1.73</v>
      </c>
      <c r="G43" s="531">
        <v>1.49</v>
      </c>
      <c r="H43" s="531">
        <v>1.31</v>
      </c>
      <c r="I43" s="531">
        <v>1.37</v>
      </c>
      <c r="J43" s="531">
        <v>1.78</v>
      </c>
      <c r="K43" s="531">
        <v>2.1</v>
      </c>
      <c r="L43" s="531">
        <v>1.53</v>
      </c>
      <c r="M43" s="531">
        <v>2.54</v>
      </c>
      <c r="N43" s="531">
        <v>1.06</v>
      </c>
      <c r="O43" s="531">
        <v>1.37</v>
      </c>
      <c r="P43" s="531">
        <v>1.8</v>
      </c>
      <c r="Q43" s="531">
        <v>0.96</v>
      </c>
      <c r="R43" s="531">
        <v>1.36</v>
      </c>
      <c r="S43" s="532">
        <v>1.5</v>
      </c>
      <c r="T43" s="532">
        <v>1.57</v>
      </c>
    </row>
    <row r="44" spans="1:20" s="526" customFormat="1" ht="13.5" thickBot="1">
      <c r="A44" s="527" t="s">
        <v>463</v>
      </c>
      <c r="B44" s="531">
        <v>2.25</v>
      </c>
      <c r="C44" s="531">
        <v>2.45</v>
      </c>
      <c r="D44" s="531">
        <v>2.45</v>
      </c>
      <c r="E44" s="531">
        <v>1.97</v>
      </c>
      <c r="F44" s="531">
        <v>4.37</v>
      </c>
      <c r="G44" s="531">
        <v>2.24</v>
      </c>
      <c r="H44" s="531">
        <v>2.53</v>
      </c>
      <c r="I44" s="531">
        <v>2.24</v>
      </c>
      <c r="J44" s="531">
        <v>1.74</v>
      </c>
      <c r="K44" s="531">
        <v>1.83</v>
      </c>
      <c r="L44" s="531">
        <v>1.91</v>
      </c>
      <c r="M44" s="531">
        <v>1.44</v>
      </c>
      <c r="N44" s="531">
        <v>5.12</v>
      </c>
      <c r="O44" s="531">
        <v>1.34</v>
      </c>
      <c r="P44" s="531">
        <v>2.5</v>
      </c>
      <c r="Q44" s="531">
        <v>1.31</v>
      </c>
      <c r="R44" s="531">
        <v>2.21</v>
      </c>
      <c r="S44" s="532">
        <v>1.61</v>
      </c>
      <c r="T44" s="532">
        <v>2.26</v>
      </c>
    </row>
    <row r="45" spans="1:20" ht="15" customHeight="1">
      <c r="A45" s="796" t="s">
        <v>382</v>
      </c>
      <c r="B45" s="797"/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</row>
    <row r="46" ht="12.75">
      <c r="A46" s="385" t="s">
        <v>475</v>
      </c>
    </row>
    <row r="47" spans="1:5" ht="12.75">
      <c r="A47" s="629" t="s">
        <v>370</v>
      </c>
      <c r="B47" s="629"/>
      <c r="C47" s="629"/>
      <c r="D47" s="629"/>
      <c r="E47" s="629"/>
    </row>
    <row r="48" spans="1:20" ht="12" customHeight="1">
      <c r="A48" s="373" t="s">
        <v>301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</row>
    <row r="49" spans="1:20" ht="15">
      <c r="A49" s="790" t="s">
        <v>311</v>
      </c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</row>
    <row r="50" spans="1:20" ht="13.5" thickBot="1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</row>
    <row r="51" spans="1:20" ht="12.75" customHeight="1">
      <c r="A51" s="793" t="s">
        <v>279</v>
      </c>
      <c r="B51" s="700" t="s">
        <v>70</v>
      </c>
      <c r="C51" s="700" t="s">
        <v>69</v>
      </c>
      <c r="D51" s="700" t="s">
        <v>384</v>
      </c>
      <c r="E51" s="700" t="s">
        <v>385</v>
      </c>
      <c r="F51" s="700" t="s">
        <v>319</v>
      </c>
      <c r="G51" s="791" t="s">
        <v>265</v>
      </c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</row>
    <row r="52" spans="1:20" ht="12.75" customHeight="1">
      <c r="A52" s="794"/>
      <c r="B52" s="701"/>
      <c r="C52" s="701"/>
      <c r="D52" s="701"/>
      <c r="E52" s="701"/>
      <c r="F52" s="701"/>
      <c r="G52" s="764" t="s">
        <v>3</v>
      </c>
      <c r="H52" s="766" t="s">
        <v>84</v>
      </c>
      <c r="I52" s="766" t="s">
        <v>386</v>
      </c>
      <c r="J52" s="766" t="s">
        <v>357</v>
      </c>
      <c r="K52" s="766" t="s">
        <v>358</v>
      </c>
      <c r="L52" s="766" t="s">
        <v>387</v>
      </c>
      <c r="M52" s="766" t="s">
        <v>359</v>
      </c>
      <c r="N52" s="766" t="s">
        <v>388</v>
      </c>
      <c r="O52" s="766" t="s">
        <v>389</v>
      </c>
      <c r="P52" s="766" t="s">
        <v>367</v>
      </c>
      <c r="Q52" s="766" t="s">
        <v>362</v>
      </c>
      <c r="R52" s="766" t="s">
        <v>390</v>
      </c>
      <c r="S52" s="740" t="s">
        <v>29</v>
      </c>
      <c r="T52" s="740" t="s">
        <v>30</v>
      </c>
    </row>
    <row r="53" spans="1:20" ht="64.5" customHeight="1" thickBot="1">
      <c r="A53" s="795"/>
      <c r="B53" s="702"/>
      <c r="C53" s="702"/>
      <c r="D53" s="702"/>
      <c r="E53" s="702"/>
      <c r="F53" s="702"/>
      <c r="G53" s="736"/>
      <c r="H53" s="767"/>
      <c r="I53" s="767"/>
      <c r="J53" s="767"/>
      <c r="K53" s="767"/>
      <c r="L53" s="767"/>
      <c r="M53" s="767"/>
      <c r="N53" s="767"/>
      <c r="O53" s="767"/>
      <c r="P53" s="767"/>
      <c r="Q53" s="767"/>
      <c r="R53" s="767"/>
      <c r="S53" s="769"/>
      <c r="T53" s="769"/>
    </row>
    <row r="54" spans="1:20" ht="12.75">
      <c r="A54" s="323">
        <v>2005</v>
      </c>
      <c r="B54" s="298">
        <v>1751.8504176568097</v>
      </c>
      <c r="C54" s="298">
        <v>1770.7818059845595</v>
      </c>
      <c r="D54" s="298" t="s">
        <v>0</v>
      </c>
      <c r="E54" s="298" t="s">
        <v>0</v>
      </c>
      <c r="F54" s="298" t="s">
        <v>0</v>
      </c>
      <c r="G54" s="298">
        <v>1750.2852030962767</v>
      </c>
      <c r="H54" s="298">
        <v>1754.5273178185366</v>
      </c>
      <c r="I54" s="298" t="s">
        <v>0</v>
      </c>
      <c r="J54" s="298" t="s">
        <v>0</v>
      </c>
      <c r="K54" s="298" t="s">
        <v>0</v>
      </c>
      <c r="L54" s="298" t="s">
        <v>0</v>
      </c>
      <c r="M54" s="298" t="s">
        <v>0</v>
      </c>
      <c r="N54" s="298" t="s">
        <v>0</v>
      </c>
      <c r="O54" s="298" t="s">
        <v>0</v>
      </c>
      <c r="P54" s="298" t="s">
        <v>0</v>
      </c>
      <c r="Q54" s="298" t="s">
        <v>0</v>
      </c>
      <c r="R54" s="298" t="s">
        <v>0</v>
      </c>
      <c r="S54" s="299">
        <v>1747.0850333857827</v>
      </c>
      <c r="T54" s="299">
        <v>1749.0024697016158</v>
      </c>
    </row>
    <row r="55" spans="1:20" ht="12.75">
      <c r="A55" s="323">
        <v>2006</v>
      </c>
      <c r="B55" s="298">
        <v>1750.2289381059672</v>
      </c>
      <c r="C55" s="298">
        <v>1767.3540677966103</v>
      </c>
      <c r="D55" s="298" t="s">
        <v>0</v>
      </c>
      <c r="E55" s="298" t="s">
        <v>0</v>
      </c>
      <c r="F55" s="298" t="s">
        <v>0</v>
      </c>
      <c r="G55" s="298">
        <v>1748.8864662252809</v>
      </c>
      <c r="H55" s="298">
        <v>1753.243831415743</v>
      </c>
      <c r="I55" s="298" t="s">
        <v>0</v>
      </c>
      <c r="J55" s="298" t="s">
        <v>0</v>
      </c>
      <c r="K55" s="298" t="s">
        <v>0</v>
      </c>
      <c r="L55" s="298" t="s">
        <v>0</v>
      </c>
      <c r="M55" s="298" t="s">
        <v>0</v>
      </c>
      <c r="N55" s="298" t="s">
        <v>0</v>
      </c>
      <c r="O55" s="298" t="s">
        <v>0</v>
      </c>
      <c r="P55" s="298" t="s">
        <v>0</v>
      </c>
      <c r="Q55" s="298" t="s">
        <v>0</v>
      </c>
      <c r="R55" s="298" t="s">
        <v>0</v>
      </c>
      <c r="S55" s="299">
        <v>1745.216977865381</v>
      </c>
      <c r="T55" s="299">
        <v>1747.693263552906</v>
      </c>
    </row>
    <row r="56" spans="1:20" ht="12.75">
      <c r="A56" s="323">
        <v>2007</v>
      </c>
      <c r="B56" s="298">
        <v>1748.2544338851033</v>
      </c>
      <c r="C56" s="298">
        <v>1769.4143400638775</v>
      </c>
      <c r="D56" s="298" t="s">
        <v>0</v>
      </c>
      <c r="E56" s="298" t="s">
        <v>0</v>
      </c>
      <c r="F56" s="298" t="s">
        <v>0</v>
      </c>
      <c r="G56" s="298">
        <v>1746.668927515191</v>
      </c>
      <c r="H56" s="298">
        <v>1752.0353053030374</v>
      </c>
      <c r="I56" s="298" t="s">
        <v>0</v>
      </c>
      <c r="J56" s="298" t="s">
        <v>0</v>
      </c>
      <c r="K56" s="298" t="s">
        <v>0</v>
      </c>
      <c r="L56" s="298" t="s">
        <v>0</v>
      </c>
      <c r="M56" s="298" t="s">
        <v>0</v>
      </c>
      <c r="N56" s="298" t="s">
        <v>0</v>
      </c>
      <c r="O56" s="298" t="s">
        <v>0</v>
      </c>
      <c r="P56" s="298" t="s">
        <v>0</v>
      </c>
      <c r="Q56" s="298" t="s">
        <v>0</v>
      </c>
      <c r="R56" s="298" t="s">
        <v>0</v>
      </c>
      <c r="S56" s="299">
        <v>1745.6979370047982</v>
      </c>
      <c r="T56" s="299">
        <v>1744.4893488950618</v>
      </c>
    </row>
    <row r="57" spans="1:20" ht="12.75">
      <c r="A57" s="323">
        <v>2008</v>
      </c>
      <c r="B57" s="298">
        <v>1749</v>
      </c>
      <c r="C57" s="298">
        <v>1768.9</v>
      </c>
      <c r="D57" s="219">
        <v>1769.7</v>
      </c>
      <c r="E57" s="219">
        <v>1691.8</v>
      </c>
      <c r="F57" s="219">
        <v>1780</v>
      </c>
      <c r="G57" s="298">
        <v>1747.7</v>
      </c>
      <c r="H57" s="298">
        <v>1750.8</v>
      </c>
      <c r="I57" s="219">
        <v>1781</v>
      </c>
      <c r="J57" s="219">
        <v>1750.5</v>
      </c>
      <c r="K57" s="219">
        <v>1662.2</v>
      </c>
      <c r="L57" s="219">
        <v>1754.3</v>
      </c>
      <c r="M57" s="219">
        <v>1732.5</v>
      </c>
      <c r="N57" s="219">
        <v>1770.4</v>
      </c>
      <c r="O57" s="219">
        <v>1750.6</v>
      </c>
      <c r="P57" s="219">
        <v>1782.3</v>
      </c>
      <c r="Q57" s="219">
        <v>1689.7</v>
      </c>
      <c r="R57" s="219">
        <v>1688.6</v>
      </c>
      <c r="S57" s="299">
        <v>1745.4</v>
      </c>
      <c r="T57" s="299">
        <v>1747</v>
      </c>
    </row>
    <row r="58" spans="1:20" ht="12.75">
      <c r="A58" s="432">
        <v>2009</v>
      </c>
      <c r="B58" s="219">
        <v>1751</v>
      </c>
      <c r="C58" s="219">
        <v>1769.5</v>
      </c>
      <c r="D58" s="219">
        <v>1770.2</v>
      </c>
      <c r="E58" s="219">
        <v>1675.9</v>
      </c>
      <c r="F58" s="219">
        <v>1783.3</v>
      </c>
      <c r="G58" s="463">
        <v>1749.7</v>
      </c>
      <c r="H58" s="463">
        <v>1751.2364144355736</v>
      </c>
      <c r="I58" s="219">
        <v>1780.6</v>
      </c>
      <c r="J58" s="219">
        <v>1758.9</v>
      </c>
      <c r="K58" s="219">
        <v>1664.1</v>
      </c>
      <c r="L58" s="219">
        <v>1753.7</v>
      </c>
      <c r="M58" s="219">
        <v>1734.7</v>
      </c>
      <c r="N58" s="219">
        <v>1770.4</v>
      </c>
      <c r="O58" s="219">
        <v>1750.6</v>
      </c>
      <c r="P58" s="219">
        <v>1786.1</v>
      </c>
      <c r="Q58" s="219">
        <v>1687.5</v>
      </c>
      <c r="R58" s="219">
        <v>1709.8</v>
      </c>
      <c r="S58" s="464">
        <v>1737.9137074493794</v>
      </c>
      <c r="T58" s="464">
        <v>1751.4</v>
      </c>
    </row>
    <row r="59" spans="1:20" s="526" customFormat="1" ht="12.75">
      <c r="A59" s="523">
        <v>2010</v>
      </c>
      <c r="B59" s="205">
        <v>1751.2</v>
      </c>
      <c r="C59" s="205">
        <v>1771.6</v>
      </c>
      <c r="D59" s="205">
        <v>1772.5</v>
      </c>
      <c r="E59" s="205">
        <v>1681.4</v>
      </c>
      <c r="F59" s="205">
        <v>1780.6</v>
      </c>
      <c r="G59" s="226">
        <v>1749.7</v>
      </c>
      <c r="H59" s="226">
        <v>1752.9</v>
      </c>
      <c r="I59" s="205">
        <v>1783.9</v>
      </c>
      <c r="J59" s="205">
        <v>1754.2</v>
      </c>
      <c r="K59" s="205">
        <v>1673.8</v>
      </c>
      <c r="L59" s="205">
        <v>1754.6</v>
      </c>
      <c r="M59" s="205">
        <v>1734.7</v>
      </c>
      <c r="N59" s="205">
        <v>1771.4</v>
      </c>
      <c r="O59" s="205">
        <v>1750.6</v>
      </c>
      <c r="P59" s="205">
        <v>1787.4</v>
      </c>
      <c r="Q59" s="205">
        <v>1683.2</v>
      </c>
      <c r="R59" s="205">
        <v>1702.8</v>
      </c>
      <c r="S59" s="228">
        <v>1738</v>
      </c>
      <c r="T59" s="228">
        <v>1751</v>
      </c>
    </row>
    <row r="60" spans="1:20" s="530" customFormat="1" ht="13.5" thickBot="1">
      <c r="A60" s="527" t="s">
        <v>463</v>
      </c>
      <c r="B60" s="209">
        <v>1754.2</v>
      </c>
      <c r="C60" s="209">
        <v>1776.8</v>
      </c>
      <c r="D60" s="209">
        <v>1778.3</v>
      </c>
      <c r="E60" s="209">
        <v>1679.6</v>
      </c>
      <c r="F60" s="209">
        <v>1772</v>
      </c>
      <c r="G60" s="209">
        <v>1752.9</v>
      </c>
      <c r="H60" s="454">
        <v>1750.9</v>
      </c>
      <c r="I60" s="209">
        <v>1787.7</v>
      </c>
      <c r="J60" s="209">
        <v>1750.7</v>
      </c>
      <c r="K60" s="209">
        <v>1665.8</v>
      </c>
      <c r="L60" s="209">
        <v>1752.8</v>
      </c>
      <c r="M60" s="209">
        <v>1736.7</v>
      </c>
      <c r="N60" s="209">
        <v>1764.7</v>
      </c>
      <c r="O60" s="209">
        <v>1751.7</v>
      </c>
      <c r="P60" s="209">
        <v>1787.6</v>
      </c>
      <c r="Q60" s="209">
        <v>1680</v>
      </c>
      <c r="R60" s="209">
        <v>1648.1</v>
      </c>
      <c r="S60" s="533">
        <v>1737.3</v>
      </c>
      <c r="T60" s="533">
        <v>1757.8</v>
      </c>
    </row>
    <row r="61" ht="12.75">
      <c r="A61" s="331" t="s">
        <v>476</v>
      </c>
    </row>
    <row r="62" spans="1:5" ht="12.75">
      <c r="A62" s="629" t="s">
        <v>370</v>
      </c>
      <c r="B62" s="629"/>
      <c r="C62" s="629"/>
      <c r="D62" s="629"/>
      <c r="E62" s="629"/>
    </row>
    <row r="63" ht="12.75">
      <c r="A63" s="373" t="s">
        <v>301</v>
      </c>
    </row>
    <row r="64" spans="1:2" ht="12.75">
      <c r="A64" s="789"/>
      <c r="B64" s="789"/>
    </row>
  </sheetData>
  <mergeCells count="95">
    <mergeCell ref="A62:E62"/>
    <mergeCell ref="A47:E47"/>
    <mergeCell ref="A31:E31"/>
    <mergeCell ref="A16:E16"/>
    <mergeCell ref="B35:B37"/>
    <mergeCell ref="E20:E22"/>
    <mergeCell ref="E35:E37"/>
    <mergeCell ref="A18:T18"/>
    <mergeCell ref="A20:A22"/>
    <mergeCell ref="B20:B22"/>
    <mergeCell ref="A51:A53"/>
    <mergeCell ref="B51:B53"/>
    <mergeCell ref="F51:F53"/>
    <mergeCell ref="G51:T51"/>
    <mergeCell ref="G52:G53"/>
    <mergeCell ref="J52:J53"/>
    <mergeCell ref="E51:E53"/>
    <mergeCell ref="F35:F37"/>
    <mergeCell ref="C51:C53"/>
    <mergeCell ref="D51:D53"/>
    <mergeCell ref="A1:T1"/>
    <mergeCell ref="A3:T3"/>
    <mergeCell ref="B5:B7"/>
    <mergeCell ref="A5:A7"/>
    <mergeCell ref="F5:F7"/>
    <mergeCell ref="T6:T7"/>
    <mergeCell ref="G5:T5"/>
    <mergeCell ref="F20:F22"/>
    <mergeCell ref="C20:C22"/>
    <mergeCell ref="D20:D22"/>
    <mergeCell ref="H6:H7"/>
    <mergeCell ref="H21:H22"/>
    <mergeCell ref="G6:G7"/>
    <mergeCell ref="C5:C7"/>
    <mergeCell ref="D5:D7"/>
    <mergeCell ref="E5:E7"/>
    <mergeCell ref="H36:H37"/>
    <mergeCell ref="H52:H53"/>
    <mergeCell ref="G20:T20"/>
    <mergeCell ref="G21:G22"/>
    <mergeCell ref="R21:R22"/>
    <mergeCell ref="R36:R37"/>
    <mergeCell ref="T36:T37"/>
    <mergeCell ref="T21:T22"/>
    <mergeCell ref="R52:R53"/>
    <mergeCell ref="A49:T49"/>
    <mergeCell ref="R6:R7"/>
    <mergeCell ref="K52:K53"/>
    <mergeCell ref="T52:T53"/>
    <mergeCell ref="I6:I7"/>
    <mergeCell ref="I21:I22"/>
    <mergeCell ref="I36:I37"/>
    <mergeCell ref="I52:I53"/>
    <mergeCell ref="A45:T45"/>
    <mergeCell ref="C35:C37"/>
    <mergeCell ref="D35:D37"/>
    <mergeCell ref="J6:J7"/>
    <mergeCell ref="K6:K7"/>
    <mergeCell ref="K21:K22"/>
    <mergeCell ref="K36:K37"/>
    <mergeCell ref="J21:J22"/>
    <mergeCell ref="J36:J37"/>
    <mergeCell ref="A33:T33"/>
    <mergeCell ref="G35:T35"/>
    <mergeCell ref="G36:G37"/>
    <mergeCell ref="A35:A37"/>
    <mergeCell ref="L6:L7"/>
    <mergeCell ref="L21:L22"/>
    <mergeCell ref="L36:L37"/>
    <mergeCell ref="L52:L53"/>
    <mergeCell ref="M6:M7"/>
    <mergeCell ref="M21:M22"/>
    <mergeCell ref="M36:M37"/>
    <mergeCell ref="M52:M53"/>
    <mergeCell ref="N6:N7"/>
    <mergeCell ref="N21:N22"/>
    <mergeCell ref="N36:N37"/>
    <mergeCell ref="N52:N53"/>
    <mergeCell ref="P21:P22"/>
    <mergeCell ref="P36:P37"/>
    <mergeCell ref="P52:P53"/>
    <mergeCell ref="O6:O7"/>
    <mergeCell ref="O21:O22"/>
    <mergeCell ref="O36:O37"/>
    <mergeCell ref="O52:O53"/>
    <mergeCell ref="A64:B64"/>
    <mergeCell ref="S6:S7"/>
    <mergeCell ref="S21:S22"/>
    <mergeCell ref="S36:S37"/>
    <mergeCell ref="S52:S53"/>
    <mergeCell ref="Q6:Q7"/>
    <mergeCell ref="Q21:Q22"/>
    <mergeCell ref="Q36:Q37"/>
    <mergeCell ref="Q52:Q53"/>
    <mergeCell ref="P6:P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AE30"/>
  <sheetViews>
    <sheetView showGridLines="0" view="pageBreakPreview" zoomScale="75" zoomScaleNormal="75" zoomScaleSheetLayoutView="75" workbookViewId="0" topLeftCell="A2">
      <selection activeCell="G35" sqref="G35"/>
    </sheetView>
  </sheetViews>
  <sheetFormatPr defaultColWidth="12.57421875" defaultRowHeight="12.75"/>
  <cols>
    <col min="1" max="1" width="11.28125" style="9" customWidth="1"/>
    <col min="2" max="2" width="13.7109375" style="9" customWidth="1"/>
    <col min="3" max="3" width="12.28125" style="9" customWidth="1"/>
    <col min="4" max="4" width="13.28125" style="9" customWidth="1"/>
    <col min="5" max="5" width="16.28125" style="9" bestFit="1" customWidth="1"/>
    <col min="6" max="6" width="18.7109375" style="9" bestFit="1" customWidth="1"/>
    <col min="7" max="7" width="15.140625" style="9" customWidth="1"/>
    <col min="8" max="8" width="13.00390625" style="9" customWidth="1"/>
    <col min="9" max="9" width="14.00390625" style="9" customWidth="1"/>
    <col min="10" max="10" width="17.57421875" style="9" customWidth="1"/>
    <col min="11" max="11" width="11.421875" style="9" customWidth="1"/>
    <col min="12" max="12" width="18.28125" style="9" customWidth="1"/>
    <col min="13" max="13" width="20.421875" style="9" bestFit="1" customWidth="1"/>
    <col min="14" max="14" width="16.140625" style="9" customWidth="1"/>
    <col min="15" max="15" width="21.57421875" style="9" bestFit="1" customWidth="1"/>
    <col min="16" max="16" width="17.140625" style="9" customWidth="1"/>
    <col min="17" max="17" width="17.28125" style="9" customWidth="1"/>
    <col min="18" max="18" width="20.421875" style="9" bestFit="1" customWidth="1"/>
    <col min="19" max="19" width="22.28125" style="9" bestFit="1" customWidth="1"/>
    <col min="20" max="20" width="14.421875" style="9" bestFit="1" customWidth="1"/>
    <col min="21" max="21" width="14.00390625" style="9" bestFit="1" customWidth="1"/>
    <col min="22" max="22" width="15.8515625" style="9" bestFit="1" customWidth="1"/>
    <col min="23" max="23" width="13.421875" style="9" bestFit="1" customWidth="1"/>
    <col min="24" max="24" width="13.57421875" style="9" customWidth="1"/>
    <col min="25" max="25" width="12.421875" style="9" customWidth="1"/>
    <col min="26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19"/>
      <c r="AA1" s="19"/>
      <c r="AB1"/>
      <c r="AC1"/>
      <c r="AD1"/>
      <c r="AE1"/>
    </row>
    <row r="3" spans="1:25" ht="15">
      <c r="A3" s="801" t="s">
        <v>345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</row>
    <row r="4" spans="1:25" ht="13.5" thickBo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</row>
    <row r="5" spans="1:25" ht="12.75">
      <c r="A5" s="802" t="s">
        <v>1</v>
      </c>
      <c r="B5" s="810" t="s">
        <v>3</v>
      </c>
      <c r="C5" s="802"/>
      <c r="D5" s="807" t="s">
        <v>171</v>
      </c>
      <c r="E5" s="808"/>
      <c r="F5" s="808"/>
      <c r="G5" s="808"/>
      <c r="H5" s="808"/>
      <c r="I5" s="809"/>
      <c r="J5" s="807" t="s">
        <v>71</v>
      </c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9"/>
      <c r="X5" s="814" t="s">
        <v>72</v>
      </c>
      <c r="Y5" s="815"/>
    </row>
    <row r="6" spans="1:25" ht="12.75" customHeight="1">
      <c r="A6" s="803"/>
      <c r="B6" s="811"/>
      <c r="C6" s="803"/>
      <c r="D6" s="740" t="s">
        <v>68</v>
      </c>
      <c r="E6" s="805"/>
      <c r="F6" s="740" t="s">
        <v>272</v>
      </c>
      <c r="G6" s="805"/>
      <c r="H6" s="740" t="s">
        <v>31</v>
      </c>
      <c r="I6" s="805"/>
      <c r="J6" s="740" t="s">
        <v>68</v>
      </c>
      <c r="K6" s="805"/>
      <c r="L6" s="740" t="s">
        <v>303</v>
      </c>
      <c r="M6" s="805"/>
      <c r="N6" s="740" t="s">
        <v>304</v>
      </c>
      <c r="O6" s="805"/>
      <c r="P6" s="740" t="s">
        <v>305</v>
      </c>
      <c r="Q6" s="805"/>
      <c r="R6" s="740" t="s">
        <v>306</v>
      </c>
      <c r="S6" s="805"/>
      <c r="T6" s="740" t="s">
        <v>307</v>
      </c>
      <c r="U6" s="805"/>
      <c r="V6" s="740" t="s">
        <v>234</v>
      </c>
      <c r="W6" s="805"/>
      <c r="X6" s="768"/>
      <c r="Y6" s="816"/>
    </row>
    <row r="7" spans="1:25" ht="12.75">
      <c r="A7" s="803"/>
      <c r="B7" s="811"/>
      <c r="C7" s="803"/>
      <c r="D7" s="768"/>
      <c r="E7" s="806"/>
      <c r="F7" s="768"/>
      <c r="G7" s="806"/>
      <c r="H7" s="768"/>
      <c r="I7" s="806"/>
      <c r="J7" s="768"/>
      <c r="K7" s="806"/>
      <c r="L7" s="768"/>
      <c r="M7" s="806"/>
      <c r="N7" s="768"/>
      <c r="O7" s="806"/>
      <c r="P7" s="768"/>
      <c r="Q7" s="806"/>
      <c r="R7" s="768"/>
      <c r="S7" s="806"/>
      <c r="T7" s="768"/>
      <c r="U7" s="806"/>
      <c r="V7" s="768"/>
      <c r="W7" s="806"/>
      <c r="X7" s="768"/>
      <c r="Y7" s="816"/>
    </row>
    <row r="8" spans="1:25" ht="12.75">
      <c r="A8" s="803"/>
      <c r="B8" s="811"/>
      <c r="C8" s="803"/>
      <c r="D8" s="768"/>
      <c r="E8" s="806"/>
      <c r="F8" s="768"/>
      <c r="G8" s="806"/>
      <c r="H8" s="768"/>
      <c r="I8" s="806"/>
      <c r="J8" s="768"/>
      <c r="K8" s="806"/>
      <c r="L8" s="768"/>
      <c r="M8" s="806"/>
      <c r="N8" s="768"/>
      <c r="O8" s="806"/>
      <c r="P8" s="768"/>
      <c r="Q8" s="806"/>
      <c r="R8" s="768"/>
      <c r="S8" s="806"/>
      <c r="T8" s="768"/>
      <c r="U8" s="806"/>
      <c r="V8" s="768"/>
      <c r="W8" s="806"/>
      <c r="X8" s="768"/>
      <c r="Y8" s="816"/>
    </row>
    <row r="9" spans="1:25" ht="12.75">
      <c r="A9" s="803"/>
      <c r="B9" s="811"/>
      <c r="C9" s="803"/>
      <c r="D9" s="768"/>
      <c r="E9" s="806"/>
      <c r="F9" s="768"/>
      <c r="G9" s="806"/>
      <c r="H9" s="768"/>
      <c r="I9" s="806"/>
      <c r="J9" s="768"/>
      <c r="K9" s="806"/>
      <c r="L9" s="768"/>
      <c r="M9" s="806"/>
      <c r="N9" s="768"/>
      <c r="O9" s="806"/>
      <c r="P9" s="768"/>
      <c r="Q9" s="806"/>
      <c r="R9" s="768"/>
      <c r="S9" s="806"/>
      <c r="T9" s="768"/>
      <c r="U9" s="806"/>
      <c r="V9" s="768"/>
      <c r="W9" s="806"/>
      <c r="X9" s="817"/>
      <c r="Y9" s="818"/>
    </row>
    <row r="10" spans="1:31" ht="13.5" thickBot="1">
      <c r="A10" s="804"/>
      <c r="B10" s="380" t="s">
        <v>4</v>
      </c>
      <c r="C10" s="380" t="s">
        <v>5</v>
      </c>
      <c r="D10" s="380" t="s">
        <v>4</v>
      </c>
      <c r="E10" s="380" t="s">
        <v>5</v>
      </c>
      <c r="F10" s="380" t="s">
        <v>4</v>
      </c>
      <c r="G10" s="380" t="s">
        <v>5</v>
      </c>
      <c r="H10" s="380" t="s">
        <v>4</v>
      </c>
      <c r="I10" s="380" t="s">
        <v>5</v>
      </c>
      <c r="J10" s="380" t="s">
        <v>4</v>
      </c>
      <c r="K10" s="380" t="s">
        <v>5</v>
      </c>
      <c r="L10" s="380" t="s">
        <v>4</v>
      </c>
      <c r="M10" s="380" t="s">
        <v>5</v>
      </c>
      <c r="N10" s="380" t="s">
        <v>4</v>
      </c>
      <c r="O10" s="380" t="s">
        <v>5</v>
      </c>
      <c r="P10" s="380" t="s">
        <v>4</v>
      </c>
      <c r="Q10" s="380" t="s">
        <v>5</v>
      </c>
      <c r="R10" s="380" t="s">
        <v>4</v>
      </c>
      <c r="S10" s="380" t="s">
        <v>5</v>
      </c>
      <c r="T10" s="380" t="s">
        <v>4</v>
      </c>
      <c r="U10" s="380" t="s">
        <v>5</v>
      </c>
      <c r="V10" s="380" t="s">
        <v>4</v>
      </c>
      <c r="W10" s="380" t="s">
        <v>5</v>
      </c>
      <c r="X10" s="380" t="s">
        <v>4</v>
      </c>
      <c r="Y10" s="381" t="s">
        <v>5</v>
      </c>
      <c r="AA10" s="42"/>
      <c r="AB10" s="42"/>
      <c r="AC10" s="42"/>
      <c r="AD10" s="42"/>
      <c r="AE10" s="42"/>
    </row>
    <row r="11" spans="1:31" ht="12.75">
      <c r="A11" s="329">
        <v>2002</v>
      </c>
      <c r="B11" s="268">
        <v>53845</v>
      </c>
      <c r="C11" s="268">
        <v>17798</v>
      </c>
      <c r="D11" s="268">
        <f aca="true" t="shared" si="0" ref="D11:D16">F11+H11</f>
        <v>3540</v>
      </c>
      <c r="E11" s="268">
        <f aca="true" t="shared" si="1" ref="E11:E16">G11+I11</f>
        <v>241</v>
      </c>
      <c r="F11" s="268">
        <v>197</v>
      </c>
      <c r="G11" s="268">
        <v>105</v>
      </c>
      <c r="H11" s="268">
        <v>3343</v>
      </c>
      <c r="I11" s="268">
        <v>136</v>
      </c>
      <c r="J11" s="268">
        <v>35322</v>
      </c>
      <c r="K11" s="268">
        <v>10657</v>
      </c>
      <c r="L11" s="268">
        <v>2376</v>
      </c>
      <c r="M11" s="268">
        <v>994</v>
      </c>
      <c r="N11" s="268">
        <v>307</v>
      </c>
      <c r="O11" s="268">
        <v>45</v>
      </c>
      <c r="P11" s="268">
        <v>858</v>
      </c>
      <c r="Q11" s="268">
        <v>293</v>
      </c>
      <c r="R11" s="268">
        <v>1145</v>
      </c>
      <c r="S11" s="268">
        <v>193</v>
      </c>
      <c r="T11" s="268">
        <v>874</v>
      </c>
      <c r="U11" s="268">
        <v>118</v>
      </c>
      <c r="V11" s="268">
        <v>7</v>
      </c>
      <c r="W11" s="268">
        <v>13</v>
      </c>
      <c r="X11" s="268">
        <f aca="true" t="shared" si="2" ref="X11:X17">B11-D11-J11</f>
        <v>14983</v>
      </c>
      <c r="Y11" s="290">
        <f aca="true" t="shared" si="3" ref="Y11:Y16">C11-E11-K11</f>
        <v>6900</v>
      </c>
      <c r="Z11" s="37"/>
      <c r="AA11" s="136"/>
      <c r="AB11" s="136"/>
      <c r="AC11" s="142"/>
      <c r="AD11" s="136"/>
      <c r="AE11" s="142"/>
    </row>
    <row r="12" spans="1:31" ht="12.75">
      <c r="A12" s="329">
        <v>2003</v>
      </c>
      <c r="B12" s="268">
        <v>63314</v>
      </c>
      <c r="C12" s="268">
        <v>20167</v>
      </c>
      <c r="D12" s="268">
        <f t="shared" si="0"/>
        <v>2402</v>
      </c>
      <c r="E12" s="268">
        <f t="shared" si="1"/>
        <v>118</v>
      </c>
      <c r="F12" s="268">
        <v>48</v>
      </c>
      <c r="G12" s="268">
        <v>26</v>
      </c>
      <c r="H12" s="268">
        <v>2354</v>
      </c>
      <c r="I12" s="268">
        <v>92</v>
      </c>
      <c r="J12" s="268">
        <v>44960</v>
      </c>
      <c r="K12" s="268">
        <v>10344</v>
      </c>
      <c r="L12" s="268">
        <v>1746</v>
      </c>
      <c r="M12" s="268">
        <v>883</v>
      </c>
      <c r="N12" s="268">
        <v>534</v>
      </c>
      <c r="O12" s="268">
        <v>82</v>
      </c>
      <c r="P12" s="268">
        <v>926</v>
      </c>
      <c r="Q12" s="268">
        <v>349</v>
      </c>
      <c r="R12" s="268">
        <v>1468</v>
      </c>
      <c r="S12" s="268">
        <v>639</v>
      </c>
      <c r="T12" s="268">
        <v>1151</v>
      </c>
      <c r="U12" s="268">
        <v>68</v>
      </c>
      <c r="V12" s="268">
        <v>31</v>
      </c>
      <c r="W12" s="268">
        <v>10</v>
      </c>
      <c r="X12" s="268">
        <f t="shared" si="2"/>
        <v>15952</v>
      </c>
      <c r="Y12" s="290">
        <f t="shared" si="3"/>
        <v>9705</v>
      </c>
      <c r="Z12" s="37"/>
      <c r="AA12" s="136"/>
      <c r="AB12" s="136"/>
      <c r="AC12" s="142"/>
      <c r="AD12" s="136"/>
      <c r="AE12" s="142"/>
    </row>
    <row r="13" spans="1:31" ht="12.75">
      <c r="A13" s="329">
        <v>2004</v>
      </c>
      <c r="B13" s="268">
        <v>42396</v>
      </c>
      <c r="C13" s="268">
        <v>17880</v>
      </c>
      <c r="D13" s="268">
        <f t="shared" si="0"/>
        <v>2803</v>
      </c>
      <c r="E13" s="268">
        <f t="shared" si="1"/>
        <v>320</v>
      </c>
      <c r="F13" s="268">
        <v>177</v>
      </c>
      <c r="G13" s="268">
        <v>280</v>
      </c>
      <c r="H13" s="268">
        <v>2626</v>
      </c>
      <c r="I13" s="268">
        <v>40</v>
      </c>
      <c r="J13" s="268">
        <v>27378</v>
      </c>
      <c r="K13" s="268">
        <v>10985</v>
      </c>
      <c r="L13" s="268">
        <v>1172</v>
      </c>
      <c r="M13" s="268">
        <v>509</v>
      </c>
      <c r="N13" s="268">
        <v>375</v>
      </c>
      <c r="O13" s="268">
        <v>81</v>
      </c>
      <c r="P13" s="268">
        <v>737</v>
      </c>
      <c r="Q13" s="268">
        <v>218</v>
      </c>
      <c r="R13" s="268">
        <v>1036</v>
      </c>
      <c r="S13" s="268">
        <v>223</v>
      </c>
      <c r="T13" s="268">
        <v>925</v>
      </c>
      <c r="U13" s="268">
        <v>67</v>
      </c>
      <c r="V13" s="268">
        <v>139</v>
      </c>
      <c r="W13" s="268">
        <v>26</v>
      </c>
      <c r="X13" s="268">
        <f t="shared" si="2"/>
        <v>12215</v>
      </c>
      <c r="Y13" s="290">
        <f t="shared" si="3"/>
        <v>6575</v>
      </c>
      <c r="Z13" s="37"/>
      <c r="AA13" s="36"/>
      <c r="AB13" s="36"/>
      <c r="AC13" s="142"/>
      <c r="AD13" s="136"/>
      <c r="AE13" s="142"/>
    </row>
    <row r="14" spans="1:31" ht="12.75">
      <c r="A14" s="329">
        <v>2005</v>
      </c>
      <c r="B14" s="268">
        <v>52343</v>
      </c>
      <c r="C14" s="268">
        <v>20220</v>
      </c>
      <c r="D14" s="268">
        <f t="shared" si="0"/>
        <v>7577</v>
      </c>
      <c r="E14" s="268">
        <f t="shared" si="1"/>
        <v>2166</v>
      </c>
      <c r="F14" s="268">
        <v>853</v>
      </c>
      <c r="G14" s="268">
        <v>2030</v>
      </c>
      <c r="H14" s="268">
        <v>6724</v>
      </c>
      <c r="I14" s="268">
        <v>136</v>
      </c>
      <c r="J14" s="268">
        <v>35108</v>
      </c>
      <c r="K14" s="268">
        <v>12650</v>
      </c>
      <c r="L14" s="268">
        <v>1507</v>
      </c>
      <c r="M14" s="268">
        <v>1733</v>
      </c>
      <c r="N14" s="268">
        <v>410</v>
      </c>
      <c r="O14" s="268">
        <v>58</v>
      </c>
      <c r="P14" s="268">
        <v>577</v>
      </c>
      <c r="Q14" s="268">
        <v>157</v>
      </c>
      <c r="R14" s="268">
        <v>959</v>
      </c>
      <c r="S14" s="268">
        <v>243</v>
      </c>
      <c r="T14" s="268">
        <v>645</v>
      </c>
      <c r="U14" s="268">
        <v>82</v>
      </c>
      <c r="V14" s="268">
        <v>33</v>
      </c>
      <c r="W14" s="268">
        <v>4</v>
      </c>
      <c r="X14" s="268">
        <f t="shared" si="2"/>
        <v>9658</v>
      </c>
      <c r="Y14" s="290">
        <f t="shared" si="3"/>
        <v>5404</v>
      </c>
      <c r="Z14" s="37"/>
      <c r="AA14" s="36"/>
      <c r="AB14" s="36"/>
      <c r="AC14" s="142"/>
      <c r="AD14" s="136"/>
      <c r="AE14" s="142"/>
    </row>
    <row r="15" spans="1:31" ht="12.75">
      <c r="A15" s="329">
        <v>2006</v>
      </c>
      <c r="B15" s="268">
        <v>38593</v>
      </c>
      <c r="C15" s="268">
        <v>13359</v>
      </c>
      <c r="D15" s="268">
        <f t="shared" si="0"/>
        <v>3031</v>
      </c>
      <c r="E15" s="268">
        <f t="shared" si="1"/>
        <v>367</v>
      </c>
      <c r="F15" s="268">
        <v>213</v>
      </c>
      <c r="G15" s="268">
        <v>302</v>
      </c>
      <c r="H15" s="268">
        <v>2818</v>
      </c>
      <c r="I15" s="268">
        <v>65</v>
      </c>
      <c r="J15" s="268">
        <v>27465</v>
      </c>
      <c r="K15" s="268">
        <v>7862</v>
      </c>
      <c r="L15" s="268">
        <v>1865</v>
      </c>
      <c r="M15" s="268">
        <v>556</v>
      </c>
      <c r="N15" s="268">
        <v>250</v>
      </c>
      <c r="O15" s="268">
        <v>64</v>
      </c>
      <c r="P15" s="268">
        <v>501</v>
      </c>
      <c r="Q15" s="268">
        <v>169</v>
      </c>
      <c r="R15" s="268">
        <v>890</v>
      </c>
      <c r="S15" s="268">
        <v>465</v>
      </c>
      <c r="T15" s="268">
        <v>657</v>
      </c>
      <c r="U15" s="268">
        <v>32</v>
      </c>
      <c r="V15" s="268">
        <v>1</v>
      </c>
      <c r="W15" s="268">
        <v>0</v>
      </c>
      <c r="X15" s="268">
        <f t="shared" si="2"/>
        <v>8097</v>
      </c>
      <c r="Y15" s="290">
        <f t="shared" si="3"/>
        <v>5130</v>
      </c>
      <c r="Z15" s="37"/>
      <c r="AA15" s="36"/>
      <c r="AB15" s="36"/>
      <c r="AC15" s="142"/>
      <c r="AD15" s="36"/>
      <c r="AE15" s="142"/>
    </row>
    <row r="16" spans="1:31" ht="12.75">
      <c r="A16" s="329">
        <v>2007</v>
      </c>
      <c r="B16" s="268">
        <v>44197</v>
      </c>
      <c r="C16" s="268">
        <v>14204</v>
      </c>
      <c r="D16" s="268">
        <f t="shared" si="0"/>
        <v>6301</v>
      </c>
      <c r="E16" s="268">
        <f t="shared" si="1"/>
        <v>218</v>
      </c>
      <c r="F16" s="268">
        <v>173</v>
      </c>
      <c r="G16" s="268">
        <v>172</v>
      </c>
      <c r="H16" s="268">
        <v>6128</v>
      </c>
      <c r="I16" s="268">
        <v>46</v>
      </c>
      <c r="J16" s="268">
        <v>27673</v>
      </c>
      <c r="K16" s="268">
        <v>8492</v>
      </c>
      <c r="L16" s="268">
        <v>1384</v>
      </c>
      <c r="M16" s="268">
        <v>920</v>
      </c>
      <c r="N16" s="268">
        <v>293</v>
      </c>
      <c r="O16" s="268">
        <v>40</v>
      </c>
      <c r="P16" s="268">
        <v>849</v>
      </c>
      <c r="Q16" s="268">
        <v>343</v>
      </c>
      <c r="R16" s="268">
        <v>825</v>
      </c>
      <c r="S16" s="268">
        <v>350</v>
      </c>
      <c r="T16" s="268">
        <v>550</v>
      </c>
      <c r="U16" s="268">
        <v>25</v>
      </c>
      <c r="V16" s="268">
        <v>25</v>
      </c>
      <c r="W16" s="268">
        <v>10</v>
      </c>
      <c r="X16" s="268">
        <f t="shared" si="2"/>
        <v>10223</v>
      </c>
      <c r="Y16" s="290">
        <f t="shared" si="3"/>
        <v>5494</v>
      </c>
      <c r="Z16" s="37"/>
      <c r="AA16" s="36"/>
      <c r="AB16" s="36"/>
      <c r="AC16" s="142"/>
      <c r="AD16" s="36"/>
      <c r="AE16" s="142"/>
    </row>
    <row r="17" spans="1:31" s="10" customFormat="1" ht="13.5" thickBot="1">
      <c r="A17" s="329">
        <v>2008</v>
      </c>
      <c r="B17" s="268">
        <v>115808</v>
      </c>
      <c r="C17" s="268">
        <v>32280</v>
      </c>
      <c r="D17" s="268">
        <f>F17+H17</f>
        <v>3309</v>
      </c>
      <c r="E17" s="268">
        <f>G17+I17</f>
        <v>217</v>
      </c>
      <c r="F17" s="268">
        <v>90</v>
      </c>
      <c r="G17" s="268">
        <v>171</v>
      </c>
      <c r="H17" s="268">
        <v>3219</v>
      </c>
      <c r="I17" s="268">
        <v>46</v>
      </c>
      <c r="J17" s="268">
        <v>91094</v>
      </c>
      <c r="K17" s="268">
        <v>23365</v>
      </c>
      <c r="L17" s="268">
        <v>1625</v>
      </c>
      <c r="M17" s="268">
        <v>943</v>
      </c>
      <c r="N17" s="268">
        <v>1881</v>
      </c>
      <c r="O17" s="268">
        <v>372</v>
      </c>
      <c r="P17" s="268">
        <v>2064</v>
      </c>
      <c r="Q17" s="268">
        <v>513</v>
      </c>
      <c r="R17" s="268">
        <v>3035</v>
      </c>
      <c r="S17" s="268">
        <v>925</v>
      </c>
      <c r="T17" s="268">
        <v>413</v>
      </c>
      <c r="U17" s="268">
        <v>44</v>
      </c>
      <c r="V17" s="268">
        <v>17</v>
      </c>
      <c r="W17" s="268">
        <v>15</v>
      </c>
      <c r="X17" s="268">
        <f t="shared" si="2"/>
        <v>21405</v>
      </c>
      <c r="Y17" s="290">
        <f>C17-E17-K17</f>
        <v>8698</v>
      </c>
      <c r="Z17" s="34"/>
      <c r="AA17" s="36"/>
      <c r="AB17" s="36"/>
      <c r="AC17" s="143"/>
      <c r="AD17" s="36"/>
      <c r="AE17" s="143"/>
    </row>
    <row r="18" spans="1:26" s="8" customFormat="1" ht="12.75">
      <c r="A18" s="331" t="s">
        <v>173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94"/>
    </row>
    <row r="19" spans="1:31" ht="12.75">
      <c r="A19" s="6" t="s">
        <v>403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AA19" s="36"/>
      <c r="AB19" s="36"/>
      <c r="AC19" s="42"/>
      <c r="AD19" s="36"/>
      <c r="AE19" s="42"/>
    </row>
    <row r="20" spans="1:31" ht="12.75">
      <c r="A20" s="6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AA20" s="36"/>
      <c r="AB20" s="36"/>
      <c r="AC20" s="42"/>
      <c r="AD20" s="36"/>
      <c r="AE20" s="42"/>
    </row>
    <row r="21" ht="13.5" thickBot="1"/>
    <row r="22" spans="1:24" ht="12.75" customHeight="1" thickBot="1">
      <c r="A22" s="476"/>
      <c r="B22" s="478"/>
      <c r="C22" s="476"/>
      <c r="D22" s="476"/>
      <c r="E22" s="480"/>
      <c r="F22" s="476"/>
      <c r="G22" s="476"/>
      <c r="H22" s="812" t="s">
        <v>487</v>
      </c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</row>
    <row r="23" spans="1:24" ht="70.5" customHeight="1">
      <c r="A23" s="477" t="s">
        <v>1</v>
      </c>
      <c r="B23" s="799" t="s">
        <v>70</v>
      </c>
      <c r="C23" s="800"/>
      <c r="D23" s="477" t="s">
        <v>485</v>
      </c>
      <c r="E23" s="477" t="s">
        <v>384</v>
      </c>
      <c r="F23" s="477" t="s">
        <v>385</v>
      </c>
      <c r="G23" s="477" t="s">
        <v>319</v>
      </c>
      <c r="H23" s="477" t="s">
        <v>70</v>
      </c>
      <c r="I23" s="477" t="s">
        <v>84</v>
      </c>
      <c r="J23" s="474" t="s">
        <v>356</v>
      </c>
      <c r="K23" s="474" t="s">
        <v>357</v>
      </c>
      <c r="L23" s="474" t="s">
        <v>358</v>
      </c>
      <c r="M23" s="474" t="s">
        <v>387</v>
      </c>
      <c r="N23" s="474" t="s">
        <v>359</v>
      </c>
      <c r="O23" s="474" t="s">
        <v>388</v>
      </c>
      <c r="P23" s="474" t="s">
        <v>389</v>
      </c>
      <c r="Q23" s="474" t="s">
        <v>367</v>
      </c>
      <c r="R23" s="474" t="s">
        <v>362</v>
      </c>
      <c r="S23" s="475" t="s">
        <v>390</v>
      </c>
      <c r="T23" s="474" t="s">
        <v>430</v>
      </c>
      <c r="U23" s="474" t="s">
        <v>429</v>
      </c>
      <c r="V23" s="475" t="s">
        <v>431</v>
      </c>
      <c r="W23" s="521" t="s">
        <v>486</v>
      </c>
      <c r="X23" s="535" t="s">
        <v>407</v>
      </c>
    </row>
    <row r="24" spans="1:24" ht="13.5" thickBot="1">
      <c r="A24" s="421"/>
      <c r="B24" s="380" t="s">
        <v>4</v>
      </c>
      <c r="C24" s="380" t="s">
        <v>5</v>
      </c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20"/>
      <c r="T24" s="443"/>
      <c r="U24" s="443"/>
      <c r="V24" s="444"/>
      <c r="W24" s="443"/>
      <c r="X24" s="536"/>
    </row>
    <row r="25" spans="1:24" ht="12.75">
      <c r="A25" s="432">
        <v>2009</v>
      </c>
      <c r="B25" s="262">
        <v>444214</v>
      </c>
      <c r="C25" s="262">
        <v>105068</v>
      </c>
      <c r="D25" s="268">
        <v>7376</v>
      </c>
      <c r="E25" s="430">
        <v>441</v>
      </c>
      <c r="F25" s="430">
        <v>131</v>
      </c>
      <c r="G25" s="430">
        <v>6804</v>
      </c>
      <c r="H25" s="430">
        <v>541906</v>
      </c>
      <c r="I25" s="430">
        <v>429699</v>
      </c>
      <c r="J25" s="430">
        <v>4765</v>
      </c>
      <c r="K25" s="430">
        <v>646</v>
      </c>
      <c r="L25" s="430">
        <v>626</v>
      </c>
      <c r="M25" s="430">
        <v>7254</v>
      </c>
      <c r="N25" s="430">
        <v>5562</v>
      </c>
      <c r="O25" s="430">
        <v>5785</v>
      </c>
      <c r="P25" s="430">
        <v>12605</v>
      </c>
      <c r="Q25" s="430">
        <v>3815</v>
      </c>
      <c r="R25" s="430">
        <v>672</v>
      </c>
      <c r="S25" s="431">
        <v>414</v>
      </c>
      <c r="T25" s="431">
        <v>440</v>
      </c>
      <c r="U25" s="431">
        <v>26</v>
      </c>
      <c r="V25" s="431">
        <v>1</v>
      </c>
      <c r="W25" s="431">
        <v>20223</v>
      </c>
      <c r="X25" s="431">
        <v>91984</v>
      </c>
    </row>
    <row r="26" spans="1:24" ht="12.75">
      <c r="A26" s="432">
        <v>2010</v>
      </c>
      <c r="B26" s="268">
        <v>241021</v>
      </c>
      <c r="C26" s="268">
        <v>61725</v>
      </c>
      <c r="D26" s="268">
        <v>5952</v>
      </c>
      <c r="E26" s="430">
        <v>1173</v>
      </c>
      <c r="F26" s="430">
        <v>23</v>
      </c>
      <c r="G26" s="430">
        <v>4756</v>
      </c>
      <c r="H26" s="430">
        <v>296794</v>
      </c>
      <c r="I26" s="430">
        <v>199911</v>
      </c>
      <c r="J26" s="430">
        <v>5398</v>
      </c>
      <c r="K26" s="430">
        <v>621</v>
      </c>
      <c r="L26" s="430">
        <v>146</v>
      </c>
      <c r="M26" s="430">
        <v>5377</v>
      </c>
      <c r="N26" s="430">
        <v>3128</v>
      </c>
      <c r="O26" s="430">
        <v>4335</v>
      </c>
      <c r="P26" s="430">
        <v>9492</v>
      </c>
      <c r="Q26" s="430">
        <v>2970</v>
      </c>
      <c r="R26" s="430">
        <v>1299</v>
      </c>
      <c r="S26" s="431">
        <v>481</v>
      </c>
      <c r="T26" s="431">
        <v>281</v>
      </c>
      <c r="U26" s="431">
        <v>70</v>
      </c>
      <c r="V26" s="431">
        <v>12</v>
      </c>
      <c r="W26" s="431">
        <v>25864</v>
      </c>
      <c r="X26" s="431">
        <v>71019</v>
      </c>
    </row>
    <row r="27" spans="1:24" s="42" customFormat="1" ht="13.5" thickBot="1">
      <c r="A27" s="403" t="s">
        <v>463</v>
      </c>
      <c r="B27" s="450">
        <v>267930</v>
      </c>
      <c r="C27" s="450">
        <v>75696</v>
      </c>
      <c r="D27" s="450">
        <v>5583</v>
      </c>
      <c r="E27" s="397">
        <v>1138</v>
      </c>
      <c r="F27" s="397">
        <v>103</v>
      </c>
      <c r="G27" s="397">
        <v>4342</v>
      </c>
      <c r="H27" s="397">
        <v>338043</v>
      </c>
      <c r="I27" s="397">
        <v>193694</v>
      </c>
      <c r="J27" s="397">
        <v>5946</v>
      </c>
      <c r="K27" s="397">
        <v>644</v>
      </c>
      <c r="L27" s="397">
        <v>96</v>
      </c>
      <c r="M27" s="397">
        <v>6840</v>
      </c>
      <c r="N27" s="397">
        <v>2727</v>
      </c>
      <c r="O27" s="397">
        <v>3755</v>
      </c>
      <c r="P27" s="397">
        <v>10779</v>
      </c>
      <c r="Q27" s="397">
        <v>3696</v>
      </c>
      <c r="R27" s="397">
        <v>1981</v>
      </c>
      <c r="S27" s="399">
        <v>433</v>
      </c>
      <c r="T27" s="399">
        <v>354</v>
      </c>
      <c r="U27" s="399">
        <v>28</v>
      </c>
      <c r="V27" s="399">
        <v>42</v>
      </c>
      <c r="W27" s="399">
        <v>38348</v>
      </c>
      <c r="X27" s="399">
        <v>106001</v>
      </c>
    </row>
    <row r="28" spans="1:16" ht="12.75">
      <c r="A28" s="331" t="s">
        <v>477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64" t="s">
        <v>370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2" ht="12.75">
      <c r="A30" s="442" t="s">
        <v>301</v>
      </c>
      <c r="B30" s="442"/>
    </row>
  </sheetData>
  <mergeCells count="19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B23:C23"/>
    <mergeCell ref="A1:Y1"/>
    <mergeCell ref="A3:Y3"/>
    <mergeCell ref="A5:A10"/>
    <mergeCell ref="D6:E9"/>
    <mergeCell ref="D5:I5"/>
    <mergeCell ref="B5:C9"/>
    <mergeCell ref="P6:Q9"/>
    <mergeCell ref="R6:S9"/>
    <mergeCell ref="T6:U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1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Y43"/>
  <sheetViews>
    <sheetView showGridLines="0" view="pageBreakPreview" zoomScaleNormal="75" zoomScaleSheetLayoutView="100" workbookViewId="0" topLeftCell="A27">
      <selection activeCell="F42" sqref="F42"/>
    </sheetView>
  </sheetViews>
  <sheetFormatPr defaultColWidth="12.57421875" defaultRowHeight="12.75"/>
  <cols>
    <col min="1" max="1" width="12.8515625" style="8" customWidth="1"/>
    <col min="2" max="2" width="8.8515625" style="8" bestFit="1" customWidth="1"/>
    <col min="3" max="3" width="9.7109375" style="8" bestFit="1" customWidth="1"/>
    <col min="4" max="4" width="8.8515625" style="8" bestFit="1" customWidth="1"/>
    <col min="5" max="5" width="8.57421875" style="8" bestFit="1" customWidth="1"/>
    <col min="6" max="7" width="7.7109375" style="8" customWidth="1"/>
    <col min="8" max="8" width="8.8515625" style="8" bestFit="1" customWidth="1"/>
    <col min="9" max="9" width="8.57421875" style="8" bestFit="1" customWidth="1"/>
    <col min="10" max="10" width="8.8515625" style="8" bestFit="1" customWidth="1"/>
    <col min="11" max="11" width="8.57421875" style="8" bestFit="1" customWidth="1"/>
    <col min="12" max="12" width="8.140625" style="8" customWidth="1"/>
    <col min="13" max="13" width="8.57421875" style="8" bestFit="1" customWidth="1"/>
    <col min="14" max="14" width="7.7109375" style="8" customWidth="1"/>
    <col min="15" max="15" width="8.57421875" style="8" bestFit="1" customWidth="1"/>
    <col min="16" max="16" width="8.8515625" style="8" bestFit="1" customWidth="1"/>
    <col min="17" max="17" width="8.57421875" style="8" bestFit="1" customWidth="1"/>
    <col min="18" max="19" width="7.7109375" style="8" customWidth="1"/>
    <col min="20" max="20" width="8.8515625" style="8" bestFit="1" customWidth="1"/>
    <col min="21" max="21" width="8.57421875" style="8" bestFit="1" customWidth="1"/>
    <col min="22" max="22" width="8.7109375" style="8" bestFit="1" customWidth="1"/>
    <col min="2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</row>
    <row r="3" spans="1:25" s="38" customFormat="1" ht="15">
      <c r="A3" s="836" t="s">
        <v>425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</row>
    <row r="4" spans="1:25" s="38" customFormat="1" ht="15">
      <c r="A4" s="836" t="s">
        <v>163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</row>
    <row r="5" spans="1:15" s="38" customFormat="1" ht="13.5" thickBo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25" ht="12.75">
      <c r="A6" s="336"/>
      <c r="B6" s="842" t="s">
        <v>3</v>
      </c>
      <c r="C6" s="843"/>
      <c r="D6" s="843"/>
      <c r="E6" s="844"/>
      <c r="F6" s="819" t="s">
        <v>309</v>
      </c>
      <c r="G6" s="820"/>
      <c r="H6" s="820"/>
      <c r="I6" s="821"/>
      <c r="J6" s="819" t="s">
        <v>268</v>
      </c>
      <c r="K6" s="820"/>
      <c r="L6" s="820"/>
      <c r="M6" s="821"/>
      <c r="N6" s="825" t="s">
        <v>269</v>
      </c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</row>
    <row r="7" spans="1:25" ht="14.25">
      <c r="A7" s="342" t="s">
        <v>1</v>
      </c>
      <c r="B7" s="832"/>
      <c r="C7" s="835"/>
      <c r="D7" s="835"/>
      <c r="E7" s="833"/>
      <c r="F7" s="822"/>
      <c r="G7" s="823"/>
      <c r="H7" s="823"/>
      <c r="I7" s="824"/>
      <c r="J7" s="822"/>
      <c r="K7" s="823"/>
      <c r="L7" s="823"/>
      <c r="M7" s="824"/>
      <c r="N7" s="827" t="s">
        <v>270</v>
      </c>
      <c r="O7" s="828"/>
      <c r="P7" s="828"/>
      <c r="Q7" s="829"/>
      <c r="R7" s="827" t="s">
        <v>271</v>
      </c>
      <c r="S7" s="828"/>
      <c r="T7" s="828"/>
      <c r="U7" s="829"/>
      <c r="V7" s="827" t="s">
        <v>413</v>
      </c>
      <c r="W7" s="828"/>
      <c r="X7" s="828"/>
      <c r="Y7" s="828"/>
    </row>
    <row r="8" spans="1:25" ht="12.75" customHeight="1">
      <c r="A8" s="342"/>
      <c r="B8" s="830" t="s">
        <v>73</v>
      </c>
      <c r="C8" s="831"/>
      <c r="D8" s="845" t="s">
        <v>308</v>
      </c>
      <c r="E8" s="846"/>
      <c r="F8" s="830" t="s">
        <v>73</v>
      </c>
      <c r="G8" s="831"/>
      <c r="H8" s="830" t="s">
        <v>308</v>
      </c>
      <c r="I8" s="831"/>
      <c r="J8" s="830" t="s">
        <v>73</v>
      </c>
      <c r="K8" s="831"/>
      <c r="L8" s="830" t="s">
        <v>308</v>
      </c>
      <c r="M8" s="831"/>
      <c r="N8" s="830" t="s">
        <v>73</v>
      </c>
      <c r="O8" s="831"/>
      <c r="P8" s="830" t="s">
        <v>308</v>
      </c>
      <c r="Q8" s="831"/>
      <c r="R8" s="830" t="s">
        <v>73</v>
      </c>
      <c r="S8" s="831"/>
      <c r="T8" s="830" t="s">
        <v>308</v>
      </c>
      <c r="U8" s="831"/>
      <c r="V8" s="830" t="s">
        <v>73</v>
      </c>
      <c r="W8" s="831"/>
      <c r="X8" s="830" t="s">
        <v>308</v>
      </c>
      <c r="Y8" s="834"/>
    </row>
    <row r="9" spans="1:25" ht="12.75">
      <c r="A9" s="342"/>
      <c r="B9" s="837"/>
      <c r="C9" s="838"/>
      <c r="D9" s="847"/>
      <c r="E9" s="848"/>
      <c r="F9" s="837"/>
      <c r="G9" s="838"/>
      <c r="H9" s="837"/>
      <c r="I9" s="838"/>
      <c r="J9" s="837"/>
      <c r="K9" s="838"/>
      <c r="L9" s="837"/>
      <c r="M9" s="838"/>
      <c r="N9" s="832"/>
      <c r="O9" s="833"/>
      <c r="P9" s="832"/>
      <c r="Q9" s="833"/>
      <c r="R9" s="832"/>
      <c r="S9" s="833"/>
      <c r="T9" s="832"/>
      <c r="U9" s="833"/>
      <c r="V9" s="832"/>
      <c r="W9" s="833"/>
      <c r="X9" s="832"/>
      <c r="Y9" s="835"/>
    </row>
    <row r="10" spans="1:25" ht="13.5" thickBot="1">
      <c r="A10" s="338"/>
      <c r="B10" s="382" t="s">
        <v>4</v>
      </c>
      <c r="C10" s="382" t="s">
        <v>5</v>
      </c>
      <c r="D10" s="382" t="s">
        <v>4</v>
      </c>
      <c r="E10" s="382" t="s">
        <v>5</v>
      </c>
      <c r="F10" s="382" t="s">
        <v>4</v>
      </c>
      <c r="G10" s="382" t="s">
        <v>5</v>
      </c>
      <c r="H10" s="382" t="s">
        <v>4</v>
      </c>
      <c r="I10" s="382" t="s">
        <v>5</v>
      </c>
      <c r="J10" s="382" t="s">
        <v>4</v>
      </c>
      <c r="K10" s="382" t="s">
        <v>5</v>
      </c>
      <c r="L10" s="382" t="s">
        <v>4</v>
      </c>
      <c r="M10" s="382" t="s">
        <v>5</v>
      </c>
      <c r="N10" s="382" t="s">
        <v>4</v>
      </c>
      <c r="O10" s="382" t="s">
        <v>5</v>
      </c>
      <c r="P10" s="382" t="s">
        <v>4</v>
      </c>
      <c r="Q10" s="382" t="s">
        <v>5</v>
      </c>
      <c r="R10" s="382" t="s">
        <v>4</v>
      </c>
      <c r="S10" s="382" t="s">
        <v>5</v>
      </c>
      <c r="T10" s="382" t="s">
        <v>4</v>
      </c>
      <c r="U10" s="382" t="s">
        <v>5</v>
      </c>
      <c r="V10" s="382" t="s">
        <v>4</v>
      </c>
      <c r="W10" s="382" t="s">
        <v>5</v>
      </c>
      <c r="X10" s="382" t="s">
        <v>4</v>
      </c>
      <c r="Y10" s="383" t="s">
        <v>5</v>
      </c>
    </row>
    <row r="11" spans="1:25" ht="14.25">
      <c r="A11" s="297" t="s">
        <v>322</v>
      </c>
      <c r="B11" s="839">
        <v>900.9</v>
      </c>
      <c r="C11" s="840"/>
      <c r="D11" s="839">
        <v>327.53</v>
      </c>
      <c r="E11" s="840"/>
      <c r="F11" s="839">
        <v>46.9</v>
      </c>
      <c r="G11" s="840"/>
      <c r="H11" s="839">
        <v>298.8092688086738</v>
      </c>
      <c r="I11" s="840"/>
      <c r="J11" s="839">
        <v>617.2</v>
      </c>
      <c r="K11" s="840"/>
      <c r="L11" s="839">
        <v>361.67</v>
      </c>
      <c r="M11" s="840"/>
      <c r="N11" s="839">
        <v>214</v>
      </c>
      <c r="O11" s="840"/>
      <c r="P11" s="839">
        <v>248.000408688231</v>
      </c>
      <c r="Q11" s="840"/>
      <c r="R11" s="839">
        <v>22.8</v>
      </c>
      <c r="S11" s="840"/>
      <c r="T11" s="839">
        <v>209.18</v>
      </c>
      <c r="U11" s="840"/>
      <c r="V11" s="326" t="s">
        <v>414</v>
      </c>
      <c r="W11" s="326" t="s">
        <v>414</v>
      </c>
      <c r="X11" s="326" t="s">
        <v>414</v>
      </c>
      <c r="Y11" s="340" t="s">
        <v>414</v>
      </c>
    </row>
    <row r="12" spans="1:25" ht="14.25">
      <c r="A12" s="297" t="s">
        <v>323</v>
      </c>
      <c r="B12" s="675">
        <v>888.8</v>
      </c>
      <c r="C12" s="678"/>
      <c r="D12" s="675">
        <v>341.34</v>
      </c>
      <c r="E12" s="678"/>
      <c r="F12" s="675">
        <v>42.9</v>
      </c>
      <c r="G12" s="678"/>
      <c r="H12" s="675">
        <v>313.31</v>
      </c>
      <c r="I12" s="678"/>
      <c r="J12" s="675">
        <v>609.2</v>
      </c>
      <c r="K12" s="678"/>
      <c r="L12" s="675">
        <v>376.99</v>
      </c>
      <c r="M12" s="678"/>
      <c r="N12" s="675">
        <v>213.7</v>
      </c>
      <c r="O12" s="678"/>
      <c r="P12" s="675">
        <v>258.31</v>
      </c>
      <c r="Q12" s="678"/>
      <c r="R12" s="675">
        <v>23</v>
      </c>
      <c r="S12" s="678"/>
      <c r="T12" s="675">
        <v>220.72</v>
      </c>
      <c r="U12" s="678"/>
      <c r="V12" s="326" t="s">
        <v>414</v>
      </c>
      <c r="W12" s="326" t="s">
        <v>414</v>
      </c>
      <c r="X12" s="326" t="s">
        <v>414</v>
      </c>
      <c r="Y12" s="340" t="s">
        <v>414</v>
      </c>
    </row>
    <row r="13" spans="1:25" ht="14.25">
      <c r="A13" s="297" t="s">
        <v>324</v>
      </c>
      <c r="B13" s="675">
        <v>873.7</v>
      </c>
      <c r="C13" s="678"/>
      <c r="D13" s="675">
        <v>351.52</v>
      </c>
      <c r="E13" s="678"/>
      <c r="F13" s="675">
        <v>39.4</v>
      </c>
      <c r="G13" s="678"/>
      <c r="H13" s="675">
        <v>324.11</v>
      </c>
      <c r="I13" s="678"/>
      <c r="J13" s="675">
        <v>598</v>
      </c>
      <c r="K13" s="678"/>
      <c r="L13" s="675">
        <v>387.87</v>
      </c>
      <c r="M13" s="678"/>
      <c r="N13" s="675">
        <v>212.8</v>
      </c>
      <c r="O13" s="678"/>
      <c r="P13" s="675">
        <v>267.99</v>
      </c>
      <c r="Q13" s="678"/>
      <c r="R13" s="675">
        <v>23.6</v>
      </c>
      <c r="S13" s="678"/>
      <c r="T13" s="675">
        <v>229.13</v>
      </c>
      <c r="U13" s="678"/>
      <c r="V13" s="326" t="s">
        <v>414</v>
      </c>
      <c r="W13" s="326" t="s">
        <v>414</v>
      </c>
      <c r="X13" s="326" t="s">
        <v>414</v>
      </c>
      <c r="Y13" s="340" t="s">
        <v>414</v>
      </c>
    </row>
    <row r="14" spans="1:25" ht="14.25">
      <c r="A14" s="297" t="s">
        <v>325</v>
      </c>
      <c r="B14" s="675">
        <v>856.3</v>
      </c>
      <c r="C14" s="678"/>
      <c r="D14" s="675">
        <v>366.44</v>
      </c>
      <c r="E14" s="678"/>
      <c r="F14" s="675">
        <v>37.1</v>
      </c>
      <c r="G14" s="678"/>
      <c r="H14" s="675">
        <v>339.72</v>
      </c>
      <c r="I14" s="678"/>
      <c r="J14" s="675">
        <v>583.4</v>
      </c>
      <c r="K14" s="678"/>
      <c r="L14" s="675">
        <v>403.33</v>
      </c>
      <c r="M14" s="678"/>
      <c r="N14" s="675">
        <v>211.7</v>
      </c>
      <c r="O14" s="678"/>
      <c r="P14" s="675">
        <v>283.44</v>
      </c>
      <c r="Q14" s="678"/>
      <c r="R14" s="675">
        <v>24.1</v>
      </c>
      <c r="S14" s="678"/>
      <c r="T14" s="675">
        <v>243.4</v>
      </c>
      <c r="U14" s="678"/>
      <c r="V14" s="326" t="s">
        <v>414</v>
      </c>
      <c r="W14" s="326" t="s">
        <v>414</v>
      </c>
      <c r="X14" s="326" t="s">
        <v>414</v>
      </c>
      <c r="Y14" s="340" t="s">
        <v>414</v>
      </c>
    </row>
    <row r="15" spans="1:25" ht="14.25">
      <c r="A15" s="297" t="s">
        <v>328</v>
      </c>
      <c r="B15" s="675">
        <v>835.2</v>
      </c>
      <c r="C15" s="678"/>
      <c r="D15" s="675">
        <v>379.43</v>
      </c>
      <c r="E15" s="678"/>
      <c r="F15" s="675">
        <v>35.7</v>
      </c>
      <c r="G15" s="678"/>
      <c r="H15" s="675">
        <v>354.35</v>
      </c>
      <c r="I15" s="678"/>
      <c r="J15" s="675">
        <v>565.7</v>
      </c>
      <c r="K15" s="678"/>
      <c r="L15" s="675">
        <v>414.96</v>
      </c>
      <c r="M15" s="678"/>
      <c r="N15" s="675">
        <v>209.8</v>
      </c>
      <c r="O15" s="678"/>
      <c r="P15" s="675">
        <v>301.21</v>
      </c>
      <c r="Q15" s="678"/>
      <c r="R15" s="675">
        <v>24.1</v>
      </c>
      <c r="S15" s="678"/>
      <c r="T15" s="675">
        <v>263.28</v>
      </c>
      <c r="U15" s="678"/>
      <c r="V15" s="326" t="s">
        <v>414</v>
      </c>
      <c r="W15" s="326" t="s">
        <v>414</v>
      </c>
      <c r="X15" s="326" t="s">
        <v>414</v>
      </c>
      <c r="Y15" s="340" t="s">
        <v>414</v>
      </c>
    </row>
    <row r="16" spans="1:25" ht="14.25">
      <c r="A16" s="297" t="s">
        <v>329</v>
      </c>
      <c r="B16" s="673">
        <v>815.1</v>
      </c>
      <c r="C16" s="674"/>
      <c r="D16" s="673">
        <v>399.15</v>
      </c>
      <c r="E16" s="674"/>
      <c r="F16" s="673">
        <v>34.1</v>
      </c>
      <c r="G16" s="674"/>
      <c r="H16" s="673">
        <v>373.98</v>
      </c>
      <c r="I16" s="674"/>
      <c r="J16" s="673">
        <v>549</v>
      </c>
      <c r="K16" s="674"/>
      <c r="L16" s="673">
        <v>436.69</v>
      </c>
      <c r="M16" s="674"/>
      <c r="N16" s="673">
        <v>207.8</v>
      </c>
      <c r="O16" s="674"/>
      <c r="P16" s="673">
        <v>316.9</v>
      </c>
      <c r="Q16" s="674"/>
      <c r="R16" s="673">
        <v>24.2</v>
      </c>
      <c r="S16" s="674"/>
      <c r="T16" s="673">
        <v>289.47</v>
      </c>
      <c r="U16" s="674"/>
      <c r="V16" s="326" t="s">
        <v>414</v>
      </c>
      <c r="W16" s="326" t="s">
        <v>414</v>
      </c>
      <c r="X16" s="326" t="s">
        <v>414</v>
      </c>
      <c r="Y16" s="340" t="s">
        <v>414</v>
      </c>
    </row>
    <row r="17" spans="1:25" ht="12.75">
      <c r="A17" s="334">
        <v>2006</v>
      </c>
      <c r="B17" s="298">
        <v>334.1535</v>
      </c>
      <c r="C17" s="298">
        <v>464.1539166666667</v>
      </c>
      <c r="D17" s="298">
        <v>466.16795402162984</v>
      </c>
      <c r="E17" s="298">
        <v>386.0333013456204</v>
      </c>
      <c r="F17" s="298">
        <v>19.694333333333333</v>
      </c>
      <c r="G17" s="298">
        <v>12.369833333333334</v>
      </c>
      <c r="H17" s="298">
        <v>408.3500591963848</v>
      </c>
      <c r="I17" s="298">
        <v>373.70770591088535</v>
      </c>
      <c r="J17" s="298">
        <v>276.75166666666667</v>
      </c>
      <c r="K17" s="298">
        <v>259.27883333333335</v>
      </c>
      <c r="L17" s="298">
        <v>496.32998674202497</v>
      </c>
      <c r="M17" s="298">
        <v>420.0553074071478</v>
      </c>
      <c r="N17" s="298">
        <v>26.99533333333333</v>
      </c>
      <c r="O17" s="298">
        <v>178.80108333333334</v>
      </c>
      <c r="P17" s="298">
        <v>261.1470216765861</v>
      </c>
      <c r="Q17" s="298">
        <v>342.65636512269447</v>
      </c>
      <c r="R17" s="298">
        <v>10.712166666666668</v>
      </c>
      <c r="S17" s="298">
        <v>13.704166666666666</v>
      </c>
      <c r="T17" s="298">
        <v>303.8388035411447</v>
      </c>
      <c r="U17" s="298">
        <v>319.41107005168743</v>
      </c>
      <c r="V17" s="326" t="s">
        <v>414</v>
      </c>
      <c r="W17" s="326" t="s">
        <v>414</v>
      </c>
      <c r="X17" s="326" t="s">
        <v>414</v>
      </c>
      <c r="Y17" s="340" t="s">
        <v>414</v>
      </c>
    </row>
    <row r="18" spans="1:25" ht="15" thickBot="1">
      <c r="A18" s="335" t="s">
        <v>423</v>
      </c>
      <c r="B18" s="394">
        <v>324.7</v>
      </c>
      <c r="C18" s="394">
        <v>454.6</v>
      </c>
      <c r="D18" s="394">
        <v>487.96</v>
      </c>
      <c r="E18" s="394">
        <v>402.59</v>
      </c>
      <c r="F18" s="394">
        <v>18.7</v>
      </c>
      <c r="G18" s="394">
        <v>12</v>
      </c>
      <c r="H18" s="394">
        <v>426.73</v>
      </c>
      <c r="I18" s="394">
        <v>391.25</v>
      </c>
      <c r="J18" s="394">
        <v>268.7</v>
      </c>
      <c r="K18" s="394">
        <v>252.3</v>
      </c>
      <c r="L18" s="394">
        <v>520.4</v>
      </c>
      <c r="M18" s="394">
        <v>437.19</v>
      </c>
      <c r="N18" s="394">
        <v>26.5</v>
      </c>
      <c r="O18" s="394">
        <v>176.6</v>
      </c>
      <c r="P18" s="394">
        <v>269.31</v>
      </c>
      <c r="Q18" s="394">
        <v>358.88</v>
      </c>
      <c r="R18" s="394">
        <v>10.8</v>
      </c>
      <c r="S18" s="394">
        <v>13.7</v>
      </c>
      <c r="T18" s="394">
        <v>322.25</v>
      </c>
      <c r="U18" s="394">
        <v>338.98</v>
      </c>
      <c r="V18" s="327" t="s">
        <v>414</v>
      </c>
      <c r="W18" s="327" t="s">
        <v>414</v>
      </c>
      <c r="X18" s="327" t="s">
        <v>414</v>
      </c>
      <c r="Y18" s="341" t="s">
        <v>414</v>
      </c>
    </row>
    <row r="19" spans="1:25" ht="12.75">
      <c r="A19" s="850" t="s">
        <v>424</v>
      </c>
      <c r="B19" s="850"/>
      <c r="C19" s="850"/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0"/>
      <c r="Q19" s="850"/>
      <c r="R19" s="850"/>
      <c r="S19" s="384"/>
      <c r="T19" s="384"/>
      <c r="U19" s="384"/>
      <c r="V19" s="384"/>
      <c r="W19" s="384"/>
      <c r="X19" s="384"/>
      <c r="Y19" s="384"/>
    </row>
    <row r="20" spans="1:25" ht="12.75">
      <c r="A20" s="385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</row>
    <row r="21" spans="1:25" ht="15">
      <c r="A21" s="841" t="s">
        <v>206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</row>
    <row r="22" spans="1:25" ht="15">
      <c r="A22" s="841" t="s">
        <v>163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1"/>
      <c r="X22" s="841"/>
      <c r="Y22" s="841"/>
    </row>
    <row r="23" spans="1:15" ht="13.5" thickBot="1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</row>
    <row r="24" spans="1:25" ht="12.75">
      <c r="A24" s="336"/>
      <c r="B24" s="842" t="s">
        <v>3</v>
      </c>
      <c r="C24" s="843"/>
      <c r="D24" s="843"/>
      <c r="E24" s="844"/>
      <c r="F24" s="819" t="s">
        <v>309</v>
      </c>
      <c r="G24" s="820"/>
      <c r="H24" s="820"/>
      <c r="I24" s="821"/>
      <c r="J24" s="819" t="s">
        <v>268</v>
      </c>
      <c r="K24" s="820"/>
      <c r="L24" s="820"/>
      <c r="M24" s="821"/>
      <c r="N24" s="825" t="s">
        <v>269</v>
      </c>
      <c r="O24" s="826"/>
      <c r="P24" s="826"/>
      <c r="Q24" s="826"/>
      <c r="R24" s="826"/>
      <c r="S24" s="826"/>
      <c r="T24" s="826"/>
      <c r="U24" s="826"/>
      <c r="V24" s="826"/>
      <c r="W24" s="826"/>
      <c r="X24" s="826"/>
      <c r="Y24" s="826"/>
    </row>
    <row r="25" spans="1:25" ht="12.75">
      <c r="A25" s="342" t="s">
        <v>1</v>
      </c>
      <c r="B25" s="832"/>
      <c r="C25" s="835"/>
      <c r="D25" s="835"/>
      <c r="E25" s="833"/>
      <c r="F25" s="822"/>
      <c r="G25" s="823"/>
      <c r="H25" s="823"/>
      <c r="I25" s="824"/>
      <c r="J25" s="822"/>
      <c r="K25" s="823"/>
      <c r="L25" s="823"/>
      <c r="M25" s="824"/>
      <c r="N25" s="827" t="s">
        <v>270</v>
      </c>
      <c r="O25" s="828"/>
      <c r="P25" s="828"/>
      <c r="Q25" s="829"/>
      <c r="R25" s="827" t="s">
        <v>271</v>
      </c>
      <c r="S25" s="828"/>
      <c r="T25" s="828"/>
      <c r="U25" s="829"/>
      <c r="V25" s="827" t="s">
        <v>391</v>
      </c>
      <c r="W25" s="828"/>
      <c r="X25" s="828"/>
      <c r="Y25" s="828"/>
    </row>
    <row r="26" spans="1:25" ht="12.75" customHeight="1">
      <c r="A26" s="342"/>
      <c r="B26" s="830" t="s">
        <v>73</v>
      </c>
      <c r="C26" s="831"/>
      <c r="D26" s="845" t="s">
        <v>308</v>
      </c>
      <c r="E26" s="846"/>
      <c r="F26" s="830" t="s">
        <v>73</v>
      </c>
      <c r="G26" s="831"/>
      <c r="H26" s="830" t="s">
        <v>308</v>
      </c>
      <c r="I26" s="831"/>
      <c r="J26" s="830" t="s">
        <v>73</v>
      </c>
      <c r="K26" s="831"/>
      <c r="L26" s="830" t="s">
        <v>308</v>
      </c>
      <c r="M26" s="831"/>
      <c r="N26" s="830" t="s">
        <v>73</v>
      </c>
      <c r="O26" s="831"/>
      <c r="P26" s="830" t="s">
        <v>308</v>
      </c>
      <c r="Q26" s="831"/>
      <c r="R26" s="830" t="s">
        <v>73</v>
      </c>
      <c r="S26" s="831"/>
      <c r="T26" s="830" t="s">
        <v>308</v>
      </c>
      <c r="U26" s="831"/>
      <c r="V26" s="830" t="s">
        <v>73</v>
      </c>
      <c r="W26" s="831"/>
      <c r="X26" s="830" t="s">
        <v>308</v>
      </c>
      <c r="Y26" s="834"/>
    </row>
    <row r="27" spans="1:25" ht="12.75">
      <c r="A27" s="342"/>
      <c r="B27" s="837"/>
      <c r="C27" s="838"/>
      <c r="D27" s="847"/>
      <c r="E27" s="848"/>
      <c r="F27" s="837"/>
      <c r="G27" s="838"/>
      <c r="H27" s="837"/>
      <c r="I27" s="838"/>
      <c r="J27" s="837"/>
      <c r="K27" s="838"/>
      <c r="L27" s="837"/>
      <c r="M27" s="838"/>
      <c r="N27" s="832"/>
      <c r="O27" s="833"/>
      <c r="P27" s="832"/>
      <c r="Q27" s="833"/>
      <c r="R27" s="832"/>
      <c r="S27" s="833"/>
      <c r="T27" s="832"/>
      <c r="U27" s="833"/>
      <c r="V27" s="837"/>
      <c r="W27" s="838"/>
      <c r="X27" s="837"/>
      <c r="Y27" s="849"/>
    </row>
    <row r="28" spans="1:25" ht="13.5" thickBot="1">
      <c r="A28" s="338"/>
      <c r="B28" s="382" t="s">
        <v>4</v>
      </c>
      <c r="C28" s="382" t="s">
        <v>5</v>
      </c>
      <c r="D28" s="382" t="s">
        <v>4</v>
      </c>
      <c r="E28" s="382" t="s">
        <v>5</v>
      </c>
      <c r="F28" s="382" t="s">
        <v>4</v>
      </c>
      <c r="G28" s="382" t="s">
        <v>5</v>
      </c>
      <c r="H28" s="382" t="s">
        <v>4</v>
      </c>
      <c r="I28" s="382" t="s">
        <v>5</v>
      </c>
      <c r="J28" s="382" t="s">
        <v>4</v>
      </c>
      <c r="K28" s="382" t="s">
        <v>5</v>
      </c>
      <c r="L28" s="382" t="s">
        <v>4</v>
      </c>
      <c r="M28" s="382" t="s">
        <v>5</v>
      </c>
      <c r="N28" s="382" t="s">
        <v>4</v>
      </c>
      <c r="O28" s="382" t="s">
        <v>5</v>
      </c>
      <c r="P28" s="382" t="s">
        <v>4</v>
      </c>
      <c r="Q28" s="382" t="s">
        <v>5</v>
      </c>
      <c r="R28" s="382" t="s">
        <v>4</v>
      </c>
      <c r="S28" s="382" t="s">
        <v>5</v>
      </c>
      <c r="T28" s="382" t="s">
        <v>4</v>
      </c>
      <c r="U28" s="382" t="s">
        <v>5</v>
      </c>
      <c r="V28" s="382" t="s">
        <v>4</v>
      </c>
      <c r="W28" s="382" t="s">
        <v>5</v>
      </c>
      <c r="X28" s="382" t="s">
        <v>4</v>
      </c>
      <c r="Y28" s="383" t="s">
        <v>5</v>
      </c>
    </row>
    <row r="29" spans="1:25" ht="14.25">
      <c r="A29" s="334" t="s">
        <v>392</v>
      </c>
      <c r="B29" s="675">
        <v>881.1</v>
      </c>
      <c r="C29" s="678"/>
      <c r="D29" s="675">
        <v>364.37</v>
      </c>
      <c r="E29" s="678"/>
      <c r="F29" s="675">
        <v>77.7</v>
      </c>
      <c r="G29" s="678"/>
      <c r="H29" s="675">
        <v>402.04</v>
      </c>
      <c r="I29" s="678"/>
      <c r="J29" s="675">
        <v>535.1</v>
      </c>
      <c r="K29" s="678"/>
      <c r="L29" s="675">
        <v>408.32</v>
      </c>
      <c r="M29" s="678"/>
      <c r="N29" s="675">
        <v>236.2</v>
      </c>
      <c r="O29" s="678"/>
      <c r="P29" s="675">
        <v>281.02</v>
      </c>
      <c r="Q29" s="678"/>
      <c r="R29" s="675">
        <v>29.72</v>
      </c>
      <c r="S29" s="678"/>
      <c r="T29" s="675">
        <v>148.51</v>
      </c>
      <c r="U29" s="678">
        <v>148.51</v>
      </c>
      <c r="V29" s="675">
        <v>2.42</v>
      </c>
      <c r="W29" s="678"/>
      <c r="X29" s="675">
        <v>223.27</v>
      </c>
      <c r="Y29" s="676"/>
    </row>
    <row r="30" spans="1:25" ht="14.25">
      <c r="A30" s="334" t="s">
        <v>324</v>
      </c>
      <c r="B30" s="675">
        <v>904.5</v>
      </c>
      <c r="C30" s="678"/>
      <c r="D30" s="675">
        <v>379.37</v>
      </c>
      <c r="E30" s="678"/>
      <c r="F30" s="675">
        <v>79.2</v>
      </c>
      <c r="G30" s="678"/>
      <c r="H30" s="675">
        <v>420.81</v>
      </c>
      <c r="I30" s="678"/>
      <c r="J30" s="675">
        <v>548.7</v>
      </c>
      <c r="K30" s="678"/>
      <c r="L30" s="675">
        <v>425.12</v>
      </c>
      <c r="M30" s="678"/>
      <c r="N30" s="675">
        <v>242.7</v>
      </c>
      <c r="O30" s="678"/>
      <c r="P30" s="675">
        <v>293.09</v>
      </c>
      <c r="Q30" s="678"/>
      <c r="R30" s="675">
        <v>31.47</v>
      </c>
      <c r="S30" s="678"/>
      <c r="T30" s="675">
        <v>153.68</v>
      </c>
      <c r="U30" s="678">
        <v>153.68</v>
      </c>
      <c r="V30" s="675">
        <v>2.42</v>
      </c>
      <c r="W30" s="678"/>
      <c r="X30" s="675">
        <v>235.95</v>
      </c>
      <c r="Y30" s="676"/>
    </row>
    <row r="31" spans="1:25" ht="14.25">
      <c r="A31" s="334" t="s">
        <v>325</v>
      </c>
      <c r="B31" s="675">
        <v>926.6</v>
      </c>
      <c r="C31" s="678"/>
      <c r="D31" s="675">
        <v>399.53</v>
      </c>
      <c r="E31" s="678"/>
      <c r="F31" s="675">
        <v>81.8</v>
      </c>
      <c r="G31" s="678"/>
      <c r="H31" s="675">
        <v>445.19</v>
      </c>
      <c r="I31" s="678"/>
      <c r="J31" s="675">
        <v>560.6</v>
      </c>
      <c r="K31" s="678"/>
      <c r="L31" s="675">
        <v>446.85</v>
      </c>
      <c r="M31" s="678"/>
      <c r="N31" s="675">
        <v>249.2</v>
      </c>
      <c r="O31" s="678"/>
      <c r="P31" s="675">
        <v>310.52</v>
      </c>
      <c r="Q31" s="678"/>
      <c r="R31" s="675">
        <v>32.56</v>
      </c>
      <c r="S31" s="678"/>
      <c r="T31" s="675">
        <v>162.15</v>
      </c>
      <c r="U31" s="678">
        <v>162.15</v>
      </c>
      <c r="V31" s="675">
        <v>2.44</v>
      </c>
      <c r="W31" s="678"/>
      <c r="X31" s="675">
        <v>252.95</v>
      </c>
      <c r="Y31" s="676"/>
    </row>
    <row r="32" spans="1:25" ht="14.25">
      <c r="A32" s="334" t="s">
        <v>328</v>
      </c>
      <c r="B32" s="675">
        <v>946.3</v>
      </c>
      <c r="C32" s="678"/>
      <c r="D32" s="675">
        <v>419.86</v>
      </c>
      <c r="E32" s="678"/>
      <c r="F32" s="675">
        <v>85.6</v>
      </c>
      <c r="G32" s="678"/>
      <c r="H32" s="675">
        <v>469.51</v>
      </c>
      <c r="I32" s="678"/>
      <c r="J32" s="675">
        <v>570</v>
      </c>
      <c r="K32" s="678"/>
      <c r="L32" s="675">
        <v>466.02</v>
      </c>
      <c r="M32" s="678"/>
      <c r="N32" s="675">
        <v>255.7</v>
      </c>
      <c r="O32" s="678"/>
      <c r="P32" s="675">
        <v>432.18</v>
      </c>
      <c r="Q32" s="678"/>
      <c r="R32" s="675">
        <v>32.54</v>
      </c>
      <c r="S32" s="678"/>
      <c r="T32" s="675">
        <v>173.15</v>
      </c>
      <c r="U32" s="678">
        <v>173.15</v>
      </c>
      <c r="V32" s="675">
        <v>2.46</v>
      </c>
      <c r="W32" s="678"/>
      <c r="X32" s="675">
        <v>273.02</v>
      </c>
      <c r="Y32" s="676"/>
    </row>
    <row r="33" spans="1:25" ht="14.25">
      <c r="A33" s="334" t="s">
        <v>329</v>
      </c>
      <c r="B33" s="673">
        <v>968.3</v>
      </c>
      <c r="C33" s="674"/>
      <c r="D33" s="673">
        <v>445.57</v>
      </c>
      <c r="E33" s="674"/>
      <c r="F33" s="673">
        <v>89</v>
      </c>
      <c r="G33" s="674"/>
      <c r="H33" s="673">
        <v>498.61</v>
      </c>
      <c r="I33" s="674"/>
      <c r="J33" s="673">
        <v>582.6</v>
      </c>
      <c r="K33" s="674"/>
      <c r="L33" s="673">
        <v>495.28</v>
      </c>
      <c r="M33" s="674"/>
      <c r="N33" s="673">
        <v>261.7</v>
      </c>
      <c r="O33" s="674"/>
      <c r="P33" s="673">
        <v>454.44</v>
      </c>
      <c r="Q33" s="674"/>
      <c r="R33" s="673">
        <v>32.46</v>
      </c>
      <c r="S33" s="674"/>
      <c r="T33" s="673">
        <v>187.44</v>
      </c>
      <c r="U33" s="674">
        <v>187.44</v>
      </c>
      <c r="V33" s="675">
        <v>2.44</v>
      </c>
      <c r="W33" s="678"/>
      <c r="X33" s="675">
        <v>293.03</v>
      </c>
      <c r="Y33" s="676"/>
    </row>
    <row r="34" spans="1:25" ht="12.75">
      <c r="A34" s="334">
        <v>2006</v>
      </c>
      <c r="B34" s="298">
        <v>441.588</v>
      </c>
      <c r="C34" s="298">
        <v>554.7598333333334</v>
      </c>
      <c r="D34" s="298">
        <v>557.0175303714474</v>
      </c>
      <c r="E34" s="298">
        <v>403.43532460292874</v>
      </c>
      <c r="F34" s="298">
        <v>61.6755</v>
      </c>
      <c r="G34" s="298">
        <v>30.81833333333333</v>
      </c>
      <c r="H34" s="298">
        <v>554.2915038116163</v>
      </c>
      <c r="I34" s="298">
        <v>473.8734982423882</v>
      </c>
      <c r="J34" s="298">
        <v>340.1185</v>
      </c>
      <c r="K34" s="298">
        <v>260.63766666666663</v>
      </c>
      <c r="L34" s="298">
        <v>592.2686634903229</v>
      </c>
      <c r="M34" s="298">
        <v>439.75581232183123</v>
      </c>
      <c r="N34" s="298">
        <v>22.975</v>
      </c>
      <c r="O34" s="298">
        <v>245.13808333333336</v>
      </c>
      <c r="P34" s="298">
        <v>303.7371190424374</v>
      </c>
      <c r="Q34" s="298">
        <v>369.8417790313419</v>
      </c>
      <c r="R34" s="298">
        <f>16.819-1.2</f>
        <v>15.619</v>
      </c>
      <c r="S34" s="298">
        <f>18.16575-1.3</f>
        <v>16.86575</v>
      </c>
      <c r="T34" s="298">
        <v>200.12708633093527</v>
      </c>
      <c r="U34" s="298">
        <v>216.1377836496337</v>
      </c>
      <c r="V34" s="675">
        <v>2.48</v>
      </c>
      <c r="W34" s="678"/>
      <c r="X34" s="675">
        <v>312.42</v>
      </c>
      <c r="Y34" s="676"/>
    </row>
    <row r="35" spans="1:25" ht="12.75">
      <c r="A35" s="334">
        <v>2007</v>
      </c>
      <c r="B35" s="298">
        <v>455</v>
      </c>
      <c r="C35" s="298">
        <v>567.4</v>
      </c>
      <c r="D35" s="298">
        <v>586.99</v>
      </c>
      <c r="E35" s="298">
        <v>423.16</v>
      </c>
      <c r="F35" s="298">
        <v>64.6</v>
      </c>
      <c r="G35" s="298">
        <v>32.4</v>
      </c>
      <c r="H35" s="298">
        <v>581.16</v>
      </c>
      <c r="I35" s="298">
        <v>496.08</v>
      </c>
      <c r="J35" s="298">
        <v>349.8</v>
      </c>
      <c r="K35" s="298">
        <v>266.3</v>
      </c>
      <c r="L35" s="298">
        <v>624.53</v>
      </c>
      <c r="M35" s="298">
        <v>461.48</v>
      </c>
      <c r="N35" s="298">
        <v>23.6</v>
      </c>
      <c r="O35" s="298">
        <v>250.4</v>
      </c>
      <c r="P35" s="298">
        <v>314.8</v>
      </c>
      <c r="Q35" s="298">
        <v>387</v>
      </c>
      <c r="R35" s="298">
        <f>16.9-1.2</f>
        <v>15.7</v>
      </c>
      <c r="S35" s="298">
        <f>18.1-1.3</f>
        <v>16.8</v>
      </c>
      <c r="T35" s="298">
        <v>211.97</v>
      </c>
      <c r="U35" s="298">
        <v>229.07</v>
      </c>
      <c r="V35" s="675">
        <v>2.45</v>
      </c>
      <c r="W35" s="678"/>
      <c r="X35" s="675">
        <v>334.48</v>
      </c>
      <c r="Y35" s="676"/>
    </row>
    <row r="36" spans="1:25" ht="12.75">
      <c r="A36" s="334">
        <v>2008</v>
      </c>
      <c r="B36" s="298">
        <v>786.2726666666666</v>
      </c>
      <c r="C36" s="298">
        <v>1025.1810833333334</v>
      </c>
      <c r="D36" s="298">
        <v>584.1357426261796</v>
      </c>
      <c r="E36" s="298">
        <v>440.3241004820855</v>
      </c>
      <c r="F36" s="298">
        <v>84.21175</v>
      </c>
      <c r="G36" s="298">
        <v>45.00658333333334</v>
      </c>
      <c r="H36" s="298">
        <v>582.2735628242692</v>
      </c>
      <c r="I36" s="298">
        <v>497.50352120708266</v>
      </c>
      <c r="J36" s="298">
        <v>623.6196666666666</v>
      </c>
      <c r="K36" s="298">
        <v>518.7745</v>
      </c>
      <c r="L36" s="298">
        <v>620.5641427012939</v>
      </c>
      <c r="M36" s="298">
        <v>477.3987136302317</v>
      </c>
      <c r="N36" s="298">
        <v>50.3775</v>
      </c>
      <c r="O36" s="298">
        <v>429.3516666666667</v>
      </c>
      <c r="P36" s="298">
        <v>305.76548020776477</v>
      </c>
      <c r="Q36" s="298">
        <v>399.8599698615353</v>
      </c>
      <c r="R36" s="298">
        <v>26.146</v>
      </c>
      <c r="S36" s="298">
        <v>25.5705</v>
      </c>
      <c r="T36" s="298">
        <v>274.36622692444985</v>
      </c>
      <c r="U36" s="298">
        <v>283.63658884261156</v>
      </c>
      <c r="V36" s="675">
        <v>8.4</v>
      </c>
      <c r="W36" s="678">
        <v>6.477833333333333</v>
      </c>
      <c r="X36" s="675">
        <v>370.11</v>
      </c>
      <c r="Y36" s="676">
        <v>374.3134998842205</v>
      </c>
    </row>
    <row r="37" spans="1:25" ht="12.75">
      <c r="A37" s="334">
        <v>2009</v>
      </c>
      <c r="B37" s="298">
        <v>798.2</v>
      </c>
      <c r="C37" s="298">
        <v>1028.6</v>
      </c>
      <c r="D37" s="298">
        <v>614.99</v>
      </c>
      <c r="E37" s="298">
        <v>460.67</v>
      </c>
      <c r="F37" s="298">
        <v>84.8</v>
      </c>
      <c r="G37" s="298">
        <v>44.8</v>
      </c>
      <c r="H37" s="298">
        <v>616.26</v>
      </c>
      <c r="I37" s="298">
        <v>527.45</v>
      </c>
      <c r="J37" s="298">
        <v>634.2</v>
      </c>
      <c r="K37" s="298">
        <v>520.7</v>
      </c>
      <c r="L37" s="298">
        <v>653.12</v>
      </c>
      <c r="M37" s="298">
        <v>496.83</v>
      </c>
      <c r="N37" s="298">
        <v>50.5</v>
      </c>
      <c r="O37" s="298">
        <v>430.6</v>
      </c>
      <c r="P37" s="298">
        <v>316.6</v>
      </c>
      <c r="Q37" s="298">
        <v>353.95</v>
      </c>
      <c r="R37" s="298">
        <v>26.8</v>
      </c>
      <c r="S37" s="298">
        <v>25.9</v>
      </c>
      <c r="T37" s="298">
        <v>287.91</v>
      </c>
      <c r="U37" s="298">
        <v>297.02</v>
      </c>
      <c r="V37" s="675">
        <v>8.53</v>
      </c>
      <c r="W37" s="678">
        <v>6.6</v>
      </c>
      <c r="X37" s="675">
        <v>383.25</v>
      </c>
      <c r="Y37" s="676">
        <v>387.84</v>
      </c>
    </row>
    <row r="38" spans="1:25" ht="12.75">
      <c r="A38" s="334">
        <v>2010</v>
      </c>
      <c r="B38" s="298">
        <v>811.6</v>
      </c>
      <c r="C38" s="298">
        <v>1031.8</v>
      </c>
      <c r="D38" s="298">
        <v>638.67</v>
      </c>
      <c r="E38" s="298">
        <v>475.52</v>
      </c>
      <c r="F38" s="298">
        <v>86.2</v>
      </c>
      <c r="G38" s="298">
        <v>44.6</v>
      </c>
      <c r="H38" s="298">
        <v>641.14</v>
      </c>
      <c r="I38" s="298">
        <v>547.1</v>
      </c>
      <c r="J38" s="298">
        <v>645.6</v>
      </c>
      <c r="K38" s="298">
        <v>522.9</v>
      </c>
      <c r="L38" s="298">
        <v>678.19</v>
      </c>
      <c r="M38" s="298">
        <v>510.67</v>
      </c>
      <c r="N38" s="298">
        <v>50.4</v>
      </c>
      <c r="O38" s="298">
        <v>431.5</v>
      </c>
      <c r="P38" s="298">
        <v>323.37</v>
      </c>
      <c r="Q38" s="298">
        <v>436.95</v>
      </c>
      <c r="R38" s="298">
        <v>27.3</v>
      </c>
      <c r="S38" s="298">
        <v>26.2</v>
      </c>
      <c r="T38" s="298">
        <v>297.85</v>
      </c>
      <c r="U38" s="298">
        <v>307.24</v>
      </c>
      <c r="V38" s="675">
        <v>8.67</v>
      </c>
      <c r="W38" s="678">
        <v>6.6</v>
      </c>
      <c r="X38" s="675">
        <v>392.25</v>
      </c>
      <c r="Y38" s="676">
        <v>396.1</v>
      </c>
    </row>
    <row r="39" spans="1:25" ht="13.5" thickBot="1">
      <c r="A39" s="334">
        <v>2011</v>
      </c>
      <c r="B39" s="394">
        <v>824.66</v>
      </c>
      <c r="C39" s="394">
        <v>1035.215</v>
      </c>
      <c r="D39" s="394">
        <v>660.99</v>
      </c>
      <c r="E39" s="394">
        <v>488.22</v>
      </c>
      <c r="F39" s="394">
        <v>86.855</v>
      </c>
      <c r="G39" s="394">
        <v>43.798</v>
      </c>
      <c r="H39" s="394">
        <v>661.37</v>
      </c>
      <c r="I39" s="394">
        <v>561.71</v>
      </c>
      <c r="J39" s="394">
        <v>657.431</v>
      </c>
      <c r="K39" s="394">
        <v>525.977</v>
      </c>
      <c r="L39" s="394">
        <v>702.29</v>
      </c>
      <c r="M39" s="394">
        <v>524.66</v>
      </c>
      <c r="N39" s="394">
        <v>50.416</v>
      </c>
      <c r="O39" s="394">
        <v>432.321</v>
      </c>
      <c r="P39" s="394">
        <v>330.02</v>
      </c>
      <c r="Q39" s="394">
        <v>449.33</v>
      </c>
      <c r="R39" s="394">
        <v>27.832</v>
      </c>
      <c r="S39" s="394">
        <v>26.403</v>
      </c>
      <c r="T39" s="394">
        <v>304.75</v>
      </c>
      <c r="U39" s="394">
        <v>314.38</v>
      </c>
      <c r="V39" s="537">
        <v>2.126</v>
      </c>
      <c r="W39" s="537">
        <v>6.715</v>
      </c>
      <c r="X39" s="537">
        <v>387.92</v>
      </c>
      <c r="Y39" s="538">
        <v>406.41</v>
      </c>
    </row>
    <row r="40" spans="1:15" ht="12.75">
      <c r="A40" s="331" t="s">
        <v>473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4.25">
      <c r="A41" s="148" t="s">
        <v>277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1:15" ht="12.75">
      <c r="A42" s="144" t="s">
        <v>267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ht="14.25">
      <c r="A43" s="391" t="s">
        <v>327</v>
      </c>
    </row>
  </sheetData>
  <mergeCells count="174">
    <mergeCell ref="A19:R19"/>
    <mergeCell ref="V37:W37"/>
    <mergeCell ref="X37:Y37"/>
    <mergeCell ref="V38:W38"/>
    <mergeCell ref="X38:Y38"/>
    <mergeCell ref="B33:C33"/>
    <mergeCell ref="D33:E33"/>
    <mergeCell ref="N33:O33"/>
    <mergeCell ref="V33:W33"/>
    <mergeCell ref="X33:Y33"/>
    <mergeCell ref="V36:W36"/>
    <mergeCell ref="X36:Y36"/>
    <mergeCell ref="V34:W34"/>
    <mergeCell ref="X34:Y34"/>
    <mergeCell ref="V35:W35"/>
    <mergeCell ref="X35:Y35"/>
    <mergeCell ref="B31:C31"/>
    <mergeCell ref="D31:E31"/>
    <mergeCell ref="B32:C32"/>
    <mergeCell ref="D32:E32"/>
    <mergeCell ref="B29:C29"/>
    <mergeCell ref="D29:E29"/>
    <mergeCell ref="B30:C30"/>
    <mergeCell ref="D30:E30"/>
    <mergeCell ref="D15:E15"/>
    <mergeCell ref="D16:E16"/>
    <mergeCell ref="B15:C15"/>
    <mergeCell ref="B16:C16"/>
    <mergeCell ref="A21:Y21"/>
    <mergeCell ref="F26:G27"/>
    <mergeCell ref="H26:I27"/>
    <mergeCell ref="J26:K27"/>
    <mergeCell ref="V26:W27"/>
    <mergeCell ref="X26:Y27"/>
    <mergeCell ref="P26:Q27"/>
    <mergeCell ref="R26:S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T32:U32"/>
    <mergeCell ref="T33:U33"/>
    <mergeCell ref="R29:S29"/>
    <mergeCell ref="T29:U29"/>
    <mergeCell ref="T30:U30"/>
    <mergeCell ref="T31:U31"/>
    <mergeCell ref="R30:S30"/>
    <mergeCell ref="R31:S31"/>
    <mergeCell ref="R32:S32"/>
    <mergeCell ref="R33:S33"/>
    <mergeCell ref="N29:O29"/>
    <mergeCell ref="N30:O30"/>
    <mergeCell ref="N31:O31"/>
    <mergeCell ref="N32:O32"/>
    <mergeCell ref="P32:Q32"/>
    <mergeCell ref="P33:Q33"/>
    <mergeCell ref="P29:Q29"/>
    <mergeCell ref="P30:Q30"/>
    <mergeCell ref="P31:Q31"/>
    <mergeCell ref="L30:M30"/>
    <mergeCell ref="L31:M31"/>
    <mergeCell ref="L32:M32"/>
    <mergeCell ref="L33:M33"/>
    <mergeCell ref="J30:K30"/>
    <mergeCell ref="J31:K31"/>
    <mergeCell ref="J32:K32"/>
    <mergeCell ref="J33:K33"/>
    <mergeCell ref="H30:I30"/>
    <mergeCell ref="H31:I31"/>
    <mergeCell ref="H32:I32"/>
    <mergeCell ref="H33:I33"/>
    <mergeCell ref="F30:G30"/>
    <mergeCell ref="F31:G31"/>
    <mergeCell ref="F32:G32"/>
    <mergeCell ref="F33:G33"/>
    <mergeCell ref="T16:U16"/>
    <mergeCell ref="F29:G29"/>
    <mergeCell ref="H29:I29"/>
    <mergeCell ref="J29:K29"/>
    <mergeCell ref="L29:M29"/>
    <mergeCell ref="P16:Q16"/>
    <mergeCell ref="T26:U27"/>
    <mergeCell ref="A22:Y22"/>
    <mergeCell ref="L26:M27"/>
    <mergeCell ref="N26:O27"/>
    <mergeCell ref="T12:U12"/>
    <mergeCell ref="T13:U13"/>
    <mergeCell ref="T14:U14"/>
    <mergeCell ref="T15:U15"/>
    <mergeCell ref="R11:S11"/>
    <mergeCell ref="R12:S12"/>
    <mergeCell ref="R13:S13"/>
    <mergeCell ref="R14:S14"/>
    <mergeCell ref="P11:Q11"/>
    <mergeCell ref="P12:Q12"/>
    <mergeCell ref="P13:Q13"/>
    <mergeCell ref="P14:Q14"/>
    <mergeCell ref="L16:M16"/>
    <mergeCell ref="N15:O15"/>
    <mergeCell ref="N16:O16"/>
    <mergeCell ref="R15:S15"/>
    <mergeCell ref="R16:S16"/>
    <mergeCell ref="N14:O14"/>
    <mergeCell ref="L14:M14"/>
    <mergeCell ref="L15:M15"/>
    <mergeCell ref="P15:Q15"/>
    <mergeCell ref="H16:I16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29:W29"/>
    <mergeCell ref="X29:Y29"/>
    <mergeCell ref="V30:W30"/>
    <mergeCell ref="X30:Y30"/>
    <mergeCell ref="V31:W31"/>
    <mergeCell ref="X31:Y31"/>
    <mergeCell ref="V32:W32"/>
    <mergeCell ref="X32:Y32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Z53"/>
  <sheetViews>
    <sheetView showGridLines="0" view="pageBreakPreview" zoomScale="75" zoomScaleNormal="75" zoomScaleSheetLayoutView="75" workbookViewId="0" topLeftCell="A10">
      <selection activeCell="A43" sqref="A43"/>
    </sheetView>
  </sheetViews>
  <sheetFormatPr defaultColWidth="12.57421875" defaultRowHeight="12.75"/>
  <cols>
    <col min="1" max="1" width="9.8515625" style="8" customWidth="1"/>
    <col min="2" max="2" width="8.7109375" style="8" customWidth="1"/>
    <col min="3" max="3" width="8.421875" style="8" bestFit="1" customWidth="1"/>
    <col min="4" max="4" width="9.421875" style="8" bestFit="1" customWidth="1"/>
    <col min="5" max="5" width="8.421875" style="8" bestFit="1" customWidth="1"/>
    <col min="6" max="6" width="8.7109375" style="8" bestFit="1" customWidth="1"/>
    <col min="7" max="7" width="7.7109375" style="8" customWidth="1"/>
    <col min="8" max="8" width="8.7109375" style="8" bestFit="1" customWidth="1"/>
    <col min="9" max="9" width="8.421875" style="8" bestFit="1" customWidth="1"/>
    <col min="10" max="10" width="8.7109375" style="8" bestFit="1" customWidth="1"/>
    <col min="11" max="11" width="10.8515625" style="8" customWidth="1"/>
    <col min="12" max="12" width="9.7109375" style="8" bestFit="1" customWidth="1"/>
    <col min="13" max="13" width="12.00390625" style="8" customWidth="1"/>
    <col min="14" max="14" width="8.7109375" style="8" bestFit="1" customWidth="1"/>
    <col min="15" max="15" width="9.8515625" style="8" customWidth="1"/>
    <col min="16" max="16" width="8.7109375" style="8" bestFit="1" customWidth="1"/>
    <col min="17" max="17" width="8.421875" style="8" bestFit="1" customWidth="1"/>
    <col min="18" max="18" width="8.7109375" style="8" bestFit="1" customWidth="1"/>
    <col min="19" max="19" width="7.7109375" style="8" customWidth="1"/>
    <col min="20" max="20" width="8.7109375" style="8" customWidth="1"/>
    <col min="21" max="21" width="8.421875" style="8" bestFit="1" customWidth="1"/>
    <col min="22" max="22" width="8.7109375" style="8" bestFit="1" customWidth="1"/>
    <col min="23" max="23" width="7.7109375" style="8" customWidth="1"/>
    <col min="24" max="24" width="8.7109375" style="8" customWidth="1"/>
    <col min="25" max="25" width="8.421875" style="8" bestFit="1" customWidth="1"/>
    <col min="26" max="16384" width="19.140625" style="8" customWidth="1"/>
  </cols>
  <sheetData>
    <row r="1" spans="1:2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</row>
    <row r="3" spans="1:25" s="38" customFormat="1" ht="15">
      <c r="A3" s="836" t="s">
        <v>346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</row>
    <row r="4" spans="1:25" s="38" customFormat="1" ht="15">
      <c r="A4" s="836" t="s">
        <v>163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</row>
    <row r="5" spans="1:25" ht="13.5" thickBo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</row>
    <row r="6" spans="1:26" ht="12.75">
      <c r="A6" s="336"/>
      <c r="B6" s="842" t="s">
        <v>3</v>
      </c>
      <c r="C6" s="843"/>
      <c r="D6" s="843"/>
      <c r="E6" s="844"/>
      <c r="F6" s="819" t="s">
        <v>309</v>
      </c>
      <c r="G6" s="820"/>
      <c r="H6" s="820"/>
      <c r="I6" s="821"/>
      <c r="J6" s="819" t="s">
        <v>268</v>
      </c>
      <c r="K6" s="820"/>
      <c r="L6" s="820"/>
      <c r="M6" s="821"/>
      <c r="N6" s="825" t="s">
        <v>269</v>
      </c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371"/>
    </row>
    <row r="7" spans="1:26" ht="12.75">
      <c r="A7" s="337" t="s">
        <v>1</v>
      </c>
      <c r="B7" s="832"/>
      <c r="C7" s="835"/>
      <c r="D7" s="835"/>
      <c r="E7" s="833"/>
      <c r="F7" s="822"/>
      <c r="G7" s="823"/>
      <c r="H7" s="823"/>
      <c r="I7" s="824"/>
      <c r="J7" s="822"/>
      <c r="K7" s="823"/>
      <c r="L7" s="823"/>
      <c r="M7" s="824"/>
      <c r="N7" s="827" t="s">
        <v>270</v>
      </c>
      <c r="O7" s="828"/>
      <c r="P7" s="828"/>
      <c r="Q7" s="829"/>
      <c r="R7" s="827" t="s">
        <v>271</v>
      </c>
      <c r="S7" s="828"/>
      <c r="T7" s="828"/>
      <c r="U7" s="829"/>
      <c r="V7" s="827" t="s">
        <v>391</v>
      </c>
      <c r="W7" s="828"/>
      <c r="X7" s="828"/>
      <c r="Y7" s="828"/>
      <c r="Z7" s="371"/>
    </row>
    <row r="8" spans="1:26" ht="12.75" customHeight="1">
      <c r="A8" s="342"/>
      <c r="B8" s="830" t="s">
        <v>73</v>
      </c>
      <c r="C8" s="831"/>
      <c r="D8" s="845" t="s">
        <v>308</v>
      </c>
      <c r="E8" s="846"/>
      <c r="F8" s="830" t="s">
        <v>73</v>
      </c>
      <c r="G8" s="831"/>
      <c r="H8" s="830" t="s">
        <v>308</v>
      </c>
      <c r="I8" s="831"/>
      <c r="J8" s="830" t="s">
        <v>73</v>
      </c>
      <c r="K8" s="831"/>
      <c r="L8" s="830" t="s">
        <v>308</v>
      </c>
      <c r="M8" s="831"/>
      <c r="N8" s="830" t="s">
        <v>73</v>
      </c>
      <c r="O8" s="831"/>
      <c r="P8" s="830" t="s">
        <v>308</v>
      </c>
      <c r="Q8" s="831"/>
      <c r="R8" s="830" t="s">
        <v>73</v>
      </c>
      <c r="S8" s="831"/>
      <c r="T8" s="830" t="s">
        <v>308</v>
      </c>
      <c r="U8" s="831"/>
      <c r="V8" s="830" t="s">
        <v>73</v>
      </c>
      <c r="W8" s="831"/>
      <c r="X8" s="830" t="s">
        <v>308</v>
      </c>
      <c r="Y8" s="834"/>
      <c r="Z8" s="372"/>
    </row>
    <row r="9" spans="1:26" ht="12.75" customHeight="1">
      <c r="A9" s="342"/>
      <c r="B9" s="837"/>
      <c r="C9" s="838"/>
      <c r="D9" s="847"/>
      <c r="E9" s="848"/>
      <c r="F9" s="837"/>
      <c r="G9" s="838"/>
      <c r="H9" s="837"/>
      <c r="I9" s="838"/>
      <c r="J9" s="837"/>
      <c r="K9" s="838"/>
      <c r="L9" s="837"/>
      <c r="M9" s="838"/>
      <c r="N9" s="832"/>
      <c r="O9" s="833"/>
      <c r="P9" s="832"/>
      <c r="Q9" s="833"/>
      <c r="R9" s="832"/>
      <c r="S9" s="833"/>
      <c r="T9" s="832"/>
      <c r="U9" s="833"/>
      <c r="V9" s="832"/>
      <c r="W9" s="833"/>
      <c r="X9" s="832"/>
      <c r="Y9" s="835"/>
      <c r="Z9" s="372"/>
    </row>
    <row r="10" spans="1:26" ht="13.5" thickBot="1">
      <c r="A10" s="338"/>
      <c r="B10" s="382" t="s">
        <v>4</v>
      </c>
      <c r="C10" s="382" t="s">
        <v>5</v>
      </c>
      <c r="D10" s="382" t="s">
        <v>4</v>
      </c>
      <c r="E10" s="382" t="s">
        <v>5</v>
      </c>
      <c r="F10" s="382" t="s">
        <v>4</v>
      </c>
      <c r="G10" s="382" t="s">
        <v>5</v>
      </c>
      <c r="H10" s="382" t="s">
        <v>4</v>
      </c>
      <c r="I10" s="382" t="s">
        <v>5</v>
      </c>
      <c r="J10" s="382" t="s">
        <v>4</v>
      </c>
      <c r="K10" s="382" t="s">
        <v>5</v>
      </c>
      <c r="L10" s="382" t="s">
        <v>4</v>
      </c>
      <c r="M10" s="382" t="s">
        <v>5</v>
      </c>
      <c r="N10" s="382" t="s">
        <v>4</v>
      </c>
      <c r="O10" s="382" t="s">
        <v>5</v>
      </c>
      <c r="P10" s="382" t="s">
        <v>4</v>
      </c>
      <c r="Q10" s="382" t="s">
        <v>5</v>
      </c>
      <c r="R10" s="382" t="s">
        <v>4</v>
      </c>
      <c r="S10" s="382" t="s">
        <v>5</v>
      </c>
      <c r="T10" s="382" t="s">
        <v>4</v>
      </c>
      <c r="U10" s="382" t="s">
        <v>5</v>
      </c>
      <c r="V10" s="382" t="s">
        <v>4</v>
      </c>
      <c r="W10" s="382" t="s">
        <v>5</v>
      </c>
      <c r="X10" s="382" t="s">
        <v>4</v>
      </c>
      <c r="Y10" s="383" t="s">
        <v>5</v>
      </c>
      <c r="Z10" s="372"/>
    </row>
    <row r="11" spans="1:25" ht="14.25">
      <c r="A11" s="334" t="s">
        <v>392</v>
      </c>
      <c r="B11" s="675">
        <v>675</v>
      </c>
      <c r="C11" s="678"/>
      <c r="D11" s="675">
        <v>356.71</v>
      </c>
      <c r="E11" s="678"/>
      <c r="F11" s="675">
        <v>69.3</v>
      </c>
      <c r="G11" s="678"/>
      <c r="H11" s="675">
        <v>350.46</v>
      </c>
      <c r="I11" s="678"/>
      <c r="J11" s="675">
        <v>366.2</v>
      </c>
      <c r="K11" s="678"/>
      <c r="L11" s="675">
        <v>400.52</v>
      </c>
      <c r="M11" s="678"/>
      <c r="N11" s="675">
        <v>211.9</v>
      </c>
      <c r="O11" s="678"/>
      <c r="P11" s="675">
        <v>305.08</v>
      </c>
      <c r="Q11" s="853"/>
      <c r="R11" s="675">
        <v>24.26</v>
      </c>
      <c r="S11" s="678"/>
      <c r="T11" s="675">
        <v>180.97</v>
      </c>
      <c r="U11" s="678"/>
      <c r="V11" s="675">
        <v>3.32</v>
      </c>
      <c r="W11" s="678"/>
      <c r="X11" s="675">
        <v>234.58</v>
      </c>
      <c r="Y11" s="676"/>
    </row>
    <row r="12" spans="1:25" ht="14.25">
      <c r="A12" s="334" t="s">
        <v>324</v>
      </c>
      <c r="B12" s="675">
        <v>672.2</v>
      </c>
      <c r="C12" s="678"/>
      <c r="D12" s="675">
        <v>366.9</v>
      </c>
      <c r="E12" s="678"/>
      <c r="F12" s="675">
        <v>67</v>
      </c>
      <c r="G12" s="678"/>
      <c r="H12" s="675">
        <v>360.07</v>
      </c>
      <c r="I12" s="678"/>
      <c r="J12" s="675">
        <v>365.1</v>
      </c>
      <c r="K12" s="678"/>
      <c r="L12" s="675">
        <v>411.43</v>
      </c>
      <c r="M12" s="678"/>
      <c r="N12" s="675">
        <v>211.9</v>
      </c>
      <c r="O12" s="678"/>
      <c r="P12" s="675">
        <v>315.22</v>
      </c>
      <c r="Q12" s="853"/>
      <c r="R12" s="675">
        <v>24.87</v>
      </c>
      <c r="S12" s="678"/>
      <c r="T12" s="675">
        <v>188.48</v>
      </c>
      <c r="U12" s="678"/>
      <c r="V12" s="675">
        <v>3.31</v>
      </c>
      <c r="W12" s="678"/>
      <c r="X12" s="675">
        <v>242.98</v>
      </c>
      <c r="Y12" s="676"/>
    </row>
    <row r="13" spans="1:25" ht="14.25">
      <c r="A13" s="334" t="s">
        <v>325</v>
      </c>
      <c r="B13" s="675">
        <v>669.7</v>
      </c>
      <c r="C13" s="678"/>
      <c r="D13" s="675">
        <v>382.12</v>
      </c>
      <c r="E13" s="678"/>
      <c r="F13" s="675">
        <v>66.3</v>
      </c>
      <c r="G13" s="678"/>
      <c r="H13" s="675">
        <v>374.82</v>
      </c>
      <c r="I13" s="678"/>
      <c r="J13" s="675">
        <v>363.6</v>
      </c>
      <c r="K13" s="678"/>
      <c r="L13" s="675">
        <v>427.14</v>
      </c>
      <c r="M13" s="678"/>
      <c r="N13" s="675">
        <v>211.5</v>
      </c>
      <c r="O13" s="678"/>
      <c r="P13" s="675">
        <v>330.37</v>
      </c>
      <c r="Q13" s="853"/>
      <c r="R13" s="675">
        <v>25.07</v>
      </c>
      <c r="S13" s="678"/>
      <c r="T13" s="675">
        <v>201.08</v>
      </c>
      <c r="U13" s="678"/>
      <c r="V13" s="675">
        <v>3.27</v>
      </c>
      <c r="W13" s="678"/>
      <c r="X13" s="675">
        <v>258.96</v>
      </c>
      <c r="Y13" s="676"/>
    </row>
    <row r="14" spans="1:25" ht="14.25">
      <c r="A14" s="334" t="s">
        <v>328</v>
      </c>
      <c r="B14" s="675">
        <v>664.1</v>
      </c>
      <c r="C14" s="678"/>
      <c r="D14" s="675">
        <v>395.04</v>
      </c>
      <c r="E14" s="678"/>
      <c r="F14" s="675">
        <v>66.5</v>
      </c>
      <c r="G14" s="678"/>
      <c r="H14" s="675">
        <v>386.26</v>
      </c>
      <c r="I14" s="678"/>
      <c r="J14" s="675">
        <v>359.3</v>
      </c>
      <c r="K14" s="678"/>
      <c r="L14" s="675">
        <v>438.82</v>
      </c>
      <c r="M14" s="678"/>
      <c r="N14" s="675">
        <v>210.4</v>
      </c>
      <c r="O14" s="678"/>
      <c r="P14" s="675">
        <v>345.58</v>
      </c>
      <c r="Q14" s="853"/>
      <c r="R14" s="675">
        <v>24.62</v>
      </c>
      <c r="S14" s="678"/>
      <c r="T14" s="675">
        <v>218.04</v>
      </c>
      <c r="U14" s="678"/>
      <c r="V14" s="675">
        <v>3.23</v>
      </c>
      <c r="W14" s="678"/>
      <c r="X14" s="675">
        <v>277.18</v>
      </c>
      <c r="Y14" s="676"/>
    </row>
    <row r="15" spans="1:25" ht="14.25">
      <c r="A15" s="334" t="s">
        <v>329</v>
      </c>
      <c r="B15" s="673">
        <v>659.5</v>
      </c>
      <c r="C15" s="674"/>
      <c r="D15" s="673">
        <v>416.15</v>
      </c>
      <c r="E15" s="674"/>
      <c r="F15" s="673">
        <v>66.1</v>
      </c>
      <c r="G15" s="674"/>
      <c r="H15" s="673">
        <v>406.28</v>
      </c>
      <c r="I15" s="674"/>
      <c r="J15" s="673">
        <v>356.8</v>
      </c>
      <c r="K15" s="674"/>
      <c r="L15" s="673">
        <v>461.36</v>
      </c>
      <c r="M15" s="674"/>
      <c r="N15" s="673">
        <v>209.1</v>
      </c>
      <c r="O15" s="674"/>
      <c r="P15" s="673">
        <v>364.18</v>
      </c>
      <c r="Q15" s="852"/>
      <c r="R15" s="673">
        <v>24.29</v>
      </c>
      <c r="S15" s="674"/>
      <c r="T15" s="673">
        <v>241.98</v>
      </c>
      <c r="U15" s="674"/>
      <c r="V15" s="675">
        <v>3.19</v>
      </c>
      <c r="W15" s="678"/>
      <c r="X15" s="675">
        <v>296.96</v>
      </c>
      <c r="Y15" s="676"/>
    </row>
    <row r="16" spans="1:25" ht="12.75">
      <c r="A16" s="334">
        <v>2006</v>
      </c>
      <c r="B16" s="298">
        <v>314.04775</v>
      </c>
      <c r="C16" s="298">
        <v>342.97183333333334</v>
      </c>
      <c r="D16" s="298">
        <v>482.55095354395417</v>
      </c>
      <c r="E16" s="298">
        <v>395.4431503826116</v>
      </c>
      <c r="F16" s="298">
        <v>39.50866666666666</v>
      </c>
      <c r="G16" s="298">
        <v>26.67275</v>
      </c>
      <c r="H16" s="298">
        <v>445.8731981168689</v>
      </c>
      <c r="I16" s="298">
        <v>394.79183155092744</v>
      </c>
      <c r="J16" s="298">
        <v>248.33525</v>
      </c>
      <c r="K16" s="298">
        <v>107.51233333333333</v>
      </c>
      <c r="L16" s="298">
        <v>510.0329742824133</v>
      </c>
      <c r="M16" s="298">
        <v>426.7572362240612</v>
      </c>
      <c r="N16" s="298">
        <v>13.73775</v>
      </c>
      <c r="O16" s="298">
        <v>194.063</v>
      </c>
      <c r="P16" s="298">
        <v>292.01833136188</v>
      </c>
      <c r="Q16" s="298">
        <v>387.0657249836393</v>
      </c>
      <c r="R16" s="298">
        <f>12.4660833333333-1.5</f>
        <v>10.9660833333333</v>
      </c>
      <c r="S16" s="298">
        <f>14.72375-1.7</f>
        <v>13.023750000000001</v>
      </c>
      <c r="T16" s="298">
        <v>261.3287586317541</v>
      </c>
      <c r="U16" s="298">
        <v>278.3473286357076</v>
      </c>
      <c r="V16" s="675">
        <v>3.17</v>
      </c>
      <c r="W16" s="678"/>
      <c r="X16" s="675">
        <v>315.74</v>
      </c>
      <c r="Y16" s="676"/>
    </row>
    <row r="17" spans="1:25" ht="12.75">
      <c r="A17" s="334">
        <v>2007</v>
      </c>
      <c r="B17" s="298">
        <v>306.9</v>
      </c>
      <c r="C17" s="298">
        <v>345.1</v>
      </c>
      <c r="D17" s="298">
        <v>504.06</v>
      </c>
      <c r="E17" s="298">
        <v>413.8</v>
      </c>
      <c r="F17" s="298">
        <v>38.8</v>
      </c>
      <c r="G17" s="298">
        <v>28.3</v>
      </c>
      <c r="H17" s="298">
        <v>462.84</v>
      </c>
      <c r="I17" s="298">
        <v>407.32</v>
      </c>
      <c r="J17" s="298">
        <v>241.9</v>
      </c>
      <c r="K17" s="298">
        <v>109.8</v>
      </c>
      <c r="L17" s="298">
        <v>533.82</v>
      </c>
      <c r="M17" s="298">
        <v>444.84</v>
      </c>
      <c r="N17" s="298">
        <v>13.9</v>
      </c>
      <c r="O17" s="298">
        <v>192.5</v>
      </c>
      <c r="P17" s="298">
        <v>301.06</v>
      </c>
      <c r="Q17" s="298">
        <v>405.82</v>
      </c>
      <c r="R17" s="298">
        <f>12.4-1.5</f>
        <v>10.9</v>
      </c>
      <c r="S17" s="298">
        <f>14.5-1.6</f>
        <v>12.9</v>
      </c>
      <c r="T17" s="298">
        <v>280.2</v>
      </c>
      <c r="U17" s="298">
        <v>297.58</v>
      </c>
      <c r="V17" s="675">
        <v>3.13</v>
      </c>
      <c r="W17" s="678"/>
      <c r="X17" s="675">
        <v>335.96</v>
      </c>
      <c r="Y17" s="676"/>
    </row>
    <row r="18" spans="1:25" ht="12.75">
      <c r="A18" s="334">
        <v>2008</v>
      </c>
      <c r="B18" s="298">
        <v>301.0638333333333</v>
      </c>
      <c r="C18" s="298">
        <v>347.70341666666667</v>
      </c>
      <c r="D18" s="298">
        <v>535.7062638100558</v>
      </c>
      <c r="E18" s="298">
        <v>440.25590507810654</v>
      </c>
      <c r="F18" s="298">
        <v>37.486916666666666</v>
      </c>
      <c r="G18" s="298">
        <v>29.6165</v>
      </c>
      <c r="H18" s="298">
        <v>487.89672381253007</v>
      </c>
      <c r="I18" s="298">
        <v>426.9227055301381</v>
      </c>
      <c r="J18" s="298">
        <v>236.93358333333333</v>
      </c>
      <c r="K18" s="298">
        <v>113.47358333333332</v>
      </c>
      <c r="L18" s="298">
        <v>568.0092838815942</v>
      </c>
      <c r="M18" s="298">
        <v>471.1545561264993</v>
      </c>
      <c r="N18" s="298">
        <v>14.142083333333334</v>
      </c>
      <c r="O18" s="298">
        <v>190.17291666666665</v>
      </c>
      <c r="P18" s="298">
        <v>314.61911752747415</v>
      </c>
      <c r="Q18" s="298">
        <v>432.3940826046471</v>
      </c>
      <c r="R18" s="298">
        <v>12.021</v>
      </c>
      <c r="S18" s="298">
        <v>11.789083333333334</v>
      </c>
      <c r="T18" s="298">
        <v>310.3576548678701</v>
      </c>
      <c r="U18" s="298">
        <v>319.7335039478613</v>
      </c>
      <c r="V18" s="675">
        <v>3.13</v>
      </c>
      <c r="W18" s="678"/>
      <c r="X18" s="675">
        <v>360.16</v>
      </c>
      <c r="Y18" s="676"/>
    </row>
    <row r="19" spans="1:25" ht="12.75">
      <c r="A19" s="334">
        <v>2009</v>
      </c>
      <c r="B19" s="298">
        <v>295.67158333333333</v>
      </c>
      <c r="C19" s="298">
        <v>349.9635833333333</v>
      </c>
      <c r="D19" s="298">
        <v>556.9786700615745</v>
      </c>
      <c r="E19" s="298">
        <v>460.32889741385003</v>
      </c>
      <c r="F19" s="298">
        <v>36.28216666666666</v>
      </c>
      <c r="G19" s="298">
        <v>30.51875</v>
      </c>
      <c r="H19" s="298">
        <v>507.14769818046517</v>
      </c>
      <c r="I19" s="298">
        <v>442.08745544405764</v>
      </c>
      <c r="J19" s="298">
        <v>232.31508333333335</v>
      </c>
      <c r="K19" s="298">
        <v>117.46208333333333</v>
      </c>
      <c r="L19" s="298">
        <v>591.7763329006116</v>
      </c>
      <c r="M19" s="298">
        <v>486.7410284240659</v>
      </c>
      <c r="N19" s="298">
        <v>14.375166666666667</v>
      </c>
      <c r="O19" s="298">
        <v>187.51308333333336</v>
      </c>
      <c r="P19" s="298">
        <v>323.38537298118285</v>
      </c>
      <c r="Q19" s="298">
        <v>455.59133644896775</v>
      </c>
      <c r="R19" s="298">
        <v>12.200916666666666</v>
      </c>
      <c r="S19" s="298">
        <v>11.809166666666666</v>
      </c>
      <c r="T19" s="298">
        <v>326.91693288072616</v>
      </c>
      <c r="U19" s="298">
        <v>338.1746835085738</v>
      </c>
      <c r="V19" s="435">
        <v>0.49825</v>
      </c>
      <c r="W19" s="392">
        <v>2.6605</v>
      </c>
      <c r="X19" s="435">
        <v>334.09507108212074</v>
      </c>
      <c r="Y19" s="392">
        <v>379.4927513625258</v>
      </c>
    </row>
    <row r="20" spans="1:25" ht="12.75">
      <c r="A20" s="334">
        <v>2010</v>
      </c>
      <c r="B20" s="298">
        <v>290.3</v>
      </c>
      <c r="C20" s="298">
        <v>351.7</v>
      </c>
      <c r="D20" s="298">
        <v>572.15</v>
      </c>
      <c r="E20" s="298">
        <v>474.6</v>
      </c>
      <c r="F20" s="298">
        <v>35.3</v>
      </c>
      <c r="G20" s="298">
        <v>31</v>
      </c>
      <c r="H20" s="298">
        <v>522.43</v>
      </c>
      <c r="I20" s="298">
        <v>452.13</v>
      </c>
      <c r="J20" s="298">
        <v>227.4</v>
      </c>
      <c r="K20" s="298">
        <v>121.5</v>
      </c>
      <c r="L20" s="298">
        <v>608.8</v>
      </c>
      <c r="M20" s="298">
        <v>496.41</v>
      </c>
      <c r="N20" s="298">
        <v>14.6</v>
      </c>
      <c r="O20" s="298">
        <v>184.7</v>
      </c>
      <c r="P20" s="298">
        <v>328.16</v>
      </c>
      <c r="Q20" s="298">
        <v>473.04</v>
      </c>
      <c r="R20" s="298">
        <v>12.4</v>
      </c>
      <c r="S20" s="298">
        <v>11.8</v>
      </c>
      <c r="T20" s="298">
        <v>339.55</v>
      </c>
      <c r="U20" s="298">
        <v>353.05</v>
      </c>
      <c r="V20" s="298">
        <v>0.5</v>
      </c>
      <c r="W20" s="298">
        <v>2.7</v>
      </c>
      <c r="X20" s="298">
        <v>338.56</v>
      </c>
      <c r="Y20" s="299">
        <v>388.07</v>
      </c>
    </row>
    <row r="21" spans="1:25" s="373" customFormat="1" ht="13.5" thickBot="1">
      <c r="A21" s="335">
        <v>2011</v>
      </c>
      <c r="B21" s="298">
        <v>284.554</v>
      </c>
      <c r="C21" s="298">
        <v>352.496</v>
      </c>
      <c r="D21" s="298">
        <v>584.81</v>
      </c>
      <c r="E21" s="298">
        <v>484.42</v>
      </c>
      <c r="F21" s="298">
        <v>34.104</v>
      </c>
      <c r="G21" s="298">
        <v>30.882</v>
      </c>
      <c r="H21" s="298">
        <v>536.99</v>
      </c>
      <c r="I21" s="298">
        <v>462.77</v>
      </c>
      <c r="J21" s="298">
        <v>222.366</v>
      </c>
      <c r="K21" s="298">
        <v>125.294</v>
      </c>
      <c r="L21" s="298">
        <v>623.03</v>
      </c>
      <c r="M21" s="298">
        <v>506.29</v>
      </c>
      <c r="N21" s="298">
        <v>14.901</v>
      </c>
      <c r="O21" s="298">
        <v>181.872</v>
      </c>
      <c r="P21" s="298">
        <v>332.06</v>
      </c>
      <c r="Q21" s="298">
        <v>482.06</v>
      </c>
      <c r="R21" s="298">
        <v>12.596</v>
      </c>
      <c r="S21" s="298">
        <v>11.769</v>
      </c>
      <c r="T21" s="298">
        <v>349.64</v>
      </c>
      <c r="U21" s="298">
        <v>364.61</v>
      </c>
      <c r="V21" s="298">
        <v>0.586</v>
      </c>
      <c r="W21" s="298">
        <v>2.679</v>
      </c>
      <c r="X21" s="298">
        <v>344.98</v>
      </c>
      <c r="Y21" s="418">
        <v>398.05</v>
      </c>
    </row>
    <row r="22" spans="1:25" ht="12.75">
      <c r="A22" s="302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</row>
    <row r="23" spans="1:25" ht="15">
      <c r="A23" s="836" t="s">
        <v>460</v>
      </c>
      <c r="B23" s="836"/>
      <c r="C23" s="836"/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6"/>
      <c r="V23" s="836"/>
      <c r="W23" s="836"/>
      <c r="X23" s="836"/>
      <c r="Y23" s="836"/>
    </row>
    <row r="24" spans="1:25" ht="15">
      <c r="A24" s="836" t="s">
        <v>163</v>
      </c>
      <c r="B24" s="836"/>
      <c r="C24" s="836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</row>
    <row r="25" spans="1:25" ht="13.5" thickBot="1">
      <c r="A25" s="851"/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</row>
    <row r="26" spans="1:25" ht="12.75">
      <c r="A26" s="336"/>
      <c r="B26" s="842" t="s">
        <v>3</v>
      </c>
      <c r="C26" s="843"/>
      <c r="D26" s="843"/>
      <c r="E26" s="844"/>
      <c r="F26" s="819" t="s">
        <v>309</v>
      </c>
      <c r="G26" s="820"/>
      <c r="H26" s="820"/>
      <c r="I26" s="821"/>
      <c r="J26" s="819" t="s">
        <v>268</v>
      </c>
      <c r="K26" s="820"/>
      <c r="L26" s="820"/>
      <c r="M26" s="821"/>
      <c r="N26" s="825" t="s">
        <v>269</v>
      </c>
      <c r="O26" s="826"/>
      <c r="P26" s="826"/>
      <c r="Q26" s="826"/>
      <c r="R26" s="826"/>
      <c r="S26" s="826"/>
      <c r="T26" s="826"/>
      <c r="U26" s="826"/>
      <c r="V26" s="826"/>
      <c r="W26" s="826"/>
      <c r="X26" s="826"/>
      <c r="Y26" s="826"/>
    </row>
    <row r="27" spans="1:25" ht="12.75">
      <c r="A27" s="337" t="s">
        <v>1</v>
      </c>
      <c r="B27" s="832"/>
      <c r="C27" s="835"/>
      <c r="D27" s="835"/>
      <c r="E27" s="833"/>
      <c r="F27" s="822"/>
      <c r="G27" s="823"/>
      <c r="H27" s="823"/>
      <c r="I27" s="824"/>
      <c r="J27" s="822"/>
      <c r="K27" s="823"/>
      <c r="L27" s="823"/>
      <c r="M27" s="824"/>
      <c r="N27" s="827" t="s">
        <v>270</v>
      </c>
      <c r="O27" s="828"/>
      <c r="P27" s="828"/>
      <c r="Q27" s="829"/>
      <c r="R27" s="827" t="s">
        <v>271</v>
      </c>
      <c r="S27" s="828"/>
      <c r="T27" s="828"/>
      <c r="U27" s="829"/>
      <c r="V27" s="827" t="s">
        <v>391</v>
      </c>
      <c r="W27" s="828"/>
      <c r="X27" s="828"/>
      <c r="Y27" s="828"/>
    </row>
    <row r="28" spans="1:26" ht="12.75" customHeight="1">
      <c r="A28" s="342"/>
      <c r="B28" s="830" t="s">
        <v>73</v>
      </c>
      <c r="C28" s="831"/>
      <c r="D28" s="845" t="s">
        <v>308</v>
      </c>
      <c r="E28" s="846"/>
      <c r="F28" s="830" t="s">
        <v>73</v>
      </c>
      <c r="G28" s="831"/>
      <c r="H28" s="830" t="s">
        <v>308</v>
      </c>
      <c r="I28" s="831"/>
      <c r="J28" s="830" t="s">
        <v>73</v>
      </c>
      <c r="K28" s="831"/>
      <c r="L28" s="830" t="s">
        <v>308</v>
      </c>
      <c r="M28" s="831"/>
      <c r="N28" s="830" t="s">
        <v>73</v>
      </c>
      <c r="O28" s="831"/>
      <c r="P28" s="830" t="s">
        <v>308</v>
      </c>
      <c r="Q28" s="831"/>
      <c r="R28" s="830" t="s">
        <v>73</v>
      </c>
      <c r="S28" s="831"/>
      <c r="T28" s="830" t="s">
        <v>308</v>
      </c>
      <c r="U28" s="831"/>
      <c r="V28" s="830" t="s">
        <v>73</v>
      </c>
      <c r="W28" s="831"/>
      <c r="X28" s="830" t="s">
        <v>308</v>
      </c>
      <c r="Y28" s="834"/>
      <c r="Z28" s="373"/>
    </row>
    <row r="29" spans="1:26" ht="12.75">
      <c r="A29" s="342"/>
      <c r="B29" s="837"/>
      <c r="C29" s="838"/>
      <c r="D29" s="847"/>
      <c r="E29" s="848"/>
      <c r="F29" s="837"/>
      <c r="G29" s="838"/>
      <c r="H29" s="837"/>
      <c r="I29" s="838"/>
      <c r="J29" s="837"/>
      <c r="K29" s="838"/>
      <c r="L29" s="837"/>
      <c r="M29" s="838"/>
      <c r="N29" s="832"/>
      <c r="O29" s="833"/>
      <c r="P29" s="832"/>
      <c r="Q29" s="833"/>
      <c r="R29" s="832"/>
      <c r="S29" s="833"/>
      <c r="T29" s="832"/>
      <c r="U29" s="833"/>
      <c r="V29" s="837"/>
      <c r="W29" s="838"/>
      <c r="X29" s="837"/>
      <c r="Y29" s="849"/>
      <c r="Z29" s="373"/>
    </row>
    <row r="30" spans="1:25" ht="13.5" thickBot="1">
      <c r="A30" s="338"/>
      <c r="B30" s="382" t="s">
        <v>4</v>
      </c>
      <c r="C30" s="382" t="s">
        <v>5</v>
      </c>
      <c r="D30" s="382" t="s">
        <v>4</v>
      </c>
      <c r="E30" s="382" t="s">
        <v>5</v>
      </c>
      <c r="F30" s="382" t="s">
        <v>4</v>
      </c>
      <c r="G30" s="382" t="s">
        <v>5</v>
      </c>
      <c r="H30" s="382" t="s">
        <v>4</v>
      </c>
      <c r="I30" s="382" t="s">
        <v>5</v>
      </c>
      <c r="J30" s="382" t="s">
        <v>4</v>
      </c>
      <c r="K30" s="382" t="s">
        <v>5</v>
      </c>
      <c r="L30" s="382" t="s">
        <v>4</v>
      </c>
      <c r="M30" s="382" t="s">
        <v>5</v>
      </c>
      <c r="N30" s="382" t="s">
        <v>4</v>
      </c>
      <c r="O30" s="382" t="s">
        <v>5</v>
      </c>
      <c r="P30" s="382" t="s">
        <v>4</v>
      </c>
      <c r="Q30" s="382" t="s">
        <v>5</v>
      </c>
      <c r="R30" s="382" t="s">
        <v>4</v>
      </c>
      <c r="S30" s="382" t="s">
        <v>5</v>
      </c>
      <c r="T30" s="382" t="s">
        <v>4</v>
      </c>
      <c r="U30" s="382" t="s">
        <v>5</v>
      </c>
      <c r="V30" s="382" t="s">
        <v>4</v>
      </c>
      <c r="W30" s="382" t="s">
        <v>5</v>
      </c>
      <c r="X30" s="382" t="s">
        <v>4</v>
      </c>
      <c r="Y30" s="383" t="s">
        <v>5</v>
      </c>
    </row>
    <row r="31" spans="1:25" ht="14.25">
      <c r="A31" s="334" t="s">
        <v>392</v>
      </c>
      <c r="B31" s="675">
        <v>129.1</v>
      </c>
      <c r="C31" s="678"/>
      <c r="D31" s="675">
        <v>558.84</v>
      </c>
      <c r="E31" s="678"/>
      <c r="F31" s="675">
        <v>10</v>
      </c>
      <c r="G31" s="678"/>
      <c r="H31" s="675">
        <v>555.98</v>
      </c>
      <c r="I31" s="678"/>
      <c r="J31" s="675">
        <v>69.5</v>
      </c>
      <c r="K31" s="678"/>
      <c r="L31" s="675">
        <v>718.28</v>
      </c>
      <c r="M31" s="678"/>
      <c r="N31" s="675">
        <v>43.1</v>
      </c>
      <c r="O31" s="678"/>
      <c r="P31" s="675">
        <v>353.61</v>
      </c>
      <c r="Q31" s="678"/>
      <c r="R31" s="675">
        <v>5.56</v>
      </c>
      <c r="S31" s="678"/>
      <c r="T31" s="675">
        <v>218.66</v>
      </c>
      <c r="U31" s="678"/>
      <c r="V31" s="675">
        <v>0.94</v>
      </c>
      <c r="W31" s="678"/>
      <c r="X31" s="675">
        <v>289.52</v>
      </c>
      <c r="Y31" s="676"/>
    </row>
    <row r="32" spans="1:25" ht="14.25">
      <c r="A32" s="334" t="s">
        <v>324</v>
      </c>
      <c r="B32" s="675">
        <v>129.7</v>
      </c>
      <c r="C32" s="678"/>
      <c r="D32" s="675">
        <v>582.38</v>
      </c>
      <c r="E32" s="678"/>
      <c r="F32" s="675">
        <v>9.8</v>
      </c>
      <c r="G32" s="678"/>
      <c r="H32" s="675">
        <v>576.59</v>
      </c>
      <c r="I32" s="678"/>
      <c r="J32" s="675">
        <v>69.8</v>
      </c>
      <c r="K32" s="678"/>
      <c r="L32" s="675">
        <v>747.73</v>
      </c>
      <c r="M32" s="678"/>
      <c r="N32" s="675">
        <v>43.4</v>
      </c>
      <c r="O32" s="678"/>
      <c r="P32" s="675">
        <v>371.17</v>
      </c>
      <c r="Q32" s="678"/>
      <c r="R32" s="675">
        <v>5.68</v>
      </c>
      <c r="S32" s="678"/>
      <c r="T32" s="675">
        <v>229.93</v>
      </c>
      <c r="U32" s="678"/>
      <c r="V32" s="675">
        <v>0.92</v>
      </c>
      <c r="W32" s="678"/>
      <c r="X32" s="675">
        <v>308.24</v>
      </c>
      <c r="Y32" s="676"/>
    </row>
    <row r="33" spans="1:25" ht="14.25">
      <c r="A33" s="334" t="s">
        <v>325</v>
      </c>
      <c r="B33" s="675">
        <v>130.1</v>
      </c>
      <c r="C33" s="678"/>
      <c r="D33" s="675">
        <v>614.4</v>
      </c>
      <c r="E33" s="678"/>
      <c r="F33" s="675">
        <v>9.7</v>
      </c>
      <c r="G33" s="678"/>
      <c r="H33" s="675">
        <v>606.14</v>
      </c>
      <c r="I33" s="678"/>
      <c r="J33" s="675">
        <v>69.9</v>
      </c>
      <c r="K33" s="678"/>
      <c r="L33" s="675">
        <v>785.85</v>
      </c>
      <c r="M33" s="678"/>
      <c r="N33" s="675">
        <v>43.8</v>
      </c>
      <c r="O33" s="678"/>
      <c r="P33" s="675">
        <v>398.33</v>
      </c>
      <c r="Q33" s="678"/>
      <c r="R33" s="675">
        <v>5.66</v>
      </c>
      <c r="S33" s="678"/>
      <c r="T33" s="675">
        <v>246.58</v>
      </c>
      <c r="U33" s="678"/>
      <c r="V33" s="675">
        <v>0.94</v>
      </c>
      <c r="W33" s="678"/>
      <c r="X33" s="675">
        <v>327.82</v>
      </c>
      <c r="Y33" s="676"/>
    </row>
    <row r="34" spans="1:25" ht="14.25">
      <c r="A34" s="334" t="s">
        <v>328</v>
      </c>
      <c r="B34" s="675">
        <v>130.2</v>
      </c>
      <c r="C34" s="678"/>
      <c r="D34" s="675">
        <v>647.03</v>
      </c>
      <c r="E34" s="678"/>
      <c r="F34" s="675">
        <v>9.8</v>
      </c>
      <c r="G34" s="678"/>
      <c r="H34" s="675">
        <v>632.92</v>
      </c>
      <c r="I34" s="678"/>
      <c r="J34" s="675">
        <v>54.5</v>
      </c>
      <c r="K34" s="678"/>
      <c r="L34" s="675">
        <v>819.47</v>
      </c>
      <c r="M34" s="678"/>
      <c r="N34" s="675">
        <v>44.2</v>
      </c>
      <c r="O34" s="678"/>
      <c r="P34" s="675">
        <v>432.18</v>
      </c>
      <c r="Q34" s="678"/>
      <c r="R34" s="675">
        <v>5.46</v>
      </c>
      <c r="S34" s="678"/>
      <c r="T34" s="675">
        <v>268.05</v>
      </c>
      <c r="U34" s="678"/>
      <c r="V34" s="675">
        <v>0.94</v>
      </c>
      <c r="W34" s="678"/>
      <c r="X34" s="675">
        <v>359.22</v>
      </c>
      <c r="Y34" s="676"/>
    </row>
    <row r="35" spans="1:25" ht="14.25">
      <c r="A35" s="334" t="s">
        <v>329</v>
      </c>
      <c r="B35" s="673">
        <v>130.3</v>
      </c>
      <c r="C35" s="674"/>
      <c r="D35" s="673">
        <v>680.5</v>
      </c>
      <c r="E35" s="674"/>
      <c r="F35" s="673">
        <v>9.6</v>
      </c>
      <c r="G35" s="674"/>
      <c r="H35" s="673">
        <v>663.15</v>
      </c>
      <c r="I35" s="674"/>
      <c r="J35" s="673">
        <v>54.9</v>
      </c>
      <c r="K35" s="674"/>
      <c r="L35" s="673">
        <v>861.72</v>
      </c>
      <c r="M35" s="674"/>
      <c r="N35" s="673">
        <v>44.5</v>
      </c>
      <c r="O35" s="674"/>
      <c r="P35" s="673">
        <v>454.44</v>
      </c>
      <c r="Q35" s="674"/>
      <c r="R35" s="673">
        <v>5.38</v>
      </c>
      <c r="S35" s="674"/>
      <c r="T35" s="673">
        <v>289.17</v>
      </c>
      <c r="U35" s="674"/>
      <c r="V35" s="675">
        <v>0.92</v>
      </c>
      <c r="W35" s="678"/>
      <c r="X35" s="675">
        <v>384.86</v>
      </c>
      <c r="Y35" s="676"/>
    </row>
    <row r="36" spans="1:25" ht="12.75">
      <c r="A36" s="334">
        <v>2006</v>
      </c>
      <c r="B36" s="298">
        <v>79.87808333333332</v>
      </c>
      <c r="C36" s="298">
        <v>50.99466666666667</v>
      </c>
      <c r="D36" s="298">
        <v>869.5090042220594</v>
      </c>
      <c r="E36" s="298">
        <v>470.2003156212415</v>
      </c>
      <c r="F36" s="298">
        <v>8.74025</v>
      </c>
      <c r="G36" s="298">
        <v>0.80875</v>
      </c>
      <c r="H36" s="298">
        <v>709.8548288092446</v>
      </c>
      <c r="I36" s="298">
        <v>507.33458114374037</v>
      </c>
      <c r="J36" s="298">
        <v>66.91158333333333</v>
      </c>
      <c r="K36" s="298">
        <v>3.3925833333333335</v>
      </c>
      <c r="L36" s="298">
        <v>924.2527068058719</v>
      </c>
      <c r="M36" s="298">
        <v>517.0202507921692</v>
      </c>
      <c r="N36" s="298">
        <v>1.1318333333333332</v>
      </c>
      <c r="O36" s="298">
        <v>43.79175</v>
      </c>
      <c r="P36" s="298">
        <v>420.3308629067884</v>
      </c>
      <c r="Q36" s="298">
        <v>476.1961210920627</v>
      </c>
      <c r="R36" s="298">
        <v>2.64441666666667</v>
      </c>
      <c r="S36" s="298">
        <v>2.5515833333333298</v>
      </c>
      <c r="T36" s="298">
        <v>301.01262650472626</v>
      </c>
      <c r="U36" s="298">
        <v>319.7990391182431</v>
      </c>
      <c r="V36" s="675">
        <v>0.91</v>
      </c>
      <c r="W36" s="678"/>
      <c r="X36" s="675">
        <v>405.83</v>
      </c>
      <c r="Y36" s="676"/>
    </row>
    <row r="37" spans="1:25" ht="12.75">
      <c r="A37" s="334">
        <v>2007</v>
      </c>
      <c r="B37" s="298">
        <v>79.5</v>
      </c>
      <c r="C37" s="298">
        <v>51.5</v>
      </c>
      <c r="D37" s="298">
        <v>908.32</v>
      </c>
      <c r="E37" s="298">
        <v>492.04</v>
      </c>
      <c r="F37" s="298">
        <v>8.6</v>
      </c>
      <c r="G37" s="298">
        <v>0.9</v>
      </c>
      <c r="H37" s="298">
        <v>736.56</v>
      </c>
      <c r="I37" s="298">
        <v>525.11</v>
      </c>
      <c r="J37" s="298">
        <v>66.8</v>
      </c>
      <c r="K37" s="298">
        <v>3.5</v>
      </c>
      <c r="L37" s="298">
        <v>964.73</v>
      </c>
      <c r="M37" s="298">
        <v>537.41</v>
      </c>
      <c r="N37" s="298">
        <v>1.1</v>
      </c>
      <c r="O37" s="298">
        <v>44.1</v>
      </c>
      <c r="P37" s="298">
        <v>435.78</v>
      </c>
      <c r="Q37" s="298">
        <v>497.79</v>
      </c>
      <c r="R37" s="298">
        <v>2.55</v>
      </c>
      <c r="S37" s="298">
        <v>2.55</v>
      </c>
      <c r="T37" s="298">
        <v>318.08</v>
      </c>
      <c r="U37" s="298">
        <v>341.31</v>
      </c>
      <c r="V37" s="675">
        <v>0.89</v>
      </c>
      <c r="W37" s="678"/>
      <c r="X37" s="675">
        <v>427.56</v>
      </c>
      <c r="Y37" s="676"/>
    </row>
    <row r="38" spans="1:25" s="10" customFormat="1" ht="12.75">
      <c r="A38" s="334">
        <v>2008</v>
      </c>
      <c r="B38" s="298">
        <v>78.33258333333333</v>
      </c>
      <c r="C38" s="298">
        <v>52.77133333333334</v>
      </c>
      <c r="D38" s="298">
        <v>968.493891633005</v>
      </c>
      <c r="E38" s="298">
        <v>523.2009714712533</v>
      </c>
      <c r="F38" s="298">
        <v>8.412333333333335</v>
      </c>
      <c r="G38" s="298">
        <v>1.0210833333333333</v>
      </c>
      <c r="H38" s="298">
        <v>779.5536685224076</v>
      </c>
      <c r="I38" s="298">
        <v>554.3653244103485</v>
      </c>
      <c r="J38" s="298">
        <v>66.50883333333333</v>
      </c>
      <c r="K38" s="298">
        <v>3.8696666666666664</v>
      </c>
      <c r="L38" s="298">
        <v>1023.853494448106</v>
      </c>
      <c r="M38" s="298">
        <v>565.6338431389439</v>
      </c>
      <c r="N38" s="298">
        <v>0.46025</v>
      </c>
      <c r="O38" s="298">
        <v>44.97708333333333</v>
      </c>
      <c r="P38" s="298">
        <v>407.66353612167296</v>
      </c>
      <c r="Q38" s="298">
        <v>528.4923464171569</v>
      </c>
      <c r="R38" s="298">
        <v>2.23583333333333</v>
      </c>
      <c r="S38" s="298">
        <v>1.8151666666666701</v>
      </c>
      <c r="T38" s="298">
        <v>340.7382550418865</v>
      </c>
      <c r="U38" s="298">
        <v>346.09444485321177</v>
      </c>
      <c r="V38" s="675">
        <v>0.9</v>
      </c>
      <c r="W38" s="678"/>
      <c r="X38" s="675">
        <v>453.68</v>
      </c>
      <c r="Y38" s="676"/>
    </row>
    <row r="39" spans="1:25" s="10" customFormat="1" ht="12.75">
      <c r="A39" s="334">
        <v>2009</v>
      </c>
      <c r="B39" s="298">
        <v>77.99991666666668</v>
      </c>
      <c r="C39" s="298">
        <v>53.1595</v>
      </c>
      <c r="D39" s="298">
        <v>1010.0666511182169</v>
      </c>
      <c r="E39" s="298">
        <v>547.7959909956514</v>
      </c>
      <c r="F39" s="298">
        <v>8.202916666666667</v>
      </c>
      <c r="G39" s="298">
        <v>1.0548333333333333</v>
      </c>
      <c r="H39" s="298">
        <v>810.8194707167168</v>
      </c>
      <c r="I39" s="298">
        <v>581.0810949597094</v>
      </c>
      <c r="J39" s="298">
        <v>66.49041666666668</v>
      </c>
      <c r="K39" s="298">
        <v>4.13325</v>
      </c>
      <c r="L39" s="298">
        <v>1066.5409930629098</v>
      </c>
      <c r="M39" s="298">
        <v>585.9670007459828</v>
      </c>
      <c r="N39" s="298">
        <v>0.3408333333333333</v>
      </c>
      <c r="O39" s="298">
        <v>45.11083333333334</v>
      </c>
      <c r="P39" s="298">
        <v>388.99136919315407</v>
      </c>
      <c r="Q39" s="298">
        <v>553.2295857609961</v>
      </c>
      <c r="R39" s="298">
        <v>2.70325</v>
      </c>
      <c r="S39" s="298">
        <v>2.2189166666666664</v>
      </c>
      <c r="T39" s="298">
        <v>361.10581738031385</v>
      </c>
      <c r="U39" s="298">
        <v>369.1337987756788</v>
      </c>
      <c r="V39" s="435">
        <v>0.2625</v>
      </c>
      <c r="W39" s="392">
        <v>0.6416666666666666</v>
      </c>
      <c r="X39" s="435">
        <v>421.0108920634922</v>
      </c>
      <c r="Y39" s="392">
        <v>482.9947467532468</v>
      </c>
    </row>
    <row r="40" spans="1:25" s="10" customFormat="1" ht="12.75">
      <c r="A40" s="334">
        <v>2010</v>
      </c>
      <c r="B40" s="298">
        <v>77.8</v>
      </c>
      <c r="C40" s="298">
        <v>53.4</v>
      </c>
      <c r="D40" s="298">
        <v>1037.24</v>
      </c>
      <c r="E40" s="298">
        <v>565.17</v>
      </c>
      <c r="F40" s="298">
        <v>8</v>
      </c>
      <c r="G40" s="298">
        <v>1.1</v>
      </c>
      <c r="H40" s="298">
        <v>831.49</v>
      </c>
      <c r="I40" s="298">
        <v>593.41</v>
      </c>
      <c r="J40" s="298">
        <v>66.5</v>
      </c>
      <c r="K40" s="298">
        <v>4.4</v>
      </c>
      <c r="L40" s="298">
        <v>1094.7</v>
      </c>
      <c r="M40" s="298">
        <v>600.79</v>
      </c>
      <c r="N40" s="298">
        <v>0.3</v>
      </c>
      <c r="O40" s="298">
        <v>45.1</v>
      </c>
      <c r="P40" s="298">
        <v>407</v>
      </c>
      <c r="Q40" s="298">
        <v>570.72</v>
      </c>
      <c r="R40" s="298">
        <v>2.7</v>
      </c>
      <c r="S40" s="298">
        <v>2.2</v>
      </c>
      <c r="T40" s="298">
        <v>374.73</v>
      </c>
      <c r="U40" s="298">
        <v>386.77</v>
      </c>
      <c r="V40" s="298">
        <v>0.3</v>
      </c>
      <c r="W40" s="298">
        <v>0.7</v>
      </c>
      <c r="X40" s="298">
        <v>433.35</v>
      </c>
      <c r="Y40" s="299">
        <v>495.85</v>
      </c>
    </row>
    <row r="41" spans="1:25" s="373" customFormat="1" ht="13.5" thickBot="1">
      <c r="A41" s="335">
        <v>2011</v>
      </c>
      <c r="B41" s="394">
        <v>77.649</v>
      </c>
      <c r="C41" s="394">
        <v>53.657</v>
      </c>
      <c r="D41" s="394">
        <v>1067.07</v>
      </c>
      <c r="E41" s="394">
        <v>579.36</v>
      </c>
      <c r="F41" s="394">
        <v>7.721</v>
      </c>
      <c r="G41" s="394">
        <v>1.102</v>
      </c>
      <c r="H41" s="394">
        <v>852.21</v>
      </c>
      <c r="I41" s="394">
        <v>603.53</v>
      </c>
      <c r="J41" s="394">
        <v>66.618</v>
      </c>
      <c r="K41" s="394">
        <v>4.646</v>
      </c>
      <c r="L41" s="394">
        <v>1125.29</v>
      </c>
      <c r="M41" s="394">
        <v>615.7</v>
      </c>
      <c r="N41" s="394">
        <v>0.366</v>
      </c>
      <c r="O41" s="394">
        <v>45.09</v>
      </c>
      <c r="P41" s="394">
        <v>416.65</v>
      </c>
      <c r="Q41" s="394">
        <v>584.36</v>
      </c>
      <c r="R41" s="394">
        <v>2.685</v>
      </c>
      <c r="S41" s="394">
        <v>2.16</v>
      </c>
      <c r="T41" s="394">
        <v>388.78</v>
      </c>
      <c r="U41" s="394">
        <v>364.61</v>
      </c>
      <c r="V41" s="394">
        <v>0.259</v>
      </c>
      <c r="W41" s="394">
        <v>0.66</v>
      </c>
      <c r="X41" s="394">
        <v>448.54</v>
      </c>
      <c r="Y41" s="418">
        <v>516.01</v>
      </c>
    </row>
    <row r="42" ht="12.75">
      <c r="A42" s="300" t="s">
        <v>477</v>
      </c>
    </row>
    <row r="43" ht="14.25">
      <c r="A43" s="391" t="s">
        <v>327</v>
      </c>
    </row>
    <row r="44" ht="12.75">
      <c r="A44" s="6"/>
    </row>
    <row r="45" ht="14.25">
      <c r="A45" s="137"/>
    </row>
    <row r="53" ht="12.75">
      <c r="H53" s="8" t="s">
        <v>76</v>
      </c>
    </row>
  </sheetData>
  <mergeCells count="176">
    <mergeCell ref="X38:Y38"/>
    <mergeCell ref="V31:W31"/>
    <mergeCell ref="V32:W32"/>
    <mergeCell ref="V33:W33"/>
    <mergeCell ref="V34:W34"/>
    <mergeCell ref="V35:W35"/>
    <mergeCell ref="V36:W36"/>
    <mergeCell ref="V37:W37"/>
    <mergeCell ref="V38:W38"/>
    <mergeCell ref="X34:Y34"/>
    <mergeCell ref="T34:U34"/>
    <mergeCell ref="T35:U35"/>
    <mergeCell ref="R31:S31"/>
    <mergeCell ref="T11:U11"/>
    <mergeCell ref="R11:S11"/>
    <mergeCell ref="T33:U33"/>
    <mergeCell ref="R33:S33"/>
    <mergeCell ref="R12:S12"/>
    <mergeCell ref="R13:S13"/>
    <mergeCell ref="X11:Y11"/>
    <mergeCell ref="X12:Y12"/>
    <mergeCell ref="X13:Y13"/>
    <mergeCell ref="X17:Y17"/>
    <mergeCell ref="X18:Y18"/>
    <mergeCell ref="V14:W14"/>
    <mergeCell ref="V15:W15"/>
    <mergeCell ref="V16:W16"/>
    <mergeCell ref="V17:W17"/>
    <mergeCell ref="V18:W18"/>
    <mergeCell ref="X14:Y14"/>
    <mergeCell ref="X15:Y15"/>
    <mergeCell ref="X16:Y16"/>
    <mergeCell ref="V11:W11"/>
    <mergeCell ref="V12:W12"/>
    <mergeCell ref="V13:W13"/>
    <mergeCell ref="B34:C34"/>
    <mergeCell ref="D34:E34"/>
    <mergeCell ref="B31:C31"/>
    <mergeCell ref="D31:E31"/>
    <mergeCell ref="B28:C29"/>
    <mergeCell ref="D28:E29"/>
    <mergeCell ref="B15:C15"/>
    <mergeCell ref="B35:C35"/>
    <mergeCell ref="D35:E35"/>
    <mergeCell ref="B32:C32"/>
    <mergeCell ref="D32:E32"/>
    <mergeCell ref="B33:C33"/>
    <mergeCell ref="D33:E33"/>
    <mergeCell ref="D8:E9"/>
    <mergeCell ref="B26:E27"/>
    <mergeCell ref="B11:C11"/>
    <mergeCell ref="D11:E11"/>
    <mergeCell ref="B12:C12"/>
    <mergeCell ref="D12:E12"/>
    <mergeCell ref="B13:C13"/>
    <mergeCell ref="D13:E13"/>
    <mergeCell ref="B14:C14"/>
    <mergeCell ref="D14:E14"/>
    <mergeCell ref="D15:E15"/>
    <mergeCell ref="A23:Y23"/>
    <mergeCell ref="T31:U31"/>
    <mergeCell ref="T32:U32"/>
    <mergeCell ref="R32:S32"/>
    <mergeCell ref="N32:O32"/>
    <mergeCell ref="F32:G32"/>
    <mergeCell ref="F31:G31"/>
    <mergeCell ref="H31:I31"/>
    <mergeCell ref="N31:O31"/>
    <mergeCell ref="N33:O33"/>
    <mergeCell ref="R34:S34"/>
    <mergeCell ref="R35:S35"/>
    <mergeCell ref="P32:Q32"/>
    <mergeCell ref="P33:Q33"/>
    <mergeCell ref="N34:O34"/>
    <mergeCell ref="N35:O35"/>
    <mergeCell ref="P34:Q34"/>
    <mergeCell ref="P35:Q35"/>
    <mergeCell ref="L34:M34"/>
    <mergeCell ref="L35:M35"/>
    <mergeCell ref="J31:K31"/>
    <mergeCell ref="L31:M31"/>
    <mergeCell ref="L32:M32"/>
    <mergeCell ref="L33:M33"/>
    <mergeCell ref="J32:K32"/>
    <mergeCell ref="J33:K33"/>
    <mergeCell ref="F33:G33"/>
    <mergeCell ref="J34:K34"/>
    <mergeCell ref="J35:K35"/>
    <mergeCell ref="H32:I32"/>
    <mergeCell ref="H33:I33"/>
    <mergeCell ref="F34:G34"/>
    <mergeCell ref="F35:G35"/>
    <mergeCell ref="H34:I34"/>
    <mergeCell ref="H35:I35"/>
    <mergeCell ref="P31:Q31"/>
    <mergeCell ref="T13:U13"/>
    <mergeCell ref="T14:U14"/>
    <mergeCell ref="T15:U15"/>
    <mergeCell ref="R14:S14"/>
    <mergeCell ref="R15:S15"/>
    <mergeCell ref="P11:Q11"/>
    <mergeCell ref="P12:Q12"/>
    <mergeCell ref="L14:M14"/>
    <mergeCell ref="N13:O13"/>
    <mergeCell ref="N14:O14"/>
    <mergeCell ref="P14:Q14"/>
    <mergeCell ref="H14:I14"/>
    <mergeCell ref="L11:M11"/>
    <mergeCell ref="L12:M12"/>
    <mergeCell ref="H11:I11"/>
    <mergeCell ref="H12:I12"/>
    <mergeCell ref="H13:I13"/>
    <mergeCell ref="J14:K14"/>
    <mergeCell ref="J11:K11"/>
    <mergeCell ref="J12:K12"/>
    <mergeCell ref="V28:W29"/>
    <mergeCell ref="X28:Y29"/>
    <mergeCell ref="T28:U29"/>
    <mergeCell ref="J26:M27"/>
    <mergeCell ref="L15:M15"/>
    <mergeCell ref="N15:O15"/>
    <mergeCell ref="P15:Q15"/>
    <mergeCell ref="T12:U12"/>
    <mergeCell ref="P13:Q13"/>
    <mergeCell ref="H28:I29"/>
    <mergeCell ref="N28:O29"/>
    <mergeCell ref="P28:Q29"/>
    <mergeCell ref="R28:S29"/>
    <mergeCell ref="J28:K29"/>
    <mergeCell ref="L28:M2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V27:Y27"/>
    <mergeCell ref="A24:Y24"/>
    <mergeCell ref="N27:Q27"/>
    <mergeCell ref="R27:U27"/>
    <mergeCell ref="F26:I27"/>
    <mergeCell ref="J6:M7"/>
    <mergeCell ref="F6:I7"/>
    <mergeCell ref="F8:G9"/>
    <mergeCell ref="H15:I15"/>
    <mergeCell ref="F13:G13"/>
    <mergeCell ref="F14:G14"/>
    <mergeCell ref="F28:G29"/>
    <mergeCell ref="J8:K9"/>
    <mergeCell ref="A25:Y25"/>
    <mergeCell ref="J15:K15"/>
    <mergeCell ref="L13:M13"/>
    <mergeCell ref="J13:K13"/>
    <mergeCell ref="F15:G15"/>
    <mergeCell ref="P8:Q9"/>
    <mergeCell ref="F11:G11"/>
    <mergeCell ref="F12:G12"/>
    <mergeCell ref="R7:U7"/>
    <mergeCell ref="N26:Y26"/>
    <mergeCell ref="X8:Y9"/>
    <mergeCell ref="V8:W9"/>
    <mergeCell ref="R8:S9"/>
    <mergeCell ref="T8:U9"/>
    <mergeCell ref="N11:O11"/>
    <mergeCell ref="N12:O12"/>
    <mergeCell ref="X35:Y35"/>
    <mergeCell ref="X36:Y36"/>
    <mergeCell ref="X37:Y37"/>
    <mergeCell ref="X31:Y31"/>
    <mergeCell ref="X32:Y32"/>
    <mergeCell ref="X33:Y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 transitionEvaluation="1"/>
  <dimension ref="A1:P23"/>
  <sheetViews>
    <sheetView showGridLines="0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19"/>
      <c r="K1" s="17"/>
      <c r="L1" s="17"/>
      <c r="M1" s="17"/>
      <c r="N1" s="17"/>
      <c r="O1" s="17"/>
      <c r="P1" s="17"/>
    </row>
    <row r="3" spans="1:10" s="39" customFormat="1" ht="15">
      <c r="A3" s="855" t="s">
        <v>347</v>
      </c>
      <c r="B3" s="855"/>
      <c r="C3" s="855"/>
      <c r="D3" s="855"/>
      <c r="E3" s="855"/>
      <c r="F3" s="855"/>
      <c r="G3" s="855"/>
      <c r="H3" s="855"/>
      <c r="I3" s="855"/>
      <c r="J3" s="43"/>
    </row>
    <row r="4" spans="1:10" s="39" customFormat="1" ht="17.25">
      <c r="A4" s="856" t="s">
        <v>397</v>
      </c>
      <c r="B4" s="856"/>
      <c r="C4" s="856"/>
      <c r="D4" s="856"/>
      <c r="E4" s="856"/>
      <c r="F4" s="856"/>
      <c r="G4" s="856"/>
      <c r="H4" s="856"/>
      <c r="I4" s="856"/>
      <c r="J4" s="43"/>
    </row>
    <row r="5" spans="1:9" ht="15">
      <c r="A5" s="857" t="s">
        <v>162</v>
      </c>
      <c r="B5" s="857"/>
      <c r="C5" s="857"/>
      <c r="D5" s="857"/>
      <c r="E5" s="857"/>
      <c r="F5" s="857"/>
      <c r="G5" s="857"/>
      <c r="H5" s="857"/>
      <c r="I5" s="857"/>
    </row>
    <row r="6" spans="1:9" ht="14.25" customHeight="1" thickBot="1">
      <c r="A6" s="343"/>
      <c r="B6" s="343"/>
      <c r="C6" s="343"/>
      <c r="D6" s="343"/>
      <c r="E6" s="343"/>
      <c r="F6" s="343"/>
      <c r="G6" s="343"/>
      <c r="H6" s="343"/>
      <c r="I6" s="343"/>
    </row>
    <row r="7" spans="1:9" ht="12.75">
      <c r="A7" s="858" t="s">
        <v>67</v>
      </c>
      <c r="B7" s="869" t="s">
        <v>3</v>
      </c>
      <c r="C7" s="858"/>
      <c r="D7" s="861" t="s">
        <v>74</v>
      </c>
      <c r="E7" s="862"/>
      <c r="F7" s="862"/>
      <c r="G7" s="861" t="s">
        <v>75</v>
      </c>
      <c r="H7" s="862"/>
      <c r="I7" s="862"/>
    </row>
    <row r="8" spans="1:9" ht="25.5" customHeight="1">
      <c r="A8" s="859"/>
      <c r="B8" s="870"/>
      <c r="C8" s="859"/>
      <c r="D8" s="863" t="s">
        <v>70</v>
      </c>
      <c r="E8" s="864"/>
      <c r="F8" s="865" t="s">
        <v>69</v>
      </c>
      <c r="G8" s="863" t="s">
        <v>395</v>
      </c>
      <c r="H8" s="864"/>
      <c r="I8" s="867" t="s">
        <v>69</v>
      </c>
    </row>
    <row r="9" spans="1:9" ht="13.5" thickBot="1">
      <c r="A9" s="860"/>
      <c r="B9" s="345" t="s">
        <v>4</v>
      </c>
      <c r="C9" s="345" t="s">
        <v>5</v>
      </c>
      <c r="D9" s="345" t="s">
        <v>4</v>
      </c>
      <c r="E9" s="345" t="s">
        <v>5</v>
      </c>
      <c r="F9" s="866"/>
      <c r="G9" s="345" t="s">
        <v>4</v>
      </c>
      <c r="H9" s="345" t="s">
        <v>5</v>
      </c>
      <c r="I9" s="868"/>
    </row>
    <row r="10" spans="1:9" ht="12.75">
      <c r="A10" s="344">
        <v>2002</v>
      </c>
      <c r="B10" s="298">
        <v>499.204</v>
      </c>
      <c r="C10" s="298">
        <v>471.567</v>
      </c>
      <c r="D10" s="298">
        <v>310.3</v>
      </c>
      <c r="E10" s="298">
        <v>255.602</v>
      </c>
      <c r="F10" s="298">
        <v>11.085</v>
      </c>
      <c r="G10" s="298">
        <v>177.511</v>
      </c>
      <c r="H10" s="298">
        <v>176.582</v>
      </c>
      <c r="I10" s="299">
        <v>8.095</v>
      </c>
    </row>
    <row r="11" spans="1:9" ht="12.75">
      <c r="A11" s="344">
        <v>2003</v>
      </c>
      <c r="B11" s="298">
        <v>523.829</v>
      </c>
      <c r="C11" s="298">
        <v>480.824</v>
      </c>
      <c r="D11" s="298">
        <v>344.048</v>
      </c>
      <c r="E11" s="298">
        <v>286.395</v>
      </c>
      <c r="F11" s="298">
        <v>11.212</v>
      </c>
      <c r="G11" s="298">
        <v>175.1</v>
      </c>
      <c r="H11" s="298">
        <v>182.786</v>
      </c>
      <c r="I11" s="299">
        <v>8.296</v>
      </c>
    </row>
    <row r="12" spans="1:9" ht="12.75">
      <c r="A12" s="344">
        <v>2004</v>
      </c>
      <c r="B12" s="298">
        <v>543.641</v>
      </c>
      <c r="C12" s="298">
        <v>521.499</v>
      </c>
      <c r="D12" s="298">
        <v>360.449</v>
      </c>
      <c r="E12" s="298">
        <v>302.704</v>
      </c>
      <c r="F12" s="298">
        <v>12.621</v>
      </c>
      <c r="G12" s="298">
        <v>172.904</v>
      </c>
      <c r="H12" s="298">
        <v>189.83</v>
      </c>
      <c r="I12" s="299">
        <v>8.457</v>
      </c>
    </row>
    <row r="13" spans="1:9" ht="12.75">
      <c r="A13" s="344">
        <v>2005</v>
      </c>
      <c r="B13" s="298">
        <v>547.755</v>
      </c>
      <c r="C13" s="298">
        <v>556.18</v>
      </c>
      <c r="D13" s="298">
        <v>367.059</v>
      </c>
      <c r="E13" s="298">
        <v>319.975</v>
      </c>
      <c r="F13" s="298">
        <v>15.434</v>
      </c>
      <c r="G13" s="298">
        <v>168.673</v>
      </c>
      <c r="H13" s="298">
        <v>198.562</v>
      </c>
      <c r="I13" s="299">
        <v>8.668</v>
      </c>
    </row>
    <row r="14" spans="1:9" ht="12.75">
      <c r="A14" s="344">
        <v>2006</v>
      </c>
      <c r="B14" s="298">
        <v>552.158</v>
      </c>
      <c r="C14" s="298">
        <v>593.411</v>
      </c>
      <c r="D14" s="298">
        <v>376.323</v>
      </c>
      <c r="E14" s="298">
        <v>344.061</v>
      </c>
      <c r="F14" s="298">
        <v>17.222</v>
      </c>
      <c r="G14" s="298">
        <v>164.252</v>
      </c>
      <c r="H14" s="298">
        <v>209.587</v>
      </c>
      <c r="I14" s="299">
        <v>9.272</v>
      </c>
    </row>
    <row r="15" spans="1:9" ht="12.75">
      <c r="A15" s="344">
        <v>2007</v>
      </c>
      <c r="B15" s="298">
        <v>592.217</v>
      </c>
      <c r="C15" s="298">
        <v>654.073</v>
      </c>
      <c r="D15" s="298">
        <v>410.563</v>
      </c>
      <c r="E15" s="298">
        <v>369.642</v>
      </c>
      <c r="F15" s="298">
        <v>21.895</v>
      </c>
      <c r="G15" s="298">
        <v>167.167</v>
      </c>
      <c r="H15" s="298">
        <v>233.318</v>
      </c>
      <c r="I15" s="299">
        <v>12.038</v>
      </c>
    </row>
    <row r="16" spans="1:9" ht="12.75">
      <c r="A16" s="344">
        <v>2008</v>
      </c>
      <c r="B16" s="298">
        <v>871.75</v>
      </c>
      <c r="C16" s="298">
        <v>776.615</v>
      </c>
      <c r="D16" s="298">
        <v>652.455</v>
      </c>
      <c r="E16" s="298">
        <v>448.424</v>
      </c>
      <c r="F16" s="298">
        <v>30.848</v>
      </c>
      <c r="G16" s="298">
        <v>204.023</v>
      </c>
      <c r="H16" s="298">
        <v>275.897</v>
      </c>
      <c r="I16" s="299">
        <v>15.475</v>
      </c>
    </row>
    <row r="17" spans="1:9" ht="12.75">
      <c r="A17" s="445">
        <v>2009</v>
      </c>
      <c r="B17" s="219">
        <v>1438.579</v>
      </c>
      <c r="C17" s="219">
        <v>1083.734</v>
      </c>
      <c r="D17" s="219">
        <v>1022.299</v>
      </c>
      <c r="E17" s="219">
        <v>602.493</v>
      </c>
      <c r="F17" s="219">
        <v>55.7</v>
      </c>
      <c r="G17" s="219">
        <v>391.88</v>
      </c>
      <c r="H17" s="219">
        <v>410.099</v>
      </c>
      <c r="I17" s="230">
        <v>64</v>
      </c>
    </row>
    <row r="18" spans="1:9" ht="12.75">
      <c r="A18" s="445">
        <v>2010</v>
      </c>
      <c r="B18" s="219">
        <v>1620.8</v>
      </c>
      <c r="C18" s="219">
        <v>1268.2</v>
      </c>
      <c r="D18" s="219">
        <v>897.7</v>
      </c>
      <c r="E18" s="219">
        <v>574.2</v>
      </c>
      <c r="F18" s="219">
        <v>51.6</v>
      </c>
      <c r="G18" s="219">
        <v>686.7</v>
      </c>
      <c r="H18" s="219">
        <v>604.8</v>
      </c>
      <c r="I18" s="230">
        <v>96.5</v>
      </c>
    </row>
    <row r="19" spans="1:9" s="481" customFormat="1" ht="13.5" thickBot="1">
      <c r="A19" s="406">
        <v>2011</v>
      </c>
      <c r="B19" s="220">
        <v>1537.135</v>
      </c>
      <c r="C19" s="220">
        <v>1308.517</v>
      </c>
      <c r="D19" s="220">
        <v>781.999</v>
      </c>
      <c r="E19" s="220">
        <v>546.021</v>
      </c>
      <c r="F19" s="220">
        <v>46.8</v>
      </c>
      <c r="G19" s="220">
        <v>689.312</v>
      </c>
      <c r="H19" s="220">
        <v>642.004</v>
      </c>
      <c r="I19" s="233">
        <v>93.9</v>
      </c>
    </row>
    <row r="20" spans="1:11" s="10" customFormat="1" ht="12.75">
      <c r="A20" s="703" t="s">
        <v>477</v>
      </c>
      <c r="B20" s="703"/>
      <c r="C20" s="703"/>
      <c r="D20" s="703"/>
      <c r="E20" s="300"/>
      <c r="F20" s="300"/>
      <c r="G20" s="300"/>
      <c r="H20" s="300"/>
      <c r="I20" s="325"/>
      <c r="K20" s="34"/>
    </row>
    <row r="21" spans="1:9" ht="14.25">
      <c r="A21" s="407" t="s">
        <v>396</v>
      </c>
      <c r="B21" s="7"/>
      <c r="C21" s="7"/>
      <c r="F21" s="7"/>
      <c r="I21" s="7"/>
    </row>
    <row r="22" spans="1:5" ht="12.75">
      <c r="A22" s="854"/>
      <c r="B22" s="854"/>
      <c r="C22" s="854"/>
      <c r="D22" s="854"/>
      <c r="E22" s="103"/>
    </row>
    <row r="23" spans="9:13" ht="12.75">
      <c r="I23" s="31"/>
      <c r="J23" s="31"/>
      <c r="K23" s="31"/>
      <c r="L23" s="31"/>
      <c r="M23" s="31"/>
    </row>
  </sheetData>
  <mergeCells count="14">
    <mergeCell ref="G8:H8"/>
    <mergeCell ref="I8:I9"/>
    <mergeCell ref="B7:C8"/>
    <mergeCell ref="A20:D20"/>
    <mergeCell ref="A22:D22"/>
    <mergeCell ref="A1:I1"/>
    <mergeCell ref="A3:I3"/>
    <mergeCell ref="A4:I4"/>
    <mergeCell ref="A5:I5"/>
    <mergeCell ref="A7:A9"/>
    <mergeCell ref="D7:F7"/>
    <mergeCell ref="G7:I7"/>
    <mergeCell ref="D8:E8"/>
    <mergeCell ref="F8:F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U22"/>
  <sheetViews>
    <sheetView showGridLines="0" view="pageBreakPreview" zoomScale="75" zoomScaleNormal="75" zoomScaleSheetLayoutView="75" workbookViewId="0" topLeftCell="A1">
      <selection activeCell="J22" sqref="J22"/>
    </sheetView>
  </sheetViews>
  <sheetFormatPr defaultColWidth="12.57421875" defaultRowHeight="12.75"/>
  <cols>
    <col min="1" max="6" width="10.7109375" style="6" customWidth="1"/>
    <col min="7" max="7" width="16.28125" style="6" customWidth="1"/>
    <col min="8" max="12" width="10.7109375" style="6" customWidth="1"/>
    <col min="13" max="13" width="14.7109375" style="6" customWidth="1"/>
    <col min="14" max="14" width="10.7109375" style="6" customWidth="1"/>
    <col min="15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19"/>
      <c r="P1" s="17"/>
      <c r="Q1" s="17"/>
      <c r="R1" s="17"/>
      <c r="S1" s="17"/>
      <c r="T1" s="17"/>
      <c r="U1" s="17"/>
    </row>
    <row r="3" spans="1:15" s="39" customFormat="1" ht="17.25">
      <c r="A3" s="855" t="s">
        <v>393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43"/>
    </row>
    <row r="4" spans="1:14" ht="15">
      <c r="A4" s="857" t="s">
        <v>162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</row>
    <row r="5" spans="1:14" ht="14.25" customHeight="1" thickBo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2.75">
      <c r="A6" s="858" t="s">
        <v>67</v>
      </c>
      <c r="B6" s="872" t="s">
        <v>3</v>
      </c>
      <c r="C6" s="861" t="s">
        <v>74</v>
      </c>
      <c r="D6" s="862"/>
      <c r="E6" s="862"/>
      <c r="F6" s="862"/>
      <c r="G6" s="862"/>
      <c r="H6" s="862"/>
      <c r="I6" s="861" t="s">
        <v>75</v>
      </c>
      <c r="J6" s="862"/>
      <c r="K6" s="862"/>
      <c r="L6" s="862"/>
      <c r="M6" s="862"/>
      <c r="N6" s="862"/>
    </row>
    <row r="7" spans="1:14" ht="25.5" customHeight="1">
      <c r="A7" s="859"/>
      <c r="B7" s="873"/>
      <c r="C7" s="863" t="s">
        <v>70</v>
      </c>
      <c r="D7" s="864"/>
      <c r="E7" s="865" t="s">
        <v>69</v>
      </c>
      <c r="F7" s="865" t="s">
        <v>84</v>
      </c>
      <c r="G7" s="865" t="s">
        <v>29</v>
      </c>
      <c r="H7" s="865" t="s">
        <v>30</v>
      </c>
      <c r="I7" s="863" t="s">
        <v>3</v>
      </c>
      <c r="J7" s="864"/>
      <c r="K7" s="867" t="s">
        <v>69</v>
      </c>
      <c r="L7" s="865" t="s">
        <v>84</v>
      </c>
      <c r="M7" s="867" t="s">
        <v>29</v>
      </c>
      <c r="N7" s="867" t="s">
        <v>30</v>
      </c>
    </row>
    <row r="8" spans="1:14" ht="13.5" thickBot="1">
      <c r="A8" s="860"/>
      <c r="B8" s="874"/>
      <c r="C8" s="345" t="s">
        <v>4</v>
      </c>
      <c r="D8" s="345" t="s">
        <v>5</v>
      </c>
      <c r="E8" s="866"/>
      <c r="F8" s="866"/>
      <c r="G8" s="866"/>
      <c r="H8" s="866"/>
      <c r="I8" s="345" t="s">
        <v>4</v>
      </c>
      <c r="J8" s="345" t="s">
        <v>5</v>
      </c>
      <c r="K8" s="868"/>
      <c r="L8" s="866"/>
      <c r="M8" s="868"/>
      <c r="N8" s="868"/>
    </row>
    <row r="9" spans="1:14" ht="12.75">
      <c r="A9" s="344">
        <v>2002</v>
      </c>
      <c r="B9" s="219">
        <v>970.771</v>
      </c>
      <c r="C9" s="298">
        <v>310.3</v>
      </c>
      <c r="D9" s="298">
        <v>255.602</v>
      </c>
      <c r="E9" s="298">
        <v>11.085</v>
      </c>
      <c r="F9" s="298">
        <v>111.162</v>
      </c>
      <c r="G9" s="298">
        <v>69.742</v>
      </c>
      <c r="H9" s="298">
        <v>370.853</v>
      </c>
      <c r="I9" s="219">
        <v>177.511</v>
      </c>
      <c r="J9" s="219">
        <v>176.582</v>
      </c>
      <c r="K9" s="299">
        <v>8.095</v>
      </c>
      <c r="L9" s="299">
        <v>68.9</v>
      </c>
      <c r="M9" s="299">
        <v>41.395</v>
      </c>
      <c r="N9" s="299">
        <v>192.605</v>
      </c>
    </row>
    <row r="10" spans="1:14" ht="12.75">
      <c r="A10" s="344">
        <v>2003</v>
      </c>
      <c r="B10" s="219">
        <v>1004.653</v>
      </c>
      <c r="C10" s="298">
        <v>344.048</v>
      </c>
      <c r="D10" s="298">
        <v>286.395</v>
      </c>
      <c r="E10" s="298">
        <v>11.212</v>
      </c>
      <c r="F10" s="298">
        <v>113.568</v>
      </c>
      <c r="G10" s="298">
        <v>80.014</v>
      </c>
      <c r="H10" s="298">
        <v>422.737</v>
      </c>
      <c r="I10" s="219">
        <v>175.1</v>
      </c>
      <c r="J10" s="219">
        <v>182.786</v>
      </c>
      <c r="K10" s="299">
        <v>8.296</v>
      </c>
      <c r="L10" s="299">
        <v>67.671</v>
      </c>
      <c r="M10" s="299">
        <v>40.806</v>
      </c>
      <c r="N10" s="299">
        <v>204.014</v>
      </c>
    </row>
    <row r="11" spans="1:14" ht="12.75">
      <c r="A11" s="344">
        <v>2004</v>
      </c>
      <c r="B11" s="219">
        <v>1065.14</v>
      </c>
      <c r="C11" s="298">
        <v>360.449</v>
      </c>
      <c r="D11" s="298">
        <v>302.704</v>
      </c>
      <c r="E11" s="298">
        <v>12.621</v>
      </c>
      <c r="F11" s="298">
        <v>109.786</v>
      </c>
      <c r="G11" s="298">
        <v>85.308</v>
      </c>
      <c r="H11" s="298">
        <v>452.621</v>
      </c>
      <c r="I11" s="219">
        <v>172.904</v>
      </c>
      <c r="J11" s="219">
        <v>189.83</v>
      </c>
      <c r="K11" s="299">
        <v>8.457</v>
      </c>
      <c r="L11" s="299">
        <v>67.216</v>
      </c>
      <c r="M11" s="299">
        <v>39.543</v>
      </c>
      <c r="N11" s="299">
        <v>208.804</v>
      </c>
    </row>
    <row r="12" spans="1:14" ht="12.75">
      <c r="A12" s="344">
        <v>2005</v>
      </c>
      <c r="B12" s="219">
        <v>1103.935</v>
      </c>
      <c r="C12" s="298">
        <v>367.059</v>
      </c>
      <c r="D12" s="298">
        <v>319.975</v>
      </c>
      <c r="E12" s="298">
        <v>15.434</v>
      </c>
      <c r="F12" s="298">
        <v>111.541</v>
      </c>
      <c r="G12" s="298">
        <v>86.003</v>
      </c>
      <c r="H12" s="298">
        <v>471.285</v>
      </c>
      <c r="I12" s="219">
        <v>168.673</v>
      </c>
      <c r="J12" s="219">
        <v>198.562</v>
      </c>
      <c r="K12" s="299">
        <v>8.668</v>
      </c>
      <c r="L12" s="299">
        <v>66.39</v>
      </c>
      <c r="M12" s="299">
        <v>38.397</v>
      </c>
      <c r="N12" s="299">
        <v>214.094</v>
      </c>
    </row>
    <row r="13" spans="1:14" ht="12.75">
      <c r="A13" s="344">
        <v>2006</v>
      </c>
      <c r="B13" s="219">
        <v>1145.569</v>
      </c>
      <c r="C13" s="298">
        <v>376.323</v>
      </c>
      <c r="D13" s="298">
        <v>344.061</v>
      </c>
      <c r="E13" s="298">
        <v>17.222</v>
      </c>
      <c r="F13" s="298">
        <v>109.444</v>
      </c>
      <c r="G13" s="298">
        <v>90.316</v>
      </c>
      <c r="H13" s="298">
        <v>500.82</v>
      </c>
      <c r="I13" s="219">
        <v>164.252</v>
      </c>
      <c r="J13" s="219">
        <v>209.587</v>
      </c>
      <c r="K13" s="299">
        <v>9.272</v>
      </c>
      <c r="L13" s="299">
        <v>64.078</v>
      </c>
      <c r="M13" s="299">
        <v>37.697</v>
      </c>
      <c r="N13" s="299">
        <v>221.049</v>
      </c>
    </row>
    <row r="14" spans="1:14" ht="12.75">
      <c r="A14" s="344">
        <v>2007</v>
      </c>
      <c r="B14" s="219">
        <v>1246.29</v>
      </c>
      <c r="C14" s="298">
        <v>410.563</v>
      </c>
      <c r="D14" s="298">
        <v>369.642</v>
      </c>
      <c r="E14" s="298">
        <v>21.895</v>
      </c>
      <c r="F14" s="298">
        <v>104.4</v>
      </c>
      <c r="G14" s="298">
        <v>105.21</v>
      </c>
      <c r="H14" s="298">
        <v>546.4</v>
      </c>
      <c r="I14" s="219">
        <v>167.167</v>
      </c>
      <c r="J14" s="219">
        <v>233.318</v>
      </c>
      <c r="K14" s="299">
        <v>12.038</v>
      </c>
      <c r="L14" s="299">
        <v>66.8</v>
      </c>
      <c r="M14" s="299">
        <v>38.827</v>
      </c>
      <c r="N14" s="299">
        <v>235.7</v>
      </c>
    </row>
    <row r="15" spans="1:14" ht="12.75">
      <c r="A15" s="344">
        <v>2008</v>
      </c>
      <c r="B15" s="219">
        <v>1648.366</v>
      </c>
      <c r="C15" s="298">
        <v>652.455</v>
      </c>
      <c r="D15" s="298">
        <v>448.424</v>
      </c>
      <c r="E15" s="298">
        <v>30.848</v>
      </c>
      <c r="F15" s="298">
        <v>131.6</v>
      </c>
      <c r="G15" s="298">
        <v>211.77</v>
      </c>
      <c r="H15" s="298">
        <v>724.4</v>
      </c>
      <c r="I15" s="219">
        <v>204.023</v>
      </c>
      <c r="J15" s="219">
        <v>275.897</v>
      </c>
      <c r="K15" s="299">
        <v>15.475</v>
      </c>
      <c r="L15" s="299">
        <v>71.4</v>
      </c>
      <c r="M15" s="299">
        <v>57.169</v>
      </c>
      <c r="N15" s="299">
        <v>285.7</v>
      </c>
    </row>
    <row r="16" spans="1:14" ht="12.75">
      <c r="A16" s="445">
        <v>2009</v>
      </c>
      <c r="B16" s="219">
        <v>2522.313</v>
      </c>
      <c r="C16" s="219">
        <v>1022.299</v>
      </c>
      <c r="D16" s="219">
        <v>602.493</v>
      </c>
      <c r="E16" s="219">
        <v>55.7</v>
      </c>
      <c r="F16" s="219">
        <v>273.6</v>
      </c>
      <c r="G16" s="219">
        <v>393.9</v>
      </c>
      <c r="H16" s="219">
        <v>901.1</v>
      </c>
      <c r="I16" s="219">
        <v>391.88</v>
      </c>
      <c r="J16" s="219">
        <v>410.099</v>
      </c>
      <c r="K16" s="230">
        <v>64</v>
      </c>
      <c r="L16" s="230">
        <v>111</v>
      </c>
      <c r="M16" s="230">
        <v>143.7</v>
      </c>
      <c r="N16" s="230">
        <v>446.7</v>
      </c>
    </row>
    <row r="17" spans="1:14" ht="12.75">
      <c r="A17" s="445">
        <v>2010</v>
      </c>
      <c r="B17" s="219">
        <v>2889</v>
      </c>
      <c r="C17" s="219">
        <v>897.7</v>
      </c>
      <c r="D17" s="219">
        <v>574.2</v>
      </c>
      <c r="E17" s="219">
        <v>51.6</v>
      </c>
      <c r="F17" s="219">
        <v>248.4</v>
      </c>
      <c r="G17" s="219">
        <v>323.3</v>
      </c>
      <c r="H17" s="219">
        <v>844.5</v>
      </c>
      <c r="I17" s="219">
        <v>686.7</v>
      </c>
      <c r="J17" s="219">
        <v>604.8</v>
      </c>
      <c r="K17" s="230">
        <v>96.5</v>
      </c>
      <c r="L17" s="230">
        <v>154.3</v>
      </c>
      <c r="M17" s="230">
        <v>262.7</v>
      </c>
      <c r="N17" s="230">
        <v>719.1</v>
      </c>
    </row>
    <row r="18" spans="1:14" s="481" customFormat="1" ht="13.5" thickBot="1">
      <c r="A18" s="406" t="s">
        <v>463</v>
      </c>
      <c r="B18" s="220">
        <v>2698.5</v>
      </c>
      <c r="C18" s="220">
        <v>782</v>
      </c>
      <c r="D18" s="220">
        <v>546</v>
      </c>
      <c r="E18" s="220">
        <v>46.8</v>
      </c>
      <c r="F18" s="220">
        <v>207.5</v>
      </c>
      <c r="G18" s="220">
        <v>256.7</v>
      </c>
      <c r="H18" s="220">
        <v>808.2</v>
      </c>
      <c r="I18" s="220">
        <v>636</v>
      </c>
      <c r="J18" s="220">
        <v>548.2</v>
      </c>
      <c r="K18" s="233">
        <v>93.9</v>
      </c>
      <c r="L18" s="233">
        <v>150.7</v>
      </c>
      <c r="M18" s="233">
        <v>235.9</v>
      </c>
      <c r="N18" s="233">
        <v>670.1</v>
      </c>
    </row>
    <row r="19" spans="1:16" s="10" customFormat="1" ht="12.75">
      <c r="A19" s="703" t="s">
        <v>477</v>
      </c>
      <c r="B19" s="703"/>
      <c r="C19" s="703"/>
      <c r="D19" s="703"/>
      <c r="E19" s="703"/>
      <c r="F19" s="300"/>
      <c r="G19" s="300"/>
      <c r="H19" s="300"/>
      <c r="I19" s="300"/>
      <c r="J19" s="300"/>
      <c r="K19" s="325"/>
      <c r="L19" s="325"/>
      <c r="M19" s="325"/>
      <c r="N19" s="325"/>
      <c r="P19" s="34"/>
    </row>
    <row r="20" spans="1:14" s="146" customFormat="1" ht="11.25" customHeight="1">
      <c r="A20" s="871" t="s">
        <v>394</v>
      </c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</row>
    <row r="21" spans="1:4" ht="12.75">
      <c r="A21" s="446" t="s">
        <v>488</v>
      </c>
      <c r="B21" s="446"/>
      <c r="C21" s="446"/>
      <c r="D21" s="103"/>
    </row>
    <row r="22" spans="11:18" ht="12.75">
      <c r="K22" s="31"/>
      <c r="L22" s="31"/>
      <c r="M22" s="31"/>
      <c r="N22" s="31"/>
      <c r="O22" s="31"/>
      <c r="P22" s="31"/>
      <c r="Q22" s="31"/>
      <c r="R22" s="31"/>
    </row>
  </sheetData>
  <mergeCells count="19"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A20:N20"/>
    <mergeCell ref="H7:H8"/>
    <mergeCell ref="N7:N8"/>
    <mergeCell ref="A6:A8"/>
    <mergeCell ref="B6:B8"/>
    <mergeCell ref="I7:J7"/>
    <mergeCell ref="I6:N6"/>
    <mergeCell ref="E7:E8"/>
    <mergeCell ref="A19:E1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39"/>
  <sheetViews>
    <sheetView showGridLines="0" view="pageBreakPreview" zoomScale="75" zoomScaleNormal="75" zoomScaleSheetLayoutView="75" workbookViewId="0" topLeftCell="A1">
      <selection activeCell="G35" sqref="G35"/>
    </sheetView>
  </sheetViews>
  <sheetFormatPr defaultColWidth="11.421875" defaultRowHeight="12.75"/>
  <cols>
    <col min="1" max="1" width="24.7109375" style="51" customWidth="1"/>
    <col min="2" max="2" width="14.421875" style="51" bestFit="1" customWidth="1"/>
    <col min="3" max="3" width="15.57421875" style="51" bestFit="1" customWidth="1"/>
    <col min="4" max="5" width="15.421875" style="51" bestFit="1" customWidth="1"/>
    <col min="6" max="6" width="15.57421875" style="51" bestFit="1" customWidth="1"/>
    <col min="7" max="7" width="14.8515625" style="51" bestFit="1" customWidth="1"/>
    <col min="8" max="8" width="15.140625" style="51" bestFit="1" customWidth="1"/>
    <col min="9" max="16384" width="11.421875" style="51" customWidth="1"/>
  </cols>
  <sheetData>
    <row r="1" spans="1:8" ht="18">
      <c r="A1" s="560" t="s">
        <v>220</v>
      </c>
      <c r="B1" s="560"/>
      <c r="C1" s="560"/>
      <c r="D1" s="560"/>
      <c r="E1" s="560"/>
      <c r="F1" s="560"/>
      <c r="G1" s="560"/>
      <c r="H1" s="560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5">
      <c r="A3" s="559" t="s">
        <v>223</v>
      </c>
      <c r="B3" s="559"/>
      <c r="C3" s="559"/>
      <c r="D3" s="559"/>
      <c r="E3" s="559"/>
      <c r="F3" s="559"/>
      <c r="G3" s="559"/>
      <c r="H3" s="559"/>
    </row>
    <row r="4" spans="1:8" ht="14.25" customHeight="1" thickBot="1">
      <c r="A4" s="181"/>
      <c r="B4" s="181"/>
      <c r="C4" s="181"/>
      <c r="D4" s="181"/>
      <c r="E4" s="181"/>
      <c r="F4" s="181"/>
      <c r="G4" s="181"/>
      <c r="H4" s="181"/>
    </row>
    <row r="5" spans="1:8" ht="13.5" thickBot="1">
      <c r="A5" s="194"/>
      <c r="B5" s="485">
        <v>1950</v>
      </c>
      <c r="C5" s="485">
        <v>1960</v>
      </c>
      <c r="D5" s="485">
        <v>1970</v>
      </c>
      <c r="E5" s="485">
        <v>1981</v>
      </c>
      <c r="F5" s="485">
        <v>1991</v>
      </c>
      <c r="G5" s="195">
        <v>2001</v>
      </c>
      <c r="H5" s="196">
        <v>2011</v>
      </c>
    </row>
    <row r="6" spans="1:8" ht="12.75">
      <c r="A6" s="182"/>
      <c r="B6" s="183"/>
      <c r="C6" s="184"/>
      <c r="D6" s="184"/>
      <c r="E6" s="184"/>
      <c r="F6" s="184"/>
      <c r="G6" s="185"/>
      <c r="H6" s="186"/>
    </row>
    <row r="7" spans="1:8" ht="12.75">
      <c r="A7" s="187" t="s">
        <v>96</v>
      </c>
      <c r="B7" s="188">
        <v>5357</v>
      </c>
      <c r="C7" s="188">
        <v>9502</v>
      </c>
      <c r="D7" s="188">
        <v>30779</v>
      </c>
      <c r="E7" s="188">
        <v>42684</v>
      </c>
      <c r="F7" s="188">
        <v>56316</v>
      </c>
      <c r="G7" s="188">
        <v>60396</v>
      </c>
      <c r="H7" s="189">
        <v>63540</v>
      </c>
    </row>
    <row r="8" spans="1:8" ht="12.75">
      <c r="A8" s="187" t="s">
        <v>86</v>
      </c>
      <c r="B8" s="188">
        <v>922847</v>
      </c>
      <c r="C8" s="188">
        <v>964396</v>
      </c>
      <c r="D8" s="188">
        <v>851140</v>
      </c>
      <c r="E8" s="188">
        <v>756666</v>
      </c>
      <c r="F8" s="188">
        <v>738293</v>
      </c>
      <c r="G8" s="188">
        <v>714260</v>
      </c>
      <c r="H8" s="189">
        <v>676994</v>
      </c>
    </row>
    <row r="9" spans="1:8" ht="12.75">
      <c r="A9" s="187" t="s">
        <v>87</v>
      </c>
      <c r="B9" s="188">
        <v>1472892</v>
      </c>
      <c r="C9" s="188">
        <v>1334468</v>
      </c>
      <c r="D9" s="188">
        <v>1098881</v>
      </c>
      <c r="E9" s="188">
        <v>932867</v>
      </c>
      <c r="F9" s="188">
        <v>827118</v>
      </c>
      <c r="G9" s="188">
        <v>796662</v>
      </c>
      <c r="H9" s="189">
        <v>753696</v>
      </c>
    </row>
    <row r="10" spans="1:8" ht="12.75">
      <c r="A10" s="187" t="s">
        <v>88</v>
      </c>
      <c r="B10" s="188">
        <v>2306616</v>
      </c>
      <c r="C10" s="188">
        <v>2132502</v>
      </c>
      <c r="D10" s="188">
        <v>1753279</v>
      </c>
      <c r="E10" s="188">
        <v>1513792</v>
      </c>
      <c r="F10" s="188">
        <v>1457282</v>
      </c>
      <c r="G10" s="188">
        <v>1426139</v>
      </c>
      <c r="H10" s="189">
        <v>1327618</v>
      </c>
    </row>
    <row r="11" spans="1:8" ht="12.75">
      <c r="A11" s="187" t="s">
        <v>99</v>
      </c>
      <c r="B11" s="188">
        <v>4712429</v>
      </c>
      <c r="C11" s="188">
        <v>4406789</v>
      </c>
      <c r="D11" s="188">
        <v>3924517</v>
      </c>
      <c r="E11" s="188">
        <v>3344622</v>
      </c>
      <c r="F11" s="188">
        <v>3187638</v>
      </c>
      <c r="G11" s="188">
        <v>3155455</v>
      </c>
      <c r="H11" s="189">
        <v>3166344</v>
      </c>
    </row>
    <row r="12" spans="1:8" ht="12.75">
      <c r="A12" s="187" t="s">
        <v>89</v>
      </c>
      <c r="B12" s="188">
        <v>4054930</v>
      </c>
      <c r="C12" s="188">
        <v>4371489</v>
      </c>
      <c r="D12" s="188">
        <v>3721484</v>
      </c>
      <c r="E12" s="188">
        <v>3524103</v>
      </c>
      <c r="F12" s="188">
        <v>3394233</v>
      </c>
      <c r="G12" s="188">
        <v>3498499</v>
      </c>
      <c r="H12" s="189">
        <v>3914878</v>
      </c>
    </row>
    <row r="13" spans="1:8" ht="12.75">
      <c r="A13" s="187" t="s">
        <v>90</v>
      </c>
      <c r="B13" s="188">
        <v>3360742</v>
      </c>
      <c r="C13" s="188">
        <v>3410424</v>
      </c>
      <c r="D13" s="188">
        <v>3783048</v>
      </c>
      <c r="E13" s="188">
        <v>3954716</v>
      </c>
      <c r="F13" s="188">
        <v>4102341</v>
      </c>
      <c r="G13" s="188">
        <v>4673214</v>
      </c>
      <c r="H13" s="189">
        <v>5119308</v>
      </c>
    </row>
    <row r="14" spans="1:8" ht="12.75">
      <c r="A14" s="187" t="s">
        <v>98</v>
      </c>
      <c r="B14" s="188">
        <v>2657505</v>
      </c>
      <c r="C14" s="188">
        <v>3027992</v>
      </c>
      <c r="D14" s="188">
        <v>3833920</v>
      </c>
      <c r="E14" s="188">
        <v>4292069</v>
      </c>
      <c r="F14" s="188">
        <v>4979662</v>
      </c>
      <c r="G14" s="188">
        <v>5839977</v>
      </c>
      <c r="H14" s="189">
        <v>7499173</v>
      </c>
    </row>
    <row r="15" spans="1:8" ht="12.75">
      <c r="A15" s="187" t="s">
        <v>91</v>
      </c>
      <c r="B15" s="188">
        <v>1884194</v>
      </c>
      <c r="C15" s="188">
        <v>2442326</v>
      </c>
      <c r="D15" s="188">
        <v>2469556</v>
      </c>
      <c r="E15" s="188">
        <v>3521466</v>
      </c>
      <c r="F15" s="188">
        <v>3773817</v>
      </c>
      <c r="G15" s="188">
        <v>4231284</v>
      </c>
      <c r="H15" s="189">
        <v>5857700</v>
      </c>
    </row>
    <row r="16" spans="1:8" ht="12.75">
      <c r="A16" s="187" t="s">
        <v>92</v>
      </c>
      <c r="B16" s="188">
        <v>3332672</v>
      </c>
      <c r="C16" s="188">
        <v>4160188</v>
      </c>
      <c r="D16" s="188">
        <v>6396468</v>
      </c>
      <c r="E16" s="188">
        <v>8420510</v>
      </c>
      <c r="F16" s="188">
        <v>9542029</v>
      </c>
      <c r="G16" s="188">
        <v>9446485</v>
      </c>
      <c r="H16" s="189">
        <v>11186947</v>
      </c>
    </row>
    <row r="17" spans="1:8" ht="12.75">
      <c r="A17" s="187" t="s">
        <v>97</v>
      </c>
      <c r="B17" s="188">
        <v>3407689</v>
      </c>
      <c r="C17" s="188">
        <v>4332860</v>
      </c>
      <c r="D17" s="188">
        <v>6092975</v>
      </c>
      <c r="E17" s="188">
        <v>7442765</v>
      </c>
      <c r="F17" s="188">
        <v>7405143</v>
      </c>
      <c r="G17" s="188">
        <v>7005000</v>
      </c>
      <c r="H17" s="189">
        <v>7624295</v>
      </c>
    </row>
    <row r="18" spans="1:8" ht="12.75">
      <c r="A18" s="187"/>
      <c r="B18" s="188"/>
      <c r="C18" s="188"/>
      <c r="D18" s="188"/>
      <c r="E18" s="188"/>
      <c r="F18" s="188"/>
      <c r="G18" s="188"/>
      <c r="H18" s="189"/>
    </row>
    <row r="19" spans="1:8" ht="13.5" thickBot="1">
      <c r="A19" s="190" t="s">
        <v>27</v>
      </c>
      <c r="B19" s="191">
        <v>28117873</v>
      </c>
      <c r="C19" s="191">
        <v>30582936</v>
      </c>
      <c r="D19" s="191">
        <v>33956047</v>
      </c>
      <c r="E19" s="191">
        <v>37746260</v>
      </c>
      <c r="F19" s="191">
        <v>39463872</v>
      </c>
      <c r="G19" s="191">
        <v>40847371</v>
      </c>
      <c r="H19" s="486">
        <v>47190493</v>
      </c>
    </row>
    <row r="20" spans="1:8" ht="12.75">
      <c r="A20" s="557" t="s">
        <v>468</v>
      </c>
      <c r="B20" s="557"/>
      <c r="C20" s="557"/>
      <c r="D20" s="193"/>
      <c r="E20" s="193"/>
      <c r="F20" s="193"/>
      <c r="G20" s="193"/>
      <c r="H20" s="193"/>
    </row>
    <row r="21" spans="3:5" ht="12.75">
      <c r="C21" s="54"/>
      <c r="E21" s="54"/>
    </row>
    <row r="22" spans="1:16" ht="12.75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/>
      <c r="N22"/>
      <c r="O22"/>
      <c r="P22"/>
    </row>
    <row r="23" spans="1:16" ht="12.75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4"/>
      <c r="N23" s="564"/>
      <c r="O23" s="564"/>
      <c r="P23" s="85"/>
    </row>
    <row r="24" spans="1:16" ht="12.75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/>
      <c r="N24"/>
      <c r="O24"/>
      <c r="P24"/>
    </row>
    <row r="25" spans="1:4" ht="12.75">
      <c r="A25" s="32"/>
      <c r="B25" s="32"/>
      <c r="C25" s="32"/>
      <c r="D25" s="32"/>
    </row>
    <row r="26" spans="1:4" ht="12.75">
      <c r="A26" s="32"/>
      <c r="B26" s="32"/>
      <c r="C26" s="32"/>
      <c r="D26" s="32"/>
    </row>
    <row r="27" spans="1:4" ht="12.75">
      <c r="A27" s="32"/>
      <c r="B27" s="32"/>
      <c r="C27" s="32"/>
      <c r="D27" s="32"/>
    </row>
    <row r="28" spans="1:4" ht="12.75">
      <c r="A28" s="32"/>
      <c r="B28" s="32"/>
      <c r="C28" s="32"/>
      <c r="D28" s="32"/>
    </row>
    <row r="29" spans="1:4" ht="12.75">
      <c r="A29" s="32"/>
      <c r="B29" s="32"/>
      <c r="C29" s="32"/>
      <c r="D29" s="32"/>
    </row>
    <row r="30" spans="1:4" ht="12.75">
      <c r="A30" s="32"/>
      <c r="B30" s="32"/>
      <c r="C30" s="32"/>
      <c r="D30" s="32"/>
    </row>
    <row r="31" spans="1:4" ht="12.75">
      <c r="A31" s="32"/>
      <c r="B31" s="32"/>
      <c r="C31" s="32"/>
      <c r="D31" s="32"/>
    </row>
    <row r="32" spans="1:4" ht="12.75">
      <c r="A32" s="32"/>
      <c r="B32" s="32"/>
      <c r="C32" s="32"/>
      <c r="D32" s="32"/>
    </row>
    <row r="33" spans="1:4" ht="12.75">
      <c r="A33" s="32"/>
      <c r="B33" s="32"/>
      <c r="C33" s="32"/>
      <c r="D33" s="32"/>
    </row>
    <row r="34" spans="1:4" ht="12.75">
      <c r="A34" s="32"/>
      <c r="B34" s="32"/>
      <c r="C34" s="32"/>
      <c r="D34" s="32"/>
    </row>
    <row r="35" spans="1:4" ht="12.75">
      <c r="A35" s="32"/>
      <c r="B35" s="32"/>
      <c r="C35" s="32"/>
      <c r="D35" s="32"/>
    </row>
    <row r="36" spans="1:4" ht="12.75">
      <c r="A36" s="32"/>
      <c r="B36" s="32"/>
      <c r="C36" s="32"/>
      <c r="D36" s="32"/>
    </row>
    <row r="37" spans="1:4" ht="12.75">
      <c r="A37" s="32"/>
      <c r="B37" s="32"/>
      <c r="C37" s="32"/>
      <c r="D37" s="32"/>
    </row>
    <row r="38" spans="1:4" ht="12.75">
      <c r="A38" s="32"/>
      <c r="B38" s="32"/>
      <c r="C38" s="32"/>
      <c r="D38" s="32"/>
    </row>
    <row r="39" spans="1:4" ht="12.75">
      <c r="A39" s="32"/>
      <c r="B39" s="32"/>
      <c r="C39" s="32"/>
      <c r="D39" s="32"/>
    </row>
  </sheetData>
  <mergeCells count="7">
    <mergeCell ref="A24:L24"/>
    <mergeCell ref="M23:O23"/>
    <mergeCell ref="A1:H1"/>
    <mergeCell ref="A3:H3"/>
    <mergeCell ref="A22:L22"/>
    <mergeCell ref="A23:L23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M40"/>
  <sheetViews>
    <sheetView showGridLines="0" view="pageBreakPreview" zoomScale="75" zoomScaleNormal="75" zoomScaleSheetLayoutView="75" workbookViewId="0" topLeftCell="A1">
      <selection activeCell="A5" sqref="A5:J5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7"/>
      <c r="L1" s="17"/>
      <c r="M1" s="17"/>
    </row>
    <row r="3" spans="1:12" s="39" customFormat="1" ht="15">
      <c r="A3" s="855" t="s">
        <v>398</v>
      </c>
      <c r="B3" s="855"/>
      <c r="C3" s="855"/>
      <c r="D3" s="855"/>
      <c r="E3" s="855"/>
      <c r="F3" s="855"/>
      <c r="G3" s="855"/>
      <c r="H3" s="855"/>
      <c r="I3" s="855"/>
      <c r="J3" s="855"/>
      <c r="K3" s="518"/>
      <c r="L3" s="518"/>
    </row>
    <row r="4" spans="1:10" s="39" customFormat="1" ht="15">
      <c r="A4" s="855" t="s">
        <v>399</v>
      </c>
      <c r="B4" s="855"/>
      <c r="C4" s="855"/>
      <c r="D4" s="855"/>
      <c r="E4" s="855"/>
      <c r="F4" s="855"/>
      <c r="G4" s="855"/>
      <c r="H4" s="855"/>
      <c r="I4" s="855"/>
      <c r="J4" s="855"/>
    </row>
    <row r="5" spans="1:10" s="39" customFormat="1" ht="15">
      <c r="A5" s="855" t="s">
        <v>162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ht="13.5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>
      <c r="A7" s="350"/>
      <c r="B7" s="879" t="s">
        <v>3</v>
      </c>
      <c r="C7" s="880"/>
      <c r="D7" s="881"/>
      <c r="E7" s="879" t="s">
        <v>77</v>
      </c>
      <c r="F7" s="880"/>
      <c r="G7" s="881"/>
      <c r="H7" s="879" t="s">
        <v>78</v>
      </c>
      <c r="I7" s="880"/>
      <c r="J7" s="882"/>
    </row>
    <row r="8" spans="1:10" ht="12.75">
      <c r="A8" s="351" t="s">
        <v>67</v>
      </c>
      <c r="B8" s="352"/>
      <c r="C8" s="352" t="s">
        <v>79</v>
      </c>
      <c r="D8" s="352" t="s">
        <v>80</v>
      </c>
      <c r="E8" s="353"/>
      <c r="F8" s="352" t="s">
        <v>79</v>
      </c>
      <c r="G8" s="352" t="s">
        <v>80</v>
      </c>
      <c r="H8" s="353"/>
      <c r="I8" s="352" t="s">
        <v>79</v>
      </c>
      <c r="J8" s="354" t="s">
        <v>80</v>
      </c>
    </row>
    <row r="9" spans="1:10" ht="12.75">
      <c r="A9" s="351" t="s">
        <v>172</v>
      </c>
      <c r="B9" s="355" t="s">
        <v>3</v>
      </c>
      <c r="C9" s="355" t="s">
        <v>48</v>
      </c>
      <c r="D9" s="355" t="s">
        <v>48</v>
      </c>
      <c r="E9" s="355" t="s">
        <v>3</v>
      </c>
      <c r="F9" s="355" t="s">
        <v>48</v>
      </c>
      <c r="G9" s="355" t="s">
        <v>48</v>
      </c>
      <c r="H9" s="355" t="s">
        <v>3</v>
      </c>
      <c r="I9" s="355" t="s">
        <v>48</v>
      </c>
      <c r="J9" s="356" t="s">
        <v>48</v>
      </c>
    </row>
    <row r="10" spans="1:10" ht="13.5" thickBot="1">
      <c r="A10" s="357"/>
      <c r="B10" s="358"/>
      <c r="C10" s="359" t="s">
        <v>81</v>
      </c>
      <c r="D10" s="359" t="s">
        <v>81</v>
      </c>
      <c r="E10" s="358"/>
      <c r="F10" s="359" t="s">
        <v>81</v>
      </c>
      <c r="G10" s="359" t="s">
        <v>81</v>
      </c>
      <c r="H10" s="358"/>
      <c r="I10" s="359" t="s">
        <v>81</v>
      </c>
      <c r="J10" s="360" t="s">
        <v>81</v>
      </c>
    </row>
    <row r="11" spans="1:11" ht="12.75">
      <c r="A11" s="344" t="s">
        <v>155</v>
      </c>
      <c r="B11" s="298">
        <v>224.6</v>
      </c>
      <c r="C11" s="298">
        <v>174.4</v>
      </c>
      <c r="D11" s="298">
        <v>50.2</v>
      </c>
      <c r="E11" s="298">
        <v>3.5</v>
      </c>
      <c r="F11" s="298">
        <v>2.2</v>
      </c>
      <c r="G11" s="298">
        <v>1.3</v>
      </c>
      <c r="H11" s="298">
        <v>15.2</v>
      </c>
      <c r="I11" s="298">
        <v>10.3</v>
      </c>
      <c r="J11" s="299">
        <v>4.9</v>
      </c>
      <c r="K11" s="31"/>
    </row>
    <row r="12" spans="1:11" ht="12.75">
      <c r="A12" s="344">
        <v>2003</v>
      </c>
      <c r="B12" s="298">
        <v>202</v>
      </c>
      <c r="C12" s="298">
        <v>156.3</v>
      </c>
      <c r="D12" s="298">
        <v>45.8</v>
      </c>
      <c r="E12" s="298">
        <v>1.4</v>
      </c>
      <c r="F12" s="298">
        <v>0.8</v>
      </c>
      <c r="G12" s="298">
        <v>0.6</v>
      </c>
      <c r="H12" s="298">
        <v>11.2</v>
      </c>
      <c r="I12" s="298">
        <v>7.2</v>
      </c>
      <c r="J12" s="299">
        <v>4</v>
      </c>
      <c r="K12" s="31"/>
    </row>
    <row r="13" spans="1:11" ht="12.75">
      <c r="A13" s="344">
        <v>2004</v>
      </c>
      <c r="B13" s="298">
        <v>197.3</v>
      </c>
      <c r="C13" s="298">
        <v>159.3</v>
      </c>
      <c r="D13" s="298">
        <v>38</v>
      </c>
      <c r="E13" s="298">
        <v>0.4</v>
      </c>
      <c r="F13" s="298">
        <v>0.2</v>
      </c>
      <c r="G13" s="298">
        <v>0.1</v>
      </c>
      <c r="H13" s="298">
        <v>8.4</v>
      </c>
      <c r="I13" s="298">
        <v>5.5</v>
      </c>
      <c r="J13" s="299">
        <v>2.9</v>
      </c>
      <c r="K13" s="31"/>
    </row>
    <row r="14" spans="1:11" ht="12.75">
      <c r="A14" s="344">
        <v>2005</v>
      </c>
      <c r="B14" s="298">
        <v>191.3</v>
      </c>
      <c r="C14" s="298">
        <v>153.4</v>
      </c>
      <c r="D14" s="298">
        <v>37.9</v>
      </c>
      <c r="E14" s="298" t="s">
        <v>0</v>
      </c>
      <c r="F14" s="298" t="s">
        <v>0</v>
      </c>
      <c r="G14" s="298" t="s">
        <v>0</v>
      </c>
      <c r="H14" s="298">
        <v>5.8</v>
      </c>
      <c r="I14" s="298">
        <v>3.8</v>
      </c>
      <c r="J14" s="299">
        <v>2</v>
      </c>
      <c r="K14" s="31"/>
    </row>
    <row r="15" spans="1:11" ht="12.75">
      <c r="A15" s="344">
        <v>2006</v>
      </c>
      <c r="B15" s="298">
        <v>184.863</v>
      </c>
      <c r="C15" s="298">
        <v>147.922</v>
      </c>
      <c r="D15" s="298">
        <v>36.941</v>
      </c>
      <c r="E15" s="298" t="s">
        <v>0</v>
      </c>
      <c r="F15" s="298" t="s">
        <v>0</v>
      </c>
      <c r="G15" s="298" t="s">
        <v>0</v>
      </c>
      <c r="H15" s="298">
        <v>3.504</v>
      </c>
      <c r="I15" s="298">
        <v>2.181</v>
      </c>
      <c r="J15" s="299">
        <v>1.323</v>
      </c>
      <c r="K15" s="31"/>
    </row>
    <row r="16" spans="1:11" ht="12.75">
      <c r="A16" s="344">
        <v>2007</v>
      </c>
      <c r="B16" s="298">
        <v>175.19</v>
      </c>
      <c r="C16" s="298">
        <v>143.597</v>
      </c>
      <c r="D16" s="298">
        <v>31.593</v>
      </c>
      <c r="E16" s="298" t="s">
        <v>0</v>
      </c>
      <c r="F16" s="298" t="s">
        <v>0</v>
      </c>
      <c r="G16" s="298" t="s">
        <v>0</v>
      </c>
      <c r="H16" s="298">
        <v>1.849</v>
      </c>
      <c r="I16" s="298">
        <v>1.196</v>
      </c>
      <c r="J16" s="299">
        <v>0.654</v>
      </c>
      <c r="K16" s="31"/>
    </row>
    <row r="17" spans="1:11" ht="12.75">
      <c r="A17" s="344">
        <v>2008</v>
      </c>
      <c r="B17" s="298">
        <v>166.266</v>
      </c>
      <c r="C17" s="298">
        <v>135.618</v>
      </c>
      <c r="D17" s="298">
        <v>30.648</v>
      </c>
      <c r="E17" s="313" t="s">
        <v>0</v>
      </c>
      <c r="F17" s="313" t="s">
        <v>0</v>
      </c>
      <c r="G17" s="313" t="s">
        <v>0</v>
      </c>
      <c r="H17" s="298">
        <v>0.82</v>
      </c>
      <c r="I17" s="298">
        <v>0.504</v>
      </c>
      <c r="J17" s="299">
        <v>0.316</v>
      </c>
      <c r="K17" s="31"/>
    </row>
    <row r="18" spans="1:11" ht="12.75">
      <c r="A18" s="445">
        <v>2009</v>
      </c>
      <c r="B18" s="219">
        <v>158.91</v>
      </c>
      <c r="C18" s="219">
        <v>133.024</v>
      </c>
      <c r="D18" s="219">
        <v>25.886</v>
      </c>
      <c r="E18" s="447" t="s">
        <v>0</v>
      </c>
      <c r="F18" s="447" t="s">
        <v>0</v>
      </c>
      <c r="G18" s="447" t="s">
        <v>0</v>
      </c>
      <c r="H18" s="219">
        <v>0.245</v>
      </c>
      <c r="I18" s="219">
        <v>0.158</v>
      </c>
      <c r="J18" s="230">
        <v>0.087</v>
      </c>
      <c r="K18" s="31"/>
    </row>
    <row r="19" spans="1:11" ht="12.75">
      <c r="A19" s="445">
        <v>2010</v>
      </c>
      <c r="B19" s="219">
        <v>153.761</v>
      </c>
      <c r="C19" s="219">
        <v>130.017</v>
      </c>
      <c r="D19" s="219">
        <v>23.744</v>
      </c>
      <c r="E19" s="447" t="s">
        <v>0</v>
      </c>
      <c r="F19" s="447" t="s">
        <v>0</v>
      </c>
      <c r="G19" s="447" t="s">
        <v>0</v>
      </c>
      <c r="H19" s="219">
        <v>0.023</v>
      </c>
      <c r="I19" s="219">
        <v>0.012</v>
      </c>
      <c r="J19" s="230">
        <v>0.011</v>
      </c>
      <c r="K19" s="31"/>
    </row>
    <row r="20" spans="1:11" s="481" customFormat="1" ht="13.5" thickBot="1">
      <c r="A20" s="406">
        <v>2011</v>
      </c>
      <c r="B20" s="220">
        <v>147.2</v>
      </c>
      <c r="C20" s="220">
        <v>124</v>
      </c>
      <c r="D20" s="220">
        <v>23.2</v>
      </c>
      <c r="E20" s="447" t="s">
        <v>0</v>
      </c>
      <c r="F20" s="447" t="s">
        <v>0</v>
      </c>
      <c r="G20" s="447" t="s">
        <v>0</v>
      </c>
      <c r="H20" s="447" t="s">
        <v>0</v>
      </c>
      <c r="I20" s="447" t="s">
        <v>0</v>
      </c>
      <c r="J20" s="447" t="s">
        <v>0</v>
      </c>
      <c r="K20" s="423"/>
    </row>
    <row r="21" spans="1:10" ht="12.75" customHeight="1">
      <c r="A21" s="878"/>
      <c r="B21" s="878"/>
      <c r="C21" s="878"/>
      <c r="D21" s="878"/>
      <c r="E21" s="878"/>
      <c r="F21" s="878"/>
      <c r="G21" s="878"/>
      <c r="H21" s="347"/>
      <c r="I21" s="347"/>
      <c r="J21" s="347"/>
    </row>
    <row r="22" spans="1:7" ht="12.75" customHeight="1">
      <c r="A22" s="348" t="s">
        <v>76</v>
      </c>
      <c r="B22" s="348"/>
      <c r="C22" s="348"/>
      <c r="D22" s="348"/>
      <c r="E22" s="348"/>
      <c r="F22" s="348"/>
      <c r="G22" s="348"/>
    </row>
    <row r="23" spans="1:7" ht="12.75">
      <c r="A23" s="370"/>
      <c r="B23" s="875" t="s">
        <v>82</v>
      </c>
      <c r="C23" s="876"/>
      <c r="D23" s="877"/>
      <c r="E23" s="875" t="s">
        <v>83</v>
      </c>
      <c r="F23" s="876"/>
      <c r="G23" s="876"/>
    </row>
    <row r="24" spans="1:7" ht="12.75">
      <c r="A24" s="351" t="s">
        <v>67</v>
      </c>
      <c r="B24" s="353"/>
      <c r="C24" s="352" t="s">
        <v>79</v>
      </c>
      <c r="D24" s="352" t="s">
        <v>80</v>
      </c>
      <c r="E24" s="353"/>
      <c r="F24" s="352" t="s">
        <v>79</v>
      </c>
      <c r="G24" s="354" t="s">
        <v>80</v>
      </c>
    </row>
    <row r="25" spans="1:7" ht="12.75">
      <c r="A25" s="351" t="s">
        <v>172</v>
      </c>
      <c r="B25" s="355" t="s">
        <v>3</v>
      </c>
      <c r="C25" s="355" t="s">
        <v>48</v>
      </c>
      <c r="D25" s="355" t="s">
        <v>48</v>
      </c>
      <c r="E25" s="355" t="s">
        <v>3</v>
      </c>
      <c r="F25" s="355" t="s">
        <v>48</v>
      </c>
      <c r="G25" s="356" t="s">
        <v>48</v>
      </c>
    </row>
    <row r="26" spans="1:7" ht="13.5" thickBot="1">
      <c r="A26" s="357"/>
      <c r="B26" s="358"/>
      <c r="C26" s="359" t="s">
        <v>81</v>
      </c>
      <c r="D26" s="359" t="s">
        <v>81</v>
      </c>
      <c r="E26" s="358"/>
      <c r="F26" s="359" t="s">
        <v>81</v>
      </c>
      <c r="G26" s="360" t="s">
        <v>81</v>
      </c>
    </row>
    <row r="27" spans="1:7" ht="12.75">
      <c r="A27" s="349">
        <v>2002</v>
      </c>
      <c r="B27" s="298">
        <v>147.8</v>
      </c>
      <c r="C27" s="298">
        <v>109.7</v>
      </c>
      <c r="D27" s="298">
        <v>38</v>
      </c>
      <c r="E27" s="298">
        <v>58.2</v>
      </c>
      <c r="F27" s="298">
        <v>52.2</v>
      </c>
      <c r="G27" s="299">
        <v>6</v>
      </c>
    </row>
    <row r="28" spans="1:7" ht="12.75">
      <c r="A28" s="349">
        <v>2003</v>
      </c>
      <c r="B28" s="298">
        <v>131.9</v>
      </c>
      <c r="C28" s="298">
        <v>96.2</v>
      </c>
      <c r="D28" s="298">
        <v>35.7</v>
      </c>
      <c r="E28" s="298">
        <v>57.5</v>
      </c>
      <c r="F28" s="298">
        <v>52</v>
      </c>
      <c r="G28" s="299">
        <v>5.5</v>
      </c>
    </row>
    <row r="29" spans="1:7" ht="12.75">
      <c r="A29" s="349">
        <v>2004</v>
      </c>
      <c r="B29" s="298">
        <v>127.9</v>
      </c>
      <c r="C29" s="298">
        <v>97.3</v>
      </c>
      <c r="D29" s="298">
        <v>30.6</v>
      </c>
      <c r="E29" s="298">
        <v>60.6</v>
      </c>
      <c r="F29" s="298">
        <v>56.2</v>
      </c>
      <c r="G29" s="299">
        <v>4.4</v>
      </c>
    </row>
    <row r="30" spans="1:7" ht="12.75">
      <c r="A30" s="349">
        <v>2005</v>
      </c>
      <c r="B30" s="298">
        <v>124.7</v>
      </c>
      <c r="C30" s="298">
        <v>93.2</v>
      </c>
      <c r="D30" s="298">
        <v>31.4</v>
      </c>
      <c r="E30" s="298">
        <v>60.7</v>
      </c>
      <c r="F30" s="298">
        <v>56.4</v>
      </c>
      <c r="G30" s="299">
        <v>4.4</v>
      </c>
    </row>
    <row r="31" spans="1:7" ht="12.75">
      <c r="A31" s="349">
        <v>2006</v>
      </c>
      <c r="B31" s="298">
        <v>121</v>
      </c>
      <c r="C31" s="298">
        <v>89.4</v>
      </c>
      <c r="D31" s="298">
        <v>31.6</v>
      </c>
      <c r="E31" s="298">
        <v>60.4</v>
      </c>
      <c r="F31" s="298">
        <v>56.4</v>
      </c>
      <c r="G31" s="299">
        <v>4</v>
      </c>
    </row>
    <row r="32" spans="1:7" ht="12.75">
      <c r="A32" s="349">
        <v>2007</v>
      </c>
      <c r="B32" s="298">
        <v>113.233</v>
      </c>
      <c r="C32" s="298">
        <v>85.98</v>
      </c>
      <c r="D32" s="298">
        <v>27.253</v>
      </c>
      <c r="E32" s="298">
        <v>60.108</v>
      </c>
      <c r="F32" s="298">
        <v>56.421</v>
      </c>
      <c r="G32" s="299">
        <v>3.687</v>
      </c>
    </row>
    <row r="33" spans="1:7" ht="12.75">
      <c r="A33" s="344">
        <v>2008</v>
      </c>
      <c r="B33" s="298">
        <v>106.429</v>
      </c>
      <c r="C33" s="298">
        <v>79.598</v>
      </c>
      <c r="D33" s="298">
        <v>26.831</v>
      </c>
      <c r="E33" s="298">
        <v>59.017</v>
      </c>
      <c r="F33" s="298">
        <v>55.516</v>
      </c>
      <c r="G33" s="299">
        <v>3.501</v>
      </c>
    </row>
    <row r="34" spans="1:7" ht="12.75">
      <c r="A34" s="448">
        <v>2009</v>
      </c>
      <c r="B34" s="219">
        <v>100.726</v>
      </c>
      <c r="C34" s="219">
        <v>77.962</v>
      </c>
      <c r="D34" s="219">
        <v>22.764</v>
      </c>
      <c r="E34" s="219">
        <v>57.939</v>
      </c>
      <c r="F34" s="219">
        <v>54.904</v>
      </c>
      <c r="G34" s="230">
        <v>3.035</v>
      </c>
    </row>
    <row r="35" spans="1:7" ht="12.75">
      <c r="A35" s="448">
        <v>2010</v>
      </c>
      <c r="B35" s="219">
        <v>96.625</v>
      </c>
      <c r="C35" s="219">
        <v>75.61</v>
      </c>
      <c r="D35" s="219">
        <v>21.014</v>
      </c>
      <c r="E35" s="219">
        <v>57.113</v>
      </c>
      <c r="F35" s="219">
        <v>54.395</v>
      </c>
      <c r="G35" s="230">
        <v>2.719</v>
      </c>
    </row>
    <row r="36" spans="1:7" s="481" customFormat="1" ht="13.5" thickBot="1">
      <c r="A36" s="522">
        <v>2011</v>
      </c>
      <c r="B36" s="220">
        <v>91.3</v>
      </c>
      <c r="C36" s="220">
        <v>71.1</v>
      </c>
      <c r="D36" s="220">
        <v>20.2</v>
      </c>
      <c r="E36" s="220">
        <v>55.9</v>
      </c>
      <c r="F36" s="220">
        <v>52.9</v>
      </c>
      <c r="G36" s="233">
        <v>2.9</v>
      </c>
    </row>
    <row r="37" spans="1:8" s="10" customFormat="1" ht="12.75">
      <c r="A37" s="703" t="s">
        <v>473</v>
      </c>
      <c r="B37" s="703"/>
      <c r="C37" s="703"/>
      <c r="D37" s="703"/>
      <c r="E37" s="300"/>
      <c r="F37" s="325"/>
      <c r="G37" s="324"/>
      <c r="H37" s="34"/>
    </row>
    <row r="38" spans="1:5" ht="12.75">
      <c r="A38" s="854"/>
      <c r="B38" s="854"/>
      <c r="C38" s="854"/>
      <c r="D38" s="854"/>
      <c r="E38" s="854"/>
    </row>
    <row r="40" ht="12.75">
      <c r="E40" s="7"/>
    </row>
  </sheetData>
  <mergeCells count="12">
    <mergeCell ref="A21:G21"/>
    <mergeCell ref="A1:J1"/>
    <mergeCell ref="A4:J4"/>
    <mergeCell ref="B7:D7"/>
    <mergeCell ref="E7:G7"/>
    <mergeCell ref="H7:J7"/>
    <mergeCell ref="A5:J5"/>
    <mergeCell ref="A3:J3"/>
    <mergeCell ref="A37:D37"/>
    <mergeCell ref="A38:E38"/>
    <mergeCell ref="B23:D23"/>
    <mergeCell ref="E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A1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4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7"/>
      <c r="L1" s="17"/>
      <c r="M1" s="17"/>
    </row>
    <row r="3" spans="1:12" s="39" customFormat="1" ht="15">
      <c r="A3" s="855" t="s">
        <v>400</v>
      </c>
      <c r="B3" s="855"/>
      <c r="C3" s="855"/>
      <c r="D3" s="855"/>
      <c r="E3" s="855"/>
      <c r="F3" s="855"/>
      <c r="G3" s="855"/>
      <c r="H3" s="855"/>
      <c r="I3" s="855"/>
      <c r="J3" s="855"/>
      <c r="K3" s="518"/>
      <c r="L3" s="518"/>
    </row>
    <row r="4" spans="1:10" s="39" customFormat="1" ht="15">
      <c r="A4" s="855" t="s">
        <v>401</v>
      </c>
      <c r="B4" s="855"/>
      <c r="C4" s="855"/>
      <c r="D4" s="855"/>
      <c r="E4" s="855"/>
      <c r="F4" s="855"/>
      <c r="G4" s="855"/>
      <c r="H4" s="855"/>
      <c r="I4" s="855"/>
      <c r="J4" s="855"/>
    </row>
    <row r="5" spans="1:10" s="39" customFormat="1" ht="15">
      <c r="A5" s="855" t="s">
        <v>162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ht="13.5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>
      <c r="A7" s="350"/>
      <c r="B7" s="879" t="s">
        <v>3</v>
      </c>
      <c r="C7" s="880"/>
      <c r="D7" s="881"/>
      <c r="E7" s="879" t="s">
        <v>4</v>
      </c>
      <c r="F7" s="880"/>
      <c r="G7" s="881"/>
      <c r="H7" s="879" t="s">
        <v>5</v>
      </c>
      <c r="I7" s="880"/>
      <c r="J7" s="882"/>
    </row>
    <row r="8" spans="1:10" ht="12.75">
      <c r="A8" s="351" t="s">
        <v>67</v>
      </c>
      <c r="B8" s="352"/>
      <c r="C8" s="352" t="s">
        <v>79</v>
      </c>
      <c r="D8" s="352" t="s">
        <v>80</v>
      </c>
      <c r="E8" s="353"/>
      <c r="F8" s="352" t="s">
        <v>79</v>
      </c>
      <c r="G8" s="352" t="s">
        <v>80</v>
      </c>
      <c r="H8" s="353"/>
      <c r="I8" s="352" t="s">
        <v>79</v>
      </c>
      <c r="J8" s="354" t="s">
        <v>80</v>
      </c>
    </row>
    <row r="9" spans="1:10" ht="12.75">
      <c r="A9" s="351" t="s">
        <v>172</v>
      </c>
      <c r="B9" s="355" t="s">
        <v>3</v>
      </c>
      <c r="C9" s="355" t="s">
        <v>48</v>
      </c>
      <c r="D9" s="355" t="s">
        <v>48</v>
      </c>
      <c r="E9" s="355" t="s">
        <v>3</v>
      </c>
      <c r="F9" s="355" t="s">
        <v>48</v>
      </c>
      <c r="G9" s="355" t="s">
        <v>48</v>
      </c>
      <c r="H9" s="355" t="s">
        <v>3</v>
      </c>
      <c r="I9" s="355" t="s">
        <v>48</v>
      </c>
      <c r="J9" s="356" t="s">
        <v>48</v>
      </c>
    </row>
    <row r="10" spans="1:10" ht="13.5" thickBot="1">
      <c r="A10" s="357"/>
      <c r="B10" s="358"/>
      <c r="C10" s="359" t="s">
        <v>81</v>
      </c>
      <c r="D10" s="359" t="s">
        <v>81</v>
      </c>
      <c r="E10" s="358"/>
      <c r="F10" s="359" t="s">
        <v>81</v>
      </c>
      <c r="G10" s="359" t="s">
        <v>81</v>
      </c>
      <c r="H10" s="358"/>
      <c r="I10" s="359" t="s">
        <v>81</v>
      </c>
      <c r="J10" s="360" t="s">
        <v>81</v>
      </c>
    </row>
    <row r="11" spans="1:11" ht="12.75">
      <c r="A11" s="344" t="s">
        <v>143</v>
      </c>
      <c r="B11" s="298">
        <f aca="true" t="shared" si="0" ref="B11:B17">E11+H11</f>
        <v>233.5</v>
      </c>
      <c r="C11" s="298">
        <f aca="true" t="shared" si="1" ref="C11:C17">F11+I11</f>
        <v>182.4</v>
      </c>
      <c r="D11" s="298">
        <f aca="true" t="shared" si="2" ref="D11:D17">G11+J11</f>
        <v>51.099999999999994</v>
      </c>
      <c r="E11" s="298">
        <f aca="true" t="shared" si="3" ref="E11:E17">SUM(F11:G11)</f>
        <v>98.80000000000001</v>
      </c>
      <c r="F11" s="298">
        <v>71.4</v>
      </c>
      <c r="G11" s="298">
        <v>27.4</v>
      </c>
      <c r="H11" s="298">
        <f aca="true" t="shared" si="4" ref="H11:H17">SUM(I11:J11)</f>
        <v>134.7</v>
      </c>
      <c r="I11" s="298">
        <v>111</v>
      </c>
      <c r="J11" s="299">
        <v>23.7</v>
      </c>
      <c r="K11" s="31"/>
    </row>
    <row r="12" spans="1:11" ht="12.75">
      <c r="A12" s="344" t="s">
        <v>155</v>
      </c>
      <c r="B12" s="298">
        <f t="shared" si="0"/>
        <v>224.6</v>
      </c>
      <c r="C12" s="298">
        <f t="shared" si="1"/>
        <v>174.39999999999998</v>
      </c>
      <c r="D12" s="298">
        <f t="shared" si="2"/>
        <v>50.2</v>
      </c>
      <c r="E12" s="298">
        <f t="shared" si="3"/>
        <v>93.1</v>
      </c>
      <c r="F12" s="298">
        <v>66.1</v>
      </c>
      <c r="G12" s="298">
        <v>27</v>
      </c>
      <c r="H12" s="298">
        <f t="shared" si="4"/>
        <v>131.5</v>
      </c>
      <c r="I12" s="298">
        <v>108.3</v>
      </c>
      <c r="J12" s="299">
        <v>23.2</v>
      </c>
      <c r="K12" s="31"/>
    </row>
    <row r="13" spans="1:11" ht="12.75">
      <c r="A13" s="344">
        <v>2003</v>
      </c>
      <c r="B13" s="298">
        <f t="shared" si="0"/>
        <v>202</v>
      </c>
      <c r="C13" s="298">
        <f t="shared" si="1"/>
        <v>156.2</v>
      </c>
      <c r="D13" s="298">
        <f t="shared" si="2"/>
        <v>45.8</v>
      </c>
      <c r="E13" s="298">
        <f t="shared" si="3"/>
        <v>83.7</v>
      </c>
      <c r="F13" s="298">
        <v>59.2</v>
      </c>
      <c r="G13" s="298">
        <v>24.5</v>
      </c>
      <c r="H13" s="298">
        <f t="shared" si="4"/>
        <v>118.3</v>
      </c>
      <c r="I13" s="298">
        <v>97</v>
      </c>
      <c r="J13" s="299">
        <v>21.3</v>
      </c>
      <c r="K13" s="31"/>
    </row>
    <row r="14" spans="1:11" ht="12.75">
      <c r="A14" s="344">
        <v>2004</v>
      </c>
      <c r="B14" s="298">
        <f t="shared" si="0"/>
        <v>197.2</v>
      </c>
      <c r="C14" s="298">
        <f t="shared" si="1"/>
        <v>159.3</v>
      </c>
      <c r="D14" s="298">
        <f t="shared" si="2"/>
        <v>37.9</v>
      </c>
      <c r="E14" s="298">
        <f t="shared" si="3"/>
        <v>80</v>
      </c>
      <c r="F14" s="298">
        <v>59.3</v>
      </c>
      <c r="G14" s="298">
        <v>20.7</v>
      </c>
      <c r="H14" s="298">
        <f t="shared" si="4"/>
        <v>117.2</v>
      </c>
      <c r="I14" s="298">
        <v>100</v>
      </c>
      <c r="J14" s="299">
        <v>17.2</v>
      </c>
      <c r="K14" s="31"/>
    </row>
    <row r="15" spans="1:11" ht="12.75">
      <c r="A15" s="344">
        <v>2005</v>
      </c>
      <c r="B15" s="298">
        <f t="shared" si="0"/>
        <v>191.2</v>
      </c>
      <c r="C15" s="298">
        <f t="shared" si="1"/>
        <v>153.4</v>
      </c>
      <c r="D15" s="298">
        <f t="shared" si="2"/>
        <v>37.8</v>
      </c>
      <c r="E15" s="298">
        <f t="shared" si="3"/>
        <v>75.2</v>
      </c>
      <c r="F15" s="298">
        <v>55.1</v>
      </c>
      <c r="G15" s="298">
        <v>20.1</v>
      </c>
      <c r="H15" s="298">
        <f t="shared" si="4"/>
        <v>116</v>
      </c>
      <c r="I15" s="298">
        <v>98.3</v>
      </c>
      <c r="J15" s="299">
        <v>17.7</v>
      </c>
      <c r="K15" s="31"/>
    </row>
    <row r="16" spans="1:11" ht="12.75">
      <c r="A16" s="344">
        <v>2006</v>
      </c>
      <c r="B16" s="298">
        <f t="shared" si="0"/>
        <v>184.8</v>
      </c>
      <c r="C16" s="298">
        <f t="shared" si="1"/>
        <v>147.9</v>
      </c>
      <c r="D16" s="298">
        <f t="shared" si="2"/>
        <v>36.900000000000006</v>
      </c>
      <c r="E16" s="298">
        <f t="shared" si="3"/>
        <v>70.2</v>
      </c>
      <c r="F16" s="298">
        <v>51.4</v>
      </c>
      <c r="G16" s="298">
        <v>18.8</v>
      </c>
      <c r="H16" s="298">
        <f t="shared" si="4"/>
        <v>114.6</v>
      </c>
      <c r="I16" s="298">
        <v>96.5</v>
      </c>
      <c r="J16" s="299">
        <v>18.1</v>
      </c>
      <c r="K16" s="31"/>
    </row>
    <row r="17" spans="1:11" ht="12.75">
      <c r="A17" s="344">
        <v>2007</v>
      </c>
      <c r="B17" s="298">
        <f t="shared" si="0"/>
        <v>175.2</v>
      </c>
      <c r="C17" s="298">
        <f t="shared" si="1"/>
        <v>143.6</v>
      </c>
      <c r="D17" s="298">
        <f t="shared" si="2"/>
        <v>31.6</v>
      </c>
      <c r="E17" s="298">
        <f t="shared" si="3"/>
        <v>65.5</v>
      </c>
      <c r="F17" s="298">
        <v>49.8</v>
      </c>
      <c r="G17" s="298">
        <v>15.7</v>
      </c>
      <c r="H17" s="298">
        <f t="shared" si="4"/>
        <v>109.7</v>
      </c>
      <c r="I17" s="298">
        <v>93.8</v>
      </c>
      <c r="J17" s="299">
        <v>15.9</v>
      </c>
      <c r="K17" s="31"/>
    </row>
    <row r="18" spans="1:11" ht="12.75">
      <c r="A18" s="344">
        <v>2008</v>
      </c>
      <c r="B18" s="298">
        <f>E18+H18</f>
        <v>166.28</v>
      </c>
      <c r="C18" s="298">
        <f>F18+I18</f>
        <v>135.68</v>
      </c>
      <c r="D18" s="298">
        <f>G18+J18</f>
        <v>30.6</v>
      </c>
      <c r="E18" s="313">
        <f>SUM(F18:G18)</f>
        <v>61.64</v>
      </c>
      <c r="F18" s="313">
        <v>46.14</v>
      </c>
      <c r="G18" s="313">
        <v>15.5</v>
      </c>
      <c r="H18" s="298">
        <f>SUM(I18:J18)</f>
        <v>104.64</v>
      </c>
      <c r="I18" s="298">
        <v>89.54</v>
      </c>
      <c r="J18" s="299">
        <v>15.1</v>
      </c>
      <c r="K18" s="31"/>
    </row>
    <row r="19" spans="1:11" ht="12.75">
      <c r="A19" s="445">
        <v>2009</v>
      </c>
      <c r="B19" s="219">
        <v>158.91</v>
      </c>
      <c r="C19" s="219">
        <v>133.024</v>
      </c>
      <c r="D19" s="219">
        <v>25.886</v>
      </c>
      <c r="E19" s="447">
        <v>58.427</v>
      </c>
      <c r="F19" s="447">
        <v>45.234</v>
      </c>
      <c r="G19" s="447">
        <v>13.193</v>
      </c>
      <c r="H19" s="219">
        <v>100.483</v>
      </c>
      <c r="I19" s="219">
        <v>87.79</v>
      </c>
      <c r="J19" s="230">
        <v>12.693</v>
      </c>
      <c r="K19" s="31"/>
    </row>
    <row r="20" spans="1:11" ht="12.75">
      <c r="A20" s="445">
        <v>2010</v>
      </c>
      <c r="B20" s="219">
        <v>153.761</v>
      </c>
      <c r="C20" s="219">
        <v>130.017</v>
      </c>
      <c r="D20" s="219">
        <v>23.744</v>
      </c>
      <c r="E20" s="447">
        <v>55.955</v>
      </c>
      <c r="F20" s="447">
        <v>43.711</v>
      </c>
      <c r="G20" s="447">
        <v>12.243</v>
      </c>
      <c r="H20" s="219">
        <v>97.806</v>
      </c>
      <c r="I20" s="219">
        <v>86.306</v>
      </c>
      <c r="J20" s="230">
        <v>11.5</v>
      </c>
      <c r="K20" s="31"/>
    </row>
    <row r="21" spans="1:11" ht="13.5" thickBot="1">
      <c r="A21" s="406">
        <v>2011</v>
      </c>
      <c r="B21" s="220">
        <v>147.2</v>
      </c>
      <c r="C21" s="220">
        <v>124</v>
      </c>
      <c r="D21" s="220">
        <v>23.2</v>
      </c>
      <c r="E21" s="415">
        <v>53.4</v>
      </c>
      <c r="F21" s="415">
        <v>41.4</v>
      </c>
      <c r="G21" s="415">
        <v>12</v>
      </c>
      <c r="H21" s="220">
        <v>93.8</v>
      </c>
      <c r="I21" s="220">
        <v>82.6</v>
      </c>
      <c r="J21" s="233">
        <v>11.2</v>
      </c>
      <c r="K21" s="31"/>
    </row>
    <row r="22" spans="1:8" s="10" customFormat="1" ht="13.5" customHeight="1">
      <c r="A22" s="703" t="s">
        <v>473</v>
      </c>
      <c r="B22" s="703"/>
      <c r="C22" s="703"/>
      <c r="D22" s="703"/>
      <c r="E22" s="373"/>
      <c r="F22" s="405"/>
      <c r="G22" s="143"/>
      <c r="H22" s="34"/>
    </row>
    <row r="24" ht="12.75">
      <c r="E24" s="7"/>
    </row>
  </sheetData>
  <mergeCells count="8">
    <mergeCell ref="A22:D22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E11:E17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view="pageBreakPreview" zoomScale="75" zoomScaleNormal="75" zoomScaleSheetLayoutView="75" workbookViewId="0" topLeftCell="D1">
      <selection activeCell="O10" sqref="O10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" width="8.140625" style="5" customWidth="1"/>
    <col min="17" max="16384" width="19.140625" style="5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7.25">
      <c r="A3" s="886" t="s">
        <v>411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</row>
    <row r="4" spans="1:15" s="40" customFormat="1" ht="15">
      <c r="A4" s="886" t="s">
        <v>285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</row>
    <row r="5" spans="1:15" ht="13.5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2.75" customHeight="1">
      <c r="A6" s="887" t="s">
        <v>1</v>
      </c>
      <c r="B6" s="890" t="s">
        <v>3</v>
      </c>
      <c r="C6" s="887"/>
      <c r="D6" s="890" t="s">
        <v>169</v>
      </c>
      <c r="E6" s="887"/>
      <c r="F6" s="894" t="s">
        <v>404</v>
      </c>
      <c r="G6" s="895"/>
      <c r="H6" s="895"/>
      <c r="I6" s="895"/>
      <c r="J6" s="895"/>
      <c r="K6" s="895"/>
      <c r="L6" s="895"/>
      <c r="M6" s="896"/>
      <c r="N6" s="897" t="s">
        <v>228</v>
      </c>
      <c r="O6" s="898"/>
    </row>
    <row r="7" spans="1:15" ht="12.75" customHeight="1">
      <c r="A7" s="888"/>
      <c r="B7" s="891"/>
      <c r="C7" s="888"/>
      <c r="D7" s="891"/>
      <c r="E7" s="888"/>
      <c r="F7" s="892" t="s">
        <v>3</v>
      </c>
      <c r="G7" s="893"/>
      <c r="H7" s="740" t="s">
        <v>405</v>
      </c>
      <c r="I7" s="805"/>
      <c r="J7" s="740" t="s">
        <v>406</v>
      </c>
      <c r="K7" s="805"/>
      <c r="L7" s="740" t="s">
        <v>407</v>
      </c>
      <c r="M7" s="805"/>
      <c r="N7" s="720"/>
      <c r="O7" s="899"/>
    </row>
    <row r="8" spans="1:15" ht="12.75" customHeight="1">
      <c r="A8" s="888"/>
      <c r="B8" s="891"/>
      <c r="C8" s="888"/>
      <c r="D8" s="891"/>
      <c r="E8" s="888"/>
      <c r="F8" s="811"/>
      <c r="G8" s="803"/>
      <c r="H8" s="768"/>
      <c r="I8" s="806"/>
      <c r="J8" s="768"/>
      <c r="K8" s="806"/>
      <c r="L8" s="768"/>
      <c r="M8" s="806"/>
      <c r="N8" s="720"/>
      <c r="O8" s="899"/>
    </row>
    <row r="9" spans="1:17" ht="12.75" customHeight="1">
      <c r="A9" s="888"/>
      <c r="B9" s="891"/>
      <c r="C9" s="888"/>
      <c r="D9" s="891"/>
      <c r="E9" s="888"/>
      <c r="F9" s="811"/>
      <c r="G9" s="803"/>
      <c r="H9" s="768"/>
      <c r="I9" s="806"/>
      <c r="J9" s="768"/>
      <c r="K9" s="806"/>
      <c r="L9" s="768"/>
      <c r="M9" s="806"/>
      <c r="N9" s="720"/>
      <c r="O9" s="899"/>
      <c r="P9"/>
      <c r="Q9"/>
    </row>
    <row r="10" spans="1:17" ht="12.75" customHeight="1" thickBot="1">
      <c r="A10" s="889"/>
      <c r="B10" s="345" t="s">
        <v>4</v>
      </c>
      <c r="C10" s="345" t="s">
        <v>5</v>
      </c>
      <c r="D10" s="345" t="s">
        <v>4</v>
      </c>
      <c r="E10" s="345" t="s">
        <v>5</v>
      </c>
      <c r="F10" s="345" t="s">
        <v>4</v>
      </c>
      <c r="G10" s="345" t="s">
        <v>5</v>
      </c>
      <c r="H10" s="345" t="s">
        <v>4</v>
      </c>
      <c r="I10" s="345" t="s">
        <v>5</v>
      </c>
      <c r="J10" s="345" t="s">
        <v>4</v>
      </c>
      <c r="K10" s="345" t="s">
        <v>5</v>
      </c>
      <c r="L10" s="345" t="s">
        <v>4</v>
      </c>
      <c r="M10" s="345" t="s">
        <v>5</v>
      </c>
      <c r="N10" s="345" t="s">
        <v>4</v>
      </c>
      <c r="O10" s="913" t="s">
        <v>5</v>
      </c>
      <c r="P10"/>
      <c r="Q10"/>
    </row>
    <row r="11" spans="1:17" ht="12.75">
      <c r="A11" s="362">
        <v>2002</v>
      </c>
      <c r="B11" s="268">
        <v>206764</v>
      </c>
      <c r="C11" s="268">
        <v>111379</v>
      </c>
      <c r="D11" s="268">
        <v>42896</v>
      </c>
      <c r="E11" s="268">
        <v>10325</v>
      </c>
      <c r="F11" s="268">
        <v>153467</v>
      </c>
      <c r="G11" s="268">
        <v>95474</v>
      </c>
      <c r="H11" s="268">
        <v>24662</v>
      </c>
      <c r="I11" s="268">
        <v>7598</v>
      </c>
      <c r="J11" s="268">
        <v>56370</v>
      </c>
      <c r="K11" s="268">
        <v>2389</v>
      </c>
      <c r="L11" s="268">
        <v>72435</v>
      </c>
      <c r="M11" s="268">
        <v>85487</v>
      </c>
      <c r="N11" s="290">
        <v>10401</v>
      </c>
      <c r="O11" s="290">
        <v>5580</v>
      </c>
      <c r="P11"/>
      <c r="Q11"/>
    </row>
    <row r="12" spans="1:17" ht="12.75">
      <c r="A12" s="362">
        <v>2003</v>
      </c>
      <c r="B12" s="268">
        <v>169780</v>
      </c>
      <c r="C12" s="268">
        <v>114683</v>
      </c>
      <c r="D12" s="268">
        <v>20343</v>
      </c>
      <c r="E12" s="268">
        <v>8198</v>
      </c>
      <c r="F12" s="268">
        <v>137362</v>
      </c>
      <c r="G12" s="268">
        <v>99073</v>
      </c>
      <c r="H12" s="268">
        <v>19736</v>
      </c>
      <c r="I12" s="268">
        <v>6746</v>
      </c>
      <c r="J12" s="268">
        <v>54398</v>
      </c>
      <c r="K12" s="268">
        <v>2705</v>
      </c>
      <c r="L12" s="268">
        <v>63228</v>
      </c>
      <c r="M12" s="268">
        <v>89622</v>
      </c>
      <c r="N12" s="290">
        <v>12075</v>
      </c>
      <c r="O12" s="290">
        <v>7412</v>
      </c>
      <c r="P12"/>
      <c r="Q12"/>
    </row>
    <row r="13" spans="1:17" ht="12.75">
      <c r="A13" s="362">
        <v>2004</v>
      </c>
      <c r="B13" s="268">
        <v>336785</v>
      </c>
      <c r="C13" s="268">
        <v>208423</v>
      </c>
      <c r="D13" s="268">
        <v>56011</v>
      </c>
      <c r="E13" s="268">
        <v>19257</v>
      </c>
      <c r="F13" s="268">
        <v>207344</v>
      </c>
      <c r="G13" s="268">
        <v>137939</v>
      </c>
      <c r="H13" s="268">
        <v>30401</v>
      </c>
      <c r="I13" s="268">
        <v>10687</v>
      </c>
      <c r="J13" s="268">
        <v>83578</v>
      </c>
      <c r="K13" s="268">
        <v>4676</v>
      </c>
      <c r="L13" s="268">
        <v>93365</v>
      </c>
      <c r="M13" s="268">
        <v>122576</v>
      </c>
      <c r="N13" s="290">
        <v>73430</v>
      </c>
      <c r="O13" s="290">
        <v>51227</v>
      </c>
      <c r="P13"/>
      <c r="Q13"/>
    </row>
    <row r="14" spans="1:15" ht="12.75">
      <c r="A14" s="362">
        <v>2005</v>
      </c>
      <c r="B14" s="268">
        <v>587783</v>
      </c>
      <c r="C14" s="268">
        <v>443161</v>
      </c>
      <c r="D14" s="268">
        <v>101251</v>
      </c>
      <c r="E14" s="268">
        <v>28267</v>
      </c>
      <c r="F14" s="268">
        <v>412545</v>
      </c>
      <c r="G14" s="268">
        <v>339583</v>
      </c>
      <c r="H14" s="268">
        <v>43623</v>
      </c>
      <c r="I14" s="268">
        <v>14151</v>
      </c>
      <c r="J14" s="268">
        <v>179950</v>
      </c>
      <c r="K14" s="268">
        <v>8808</v>
      </c>
      <c r="L14" s="268">
        <v>188972</v>
      </c>
      <c r="M14" s="268">
        <v>316624</v>
      </c>
      <c r="N14" s="290">
        <v>73987</v>
      </c>
      <c r="O14" s="290">
        <v>75311</v>
      </c>
    </row>
    <row r="15" spans="1:15" ht="12.75">
      <c r="A15" s="362">
        <v>2006</v>
      </c>
      <c r="B15" s="268">
        <v>496699</v>
      </c>
      <c r="C15" s="268">
        <v>360353</v>
      </c>
      <c r="D15" s="268">
        <v>81628</v>
      </c>
      <c r="E15" s="268">
        <v>22123</v>
      </c>
      <c r="F15" s="268">
        <v>377969</v>
      </c>
      <c r="G15" s="268">
        <v>302942</v>
      </c>
      <c r="H15" s="268">
        <v>38016</v>
      </c>
      <c r="I15" s="268">
        <v>11528</v>
      </c>
      <c r="J15" s="268">
        <v>169287</v>
      </c>
      <c r="K15" s="268">
        <v>7951</v>
      </c>
      <c r="L15" s="268">
        <v>170666</v>
      </c>
      <c r="M15" s="268">
        <v>283463</v>
      </c>
      <c r="N15" s="290">
        <v>37102</v>
      </c>
      <c r="O15" s="290">
        <v>35288</v>
      </c>
    </row>
    <row r="16" spans="1:15" ht="12.75">
      <c r="A16" s="362">
        <v>2007</v>
      </c>
      <c r="B16" s="268">
        <v>301393</v>
      </c>
      <c r="C16" s="268">
        <v>197818</v>
      </c>
      <c r="D16" s="268">
        <v>42801</v>
      </c>
      <c r="E16" s="268">
        <v>15876</v>
      </c>
      <c r="F16" s="268">
        <v>233058</v>
      </c>
      <c r="G16" s="268">
        <v>161728</v>
      </c>
      <c r="H16" s="268">
        <v>25369</v>
      </c>
      <c r="I16" s="268">
        <v>7166</v>
      </c>
      <c r="J16" s="268">
        <v>96831</v>
      </c>
      <c r="K16" s="268">
        <v>4888</v>
      </c>
      <c r="L16" s="268">
        <v>110858</v>
      </c>
      <c r="M16" s="268">
        <v>149674</v>
      </c>
      <c r="N16" s="290">
        <v>25534</v>
      </c>
      <c r="O16" s="290">
        <v>20214</v>
      </c>
    </row>
    <row r="17" spans="1:15" ht="12.75">
      <c r="A17" s="362">
        <v>2008</v>
      </c>
      <c r="B17" s="268">
        <v>424870</v>
      </c>
      <c r="C17" s="268">
        <v>309022</v>
      </c>
      <c r="D17" s="268">
        <v>79098</v>
      </c>
      <c r="E17" s="268">
        <v>34188</v>
      </c>
      <c r="F17" s="268">
        <v>309839</v>
      </c>
      <c r="G17" s="268">
        <v>248316</v>
      </c>
      <c r="H17" s="268">
        <v>33154</v>
      </c>
      <c r="I17" s="268">
        <v>10432</v>
      </c>
      <c r="J17" s="268">
        <v>124234</v>
      </c>
      <c r="K17" s="268">
        <v>6426</v>
      </c>
      <c r="L17" s="268">
        <v>152451</v>
      </c>
      <c r="M17" s="268">
        <v>231458</v>
      </c>
      <c r="N17" s="290">
        <v>35933</v>
      </c>
      <c r="O17" s="290">
        <v>26518</v>
      </c>
    </row>
    <row r="18" spans="1:15" ht="12.75">
      <c r="A18" s="449">
        <v>2009</v>
      </c>
      <c r="B18" s="268">
        <v>205795</v>
      </c>
      <c r="C18" s="268">
        <v>164480</v>
      </c>
      <c r="D18" s="268">
        <v>28930</v>
      </c>
      <c r="E18" s="268">
        <v>6530</v>
      </c>
      <c r="F18" s="268">
        <f>H18+J18+L18</f>
        <v>149789</v>
      </c>
      <c r="G18" s="268">
        <f>I18+K18+M18</f>
        <v>111438</v>
      </c>
      <c r="H18" s="268">
        <v>12890</v>
      </c>
      <c r="I18" s="268">
        <v>3779</v>
      </c>
      <c r="J18" s="268">
        <v>41027</v>
      </c>
      <c r="K18" s="268">
        <v>2380</v>
      </c>
      <c r="L18" s="268">
        <v>95872</v>
      </c>
      <c r="M18" s="268">
        <v>105279</v>
      </c>
      <c r="N18" s="268">
        <v>27076</v>
      </c>
      <c r="O18" s="290">
        <v>46512</v>
      </c>
    </row>
    <row r="19" spans="1:15" ht="12.75">
      <c r="A19" s="449">
        <v>2010</v>
      </c>
      <c r="B19" s="268">
        <v>133463</v>
      </c>
      <c r="C19" s="268">
        <v>119245</v>
      </c>
      <c r="D19" s="484">
        <v>19330</v>
      </c>
      <c r="E19" s="484">
        <v>3765</v>
      </c>
      <c r="F19" s="268">
        <f>H19+J19+L19</f>
        <v>81809</v>
      </c>
      <c r="G19" s="268">
        <f>I19+K19+M19</f>
        <v>68750</v>
      </c>
      <c r="H19" s="268">
        <v>7071</v>
      </c>
      <c r="I19" s="268">
        <v>1919</v>
      </c>
      <c r="J19" s="268">
        <v>18899</v>
      </c>
      <c r="K19" s="268">
        <v>1384</v>
      </c>
      <c r="L19" s="268">
        <v>55839</v>
      </c>
      <c r="M19" s="268">
        <v>65447</v>
      </c>
      <c r="N19" s="268">
        <v>32324</v>
      </c>
      <c r="O19" s="290">
        <v>46730</v>
      </c>
    </row>
    <row r="20" spans="1:15" ht="15" thickBot="1">
      <c r="A20" s="449" t="s">
        <v>461</v>
      </c>
      <c r="B20" s="450">
        <v>161164</v>
      </c>
      <c r="C20" s="450">
        <v>148348</v>
      </c>
      <c r="D20" s="883">
        <v>53751</v>
      </c>
      <c r="E20" s="883"/>
      <c r="F20" s="883">
        <v>220772</v>
      </c>
      <c r="G20" s="883"/>
      <c r="H20" s="883">
        <v>10103</v>
      </c>
      <c r="I20" s="883"/>
      <c r="J20" s="883">
        <v>18747</v>
      </c>
      <c r="K20" s="883"/>
      <c r="L20" s="883">
        <v>191922</v>
      </c>
      <c r="M20" s="883"/>
      <c r="N20" s="883">
        <v>34989</v>
      </c>
      <c r="O20" s="884"/>
    </row>
    <row r="21" spans="1:15" s="10" customFormat="1" ht="12.75">
      <c r="A21" s="703" t="s">
        <v>473</v>
      </c>
      <c r="B21" s="703"/>
      <c r="C21" s="703"/>
      <c r="D21" s="703"/>
      <c r="E21" s="300"/>
      <c r="F21" s="325"/>
      <c r="G21" s="325"/>
      <c r="H21" s="324"/>
      <c r="I21" s="324"/>
      <c r="J21" s="330"/>
      <c r="K21" s="330"/>
      <c r="L21" s="324"/>
      <c r="M21" s="324"/>
      <c r="N21" s="324"/>
      <c r="O21" s="324"/>
    </row>
    <row r="22" spans="1:15" s="10" customFormat="1" ht="14.25">
      <c r="A22" s="885" t="s">
        <v>412</v>
      </c>
      <c r="B22" s="885"/>
      <c r="C22" s="885"/>
      <c r="D22" s="885"/>
      <c r="E22" s="885"/>
      <c r="F22" s="885"/>
      <c r="G22" s="405"/>
      <c r="H22" s="143"/>
      <c r="I22" s="143"/>
      <c r="J22" s="36"/>
      <c r="K22" s="36"/>
      <c r="L22" s="143"/>
      <c r="M22" s="143"/>
      <c r="N22" s="143"/>
      <c r="O22" s="143"/>
    </row>
    <row r="23" spans="1:4" s="6" customFormat="1" ht="12.75">
      <c r="A23" s="854" t="s">
        <v>488</v>
      </c>
      <c r="B23" s="854"/>
      <c r="C23" s="854"/>
      <c r="D23" s="854"/>
    </row>
    <row r="24" spans="1:5" ht="12.75">
      <c r="A24" s="706" t="s">
        <v>450</v>
      </c>
      <c r="B24" s="706"/>
      <c r="C24" s="706"/>
      <c r="D24" s="706"/>
      <c r="E24" s="706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</sheetData>
  <mergeCells count="22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24:E24"/>
    <mergeCell ref="D20:E20"/>
    <mergeCell ref="F20:G20"/>
    <mergeCell ref="H20:I20"/>
    <mergeCell ref="A21:D21"/>
    <mergeCell ref="A23:D23"/>
    <mergeCell ref="N20:O20"/>
    <mergeCell ref="A22:F22"/>
    <mergeCell ref="A3:O3"/>
    <mergeCell ref="A4:O4"/>
    <mergeCell ref="J20:K20"/>
    <mergeCell ref="L20:M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4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 transitionEvaluation="1"/>
  <dimension ref="A1:Q36"/>
  <sheetViews>
    <sheetView showGridLines="0" view="pageBreakPreview" zoomScale="75" zoomScaleNormal="75" zoomScaleSheetLayoutView="75" workbookViewId="0" topLeftCell="A1">
      <selection activeCell="F29" sqref="F29:G29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" width="9.421875" style="5" customWidth="1"/>
    <col min="17" max="17" width="12.8515625" style="5" customWidth="1"/>
    <col min="18" max="16384" width="19.140625" style="5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7.25">
      <c r="A3" s="886" t="s">
        <v>462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</row>
    <row r="4" spans="1:15" s="40" customFormat="1" ht="15">
      <c r="A4" s="886" t="s">
        <v>285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</row>
    <row r="5" spans="1:15" ht="13.5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2.75" customHeight="1">
      <c r="A6" s="887" t="s">
        <v>1</v>
      </c>
      <c r="B6" s="890" t="s">
        <v>3</v>
      </c>
      <c r="C6" s="887"/>
      <c r="D6" s="890" t="s">
        <v>169</v>
      </c>
      <c r="E6" s="887"/>
      <c r="F6" s="378"/>
      <c r="G6" s="895" t="s">
        <v>85</v>
      </c>
      <c r="H6" s="895"/>
      <c r="I6" s="895"/>
      <c r="J6" s="895"/>
      <c r="K6" s="895"/>
      <c r="L6" s="895"/>
      <c r="M6" s="895"/>
      <c r="N6" s="895"/>
      <c r="O6" s="895"/>
    </row>
    <row r="7" spans="1:15" ht="12.75" customHeight="1">
      <c r="A7" s="888"/>
      <c r="B7" s="891"/>
      <c r="C7" s="888"/>
      <c r="D7" s="891"/>
      <c r="E7" s="888"/>
      <c r="F7" s="892" t="s">
        <v>68</v>
      </c>
      <c r="G7" s="893"/>
      <c r="H7" s="740" t="s">
        <v>266</v>
      </c>
      <c r="I7" s="805"/>
      <c r="J7" s="740" t="s">
        <v>298</v>
      </c>
      <c r="K7" s="805"/>
      <c r="L7" s="740" t="s">
        <v>299</v>
      </c>
      <c r="M7" s="805"/>
      <c r="N7" s="740" t="s">
        <v>300</v>
      </c>
      <c r="O7" s="901"/>
    </row>
    <row r="8" spans="1:15" ht="12.75" customHeight="1">
      <c r="A8" s="888"/>
      <c r="B8" s="891"/>
      <c r="C8" s="888"/>
      <c r="D8" s="891"/>
      <c r="E8" s="888"/>
      <c r="F8" s="811"/>
      <c r="G8" s="803"/>
      <c r="H8" s="768"/>
      <c r="I8" s="806"/>
      <c r="J8" s="768"/>
      <c r="K8" s="806"/>
      <c r="L8" s="768"/>
      <c r="M8" s="806"/>
      <c r="N8" s="768"/>
      <c r="O8" s="816"/>
    </row>
    <row r="9" spans="1:15" ht="12.75" customHeight="1">
      <c r="A9" s="888"/>
      <c r="B9" s="891"/>
      <c r="C9" s="888"/>
      <c r="D9" s="903"/>
      <c r="E9" s="904"/>
      <c r="F9" s="905"/>
      <c r="G9" s="906"/>
      <c r="H9" s="817"/>
      <c r="I9" s="900"/>
      <c r="J9" s="817"/>
      <c r="K9" s="900"/>
      <c r="L9" s="817"/>
      <c r="M9" s="900"/>
      <c r="N9" s="817"/>
      <c r="O9" s="818"/>
    </row>
    <row r="10" spans="1:15" ht="15.75" customHeight="1" thickBot="1">
      <c r="A10" s="889"/>
      <c r="B10" s="377" t="s">
        <v>4</v>
      </c>
      <c r="C10" s="377" t="s">
        <v>5</v>
      </c>
      <c r="D10" s="377" t="s">
        <v>4</v>
      </c>
      <c r="E10" s="377" t="s">
        <v>5</v>
      </c>
      <c r="F10" s="377" t="s">
        <v>4</v>
      </c>
      <c r="G10" s="377" t="s">
        <v>5</v>
      </c>
      <c r="H10" s="377" t="s">
        <v>4</v>
      </c>
      <c r="I10" s="377" t="s">
        <v>5</v>
      </c>
      <c r="J10" s="377" t="s">
        <v>4</v>
      </c>
      <c r="K10" s="377" t="s">
        <v>5</v>
      </c>
      <c r="L10" s="377" t="s">
        <v>4</v>
      </c>
      <c r="M10" s="377" t="s">
        <v>5</v>
      </c>
      <c r="N10" s="377" t="s">
        <v>4</v>
      </c>
      <c r="O10" s="379" t="s">
        <v>5</v>
      </c>
    </row>
    <row r="11" spans="1:15" ht="12.75">
      <c r="A11" s="362">
        <v>2002</v>
      </c>
      <c r="B11" s="268">
        <v>206764</v>
      </c>
      <c r="C11" s="268">
        <v>111379</v>
      </c>
      <c r="D11" s="268">
        <v>42896</v>
      </c>
      <c r="E11" s="268">
        <v>10325</v>
      </c>
      <c r="F11" s="268">
        <v>24662</v>
      </c>
      <c r="G11" s="268">
        <v>7598</v>
      </c>
      <c r="H11" s="268">
        <v>5734</v>
      </c>
      <c r="I11" s="268">
        <v>2796</v>
      </c>
      <c r="J11" s="268">
        <v>1551</v>
      </c>
      <c r="K11" s="268">
        <v>225</v>
      </c>
      <c r="L11" s="268">
        <v>827</v>
      </c>
      <c r="M11" s="268">
        <v>253</v>
      </c>
      <c r="N11" s="290">
        <v>2344</v>
      </c>
      <c r="O11" s="290">
        <v>480</v>
      </c>
    </row>
    <row r="12" spans="1:15" ht="12.75">
      <c r="A12" s="362">
        <v>2003</v>
      </c>
      <c r="B12" s="268">
        <v>169780</v>
      </c>
      <c r="C12" s="268">
        <v>114683</v>
      </c>
      <c r="D12" s="268">
        <v>20343</v>
      </c>
      <c r="E12" s="268">
        <v>8198</v>
      </c>
      <c r="F12" s="268">
        <v>19736</v>
      </c>
      <c r="G12" s="268">
        <v>6746</v>
      </c>
      <c r="H12" s="268">
        <v>4102</v>
      </c>
      <c r="I12" s="268">
        <v>2314</v>
      </c>
      <c r="J12" s="268">
        <v>1120</v>
      </c>
      <c r="K12" s="268">
        <v>125</v>
      </c>
      <c r="L12" s="268">
        <v>950</v>
      </c>
      <c r="M12" s="268">
        <v>430</v>
      </c>
      <c r="N12" s="290">
        <v>1432</v>
      </c>
      <c r="O12" s="290">
        <v>328</v>
      </c>
    </row>
    <row r="13" spans="1:15" ht="12.75">
      <c r="A13" s="362">
        <v>2004</v>
      </c>
      <c r="B13" s="268">
        <v>336785</v>
      </c>
      <c r="C13" s="268">
        <v>208423</v>
      </c>
      <c r="D13" s="268">
        <v>56011</v>
      </c>
      <c r="E13" s="268">
        <v>19257</v>
      </c>
      <c r="F13" s="268">
        <v>30401</v>
      </c>
      <c r="G13" s="268">
        <v>10687</v>
      </c>
      <c r="H13" s="268">
        <v>6702</v>
      </c>
      <c r="I13" s="268">
        <v>4494</v>
      </c>
      <c r="J13" s="268">
        <v>1870</v>
      </c>
      <c r="K13" s="268">
        <v>334</v>
      </c>
      <c r="L13" s="268">
        <v>1098</v>
      </c>
      <c r="M13" s="268">
        <v>435</v>
      </c>
      <c r="N13" s="290">
        <v>2481</v>
      </c>
      <c r="O13" s="290">
        <v>629</v>
      </c>
    </row>
    <row r="14" spans="1:15" ht="12.75">
      <c r="A14" s="362">
        <v>2005</v>
      </c>
      <c r="B14" s="268">
        <v>587783</v>
      </c>
      <c r="C14" s="268">
        <v>443161</v>
      </c>
      <c r="D14" s="268">
        <v>101251</v>
      </c>
      <c r="E14" s="268">
        <v>28267</v>
      </c>
      <c r="F14" s="268">
        <v>43623</v>
      </c>
      <c r="G14" s="268">
        <v>14151</v>
      </c>
      <c r="H14" s="268">
        <v>8774</v>
      </c>
      <c r="I14" s="268">
        <v>5073</v>
      </c>
      <c r="J14" s="268">
        <v>3531</v>
      </c>
      <c r="K14" s="268">
        <v>419</v>
      </c>
      <c r="L14" s="268">
        <v>1870</v>
      </c>
      <c r="M14" s="268">
        <v>795</v>
      </c>
      <c r="N14" s="290">
        <v>4217</v>
      </c>
      <c r="O14" s="290">
        <v>992</v>
      </c>
    </row>
    <row r="15" spans="1:15" ht="12.75">
      <c r="A15" s="362">
        <v>2006</v>
      </c>
      <c r="B15" s="268">
        <v>496699</v>
      </c>
      <c r="C15" s="268">
        <v>360353</v>
      </c>
      <c r="D15" s="268">
        <v>81628</v>
      </c>
      <c r="E15" s="268">
        <v>22123</v>
      </c>
      <c r="F15" s="268">
        <v>38016</v>
      </c>
      <c r="G15" s="268">
        <v>11528</v>
      </c>
      <c r="H15" s="268">
        <v>7643</v>
      </c>
      <c r="I15" s="268">
        <v>4016</v>
      </c>
      <c r="J15" s="268">
        <v>3090</v>
      </c>
      <c r="K15" s="268">
        <v>331</v>
      </c>
      <c r="L15" s="268">
        <v>1645</v>
      </c>
      <c r="M15" s="268">
        <v>731</v>
      </c>
      <c r="N15" s="290">
        <v>3523</v>
      </c>
      <c r="O15" s="290">
        <v>760</v>
      </c>
    </row>
    <row r="16" spans="1:15" ht="12.75">
      <c r="A16" s="362">
        <v>2007</v>
      </c>
      <c r="B16" s="268">
        <v>301393</v>
      </c>
      <c r="C16" s="268">
        <v>197818</v>
      </c>
      <c r="D16" s="268">
        <v>42801</v>
      </c>
      <c r="E16" s="268">
        <v>15876</v>
      </c>
      <c r="F16" s="268">
        <v>25369</v>
      </c>
      <c r="G16" s="268">
        <v>7166</v>
      </c>
      <c r="H16" s="268">
        <v>5353</v>
      </c>
      <c r="I16" s="268">
        <v>2915</v>
      </c>
      <c r="J16" s="268">
        <v>1954</v>
      </c>
      <c r="K16" s="268">
        <v>198</v>
      </c>
      <c r="L16" s="268">
        <v>1105</v>
      </c>
      <c r="M16" s="268">
        <v>418</v>
      </c>
      <c r="N16" s="290">
        <v>1911</v>
      </c>
      <c r="O16" s="290">
        <v>437</v>
      </c>
    </row>
    <row r="17" spans="1:15" ht="13.5" thickBot="1">
      <c r="A17" s="462">
        <v>2008</v>
      </c>
      <c r="B17" s="450">
        <v>424870</v>
      </c>
      <c r="C17" s="450">
        <v>309022</v>
      </c>
      <c r="D17" s="450">
        <v>79098</v>
      </c>
      <c r="E17" s="450">
        <v>34188</v>
      </c>
      <c r="F17" s="450">
        <v>33154</v>
      </c>
      <c r="G17" s="450">
        <v>10432</v>
      </c>
      <c r="H17" s="450">
        <v>7015</v>
      </c>
      <c r="I17" s="450">
        <v>4060</v>
      </c>
      <c r="J17" s="450">
        <v>2118</v>
      </c>
      <c r="K17" s="450">
        <v>201</v>
      </c>
      <c r="L17" s="450">
        <v>1549</v>
      </c>
      <c r="M17" s="450">
        <v>671</v>
      </c>
      <c r="N17" s="291">
        <v>2686</v>
      </c>
      <c r="O17" s="291">
        <v>614</v>
      </c>
    </row>
    <row r="18" spans="1:15" s="10" customFormat="1" ht="12.75">
      <c r="A18" s="760" t="s">
        <v>473</v>
      </c>
      <c r="B18" s="760"/>
      <c r="C18" s="760"/>
      <c r="D18" s="760"/>
      <c r="E18" s="373"/>
      <c r="F18" s="405"/>
      <c r="G18" s="405"/>
      <c r="H18" s="143"/>
      <c r="I18" s="143"/>
      <c r="J18" s="36"/>
      <c r="K18" s="36"/>
      <c r="L18" s="143"/>
      <c r="M18" s="143"/>
      <c r="N18" s="143"/>
      <c r="O18" s="143"/>
    </row>
    <row r="19" spans="1:7" ht="12.75">
      <c r="A19" s="706" t="s">
        <v>464</v>
      </c>
      <c r="B19" s="706"/>
      <c r="C19" s="706"/>
      <c r="D19" s="706"/>
      <c r="E19" s="706"/>
      <c r="F19" s="706"/>
      <c r="G19" s="706"/>
    </row>
    <row r="20" ht="13.5" thickBot="1"/>
    <row r="21" spans="1:17" ht="12.75">
      <c r="A21" s="887" t="s">
        <v>1</v>
      </c>
      <c r="B21" s="890" t="s">
        <v>3</v>
      </c>
      <c r="C21" s="887"/>
      <c r="D21" s="890" t="s">
        <v>169</v>
      </c>
      <c r="E21" s="887"/>
      <c r="F21" s="894" t="s">
        <v>85</v>
      </c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</row>
    <row r="22" spans="1:17" ht="12.75" customHeight="1">
      <c r="A22" s="888"/>
      <c r="B22" s="891"/>
      <c r="C22" s="888"/>
      <c r="D22" s="891"/>
      <c r="E22" s="888"/>
      <c r="F22" s="892" t="s">
        <v>68</v>
      </c>
      <c r="G22" s="893"/>
      <c r="H22" s="740" t="s">
        <v>466</v>
      </c>
      <c r="I22" s="805"/>
      <c r="J22" s="740" t="s">
        <v>467</v>
      </c>
      <c r="K22" s="805"/>
      <c r="L22" s="740" t="s">
        <v>359</v>
      </c>
      <c r="M22" s="805"/>
      <c r="N22" s="740" t="s">
        <v>419</v>
      </c>
      <c r="O22" s="805"/>
      <c r="P22" s="740" t="s">
        <v>361</v>
      </c>
      <c r="Q22" s="901"/>
    </row>
    <row r="23" spans="1:17" ht="12.75">
      <c r="A23" s="888"/>
      <c r="B23" s="891"/>
      <c r="C23" s="888"/>
      <c r="D23" s="891"/>
      <c r="E23" s="888"/>
      <c r="F23" s="811"/>
      <c r="G23" s="803"/>
      <c r="H23" s="768"/>
      <c r="I23" s="806"/>
      <c r="J23" s="768"/>
      <c r="K23" s="806"/>
      <c r="L23" s="768"/>
      <c r="M23" s="806"/>
      <c r="N23" s="768"/>
      <c r="O23" s="806"/>
      <c r="P23" s="768"/>
      <c r="Q23" s="816"/>
    </row>
    <row r="24" spans="1:17" ht="12.75">
      <c r="A24" s="888"/>
      <c r="B24" s="891"/>
      <c r="C24" s="888"/>
      <c r="D24" s="891"/>
      <c r="E24" s="888"/>
      <c r="F24" s="811"/>
      <c r="G24" s="803"/>
      <c r="H24" s="768"/>
      <c r="I24" s="806"/>
      <c r="J24" s="768"/>
      <c r="K24" s="806"/>
      <c r="L24" s="768"/>
      <c r="M24" s="806"/>
      <c r="N24" s="768"/>
      <c r="O24" s="806"/>
      <c r="P24" s="768"/>
      <c r="Q24" s="816"/>
    </row>
    <row r="25" spans="1:17" ht="12.75">
      <c r="A25" s="888"/>
      <c r="B25" s="483"/>
      <c r="C25" s="482"/>
      <c r="D25" s="903"/>
      <c r="E25" s="904"/>
      <c r="F25" s="905"/>
      <c r="G25" s="906"/>
      <c r="H25" s="817"/>
      <c r="I25" s="900"/>
      <c r="J25" s="817"/>
      <c r="K25" s="900"/>
      <c r="L25" s="817"/>
      <c r="M25" s="900"/>
      <c r="N25" s="817"/>
      <c r="O25" s="900"/>
      <c r="P25" s="817"/>
      <c r="Q25" s="818"/>
    </row>
    <row r="26" spans="1:17" ht="13.5" thickBot="1">
      <c r="A26" s="889"/>
      <c r="B26" s="377" t="s">
        <v>4</v>
      </c>
      <c r="C26" s="377" t="s">
        <v>5</v>
      </c>
      <c r="D26" s="377" t="s">
        <v>4</v>
      </c>
      <c r="E26" s="377" t="s">
        <v>5</v>
      </c>
      <c r="F26" s="377" t="s">
        <v>4</v>
      </c>
      <c r="G26" s="377" t="s">
        <v>5</v>
      </c>
      <c r="H26" s="377" t="s">
        <v>4</v>
      </c>
      <c r="I26" s="377" t="s">
        <v>5</v>
      </c>
      <c r="J26" s="377" t="s">
        <v>4</v>
      </c>
      <c r="K26" s="377" t="s">
        <v>5</v>
      </c>
      <c r="L26" s="377" t="s">
        <v>4</v>
      </c>
      <c r="M26" s="377" t="s">
        <v>5</v>
      </c>
      <c r="N26" s="377" t="s">
        <v>4</v>
      </c>
      <c r="O26" s="377" t="s">
        <v>5</v>
      </c>
      <c r="P26" s="377" t="s">
        <v>4</v>
      </c>
      <c r="Q26" s="377" t="s">
        <v>5</v>
      </c>
    </row>
    <row r="27" spans="1:17" ht="12.75" customHeight="1">
      <c r="A27" s="362">
        <v>2009</v>
      </c>
      <c r="B27" s="268">
        <v>205795</v>
      </c>
      <c r="C27" s="268">
        <v>164480</v>
      </c>
      <c r="D27" s="268">
        <v>28930</v>
      </c>
      <c r="E27" s="268">
        <v>6530</v>
      </c>
      <c r="F27" s="268">
        <v>12890</v>
      </c>
      <c r="G27" s="268">
        <v>3779</v>
      </c>
      <c r="H27" s="268">
        <v>3092</v>
      </c>
      <c r="I27" s="268">
        <v>1386</v>
      </c>
      <c r="J27" s="268">
        <v>746</v>
      </c>
      <c r="K27" s="268">
        <v>69</v>
      </c>
      <c r="L27" s="268">
        <v>159</v>
      </c>
      <c r="M27" s="268">
        <v>47</v>
      </c>
      <c r="N27" s="290">
        <v>458</v>
      </c>
      <c r="O27" s="290">
        <v>139</v>
      </c>
      <c r="P27" s="290">
        <v>465</v>
      </c>
      <c r="Q27" s="290">
        <v>90</v>
      </c>
    </row>
    <row r="28" spans="1:17" ht="12.75">
      <c r="A28" s="362">
        <v>2010</v>
      </c>
      <c r="B28" s="268">
        <v>133463</v>
      </c>
      <c r="C28" s="268">
        <v>119245</v>
      </c>
      <c r="D28" s="268">
        <v>19330</v>
      </c>
      <c r="E28" s="268">
        <v>3765</v>
      </c>
      <c r="F28" s="268">
        <v>7071</v>
      </c>
      <c r="G28" s="268">
        <v>1919</v>
      </c>
      <c r="H28" s="268">
        <v>1794</v>
      </c>
      <c r="I28" s="268">
        <v>726</v>
      </c>
      <c r="J28" s="268">
        <v>401</v>
      </c>
      <c r="K28" s="268">
        <v>38</v>
      </c>
      <c r="L28" s="268">
        <v>73</v>
      </c>
      <c r="M28" s="268">
        <v>21</v>
      </c>
      <c r="N28" s="290">
        <v>191</v>
      </c>
      <c r="O28" s="290">
        <v>57</v>
      </c>
      <c r="P28" s="290">
        <v>208</v>
      </c>
      <c r="Q28" s="290">
        <v>39</v>
      </c>
    </row>
    <row r="29" spans="1:17" ht="13.5" thickBot="1">
      <c r="A29" s="462" t="s">
        <v>495</v>
      </c>
      <c r="B29" s="268">
        <v>144452</v>
      </c>
      <c r="C29" s="268">
        <v>132284</v>
      </c>
      <c r="D29" s="884">
        <v>48545</v>
      </c>
      <c r="E29" s="902"/>
      <c r="F29" s="884">
        <v>9138</v>
      </c>
      <c r="G29" s="902"/>
      <c r="H29" s="450" t="s">
        <v>491</v>
      </c>
      <c r="I29" s="450" t="s">
        <v>491</v>
      </c>
      <c r="J29" s="450" t="s">
        <v>491</v>
      </c>
      <c r="K29" s="450" t="s">
        <v>491</v>
      </c>
      <c r="L29" s="450" t="s">
        <v>491</v>
      </c>
      <c r="M29" s="450" t="s">
        <v>491</v>
      </c>
      <c r="N29" s="291" t="s">
        <v>491</v>
      </c>
      <c r="O29" s="291" t="s">
        <v>491</v>
      </c>
      <c r="P29" s="291" t="s">
        <v>491</v>
      </c>
      <c r="Q29" s="291" t="s">
        <v>491</v>
      </c>
    </row>
    <row r="30" spans="1:15" s="10" customFormat="1" ht="12.75">
      <c r="A30" s="703" t="s">
        <v>477</v>
      </c>
      <c r="B30" s="703"/>
      <c r="C30" s="703"/>
      <c r="D30" s="703"/>
      <c r="E30" s="373"/>
      <c r="F30" s="405"/>
      <c r="G30" s="405"/>
      <c r="H30" s="143"/>
      <c r="I30" s="143"/>
      <c r="J30" s="36"/>
      <c r="K30" s="36"/>
      <c r="L30" s="143"/>
      <c r="M30" s="143"/>
      <c r="N30" s="143"/>
      <c r="O30" s="143"/>
    </row>
    <row r="31" spans="1:15" s="10" customFormat="1" ht="14.25">
      <c r="A31" s="760" t="s">
        <v>454</v>
      </c>
      <c r="B31" s="760"/>
      <c r="C31" s="760"/>
      <c r="D31" s="760"/>
      <c r="E31" s="373"/>
      <c r="F31" s="405"/>
      <c r="G31" s="405"/>
      <c r="H31" s="143"/>
      <c r="I31" s="143"/>
      <c r="J31" s="36"/>
      <c r="K31" s="36"/>
      <c r="L31" s="143"/>
      <c r="M31" s="143"/>
      <c r="N31" s="143"/>
      <c r="O31" s="143"/>
    </row>
    <row r="32" spans="1:7" ht="12.75">
      <c r="A32" s="706" t="s">
        <v>465</v>
      </c>
      <c r="B32" s="706"/>
      <c r="C32" s="706"/>
      <c r="D32" s="706"/>
      <c r="E32" s="706"/>
      <c r="F32" s="706"/>
      <c r="G32" s="706"/>
    </row>
    <row r="33" spans="1:7" ht="12.75">
      <c r="A33" s="706" t="s">
        <v>494</v>
      </c>
      <c r="B33" s="706"/>
      <c r="C33" s="416"/>
      <c r="D33" s="416"/>
      <c r="E33" s="416"/>
      <c r="F33" s="416"/>
      <c r="G33" s="416"/>
    </row>
    <row r="34" spans="1:7" ht="12.75">
      <c r="A34" s="706" t="s">
        <v>450</v>
      </c>
      <c r="B34" s="706"/>
      <c r="C34" s="706"/>
      <c r="D34" s="706"/>
      <c r="E34" s="706"/>
      <c r="F34" s="706"/>
      <c r="G34" s="416"/>
    </row>
    <row r="35" spans="2:7" ht="12.75">
      <c r="B35" s="416"/>
      <c r="C35" s="416"/>
      <c r="D35" s="416"/>
      <c r="E35" s="416"/>
      <c r="F35" s="416"/>
      <c r="G35" s="416"/>
    </row>
    <row r="36" ht="12.75">
      <c r="B36" s="416"/>
    </row>
  </sheetData>
  <mergeCells count="31">
    <mergeCell ref="A34:F34"/>
    <mergeCell ref="A33:B33"/>
    <mergeCell ref="A3:O3"/>
    <mergeCell ref="A4:O4"/>
    <mergeCell ref="A31:D31"/>
    <mergeCell ref="A18:D18"/>
    <mergeCell ref="A19:G19"/>
    <mergeCell ref="A30:D30"/>
    <mergeCell ref="H22:I25"/>
    <mergeCell ref="D29:E29"/>
    <mergeCell ref="A1:O1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F29:G29"/>
    <mergeCell ref="A32:G32"/>
    <mergeCell ref="A21:A26"/>
    <mergeCell ref="B21:C24"/>
    <mergeCell ref="D21:E25"/>
    <mergeCell ref="F22:G25"/>
    <mergeCell ref="J22:K25"/>
    <mergeCell ref="F21:Q21"/>
    <mergeCell ref="N22:O25"/>
    <mergeCell ref="L22:M25"/>
    <mergeCell ref="P22:Q2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3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34"/>
  <sheetViews>
    <sheetView showGridLines="0" view="pageBreakPreview" zoomScale="75" zoomScaleNormal="75" zoomScaleSheetLayoutView="75" workbookViewId="0" topLeftCell="A1">
      <selection activeCell="A32" sqref="A32:E32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4" width="15.7109375" style="4" customWidth="1"/>
    <col min="15" max="16384" width="19.140625" style="4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9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912" t="s">
        <v>348</v>
      </c>
      <c r="B3" s="912"/>
      <c r="C3" s="912"/>
      <c r="D3" s="912"/>
      <c r="E3" s="912"/>
      <c r="F3" s="912"/>
      <c r="G3" s="912"/>
      <c r="H3" s="912"/>
      <c r="I3" s="912"/>
      <c r="J3" s="912"/>
      <c r="K3" s="95"/>
      <c r="L3" s="95"/>
      <c r="M3" s="95"/>
    </row>
    <row r="4" spans="1:13" s="41" customFormat="1" ht="15">
      <c r="A4" s="912" t="s">
        <v>285</v>
      </c>
      <c r="B4" s="912"/>
      <c r="C4" s="912"/>
      <c r="D4" s="912"/>
      <c r="E4" s="912"/>
      <c r="F4" s="912"/>
      <c r="G4" s="912"/>
      <c r="H4" s="912"/>
      <c r="I4" s="912"/>
      <c r="J4" s="912"/>
      <c r="K4" s="95"/>
      <c r="L4" s="95"/>
      <c r="M4" s="95"/>
    </row>
    <row r="5" spans="1:10" ht="13.5" thickBot="1">
      <c r="A5" s="365"/>
      <c r="B5" s="365"/>
      <c r="C5" s="365"/>
      <c r="D5" s="365"/>
      <c r="E5" s="365"/>
      <c r="F5" s="365"/>
      <c r="G5" s="365"/>
      <c r="H5" s="365"/>
      <c r="I5" s="365"/>
      <c r="J5" s="365"/>
    </row>
    <row r="6" spans="1:13" ht="12.75">
      <c r="A6" s="907" t="s">
        <v>1</v>
      </c>
      <c r="B6" s="908" t="s">
        <v>3</v>
      </c>
      <c r="C6" s="909" t="s">
        <v>169</v>
      </c>
      <c r="D6" s="910"/>
      <c r="E6" s="911"/>
      <c r="F6" s="791" t="s">
        <v>84</v>
      </c>
      <c r="G6" s="792"/>
      <c r="H6" s="792"/>
      <c r="I6" s="792"/>
      <c r="J6" s="792"/>
      <c r="K6" s="97"/>
      <c r="L6" s="97"/>
      <c r="M6" s="97"/>
    </row>
    <row r="7" spans="1:13" ht="12.75">
      <c r="A7" s="742"/>
      <c r="B7" s="735"/>
      <c r="C7" s="764" t="s">
        <v>3</v>
      </c>
      <c r="D7" s="766" t="s">
        <v>272</v>
      </c>
      <c r="E7" s="764" t="s">
        <v>31</v>
      </c>
      <c r="F7" s="764" t="s">
        <v>132</v>
      </c>
      <c r="G7" s="766" t="s">
        <v>266</v>
      </c>
      <c r="H7" s="308" t="s">
        <v>261</v>
      </c>
      <c r="I7" s="308" t="s">
        <v>84</v>
      </c>
      <c r="J7" s="307" t="s">
        <v>227</v>
      </c>
      <c r="K7" s="98"/>
      <c r="L7" s="98"/>
      <c r="M7" s="98"/>
    </row>
    <row r="8" spans="1:13" ht="12.75">
      <c r="A8" s="742"/>
      <c r="B8" s="735"/>
      <c r="C8" s="735"/>
      <c r="D8" s="544"/>
      <c r="E8" s="735"/>
      <c r="F8" s="735"/>
      <c r="G8" s="544"/>
      <c r="H8" s="309" t="s">
        <v>262</v>
      </c>
      <c r="I8" s="309" t="s">
        <v>178</v>
      </c>
      <c r="J8" s="363" t="s">
        <v>202</v>
      </c>
      <c r="K8" s="98"/>
      <c r="L8" s="98"/>
      <c r="M8" s="98"/>
    </row>
    <row r="9" spans="1:13" ht="12.75">
      <c r="A9" s="742"/>
      <c r="B9" s="735"/>
      <c r="C9" s="735"/>
      <c r="D9" s="544"/>
      <c r="E9" s="735"/>
      <c r="F9" s="735"/>
      <c r="G9" s="544"/>
      <c r="H9" s="309" t="s">
        <v>232</v>
      </c>
      <c r="I9" s="309" t="s">
        <v>201</v>
      </c>
      <c r="J9" s="363" t="s">
        <v>203</v>
      </c>
      <c r="K9" s="97"/>
      <c r="L9" s="97"/>
      <c r="M9" s="97"/>
    </row>
    <row r="10" spans="1:13" ht="13.5" thickBot="1">
      <c r="A10" s="743"/>
      <c r="B10" s="736"/>
      <c r="C10" s="736"/>
      <c r="D10" s="545"/>
      <c r="E10" s="736"/>
      <c r="F10" s="736"/>
      <c r="G10" s="545"/>
      <c r="H10" s="310" t="s">
        <v>264</v>
      </c>
      <c r="I10" s="310" t="s">
        <v>204</v>
      </c>
      <c r="J10" s="364" t="s">
        <v>198</v>
      </c>
      <c r="K10" s="98"/>
      <c r="L10" s="98"/>
      <c r="M10" s="98"/>
    </row>
    <row r="11" spans="1:13" ht="12.75">
      <c r="A11" s="366">
        <v>2001</v>
      </c>
      <c r="B11" s="268">
        <v>946600</v>
      </c>
      <c r="C11" s="268">
        <f aca="true" t="shared" si="0" ref="C11:C17">SUM(D11:E11)</f>
        <v>39096</v>
      </c>
      <c r="D11" s="268">
        <v>34487</v>
      </c>
      <c r="E11" s="268">
        <v>4609</v>
      </c>
      <c r="F11" s="268">
        <v>265818</v>
      </c>
      <c r="G11" s="268">
        <v>35406</v>
      </c>
      <c r="H11" s="268">
        <v>14473</v>
      </c>
      <c r="I11" s="268">
        <v>11971</v>
      </c>
      <c r="J11" s="290">
        <v>14505</v>
      </c>
      <c r="K11" s="96"/>
      <c r="L11" s="96"/>
      <c r="M11" s="96"/>
    </row>
    <row r="12" spans="1:13" ht="12.75">
      <c r="A12" s="366">
        <v>2002</v>
      </c>
      <c r="B12" s="268">
        <v>938188</v>
      </c>
      <c r="C12" s="268">
        <f t="shared" si="0"/>
        <v>37408</v>
      </c>
      <c r="D12" s="268">
        <v>32868</v>
      </c>
      <c r="E12" s="268">
        <v>4540</v>
      </c>
      <c r="F12" s="268">
        <v>252548</v>
      </c>
      <c r="G12" s="268">
        <v>34709</v>
      </c>
      <c r="H12" s="268">
        <v>13106</v>
      </c>
      <c r="I12" s="268">
        <v>11350</v>
      </c>
      <c r="J12" s="290">
        <v>13725</v>
      </c>
      <c r="K12" s="96"/>
      <c r="L12" s="96"/>
      <c r="M12" s="96"/>
    </row>
    <row r="13" spans="1:13" ht="12.75">
      <c r="A13" s="367">
        <v>2003</v>
      </c>
      <c r="B13" s="268">
        <v>874724</v>
      </c>
      <c r="C13" s="268">
        <f t="shared" si="0"/>
        <v>34710</v>
      </c>
      <c r="D13" s="268">
        <v>30677</v>
      </c>
      <c r="E13" s="268">
        <v>4033</v>
      </c>
      <c r="F13" s="268">
        <v>237967</v>
      </c>
      <c r="G13" s="268">
        <v>33869</v>
      </c>
      <c r="H13" s="268">
        <v>12604</v>
      </c>
      <c r="I13" s="268">
        <v>11186</v>
      </c>
      <c r="J13" s="290">
        <v>14193</v>
      </c>
      <c r="K13" s="96"/>
      <c r="L13" s="96"/>
      <c r="M13" s="96"/>
    </row>
    <row r="14" spans="1:13" ht="12.75">
      <c r="A14" s="367">
        <v>2004</v>
      </c>
      <c r="B14" s="268">
        <v>871724</v>
      </c>
      <c r="C14" s="268">
        <f t="shared" si="0"/>
        <v>35024</v>
      </c>
      <c r="D14" s="268">
        <v>30916</v>
      </c>
      <c r="E14" s="268">
        <v>4108</v>
      </c>
      <c r="F14" s="268">
        <v>244740</v>
      </c>
      <c r="G14" s="268">
        <v>36861</v>
      </c>
      <c r="H14" s="268">
        <v>14851</v>
      </c>
      <c r="I14" s="268">
        <v>11409</v>
      </c>
      <c r="J14" s="290">
        <v>14565</v>
      </c>
      <c r="K14" s="96"/>
      <c r="L14" s="96"/>
      <c r="M14" s="96"/>
    </row>
    <row r="15" spans="1:13" ht="12.75">
      <c r="A15" s="367">
        <v>2005</v>
      </c>
      <c r="B15" s="268">
        <v>890872</v>
      </c>
      <c r="C15" s="268">
        <f t="shared" si="0"/>
        <v>34265</v>
      </c>
      <c r="D15" s="268">
        <v>30578</v>
      </c>
      <c r="E15" s="268">
        <v>3687</v>
      </c>
      <c r="F15" s="268">
        <v>242336</v>
      </c>
      <c r="G15" s="268">
        <v>36350</v>
      </c>
      <c r="H15" s="268">
        <v>14773</v>
      </c>
      <c r="I15" s="268">
        <v>11490</v>
      </c>
      <c r="J15" s="290">
        <v>15314</v>
      </c>
      <c r="K15" s="96"/>
      <c r="L15" s="96"/>
      <c r="M15" s="96"/>
    </row>
    <row r="16" spans="1:13" ht="12.75">
      <c r="A16" s="367">
        <v>2006</v>
      </c>
      <c r="B16" s="268">
        <v>911561</v>
      </c>
      <c r="C16" s="268">
        <f t="shared" si="0"/>
        <v>33938</v>
      </c>
      <c r="D16" s="268">
        <v>30338</v>
      </c>
      <c r="E16" s="268">
        <v>3600</v>
      </c>
      <c r="F16" s="268">
        <v>244344</v>
      </c>
      <c r="G16" s="268">
        <v>35898</v>
      </c>
      <c r="H16" s="268">
        <v>15163</v>
      </c>
      <c r="I16" s="268">
        <v>11373</v>
      </c>
      <c r="J16" s="290">
        <v>15992</v>
      </c>
      <c r="K16" s="96"/>
      <c r="L16" s="96"/>
      <c r="M16" s="96"/>
    </row>
    <row r="17" spans="1:13" ht="13.5" thickBot="1">
      <c r="A17" s="367">
        <v>2007</v>
      </c>
      <c r="B17" s="268">
        <v>924981</v>
      </c>
      <c r="C17" s="268">
        <f t="shared" si="0"/>
        <v>34475</v>
      </c>
      <c r="D17" s="268">
        <v>30932</v>
      </c>
      <c r="E17" s="268">
        <v>3543</v>
      </c>
      <c r="F17" s="268">
        <v>245074</v>
      </c>
      <c r="G17" s="268">
        <v>36405</v>
      </c>
      <c r="H17" s="268">
        <v>14397</v>
      </c>
      <c r="I17" s="268">
        <v>10589</v>
      </c>
      <c r="J17" s="290">
        <v>15745</v>
      </c>
      <c r="K17" s="96"/>
      <c r="L17" s="96"/>
      <c r="M17" s="96"/>
    </row>
    <row r="18" spans="1:14" s="10" customFormat="1" ht="12.75">
      <c r="A18" s="703" t="s">
        <v>473</v>
      </c>
      <c r="B18" s="703"/>
      <c r="C18" s="703"/>
      <c r="D18" s="703"/>
      <c r="E18" s="300"/>
      <c r="F18" s="368"/>
      <c r="G18" s="369"/>
      <c r="H18" s="369"/>
      <c r="I18" s="369"/>
      <c r="J18" s="369"/>
      <c r="K18" s="92"/>
      <c r="L18" s="92"/>
      <c r="M18" s="92"/>
      <c r="N18" s="34"/>
    </row>
    <row r="19" spans="1:14" s="10" customFormat="1" ht="12.75">
      <c r="A19" s="64" t="s">
        <v>403</v>
      </c>
      <c r="B19" s="408"/>
      <c r="C19" s="373"/>
      <c r="D19" s="373"/>
      <c r="E19" s="373"/>
      <c r="F19" s="405"/>
      <c r="G19" s="409"/>
      <c r="H19" s="409"/>
      <c r="I19" s="409"/>
      <c r="J19" s="409"/>
      <c r="K19" s="92"/>
      <c r="L19" s="92"/>
      <c r="M19" s="92"/>
      <c r="N19" s="34"/>
    </row>
    <row r="20" spans="2:3" ht="13.5" thickBot="1">
      <c r="B20" s="93"/>
      <c r="C20" s="89"/>
    </row>
    <row r="21" spans="1:14" ht="12.75">
      <c r="A21" s="907" t="s">
        <v>1</v>
      </c>
      <c r="B21" s="908" t="s">
        <v>3</v>
      </c>
      <c r="C21" s="894" t="s">
        <v>169</v>
      </c>
      <c r="D21" s="895"/>
      <c r="E21" s="895"/>
      <c r="F21" s="896"/>
      <c r="G21" s="791" t="s">
        <v>84</v>
      </c>
      <c r="H21" s="792"/>
      <c r="I21" s="792"/>
      <c r="J21" s="792"/>
      <c r="K21" s="792"/>
      <c r="L21" s="97"/>
      <c r="M21" s="97"/>
      <c r="N21" s="97"/>
    </row>
    <row r="22" spans="1:14" ht="12.75" customHeight="1">
      <c r="A22" s="742"/>
      <c r="B22" s="735"/>
      <c r="C22" s="764" t="s">
        <v>3</v>
      </c>
      <c r="D22" s="766" t="s">
        <v>402</v>
      </c>
      <c r="E22" s="766" t="s">
        <v>385</v>
      </c>
      <c r="F22" s="766" t="s">
        <v>319</v>
      </c>
      <c r="G22" s="764" t="s">
        <v>132</v>
      </c>
      <c r="H22" s="766" t="s">
        <v>356</v>
      </c>
      <c r="I22" s="766" t="s">
        <v>452</v>
      </c>
      <c r="J22" s="766" t="s">
        <v>359</v>
      </c>
      <c r="K22" s="740" t="s">
        <v>361</v>
      </c>
      <c r="L22" s="98"/>
      <c r="M22" s="98"/>
      <c r="N22" s="98"/>
    </row>
    <row r="23" spans="1:14" ht="12.75">
      <c r="A23" s="742"/>
      <c r="B23" s="735"/>
      <c r="C23" s="735"/>
      <c r="D23" s="544"/>
      <c r="E23" s="544"/>
      <c r="F23" s="544"/>
      <c r="G23" s="735"/>
      <c r="H23" s="544"/>
      <c r="I23" s="544"/>
      <c r="J23" s="544" t="s">
        <v>178</v>
      </c>
      <c r="K23" s="590" t="s">
        <v>202</v>
      </c>
      <c r="L23" s="98"/>
      <c r="M23" s="98"/>
      <c r="N23" s="98"/>
    </row>
    <row r="24" spans="1:14" ht="12.75">
      <c r="A24" s="742"/>
      <c r="B24" s="735"/>
      <c r="C24" s="735"/>
      <c r="D24" s="544"/>
      <c r="E24" s="544"/>
      <c r="F24" s="544"/>
      <c r="G24" s="735"/>
      <c r="H24" s="544"/>
      <c r="I24" s="544"/>
      <c r="J24" s="544" t="s">
        <v>201</v>
      </c>
      <c r="K24" s="590" t="s">
        <v>203</v>
      </c>
      <c r="L24" s="97"/>
      <c r="M24" s="97"/>
      <c r="N24" s="97"/>
    </row>
    <row r="25" spans="1:14" ht="45.75" customHeight="1" thickBot="1">
      <c r="A25" s="743"/>
      <c r="B25" s="736"/>
      <c r="C25" s="736"/>
      <c r="D25" s="545"/>
      <c r="E25" s="545"/>
      <c r="F25" s="545"/>
      <c r="G25" s="736"/>
      <c r="H25" s="545"/>
      <c r="I25" s="545"/>
      <c r="J25" s="545" t="s">
        <v>204</v>
      </c>
      <c r="K25" s="591" t="s">
        <v>198</v>
      </c>
      <c r="L25" s="98"/>
      <c r="M25" s="98"/>
      <c r="N25" s="98"/>
    </row>
    <row r="26" spans="1:14" ht="14.25">
      <c r="A26" s="425" t="s">
        <v>420</v>
      </c>
      <c r="B26" s="426">
        <v>804959</v>
      </c>
      <c r="C26" s="426">
        <v>27227</v>
      </c>
      <c r="D26" s="426">
        <v>20850</v>
      </c>
      <c r="E26" s="426">
        <v>3354</v>
      </c>
      <c r="F26" s="426">
        <v>3023</v>
      </c>
      <c r="G26" s="426">
        <v>203557</v>
      </c>
      <c r="H26" s="426">
        <v>27186</v>
      </c>
      <c r="I26" s="426">
        <v>7959</v>
      </c>
      <c r="J26" s="426">
        <v>3760</v>
      </c>
      <c r="K26" s="427">
        <v>7415</v>
      </c>
      <c r="L26" s="96"/>
      <c r="M26" s="96"/>
      <c r="N26" s="96"/>
    </row>
    <row r="27" spans="1:14" ht="14.25">
      <c r="A27" s="461" t="s">
        <v>421</v>
      </c>
      <c r="B27" s="430">
        <v>617440</v>
      </c>
      <c r="C27" s="430">
        <v>27681</v>
      </c>
      <c r="D27" s="430">
        <v>21112</v>
      </c>
      <c r="E27" s="430">
        <v>3654</v>
      </c>
      <c r="F27" s="430">
        <v>2915</v>
      </c>
      <c r="G27" s="430">
        <v>142497</v>
      </c>
      <c r="H27" s="430">
        <v>21770</v>
      </c>
      <c r="I27" s="430">
        <v>5080</v>
      </c>
      <c r="J27" s="430">
        <v>2620</v>
      </c>
      <c r="K27" s="431">
        <v>4588</v>
      </c>
      <c r="L27" s="96"/>
      <c r="M27" s="96"/>
      <c r="N27" s="96"/>
    </row>
    <row r="28" spans="1:14" ht="12.75">
      <c r="A28" s="461">
        <v>2010</v>
      </c>
      <c r="B28" s="430">
        <v>569523</v>
      </c>
      <c r="C28" s="430">
        <v>27487</v>
      </c>
      <c r="D28" s="430">
        <v>21249</v>
      </c>
      <c r="E28" s="430">
        <v>3391</v>
      </c>
      <c r="F28" s="430">
        <v>2847</v>
      </c>
      <c r="G28" s="430">
        <v>130321</v>
      </c>
      <c r="H28" s="430">
        <v>20599</v>
      </c>
      <c r="I28" s="430">
        <v>4591</v>
      </c>
      <c r="J28" s="430">
        <v>2331</v>
      </c>
      <c r="K28" s="431">
        <v>4180</v>
      </c>
      <c r="L28" s="96"/>
      <c r="M28" s="96"/>
      <c r="N28" s="96"/>
    </row>
    <row r="29" spans="1:14" ht="13.5" thickBot="1">
      <c r="A29" s="411" t="s">
        <v>463</v>
      </c>
      <c r="B29" s="397">
        <v>501579</v>
      </c>
      <c r="C29" s="397">
        <v>29109</v>
      </c>
      <c r="D29" s="397">
        <v>22705</v>
      </c>
      <c r="E29" s="397">
        <v>3694</v>
      </c>
      <c r="F29" s="397">
        <v>2710</v>
      </c>
      <c r="G29" s="397">
        <v>115513</v>
      </c>
      <c r="H29" s="397">
        <v>18857</v>
      </c>
      <c r="I29" s="397">
        <v>4260</v>
      </c>
      <c r="J29" s="397">
        <v>2054</v>
      </c>
      <c r="K29" s="399">
        <v>3222</v>
      </c>
      <c r="L29" s="96"/>
      <c r="M29" s="96"/>
      <c r="N29" s="96"/>
    </row>
    <row r="30" spans="1:4" ht="12.75">
      <c r="A30" s="703" t="s">
        <v>473</v>
      </c>
      <c r="B30" s="703"/>
      <c r="C30" s="703"/>
      <c r="D30" s="703"/>
    </row>
    <row r="31" ht="12.75">
      <c r="A31" s="64" t="s">
        <v>370</v>
      </c>
    </row>
    <row r="32" spans="1:5" ht="12.75">
      <c r="A32" s="706" t="s">
        <v>451</v>
      </c>
      <c r="B32" s="706"/>
      <c r="C32" s="706"/>
      <c r="D32" s="706"/>
      <c r="E32" s="706"/>
    </row>
    <row r="33" spans="1:13" ht="12.75">
      <c r="A33" s="770" t="s">
        <v>422</v>
      </c>
      <c r="B33" s="770"/>
      <c r="C33" s="770"/>
      <c r="D33" s="770"/>
      <c r="E33" s="770"/>
      <c r="F33" s="770"/>
      <c r="G33" s="770"/>
      <c r="H33" s="770"/>
      <c r="I33" s="770"/>
      <c r="J33" s="770"/>
      <c r="K33" s="770"/>
      <c r="L33" s="770"/>
      <c r="M33" s="770"/>
    </row>
    <row r="34" spans="1:2" ht="12.75">
      <c r="A34" s="770" t="s">
        <v>492</v>
      </c>
      <c r="B34" s="770"/>
    </row>
  </sheetData>
  <mergeCells count="30">
    <mergeCell ref="A18:D18"/>
    <mergeCell ref="A30:D30"/>
    <mergeCell ref="A33:M33"/>
    <mergeCell ref="A32:E32"/>
    <mergeCell ref="I22:I25"/>
    <mergeCell ref="J22:J25"/>
    <mergeCell ref="F22:F25"/>
    <mergeCell ref="G22:G25"/>
    <mergeCell ref="H22:H25"/>
    <mergeCell ref="E22:E25"/>
    <mergeCell ref="A3:J3"/>
    <mergeCell ref="A4:J4"/>
    <mergeCell ref="A21:A25"/>
    <mergeCell ref="B21:B25"/>
    <mergeCell ref="G21:K21"/>
    <mergeCell ref="C22:C25"/>
    <mergeCell ref="D22:D25"/>
    <mergeCell ref="K22:K25"/>
    <mergeCell ref="C21:F21"/>
    <mergeCell ref="F6:J6"/>
    <mergeCell ref="A34:B34"/>
    <mergeCell ref="A1:J1"/>
    <mergeCell ref="A6:A10"/>
    <mergeCell ref="B6:B10"/>
    <mergeCell ref="C7:C10"/>
    <mergeCell ref="D7:D10"/>
    <mergeCell ref="E7:E10"/>
    <mergeCell ref="F7:F10"/>
    <mergeCell ref="G7:G10"/>
    <mergeCell ref="C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  <ignoredErrors>
    <ignoredError sqref="C11:C1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view="pageBreakPreview" zoomScale="75" zoomScaleNormal="75" zoomScaleSheetLayoutView="75" workbookViewId="0" topLeftCell="A16">
      <selection activeCell="A17" sqref="A17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6384" width="19.140625" style="4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912" t="s">
        <v>354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</row>
    <row r="4" spans="1:12" s="41" customFormat="1" ht="15.7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3" ht="12.75">
      <c r="A5" s="376"/>
      <c r="B5" s="741" t="s">
        <v>4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</row>
    <row r="6" spans="1:13" ht="12.75" customHeight="1">
      <c r="A6" s="742" t="s">
        <v>1</v>
      </c>
      <c r="B6" s="735" t="s">
        <v>3</v>
      </c>
      <c r="C6" s="737" t="s">
        <v>287</v>
      </c>
      <c r="D6" s="739" t="s">
        <v>288</v>
      </c>
      <c r="E6" s="739" t="s">
        <v>289</v>
      </c>
      <c r="F6" s="739" t="s">
        <v>290</v>
      </c>
      <c r="G6" s="739" t="s">
        <v>291</v>
      </c>
      <c r="H6" s="739" t="s">
        <v>292</v>
      </c>
      <c r="I6" s="739" t="s">
        <v>293</v>
      </c>
      <c r="J6" s="739" t="s">
        <v>294</v>
      </c>
      <c r="K6" s="739" t="s">
        <v>295</v>
      </c>
      <c r="L6" s="739" t="s">
        <v>296</v>
      </c>
      <c r="M6" s="768" t="s">
        <v>297</v>
      </c>
    </row>
    <row r="7" spans="1:13" ht="12.75">
      <c r="A7" s="742"/>
      <c r="B7" s="735"/>
      <c r="C7" s="737"/>
      <c r="D7" s="544"/>
      <c r="E7" s="544"/>
      <c r="F7" s="544"/>
      <c r="G7" s="544"/>
      <c r="H7" s="544"/>
      <c r="I7" s="544"/>
      <c r="J7" s="544"/>
      <c r="K7" s="544"/>
      <c r="L7" s="544"/>
      <c r="M7" s="590"/>
    </row>
    <row r="8" spans="1:13" ht="12.75">
      <c r="A8" s="742"/>
      <c r="B8" s="735"/>
      <c r="C8" s="737"/>
      <c r="D8" s="544"/>
      <c r="E8" s="544"/>
      <c r="F8" s="544"/>
      <c r="G8" s="544"/>
      <c r="H8" s="544"/>
      <c r="I8" s="544"/>
      <c r="J8" s="544"/>
      <c r="K8" s="544"/>
      <c r="L8" s="544"/>
      <c r="M8" s="590"/>
    </row>
    <row r="9" spans="1:13" ht="13.5" thickBot="1">
      <c r="A9" s="743"/>
      <c r="B9" s="736"/>
      <c r="C9" s="738"/>
      <c r="D9" s="545"/>
      <c r="E9" s="545"/>
      <c r="F9" s="545"/>
      <c r="G9" s="545"/>
      <c r="H9" s="545"/>
      <c r="I9" s="545"/>
      <c r="J9" s="545"/>
      <c r="K9" s="545"/>
      <c r="L9" s="545"/>
      <c r="M9" s="591"/>
    </row>
    <row r="10" spans="1:13" ht="12.75">
      <c r="A10" s="367">
        <v>2004</v>
      </c>
      <c r="B10" s="268">
        <f>SUM(C10:M10)</f>
        <v>693843</v>
      </c>
      <c r="C10" s="268">
        <v>10000</v>
      </c>
      <c r="D10" s="268">
        <v>25086</v>
      </c>
      <c r="E10" s="268">
        <v>102032</v>
      </c>
      <c r="F10" s="268">
        <v>122297</v>
      </c>
      <c r="G10" s="268">
        <v>109356</v>
      </c>
      <c r="H10" s="268">
        <v>96133</v>
      </c>
      <c r="I10" s="268">
        <v>78672</v>
      </c>
      <c r="J10" s="268">
        <v>57936</v>
      </c>
      <c r="K10" s="268">
        <v>43169</v>
      </c>
      <c r="L10" s="268">
        <v>48561</v>
      </c>
      <c r="M10" s="290">
        <v>601</v>
      </c>
    </row>
    <row r="11" spans="1:13" ht="12.75">
      <c r="A11" s="367">
        <v>2005</v>
      </c>
      <c r="B11" s="268">
        <f>SUM(C11:M11)</f>
        <v>710682</v>
      </c>
      <c r="C11" s="268">
        <v>9006</v>
      </c>
      <c r="D11" s="268">
        <v>24284</v>
      </c>
      <c r="E11" s="268">
        <v>99728</v>
      </c>
      <c r="F11" s="268">
        <v>124528</v>
      </c>
      <c r="G11" s="268">
        <v>113766</v>
      </c>
      <c r="H11" s="268">
        <v>99620</v>
      </c>
      <c r="I11" s="268">
        <v>82002</v>
      </c>
      <c r="J11" s="268">
        <v>61721</v>
      </c>
      <c r="K11" s="268">
        <v>45097</v>
      </c>
      <c r="L11" s="268">
        <v>50334</v>
      </c>
      <c r="M11" s="290">
        <v>596</v>
      </c>
    </row>
    <row r="12" spans="1:13" ht="12.75">
      <c r="A12" s="367">
        <v>2006</v>
      </c>
      <c r="B12" s="268">
        <f>SUM(C12:M12)</f>
        <v>723416</v>
      </c>
      <c r="C12" s="268">
        <v>8767</v>
      </c>
      <c r="D12" s="268">
        <v>23641</v>
      </c>
      <c r="E12" s="268">
        <v>96872</v>
      </c>
      <c r="F12" s="268">
        <v>124433</v>
      </c>
      <c r="G12" s="268">
        <v>118146</v>
      </c>
      <c r="H12" s="268">
        <v>103756</v>
      </c>
      <c r="I12" s="268">
        <v>85091</v>
      </c>
      <c r="J12" s="268">
        <v>65060</v>
      </c>
      <c r="K12" s="268">
        <v>46586</v>
      </c>
      <c r="L12" s="268">
        <v>50513</v>
      </c>
      <c r="M12" s="290">
        <v>551</v>
      </c>
    </row>
    <row r="13" spans="1:13" ht="12.75">
      <c r="A13" s="367">
        <v>2007</v>
      </c>
      <c r="B13" s="268">
        <f>SUM(C13:M13)</f>
        <v>723518</v>
      </c>
      <c r="C13" s="268">
        <v>8245</v>
      </c>
      <c r="D13" s="268">
        <v>23037</v>
      </c>
      <c r="E13" s="268">
        <v>91975</v>
      </c>
      <c r="F13" s="268">
        <v>118961</v>
      </c>
      <c r="G13" s="268">
        <v>119436</v>
      </c>
      <c r="H13" s="268">
        <v>104541</v>
      </c>
      <c r="I13" s="268">
        <v>88054</v>
      </c>
      <c r="J13" s="268">
        <v>67686</v>
      </c>
      <c r="K13" s="268">
        <v>48788</v>
      </c>
      <c r="L13" s="268">
        <v>52167</v>
      </c>
      <c r="M13" s="290">
        <v>628</v>
      </c>
    </row>
    <row r="14" spans="1:13" ht="12.75">
      <c r="A14" s="367">
        <v>2008</v>
      </c>
      <c r="B14" s="268">
        <v>610796</v>
      </c>
      <c r="C14" s="268">
        <v>4952</v>
      </c>
      <c r="D14" s="268">
        <v>16528</v>
      </c>
      <c r="E14" s="268">
        <v>70136</v>
      </c>
      <c r="F14" s="268">
        <v>95298</v>
      </c>
      <c r="G14" s="268">
        <v>101681</v>
      </c>
      <c r="H14" s="268">
        <v>89964</v>
      </c>
      <c r="I14" s="268">
        <v>77895</v>
      </c>
      <c r="J14" s="268">
        <v>60798</v>
      </c>
      <c r="K14" s="268">
        <v>45083</v>
      </c>
      <c r="L14" s="268">
        <v>47833</v>
      </c>
      <c r="M14" s="290">
        <v>628</v>
      </c>
    </row>
    <row r="15" spans="1:13" ht="12.75">
      <c r="A15" s="367">
        <v>2009</v>
      </c>
      <c r="B15" s="268">
        <v>453762</v>
      </c>
      <c r="C15" s="268">
        <v>1665</v>
      </c>
      <c r="D15" s="268">
        <v>7672</v>
      </c>
      <c r="E15" s="268">
        <v>41785</v>
      </c>
      <c r="F15" s="268">
        <v>64639</v>
      </c>
      <c r="G15" s="268">
        <v>76816</v>
      </c>
      <c r="H15" s="268">
        <v>70438</v>
      </c>
      <c r="I15" s="290">
        <v>62140</v>
      </c>
      <c r="J15" s="290">
        <v>50412</v>
      </c>
      <c r="K15" s="290">
        <v>37978</v>
      </c>
      <c r="L15" s="290">
        <v>39704</v>
      </c>
      <c r="M15" s="290">
        <v>513</v>
      </c>
    </row>
    <row r="16" spans="1:13" ht="12.75">
      <c r="A16" s="461">
        <v>2010</v>
      </c>
      <c r="B16" s="430">
        <v>413623</v>
      </c>
      <c r="C16" s="430">
        <v>867</v>
      </c>
      <c r="D16" s="430">
        <v>5291</v>
      </c>
      <c r="E16" s="430">
        <v>33876</v>
      </c>
      <c r="F16" s="430">
        <v>56046</v>
      </c>
      <c r="G16" s="430">
        <v>70844</v>
      </c>
      <c r="H16" s="430">
        <v>65750</v>
      </c>
      <c r="I16" s="431">
        <v>58439</v>
      </c>
      <c r="J16" s="431">
        <v>48173</v>
      </c>
      <c r="K16" s="431">
        <v>36852</v>
      </c>
      <c r="L16" s="431">
        <v>36999</v>
      </c>
      <c r="M16" s="431">
        <v>486</v>
      </c>
    </row>
    <row r="17" spans="1:13" s="98" customFormat="1" ht="13.5" thickBot="1">
      <c r="A17" s="411" t="s">
        <v>463</v>
      </c>
      <c r="B17" s="397">
        <v>360678</v>
      </c>
      <c r="C17" s="397">
        <v>383</v>
      </c>
      <c r="D17" s="397">
        <v>2620</v>
      </c>
      <c r="E17" s="397">
        <v>24485</v>
      </c>
      <c r="F17" s="397">
        <v>43804</v>
      </c>
      <c r="G17" s="397">
        <v>59680</v>
      </c>
      <c r="H17" s="397">
        <v>60566</v>
      </c>
      <c r="I17" s="399">
        <v>53364</v>
      </c>
      <c r="J17" s="399">
        <v>44743</v>
      </c>
      <c r="K17" s="399">
        <v>34448</v>
      </c>
      <c r="L17" s="399">
        <v>35757</v>
      </c>
      <c r="M17" s="399">
        <v>828</v>
      </c>
    </row>
    <row r="18" spans="2:13" s="10" customFormat="1" ht="13.5" thickBot="1">
      <c r="B18" s="408"/>
      <c r="C18" s="412"/>
      <c r="D18" s="373"/>
      <c r="E18" s="413"/>
      <c r="F18" s="414"/>
      <c r="G18" s="414"/>
      <c r="H18" s="414"/>
      <c r="I18" s="414"/>
      <c r="J18" s="414"/>
      <c r="K18" s="414"/>
      <c r="L18" s="414"/>
      <c r="M18" s="414"/>
    </row>
    <row r="19" spans="1:13" ht="12.75">
      <c r="A19" s="376"/>
      <c r="B19" s="741" t="s">
        <v>5</v>
      </c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</row>
    <row r="20" spans="1:13" ht="12.75" customHeight="1">
      <c r="A20" s="742" t="s">
        <v>1</v>
      </c>
      <c r="B20" s="735" t="s">
        <v>3</v>
      </c>
      <c r="C20" s="737" t="s">
        <v>287</v>
      </c>
      <c r="D20" s="739" t="s">
        <v>288</v>
      </c>
      <c r="E20" s="739" t="s">
        <v>289</v>
      </c>
      <c r="F20" s="739" t="s">
        <v>290</v>
      </c>
      <c r="G20" s="739" t="s">
        <v>291</v>
      </c>
      <c r="H20" s="739" t="s">
        <v>292</v>
      </c>
      <c r="I20" s="739" t="s">
        <v>293</v>
      </c>
      <c r="J20" s="739" t="s">
        <v>294</v>
      </c>
      <c r="K20" s="739" t="s">
        <v>295</v>
      </c>
      <c r="L20" s="739" t="s">
        <v>296</v>
      </c>
      <c r="M20" s="768" t="s">
        <v>297</v>
      </c>
    </row>
    <row r="21" spans="1:13" ht="12.75">
      <c r="A21" s="742"/>
      <c r="B21" s="735"/>
      <c r="C21" s="737"/>
      <c r="D21" s="544"/>
      <c r="E21" s="544"/>
      <c r="F21" s="544"/>
      <c r="G21" s="544"/>
      <c r="H21" s="544"/>
      <c r="I21" s="544"/>
      <c r="J21" s="544"/>
      <c r="K21" s="544"/>
      <c r="L21" s="544"/>
      <c r="M21" s="590"/>
    </row>
    <row r="22" spans="1:13" ht="12.75">
      <c r="A22" s="742"/>
      <c r="B22" s="735"/>
      <c r="C22" s="737"/>
      <c r="D22" s="544"/>
      <c r="E22" s="544"/>
      <c r="F22" s="544"/>
      <c r="G22" s="544"/>
      <c r="H22" s="544"/>
      <c r="I22" s="544"/>
      <c r="J22" s="544"/>
      <c r="K22" s="544"/>
      <c r="L22" s="544"/>
      <c r="M22" s="590"/>
    </row>
    <row r="23" spans="1:13" ht="13.5" thickBot="1">
      <c r="A23" s="743"/>
      <c r="B23" s="736"/>
      <c r="C23" s="738"/>
      <c r="D23" s="545"/>
      <c r="E23" s="545"/>
      <c r="F23" s="545"/>
      <c r="G23" s="545"/>
      <c r="H23" s="545"/>
      <c r="I23" s="545"/>
      <c r="J23" s="545"/>
      <c r="K23" s="545"/>
      <c r="L23" s="545"/>
      <c r="M23" s="591"/>
    </row>
    <row r="24" spans="1:13" ht="12.75">
      <c r="A24" s="367">
        <v>2004</v>
      </c>
      <c r="B24" s="268">
        <f>SUM(C24:M24)</f>
        <v>177881</v>
      </c>
      <c r="C24" s="268">
        <v>1635</v>
      </c>
      <c r="D24" s="268">
        <v>5491</v>
      </c>
      <c r="E24" s="268">
        <v>26349</v>
      </c>
      <c r="F24" s="268">
        <v>31591</v>
      </c>
      <c r="G24" s="268">
        <v>25433</v>
      </c>
      <c r="H24" s="268">
        <v>22824</v>
      </c>
      <c r="I24" s="268">
        <v>21882</v>
      </c>
      <c r="J24" s="268">
        <v>17921</v>
      </c>
      <c r="K24" s="268">
        <v>13138</v>
      </c>
      <c r="L24" s="268">
        <v>11326</v>
      </c>
      <c r="M24" s="290">
        <v>291</v>
      </c>
    </row>
    <row r="25" spans="1:13" ht="12.75">
      <c r="A25" s="367">
        <v>2005</v>
      </c>
      <c r="B25" s="268">
        <f>SUM(C25:M25)</f>
        <v>180190</v>
      </c>
      <c r="C25" s="268">
        <v>1274</v>
      </c>
      <c r="D25" s="268">
        <v>5104</v>
      </c>
      <c r="E25" s="268">
        <v>24237</v>
      </c>
      <c r="F25" s="268">
        <v>31114</v>
      </c>
      <c r="G25" s="268">
        <v>26008</v>
      </c>
      <c r="H25" s="268">
        <v>23978</v>
      </c>
      <c r="I25" s="268">
        <v>22619</v>
      </c>
      <c r="J25" s="268">
        <v>19479</v>
      </c>
      <c r="K25" s="268">
        <v>14036</v>
      </c>
      <c r="L25" s="268">
        <v>12100</v>
      </c>
      <c r="M25" s="290">
        <v>241</v>
      </c>
    </row>
    <row r="26" spans="1:13" ht="12.75">
      <c r="A26" s="367">
        <v>2006</v>
      </c>
      <c r="B26" s="268">
        <f>SUM(C26:M26)</f>
        <v>188145</v>
      </c>
      <c r="C26" s="268">
        <v>1371</v>
      </c>
      <c r="D26" s="268">
        <v>5161</v>
      </c>
      <c r="E26" s="268">
        <v>23723</v>
      </c>
      <c r="F26" s="268">
        <v>31239</v>
      </c>
      <c r="G26" s="268">
        <v>27618</v>
      </c>
      <c r="H26" s="268">
        <v>25318</v>
      </c>
      <c r="I26" s="268">
        <v>24282</v>
      </c>
      <c r="J26" s="268">
        <v>21454</v>
      </c>
      <c r="K26" s="268">
        <v>15099</v>
      </c>
      <c r="L26" s="268">
        <v>12637</v>
      </c>
      <c r="M26" s="290">
        <v>243</v>
      </c>
    </row>
    <row r="27" spans="1:13" ht="12.75">
      <c r="A27" s="367">
        <v>2007</v>
      </c>
      <c r="B27" s="268">
        <f>SUM(C27:M27)</f>
        <v>201463</v>
      </c>
      <c r="C27" s="268">
        <v>1296</v>
      </c>
      <c r="D27" s="268">
        <v>5024</v>
      </c>
      <c r="E27" s="268">
        <v>23482</v>
      </c>
      <c r="F27" s="268">
        <v>31882</v>
      </c>
      <c r="G27" s="268">
        <v>30315</v>
      </c>
      <c r="H27" s="268">
        <v>27621</v>
      </c>
      <c r="I27" s="268">
        <v>26698</v>
      </c>
      <c r="J27" s="268">
        <v>23555</v>
      </c>
      <c r="K27" s="268">
        <v>17212</v>
      </c>
      <c r="L27" s="268">
        <v>14076</v>
      </c>
      <c r="M27" s="290">
        <v>302</v>
      </c>
    </row>
    <row r="28" spans="1:13" ht="12.75">
      <c r="A28" s="367">
        <v>2008</v>
      </c>
      <c r="B28" s="268">
        <v>194163</v>
      </c>
      <c r="C28" s="268">
        <v>856</v>
      </c>
      <c r="D28" s="268">
        <v>4071</v>
      </c>
      <c r="E28" s="268">
        <v>20312</v>
      </c>
      <c r="F28" s="268">
        <v>29044</v>
      </c>
      <c r="G28" s="268">
        <v>28821</v>
      </c>
      <c r="H28" s="268">
        <v>26581</v>
      </c>
      <c r="I28" s="268">
        <v>26393</v>
      </c>
      <c r="J28" s="268">
        <v>23968</v>
      </c>
      <c r="K28" s="268">
        <v>18396</v>
      </c>
      <c r="L28" s="268">
        <v>15412</v>
      </c>
      <c r="M28" s="290">
        <v>309</v>
      </c>
    </row>
    <row r="29" spans="1:13" ht="12.75">
      <c r="A29" s="367">
        <v>2009</v>
      </c>
      <c r="B29" s="268">
        <v>163678</v>
      </c>
      <c r="C29" s="268">
        <v>359</v>
      </c>
      <c r="D29" s="268">
        <v>2249</v>
      </c>
      <c r="E29" s="268">
        <v>14040</v>
      </c>
      <c r="F29" s="268">
        <v>22130</v>
      </c>
      <c r="G29" s="268">
        <v>24275</v>
      </c>
      <c r="H29" s="268">
        <v>22755</v>
      </c>
      <c r="I29" s="290">
        <v>22383</v>
      </c>
      <c r="J29" s="290">
        <v>21933</v>
      </c>
      <c r="K29" s="290">
        <v>17944</v>
      </c>
      <c r="L29" s="290">
        <v>15307</v>
      </c>
      <c r="M29" s="290">
        <v>303</v>
      </c>
    </row>
    <row r="30" spans="1:13" ht="12.75">
      <c r="A30" s="461">
        <v>2010</v>
      </c>
      <c r="B30" s="430">
        <v>155900</v>
      </c>
      <c r="C30" s="430">
        <v>183</v>
      </c>
      <c r="D30" s="430">
        <v>1644</v>
      </c>
      <c r="E30" s="430">
        <v>12006</v>
      </c>
      <c r="F30" s="430">
        <v>19657</v>
      </c>
      <c r="G30" s="430">
        <v>23035</v>
      </c>
      <c r="H30" s="430">
        <v>21997</v>
      </c>
      <c r="I30" s="431">
        <v>21909</v>
      </c>
      <c r="J30" s="431">
        <v>21192</v>
      </c>
      <c r="K30" s="431">
        <v>18212</v>
      </c>
      <c r="L30" s="431">
        <v>15735</v>
      </c>
      <c r="M30" s="431">
        <v>330</v>
      </c>
    </row>
    <row r="31" spans="1:13" s="98" customFormat="1" ht="13.5" thickBot="1">
      <c r="A31" s="411" t="s">
        <v>463</v>
      </c>
      <c r="B31" s="397">
        <v>140901</v>
      </c>
      <c r="C31" s="397">
        <v>82</v>
      </c>
      <c r="D31" s="397">
        <v>847</v>
      </c>
      <c r="E31" s="397">
        <v>8994</v>
      </c>
      <c r="F31" s="397">
        <v>15966</v>
      </c>
      <c r="G31" s="397">
        <v>20296</v>
      </c>
      <c r="H31" s="397">
        <v>20082</v>
      </c>
      <c r="I31" s="399">
        <v>19797</v>
      </c>
      <c r="J31" s="399">
        <v>19632</v>
      </c>
      <c r="K31" s="399">
        <v>17848</v>
      </c>
      <c r="L31" s="399">
        <v>16829</v>
      </c>
      <c r="M31" s="399">
        <v>528</v>
      </c>
    </row>
    <row r="32" ht="13.5" thickBot="1"/>
    <row r="33" spans="1:13" ht="12.75">
      <c r="A33" s="376"/>
      <c r="B33" s="741" t="s">
        <v>176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</row>
    <row r="34" spans="1:13" ht="12.75" customHeight="1">
      <c r="A34" s="742" t="s">
        <v>1</v>
      </c>
      <c r="B34" s="735" t="s">
        <v>3</v>
      </c>
      <c r="C34" s="737" t="s">
        <v>287</v>
      </c>
      <c r="D34" s="739" t="s">
        <v>288</v>
      </c>
      <c r="E34" s="739" t="s">
        <v>289</v>
      </c>
      <c r="F34" s="739" t="s">
        <v>290</v>
      </c>
      <c r="G34" s="739" t="s">
        <v>291</v>
      </c>
      <c r="H34" s="739" t="s">
        <v>292</v>
      </c>
      <c r="I34" s="739" t="s">
        <v>293</v>
      </c>
      <c r="J34" s="739" t="s">
        <v>294</v>
      </c>
      <c r="K34" s="739" t="s">
        <v>295</v>
      </c>
      <c r="L34" s="739" t="s">
        <v>296</v>
      </c>
      <c r="M34" s="768" t="s">
        <v>297</v>
      </c>
    </row>
    <row r="35" spans="1:13" ht="12.75">
      <c r="A35" s="742"/>
      <c r="B35" s="735"/>
      <c r="C35" s="737"/>
      <c r="D35" s="544"/>
      <c r="E35" s="544"/>
      <c r="F35" s="544"/>
      <c r="G35" s="544"/>
      <c r="H35" s="544"/>
      <c r="I35" s="544"/>
      <c r="J35" s="544"/>
      <c r="K35" s="544"/>
      <c r="L35" s="544"/>
      <c r="M35" s="590"/>
    </row>
    <row r="36" spans="1:13" ht="12.75">
      <c r="A36" s="742"/>
      <c r="B36" s="735"/>
      <c r="C36" s="737"/>
      <c r="D36" s="544"/>
      <c r="E36" s="544"/>
      <c r="F36" s="544"/>
      <c r="G36" s="544"/>
      <c r="H36" s="544"/>
      <c r="I36" s="544"/>
      <c r="J36" s="544"/>
      <c r="K36" s="544"/>
      <c r="L36" s="544"/>
      <c r="M36" s="590"/>
    </row>
    <row r="37" spans="1:13" ht="13.5" thickBot="1">
      <c r="A37" s="743"/>
      <c r="B37" s="736"/>
      <c r="C37" s="738"/>
      <c r="D37" s="545"/>
      <c r="E37" s="545"/>
      <c r="F37" s="545"/>
      <c r="G37" s="545"/>
      <c r="H37" s="545"/>
      <c r="I37" s="545"/>
      <c r="J37" s="545"/>
      <c r="K37" s="545"/>
      <c r="L37" s="545"/>
      <c r="M37" s="591"/>
    </row>
    <row r="38" spans="1:13" ht="12.75">
      <c r="A38" s="367">
        <v>2004</v>
      </c>
      <c r="B38" s="268">
        <f>SUM(C38:M38)</f>
        <v>871724</v>
      </c>
      <c r="C38" s="268">
        <f aca="true" t="shared" si="0" ref="C38:M38">C10+C24</f>
        <v>11635</v>
      </c>
      <c r="D38" s="268">
        <f t="shared" si="0"/>
        <v>30577</v>
      </c>
      <c r="E38" s="268">
        <f t="shared" si="0"/>
        <v>128381</v>
      </c>
      <c r="F38" s="268">
        <f t="shared" si="0"/>
        <v>153888</v>
      </c>
      <c r="G38" s="268">
        <f t="shared" si="0"/>
        <v>134789</v>
      </c>
      <c r="H38" s="268">
        <f t="shared" si="0"/>
        <v>118957</v>
      </c>
      <c r="I38" s="290">
        <f t="shared" si="0"/>
        <v>100554</v>
      </c>
      <c r="J38" s="290">
        <f t="shared" si="0"/>
        <v>75857</v>
      </c>
      <c r="K38" s="290">
        <f t="shared" si="0"/>
        <v>56307</v>
      </c>
      <c r="L38" s="290">
        <f t="shared" si="0"/>
        <v>59887</v>
      </c>
      <c r="M38" s="290">
        <f t="shared" si="0"/>
        <v>892</v>
      </c>
    </row>
    <row r="39" spans="1:13" ht="12.75">
      <c r="A39" s="367">
        <v>2005</v>
      </c>
      <c r="B39" s="268">
        <f>SUM(C39:M39)</f>
        <v>890872</v>
      </c>
      <c r="C39" s="268">
        <f aca="true" t="shared" si="1" ref="C39:M39">C11+C25</f>
        <v>10280</v>
      </c>
      <c r="D39" s="268">
        <f t="shared" si="1"/>
        <v>29388</v>
      </c>
      <c r="E39" s="268">
        <f t="shared" si="1"/>
        <v>123965</v>
      </c>
      <c r="F39" s="268">
        <f t="shared" si="1"/>
        <v>155642</v>
      </c>
      <c r="G39" s="268">
        <f t="shared" si="1"/>
        <v>139774</v>
      </c>
      <c r="H39" s="268">
        <f t="shared" si="1"/>
        <v>123598</v>
      </c>
      <c r="I39" s="290">
        <f t="shared" si="1"/>
        <v>104621</v>
      </c>
      <c r="J39" s="290">
        <f t="shared" si="1"/>
        <v>81200</v>
      </c>
      <c r="K39" s="290">
        <f t="shared" si="1"/>
        <v>59133</v>
      </c>
      <c r="L39" s="290">
        <f t="shared" si="1"/>
        <v>62434</v>
      </c>
      <c r="M39" s="290">
        <f t="shared" si="1"/>
        <v>837</v>
      </c>
    </row>
    <row r="40" spans="1:13" ht="12.75">
      <c r="A40" s="367">
        <v>2006</v>
      </c>
      <c r="B40" s="268">
        <f>SUM(C40:M40)</f>
        <v>911561</v>
      </c>
      <c r="C40" s="268">
        <f aca="true" t="shared" si="2" ref="C40:M40">C12+C26</f>
        <v>10138</v>
      </c>
      <c r="D40" s="268">
        <f t="shared" si="2"/>
        <v>28802</v>
      </c>
      <c r="E40" s="268">
        <f t="shared" si="2"/>
        <v>120595</v>
      </c>
      <c r="F40" s="268">
        <f t="shared" si="2"/>
        <v>155672</v>
      </c>
      <c r="G40" s="268">
        <f t="shared" si="2"/>
        <v>145764</v>
      </c>
      <c r="H40" s="268">
        <f t="shared" si="2"/>
        <v>129074</v>
      </c>
      <c r="I40" s="290">
        <f t="shared" si="2"/>
        <v>109373</v>
      </c>
      <c r="J40" s="290">
        <f t="shared" si="2"/>
        <v>86514</v>
      </c>
      <c r="K40" s="290">
        <f t="shared" si="2"/>
        <v>61685</v>
      </c>
      <c r="L40" s="290">
        <f t="shared" si="2"/>
        <v>63150</v>
      </c>
      <c r="M40" s="290">
        <f t="shared" si="2"/>
        <v>794</v>
      </c>
    </row>
    <row r="41" spans="1:13" ht="12.75">
      <c r="A41" s="367">
        <v>2007</v>
      </c>
      <c r="B41" s="268">
        <f>SUM(C41:M41)</f>
        <v>924981</v>
      </c>
      <c r="C41" s="268">
        <f aca="true" t="shared" si="3" ref="C41:M41">C13+C27</f>
        <v>9541</v>
      </c>
      <c r="D41" s="268">
        <f t="shared" si="3"/>
        <v>28061</v>
      </c>
      <c r="E41" s="268">
        <f t="shared" si="3"/>
        <v>115457</v>
      </c>
      <c r="F41" s="268">
        <f t="shared" si="3"/>
        <v>150843</v>
      </c>
      <c r="G41" s="268">
        <f t="shared" si="3"/>
        <v>149751</v>
      </c>
      <c r="H41" s="268">
        <f t="shared" si="3"/>
        <v>132162</v>
      </c>
      <c r="I41" s="290">
        <f t="shared" si="3"/>
        <v>114752</v>
      </c>
      <c r="J41" s="290">
        <f t="shared" si="3"/>
        <v>91241</v>
      </c>
      <c r="K41" s="290">
        <f t="shared" si="3"/>
        <v>66000</v>
      </c>
      <c r="L41" s="290">
        <f t="shared" si="3"/>
        <v>66243</v>
      </c>
      <c r="M41" s="290">
        <f t="shared" si="3"/>
        <v>930</v>
      </c>
    </row>
    <row r="42" spans="1:13" ht="12.75">
      <c r="A42" s="367">
        <v>2008</v>
      </c>
      <c r="B42" s="268">
        <v>804959</v>
      </c>
      <c r="C42" s="268">
        <v>5808</v>
      </c>
      <c r="D42" s="268">
        <v>20599</v>
      </c>
      <c r="E42" s="268">
        <v>90448</v>
      </c>
      <c r="F42" s="268">
        <v>124342</v>
      </c>
      <c r="G42" s="268">
        <v>130502</v>
      </c>
      <c r="H42" s="268">
        <v>116545</v>
      </c>
      <c r="I42" s="290">
        <v>104288</v>
      </c>
      <c r="J42" s="290">
        <v>84766</v>
      </c>
      <c r="K42" s="290">
        <v>63479</v>
      </c>
      <c r="L42" s="290">
        <v>63245</v>
      </c>
      <c r="M42" s="290">
        <v>937</v>
      </c>
    </row>
    <row r="43" spans="1:13" ht="12.75">
      <c r="A43" s="367">
        <v>2009</v>
      </c>
      <c r="B43" s="268">
        <v>617440</v>
      </c>
      <c r="C43" s="268">
        <v>2024</v>
      </c>
      <c r="D43" s="268">
        <v>9921</v>
      </c>
      <c r="E43" s="268">
        <v>55825</v>
      </c>
      <c r="F43" s="268">
        <v>86769</v>
      </c>
      <c r="G43" s="268">
        <v>101091</v>
      </c>
      <c r="H43" s="268">
        <v>93193</v>
      </c>
      <c r="I43" s="290">
        <v>84523</v>
      </c>
      <c r="J43" s="290">
        <v>72345</v>
      </c>
      <c r="K43" s="290">
        <v>55922</v>
      </c>
      <c r="L43" s="290">
        <v>55011</v>
      </c>
      <c r="M43" s="290">
        <v>816</v>
      </c>
    </row>
    <row r="44" spans="1:13" ht="12.75">
      <c r="A44" s="461">
        <v>2010</v>
      </c>
      <c r="B44" s="430">
        <v>569523</v>
      </c>
      <c r="C44" s="430">
        <v>1050</v>
      </c>
      <c r="D44" s="430">
        <v>6935</v>
      </c>
      <c r="E44" s="430">
        <v>45882</v>
      </c>
      <c r="F44" s="430">
        <v>75703</v>
      </c>
      <c r="G44" s="430">
        <v>93879</v>
      </c>
      <c r="H44" s="430">
        <v>87747</v>
      </c>
      <c r="I44" s="431">
        <v>80348</v>
      </c>
      <c r="J44" s="431">
        <v>69365</v>
      </c>
      <c r="K44" s="431">
        <v>55064</v>
      </c>
      <c r="L44" s="431">
        <v>52734</v>
      </c>
      <c r="M44" s="431">
        <v>816</v>
      </c>
    </row>
    <row r="45" spans="1:13" s="98" customFormat="1" ht="13.5" thickBot="1">
      <c r="A45" s="411" t="s">
        <v>463</v>
      </c>
      <c r="B45" s="397">
        <v>501579</v>
      </c>
      <c r="C45" s="397">
        <v>465</v>
      </c>
      <c r="D45" s="397">
        <v>3467</v>
      </c>
      <c r="E45" s="397">
        <v>33479</v>
      </c>
      <c r="F45" s="397">
        <v>59770</v>
      </c>
      <c r="G45" s="397">
        <v>79976</v>
      </c>
      <c r="H45" s="397">
        <v>80648</v>
      </c>
      <c r="I45" s="399">
        <v>73161</v>
      </c>
      <c r="J45" s="399">
        <v>64375</v>
      </c>
      <c r="K45" s="399">
        <v>52296</v>
      </c>
      <c r="L45" s="399">
        <v>52586</v>
      </c>
      <c r="M45" s="399">
        <v>1356</v>
      </c>
    </row>
    <row r="46" spans="1:4" ht="12.75">
      <c r="A46" s="703" t="s">
        <v>473</v>
      </c>
      <c r="B46" s="703"/>
      <c r="C46" s="703"/>
      <c r="D46" s="703"/>
    </row>
    <row r="47" spans="1:3" ht="12.75">
      <c r="A47" s="770" t="s">
        <v>453</v>
      </c>
      <c r="B47" s="770"/>
      <c r="C47" s="770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I20:I23"/>
    <mergeCell ref="D6:D9"/>
    <mergeCell ref="A46:D46"/>
    <mergeCell ref="A47:C47"/>
    <mergeCell ref="E6:E9"/>
    <mergeCell ref="F6:F9"/>
    <mergeCell ref="B6:B9"/>
    <mergeCell ref="C6:C9"/>
    <mergeCell ref="E34:E37"/>
    <mergeCell ref="F34:F37"/>
    <mergeCell ref="M34:M37"/>
    <mergeCell ref="B19:M19"/>
    <mergeCell ref="A20:A23"/>
    <mergeCell ref="B20:B23"/>
    <mergeCell ref="C20:C23"/>
    <mergeCell ref="D20:D23"/>
    <mergeCell ref="E20:E23"/>
    <mergeCell ref="F20:F23"/>
    <mergeCell ref="G20:G23"/>
    <mergeCell ref="H20:H23"/>
    <mergeCell ref="K34:K37"/>
    <mergeCell ref="L34:L37"/>
    <mergeCell ref="A34:A37"/>
    <mergeCell ref="B34:B37"/>
    <mergeCell ref="C34:C37"/>
    <mergeCell ref="D34:D37"/>
    <mergeCell ref="A3:M3"/>
    <mergeCell ref="G34:G37"/>
    <mergeCell ref="H34:H37"/>
    <mergeCell ref="I34:I37"/>
    <mergeCell ref="J34:J37"/>
    <mergeCell ref="L20:L23"/>
    <mergeCell ref="M20:M23"/>
    <mergeCell ref="J20:J23"/>
    <mergeCell ref="K20:K23"/>
    <mergeCell ref="B33:M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C51"/>
  <sheetViews>
    <sheetView showGridLines="0"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24.7109375" style="51" customWidth="1"/>
    <col min="2" max="11" width="10.7109375" style="51" customWidth="1"/>
    <col min="12" max="12" width="17.28125" style="51" customWidth="1"/>
    <col min="13" max="16384" width="11.421875" style="51" customWidth="1"/>
  </cols>
  <sheetData>
    <row r="1" spans="1:12" ht="18">
      <c r="A1" s="560" t="s">
        <v>220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0"/>
    </row>
    <row r="2" spans="1:1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72" t="s">
        <v>153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</row>
    <row r="4" spans="1:11" ht="13.5" thickBo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3" ht="15.75" customHeight="1" thickBot="1">
      <c r="A5" s="199"/>
      <c r="B5" s="195">
        <v>2002</v>
      </c>
      <c r="C5" s="195">
        <v>2003</v>
      </c>
      <c r="D5" s="195">
        <v>2004</v>
      </c>
      <c r="E5" s="195">
        <v>2005</v>
      </c>
      <c r="F5" s="195">
        <v>2006</v>
      </c>
      <c r="G5" s="195">
        <v>2007</v>
      </c>
      <c r="H5" s="195">
        <v>2008</v>
      </c>
      <c r="I5" s="196">
        <v>2009</v>
      </c>
      <c r="J5" s="196">
        <v>2010</v>
      </c>
      <c r="K5" s="196">
        <v>2011</v>
      </c>
      <c r="L5" s="56"/>
      <c r="M5" s="56"/>
    </row>
    <row r="6" spans="1:13" ht="15.75" customHeight="1">
      <c r="A6" s="198"/>
      <c r="B6" s="151"/>
      <c r="C6" s="151"/>
      <c r="D6" s="151"/>
      <c r="E6" s="151"/>
      <c r="F6" s="151"/>
      <c r="G6" s="151"/>
      <c r="H6" s="151"/>
      <c r="I6" s="155"/>
      <c r="J6" s="155"/>
      <c r="K6" s="155"/>
      <c r="L6" s="56"/>
      <c r="M6" s="26"/>
    </row>
    <row r="7" spans="1:29" ht="12.75">
      <c r="A7" s="187" t="s">
        <v>100</v>
      </c>
      <c r="B7" s="157">
        <v>935</v>
      </c>
      <c r="C7" s="157">
        <v>945</v>
      </c>
      <c r="D7" s="157">
        <v>961</v>
      </c>
      <c r="E7" s="157">
        <v>988</v>
      </c>
      <c r="F7" s="157">
        <v>973</v>
      </c>
      <c r="G7" s="157">
        <v>996</v>
      </c>
      <c r="H7" s="157">
        <v>1036</v>
      </c>
      <c r="I7" s="161">
        <v>1074</v>
      </c>
      <c r="J7" s="161">
        <v>1058</v>
      </c>
      <c r="K7" s="161">
        <v>1070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87" t="s">
        <v>17</v>
      </c>
      <c r="B8" s="157">
        <v>2888</v>
      </c>
      <c r="C8" s="157">
        <v>2882</v>
      </c>
      <c r="D8" s="157">
        <v>2867</v>
      </c>
      <c r="E8" s="157">
        <v>2842</v>
      </c>
      <c r="F8" s="157">
        <v>2855</v>
      </c>
      <c r="G8" s="157">
        <v>2804</v>
      </c>
      <c r="H8" s="157">
        <v>2750</v>
      </c>
      <c r="I8" s="161">
        <v>2720</v>
      </c>
      <c r="J8" s="161">
        <v>2743</v>
      </c>
      <c r="K8" s="161">
        <v>2725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87" t="s">
        <v>18</v>
      </c>
      <c r="B9" s="157">
        <v>1116</v>
      </c>
      <c r="C9" s="157">
        <v>1096</v>
      </c>
      <c r="D9" s="157">
        <v>1093</v>
      </c>
      <c r="E9" s="157">
        <v>1070</v>
      </c>
      <c r="F9" s="157">
        <v>1065</v>
      </c>
      <c r="G9" s="157">
        <v>1078</v>
      </c>
      <c r="H9" s="157">
        <v>1075</v>
      </c>
      <c r="I9" s="161">
        <v>1067</v>
      </c>
      <c r="J9" s="161">
        <v>1061</v>
      </c>
      <c r="K9" s="161">
        <v>1060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87" t="s">
        <v>19</v>
      </c>
      <c r="B10" s="157">
        <v>980</v>
      </c>
      <c r="C10" s="157">
        <v>985</v>
      </c>
      <c r="D10" s="157">
        <v>968</v>
      </c>
      <c r="E10" s="157">
        <v>956</v>
      </c>
      <c r="F10" s="157">
        <v>943</v>
      </c>
      <c r="G10" s="157">
        <v>942</v>
      </c>
      <c r="H10" s="157">
        <v>936</v>
      </c>
      <c r="I10" s="161">
        <v>928</v>
      </c>
      <c r="J10" s="161">
        <v>927</v>
      </c>
      <c r="K10" s="161">
        <v>936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87" t="s">
        <v>144</v>
      </c>
      <c r="B11" s="157">
        <v>1007</v>
      </c>
      <c r="C11" s="157">
        <v>996</v>
      </c>
      <c r="D11" s="157">
        <v>1004</v>
      </c>
      <c r="E11" s="157">
        <v>1018</v>
      </c>
      <c r="F11" s="157">
        <v>1016</v>
      </c>
      <c r="G11" s="157">
        <v>1025</v>
      </c>
      <c r="H11" s="157">
        <v>1025</v>
      </c>
      <c r="I11" s="161">
        <v>1019</v>
      </c>
      <c r="J11" s="161">
        <v>1011</v>
      </c>
      <c r="K11" s="161">
        <v>1005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87" t="s">
        <v>20</v>
      </c>
      <c r="B12" s="157">
        <v>517</v>
      </c>
      <c r="C12" s="157">
        <v>531</v>
      </c>
      <c r="D12" s="157">
        <v>535</v>
      </c>
      <c r="E12" s="157">
        <v>538</v>
      </c>
      <c r="F12" s="157">
        <v>547</v>
      </c>
      <c r="G12" s="157">
        <v>545</v>
      </c>
      <c r="H12" s="157">
        <v>549</v>
      </c>
      <c r="I12" s="161">
        <v>554</v>
      </c>
      <c r="J12" s="161">
        <v>563</v>
      </c>
      <c r="K12" s="161">
        <v>561</v>
      </c>
      <c r="L12" s="56"/>
      <c r="M12" s="25"/>
    </row>
    <row r="13" spans="1:13" ht="12.75">
      <c r="A13" s="187" t="s">
        <v>21</v>
      </c>
      <c r="B13" s="157">
        <v>337</v>
      </c>
      <c r="C13" s="157">
        <v>339</v>
      </c>
      <c r="D13" s="157">
        <v>342</v>
      </c>
      <c r="E13" s="157">
        <v>344</v>
      </c>
      <c r="F13" s="157">
        <v>348</v>
      </c>
      <c r="G13" s="157">
        <v>350</v>
      </c>
      <c r="H13" s="157">
        <v>357</v>
      </c>
      <c r="I13" s="161">
        <v>356</v>
      </c>
      <c r="J13" s="161">
        <v>354</v>
      </c>
      <c r="K13" s="161">
        <v>361</v>
      </c>
      <c r="L13" s="56"/>
      <c r="M13" s="25"/>
    </row>
    <row r="14" spans="1:13" ht="12.75">
      <c r="A14" s="187" t="s">
        <v>145</v>
      </c>
      <c r="B14" s="157">
        <v>205</v>
      </c>
      <c r="C14" s="157">
        <v>204</v>
      </c>
      <c r="D14" s="157">
        <v>207</v>
      </c>
      <c r="E14" s="157">
        <v>221</v>
      </c>
      <c r="F14" s="157">
        <v>228</v>
      </c>
      <c r="G14" s="157">
        <v>235</v>
      </c>
      <c r="H14" s="157">
        <v>239</v>
      </c>
      <c r="I14" s="161">
        <v>249</v>
      </c>
      <c r="J14" s="161">
        <v>252</v>
      </c>
      <c r="K14" s="161">
        <v>253</v>
      </c>
      <c r="L14" s="56"/>
      <c r="M14" s="25"/>
    </row>
    <row r="15" spans="1:13" ht="12.75">
      <c r="A15" s="187" t="s">
        <v>22</v>
      </c>
      <c r="B15" s="157">
        <v>66</v>
      </c>
      <c r="C15" s="157">
        <v>73</v>
      </c>
      <c r="D15" s="157">
        <v>74</v>
      </c>
      <c r="E15" s="157">
        <v>74</v>
      </c>
      <c r="F15" s="157">
        <v>76</v>
      </c>
      <c r="G15" s="157">
        <v>77</v>
      </c>
      <c r="H15" s="157">
        <v>84</v>
      </c>
      <c r="I15" s="161">
        <v>83</v>
      </c>
      <c r="J15" s="161">
        <v>83</v>
      </c>
      <c r="K15" s="161">
        <v>82</v>
      </c>
      <c r="L15" s="56"/>
      <c r="M15" s="25"/>
    </row>
    <row r="16" spans="1:13" ht="12.75">
      <c r="A16" s="187" t="s">
        <v>23</v>
      </c>
      <c r="B16" s="157">
        <v>51</v>
      </c>
      <c r="C16" s="157">
        <v>51</v>
      </c>
      <c r="D16" s="157">
        <v>52</v>
      </c>
      <c r="E16" s="157">
        <v>52</v>
      </c>
      <c r="F16" s="157">
        <v>53</v>
      </c>
      <c r="G16" s="157">
        <v>53</v>
      </c>
      <c r="H16" s="157">
        <v>55</v>
      </c>
      <c r="I16" s="161">
        <v>56</v>
      </c>
      <c r="J16" s="161">
        <v>56</v>
      </c>
      <c r="K16" s="161">
        <v>57</v>
      </c>
      <c r="L16" s="56"/>
      <c r="M16" s="25"/>
    </row>
    <row r="17" spans="1:13" ht="13.5" customHeight="1">
      <c r="A17" s="187" t="s">
        <v>101</v>
      </c>
      <c r="B17" s="157">
        <v>6</v>
      </c>
      <c r="C17" s="157">
        <v>6</v>
      </c>
      <c r="D17" s="157">
        <v>6</v>
      </c>
      <c r="E17" s="157">
        <v>6</v>
      </c>
      <c r="F17" s="157">
        <v>6</v>
      </c>
      <c r="G17" s="157">
        <v>6</v>
      </c>
      <c r="H17" s="157">
        <v>6</v>
      </c>
      <c r="I17" s="161">
        <v>6</v>
      </c>
      <c r="J17" s="161">
        <v>6</v>
      </c>
      <c r="K17" s="161">
        <v>6</v>
      </c>
      <c r="L17" s="56"/>
      <c r="M17" s="25"/>
    </row>
    <row r="18" spans="1:13" ht="13.5" customHeight="1">
      <c r="A18" s="187"/>
      <c r="B18" s="157"/>
      <c r="C18" s="157"/>
      <c r="D18" s="157"/>
      <c r="E18" s="157"/>
      <c r="F18" s="157"/>
      <c r="G18" s="157"/>
      <c r="H18" s="157"/>
      <c r="I18" s="157"/>
      <c r="J18" s="161"/>
      <c r="K18" s="161"/>
      <c r="L18" s="56"/>
      <c r="M18" s="25"/>
    </row>
    <row r="19" spans="1:13" ht="13.5" thickBot="1">
      <c r="A19" s="175" t="s">
        <v>27</v>
      </c>
      <c r="B19" s="176">
        <v>8108</v>
      </c>
      <c r="C19" s="176">
        <v>8108</v>
      </c>
      <c r="D19" s="176">
        <v>8109</v>
      </c>
      <c r="E19" s="176">
        <v>8109</v>
      </c>
      <c r="F19" s="176">
        <v>8110</v>
      </c>
      <c r="G19" s="176">
        <v>8111</v>
      </c>
      <c r="H19" s="176">
        <v>8112</v>
      </c>
      <c r="I19" s="176">
        <v>8112</v>
      </c>
      <c r="J19" s="177">
        <v>8114</v>
      </c>
      <c r="K19" s="177">
        <v>8116</v>
      </c>
      <c r="L19" s="56"/>
      <c r="M19" s="25"/>
    </row>
    <row r="20" spans="1:13" ht="12.75">
      <c r="A20" s="557" t="s">
        <v>468</v>
      </c>
      <c r="B20" s="557"/>
      <c r="C20" s="557"/>
      <c r="D20" s="557"/>
      <c r="E20" s="192"/>
      <c r="F20" s="192"/>
      <c r="G20" s="192"/>
      <c r="H20" s="192"/>
      <c r="I20" s="192"/>
      <c r="J20" s="192"/>
      <c r="K20" s="192"/>
      <c r="L20" s="32"/>
      <c r="M20" s="32"/>
    </row>
    <row r="21" spans="2:12" ht="12.7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2:12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7" spans="2:7" ht="12.75">
      <c r="B47" s="58"/>
      <c r="C47" s="58"/>
      <c r="D47" s="58"/>
      <c r="E47" s="58"/>
      <c r="F47" s="58"/>
      <c r="G47" s="58"/>
    </row>
    <row r="51" spans="2:7" ht="12.75">
      <c r="B51" s="58"/>
      <c r="C51" s="58"/>
      <c r="D51" s="58"/>
      <c r="E51" s="58"/>
      <c r="F51" s="58"/>
      <c r="G51" s="58"/>
    </row>
  </sheetData>
  <mergeCells count="3">
    <mergeCell ref="A1:K1"/>
    <mergeCell ref="A3:K3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1" width="40.7109375" style="32" customWidth="1"/>
    <col min="2" max="3" width="22.7109375" style="32" customWidth="1"/>
    <col min="4" max="16384" width="11.421875" style="32" customWidth="1"/>
  </cols>
  <sheetData>
    <row r="1" spans="1:3" ht="18">
      <c r="A1" s="560" t="s">
        <v>93</v>
      </c>
      <c r="B1" s="560"/>
      <c r="C1" s="560"/>
    </row>
    <row r="2" spans="1:3" ht="12.75">
      <c r="A2" s="53"/>
      <c r="B2" s="53"/>
      <c r="C2" s="53"/>
    </row>
    <row r="3" spans="1:4" ht="15">
      <c r="A3" s="554" t="s">
        <v>469</v>
      </c>
      <c r="B3" s="554"/>
      <c r="C3" s="554"/>
      <c r="D3" s="554"/>
    </row>
    <row r="4" spans="1:8" ht="14.25" customHeight="1" thickBot="1">
      <c r="A4" s="558"/>
      <c r="B4" s="558"/>
      <c r="C4" s="558"/>
      <c r="D4"/>
      <c r="E4"/>
      <c r="F4"/>
      <c r="G4"/>
      <c r="H4"/>
    </row>
    <row r="5" spans="1:8" ht="13.5" thickBot="1">
      <c r="A5" s="199" t="s">
        <v>142</v>
      </c>
      <c r="B5" s="195" t="s">
        <v>119</v>
      </c>
      <c r="C5" s="196" t="s">
        <v>151</v>
      </c>
      <c r="D5"/>
      <c r="E5"/>
      <c r="F5"/>
      <c r="G5"/>
      <c r="H5"/>
    </row>
    <row r="6" spans="1:8" ht="12.75">
      <c r="A6" s="182" t="s">
        <v>156</v>
      </c>
      <c r="B6" s="151">
        <v>771</v>
      </c>
      <c r="C6" s="155">
        <v>8424102</v>
      </c>
      <c r="D6"/>
      <c r="E6"/>
      <c r="F6"/>
      <c r="G6"/>
      <c r="H6"/>
    </row>
    <row r="7" spans="1:8" ht="12.75">
      <c r="A7" s="187" t="s">
        <v>6</v>
      </c>
      <c r="B7" s="157">
        <v>731</v>
      </c>
      <c r="C7" s="161">
        <v>1346293</v>
      </c>
      <c r="D7"/>
      <c r="E7"/>
      <c r="F7"/>
      <c r="G7"/>
      <c r="H7"/>
    </row>
    <row r="8" spans="1:8" ht="12.75">
      <c r="A8" s="187" t="s">
        <v>24</v>
      </c>
      <c r="B8" s="157">
        <v>78</v>
      </c>
      <c r="C8" s="161">
        <v>1081487</v>
      </c>
      <c r="D8"/>
      <c r="E8"/>
      <c r="F8"/>
      <c r="G8"/>
      <c r="H8"/>
    </row>
    <row r="9" spans="1:8" ht="12.75">
      <c r="A9" s="187" t="s">
        <v>8</v>
      </c>
      <c r="B9" s="157">
        <v>67</v>
      </c>
      <c r="C9" s="161">
        <v>1113114</v>
      </c>
      <c r="D9"/>
      <c r="E9"/>
      <c r="F9"/>
      <c r="G9"/>
      <c r="H9"/>
    </row>
    <row r="10" spans="1:8" ht="12.75">
      <c r="A10" s="187" t="s">
        <v>9</v>
      </c>
      <c r="B10" s="157">
        <v>88</v>
      </c>
      <c r="C10" s="161">
        <v>2126769</v>
      </c>
      <c r="D10"/>
      <c r="E10"/>
      <c r="F10"/>
      <c r="G10"/>
      <c r="H10"/>
    </row>
    <row r="11" spans="1:8" ht="12.75">
      <c r="A11" s="187" t="s">
        <v>10</v>
      </c>
      <c r="B11" s="157">
        <v>102</v>
      </c>
      <c r="C11" s="161">
        <v>593121</v>
      </c>
      <c r="D11"/>
      <c r="E11"/>
      <c r="F11"/>
      <c r="G11"/>
      <c r="H11"/>
    </row>
    <row r="12" spans="1:8" ht="12.75">
      <c r="A12" s="187" t="s">
        <v>11</v>
      </c>
      <c r="B12" s="157">
        <v>2248</v>
      </c>
      <c r="C12" s="161">
        <v>2558463</v>
      </c>
      <c r="D12"/>
      <c r="E12"/>
      <c r="F12"/>
      <c r="G12"/>
      <c r="H12"/>
    </row>
    <row r="13" spans="1:8" ht="12.75">
      <c r="A13" s="187" t="s">
        <v>152</v>
      </c>
      <c r="B13" s="157">
        <v>919</v>
      </c>
      <c r="C13" s="161">
        <v>2115334</v>
      </c>
      <c r="D13"/>
      <c r="E13"/>
      <c r="F13"/>
      <c r="G13"/>
      <c r="H13"/>
    </row>
    <row r="14" spans="1:8" ht="12.75">
      <c r="A14" s="187" t="s">
        <v>12</v>
      </c>
      <c r="B14" s="157">
        <v>947</v>
      </c>
      <c r="C14" s="161">
        <v>7539618</v>
      </c>
      <c r="D14"/>
      <c r="E14"/>
      <c r="F14"/>
      <c r="G14"/>
      <c r="H14"/>
    </row>
    <row r="15" spans="1:8" ht="12.75">
      <c r="A15" s="187" t="s">
        <v>13</v>
      </c>
      <c r="B15" s="157">
        <v>542</v>
      </c>
      <c r="C15" s="161">
        <v>5117190</v>
      </c>
      <c r="D15"/>
      <c r="E15"/>
      <c r="F15"/>
      <c r="G15"/>
      <c r="H15"/>
    </row>
    <row r="16" spans="1:8" ht="12.75">
      <c r="A16" s="187" t="s">
        <v>25</v>
      </c>
      <c r="B16" s="157">
        <v>385</v>
      </c>
      <c r="C16" s="161">
        <v>1109367</v>
      </c>
      <c r="D16"/>
      <c r="E16"/>
      <c r="F16"/>
      <c r="G16"/>
      <c r="H16"/>
    </row>
    <row r="17" spans="1:8" ht="12.75">
      <c r="A17" s="187" t="s">
        <v>14</v>
      </c>
      <c r="B17" s="157">
        <v>315</v>
      </c>
      <c r="C17" s="161">
        <v>2795422</v>
      </c>
      <c r="D17"/>
      <c r="E17"/>
      <c r="F17"/>
      <c r="G17"/>
      <c r="H17"/>
    </row>
    <row r="18" spans="1:8" ht="12.75">
      <c r="A18" s="187" t="s">
        <v>15</v>
      </c>
      <c r="B18" s="157">
        <v>179</v>
      </c>
      <c r="C18" s="161">
        <v>6489680</v>
      </c>
      <c r="D18"/>
      <c r="E18"/>
      <c r="F18"/>
      <c r="G18"/>
      <c r="H18"/>
    </row>
    <row r="19" spans="1:8" ht="12.75">
      <c r="A19" s="187" t="s">
        <v>26</v>
      </c>
      <c r="B19" s="157">
        <v>45</v>
      </c>
      <c r="C19" s="161">
        <v>1470069</v>
      </c>
      <c r="D19"/>
      <c r="E19"/>
      <c r="F19"/>
      <c r="G19"/>
      <c r="H19"/>
    </row>
    <row r="20" spans="1:8" ht="12.75">
      <c r="A20" s="187" t="s">
        <v>95</v>
      </c>
      <c r="B20" s="157">
        <v>272</v>
      </c>
      <c r="C20" s="161">
        <v>642051</v>
      </c>
      <c r="D20"/>
      <c r="E20"/>
      <c r="F20"/>
      <c r="G20"/>
      <c r="H20"/>
    </row>
    <row r="21" spans="1:8" ht="12.75">
      <c r="A21" s="187" t="s">
        <v>141</v>
      </c>
      <c r="B21" s="157">
        <v>251</v>
      </c>
      <c r="C21" s="161">
        <v>2184606</v>
      </c>
      <c r="D21"/>
      <c r="E21"/>
      <c r="F21"/>
      <c r="G21"/>
      <c r="H21"/>
    </row>
    <row r="22" spans="1:8" ht="12.75">
      <c r="A22" s="187" t="s">
        <v>16</v>
      </c>
      <c r="B22" s="157">
        <v>174</v>
      </c>
      <c r="C22" s="161">
        <v>322955</v>
      </c>
      <c r="D22"/>
      <c r="E22"/>
      <c r="F22"/>
      <c r="G22"/>
      <c r="H22" s="85"/>
    </row>
    <row r="23" spans="1:8" ht="12.75">
      <c r="A23" s="187" t="s">
        <v>158</v>
      </c>
      <c r="B23" s="157">
        <v>1</v>
      </c>
      <c r="C23" s="161">
        <v>82376</v>
      </c>
      <c r="D23"/>
      <c r="E23"/>
      <c r="F23"/>
      <c r="G23"/>
      <c r="H23"/>
    </row>
    <row r="24" spans="1:8" ht="12.75">
      <c r="A24" s="187" t="s">
        <v>157</v>
      </c>
      <c r="B24" s="157">
        <v>1</v>
      </c>
      <c r="C24" s="161">
        <v>78476</v>
      </c>
      <c r="D24"/>
      <c r="E24"/>
      <c r="F24"/>
      <c r="G24"/>
      <c r="H24"/>
    </row>
    <row r="25" spans="1:8" ht="12.75">
      <c r="A25" s="187"/>
      <c r="B25" s="157"/>
      <c r="C25" s="161"/>
      <c r="D25"/>
      <c r="E25"/>
      <c r="F25"/>
      <c r="G25"/>
      <c r="H25"/>
    </row>
    <row r="26" spans="1:8" ht="13.5" thickBot="1">
      <c r="A26" s="175" t="s">
        <v>27</v>
      </c>
      <c r="B26" s="176">
        <f>SUM(B6:B24)</f>
        <v>8116</v>
      </c>
      <c r="C26" s="177">
        <f>SUM(C6:C24)</f>
        <v>47190493</v>
      </c>
      <c r="D26"/>
      <c r="E26"/>
      <c r="F26"/>
      <c r="G26"/>
      <c r="H26"/>
    </row>
    <row r="27" spans="1:8" ht="12.75">
      <c r="A27" s="192" t="s">
        <v>468</v>
      </c>
      <c r="B27" s="192"/>
      <c r="C27" s="192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D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6"/>
  <sheetViews>
    <sheetView showGridLines="0" view="pageBreakPreview" zoomScale="75" zoomScaleNormal="75" zoomScaleSheetLayoutView="75" workbookViewId="0" topLeftCell="A31">
      <selection activeCell="A45" sqref="A45:IV45"/>
    </sheetView>
  </sheetViews>
  <sheetFormatPr defaultColWidth="11.421875" defaultRowHeight="12.75"/>
  <cols>
    <col min="1" max="1" width="11.7109375" style="32" customWidth="1"/>
    <col min="2" max="2" width="15.28125" style="32" customWidth="1"/>
    <col min="3" max="3" width="15.7109375" style="32" customWidth="1"/>
    <col min="4" max="4" width="13.8515625" style="32" customWidth="1"/>
    <col min="5" max="5" width="11.421875" style="32" customWidth="1"/>
    <col min="6" max="6" width="11.7109375" style="32" customWidth="1"/>
    <col min="7" max="7" width="14.8515625" style="32" customWidth="1"/>
    <col min="8" max="8" width="17.140625" style="32" customWidth="1"/>
    <col min="9" max="9" width="16.140625" style="32" customWidth="1"/>
    <col min="10" max="10" width="18.7109375" style="32" customWidth="1"/>
    <col min="11" max="11" width="12.7109375" style="32" customWidth="1"/>
    <col min="12" max="12" width="12.57421875" style="32" customWidth="1"/>
    <col min="13" max="13" width="14.28125" style="32" customWidth="1"/>
    <col min="14" max="14" width="12.7109375" style="32" customWidth="1"/>
    <col min="15" max="15" width="15.421875" style="32" customWidth="1"/>
    <col min="16" max="16" width="15.140625" style="32" customWidth="1"/>
    <col min="17" max="17" width="14.28125" style="32" customWidth="1"/>
    <col min="18" max="18" width="13.7109375" style="32" customWidth="1"/>
    <col min="19" max="19" width="10.57421875" style="32" customWidth="1"/>
    <col min="20" max="20" width="13.28125" style="32" customWidth="1"/>
    <col min="21" max="21" width="11.28125" style="32" customWidth="1"/>
    <col min="22" max="22" width="12.00390625" style="32" customWidth="1"/>
    <col min="23" max="23" width="12.140625" style="32" customWidth="1"/>
    <col min="24" max="24" width="11.8515625" style="32" customWidth="1"/>
    <col min="25" max="25" width="30.7109375" style="32" customWidth="1"/>
    <col min="26" max="26" width="11.28125" style="32" customWidth="1"/>
    <col min="27" max="27" width="11.7109375" style="32" customWidth="1"/>
    <col min="28" max="28" width="10.7109375" style="32" customWidth="1"/>
    <col min="29" max="29" width="17.7109375" style="32" customWidth="1"/>
    <col min="30" max="30" width="8.57421875" style="32" customWidth="1"/>
    <col min="31" max="31" width="8.140625" style="32" customWidth="1"/>
    <col min="32" max="32" width="9.7109375" style="32" customWidth="1"/>
    <col min="33" max="33" width="10.7109375" style="32" customWidth="1"/>
    <col min="34" max="16384" width="11.421875" style="32" customWidth="1"/>
  </cols>
  <sheetData>
    <row r="1" spans="1:13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584" t="s">
        <v>238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</row>
    <row r="5" spans="1:13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</row>
    <row r="6" spans="1:13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ht="12.75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579" t="s">
        <v>30</v>
      </c>
      <c r="M7" s="589" t="s">
        <v>228</v>
      </c>
    </row>
    <row r="8" spans="1:49" ht="12.75">
      <c r="A8" s="577"/>
      <c r="B8" s="574"/>
      <c r="C8" s="543" t="s">
        <v>395</v>
      </c>
      <c r="D8" s="580" t="s">
        <v>432</v>
      </c>
      <c r="E8" s="543" t="s">
        <v>433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574"/>
      <c r="M8" s="590"/>
      <c r="AC8" s="546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7"/>
    </row>
    <row r="9" spans="1:49" ht="12.75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574"/>
      <c r="M9" s="590"/>
      <c r="AC9" s="115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 ht="15" customHeight="1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575"/>
      <c r="M10" s="591"/>
      <c r="X10"/>
      <c r="Y10"/>
      <c r="Z10"/>
      <c r="AA10"/>
      <c r="AC10" s="542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7"/>
    </row>
    <row r="11" spans="1:49" ht="13.5">
      <c r="A11" s="204">
        <v>2002</v>
      </c>
      <c r="B11" s="205">
        <v>18785.6</v>
      </c>
      <c r="C11" s="205">
        <v>1174.6</v>
      </c>
      <c r="D11" s="205">
        <v>1117</v>
      </c>
      <c r="E11" s="205">
        <v>57.6</v>
      </c>
      <c r="F11" s="205">
        <v>3430.2250000000004</v>
      </c>
      <c r="G11" s="205">
        <v>489.575</v>
      </c>
      <c r="H11" s="205">
        <v>132.3</v>
      </c>
      <c r="I11" s="205">
        <v>253.525</v>
      </c>
      <c r="J11" s="205">
        <v>231.6</v>
      </c>
      <c r="K11" s="205">
        <v>2189.3</v>
      </c>
      <c r="L11" s="205">
        <v>11357.85</v>
      </c>
      <c r="M11" s="206">
        <v>633.6249999999982</v>
      </c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57"/>
    </row>
    <row r="12" spans="1:49" ht="13.5">
      <c r="A12" s="204">
        <v>2003</v>
      </c>
      <c r="B12" s="205">
        <v>19538.1</v>
      </c>
      <c r="C12" s="205">
        <v>1172.425</v>
      </c>
      <c r="D12" s="205">
        <v>1120.45</v>
      </c>
      <c r="E12" s="205">
        <v>51.975</v>
      </c>
      <c r="F12" s="205">
        <v>3455.3</v>
      </c>
      <c r="G12" s="205">
        <v>504</v>
      </c>
      <c r="H12" s="205">
        <v>126.375</v>
      </c>
      <c r="I12" s="205">
        <v>240.925</v>
      </c>
      <c r="J12" s="205">
        <v>254.1</v>
      </c>
      <c r="K12" s="205">
        <v>2312.375</v>
      </c>
      <c r="L12" s="205">
        <v>11954.524999999998</v>
      </c>
      <c r="M12" s="206">
        <v>643.4750000000022</v>
      </c>
      <c r="N12" s="90"/>
      <c r="O12"/>
      <c r="P12"/>
      <c r="Q12"/>
      <c r="R12"/>
      <c r="S12"/>
      <c r="T12"/>
      <c r="U12"/>
      <c r="V12"/>
      <c r="W12"/>
      <c r="X12"/>
      <c r="Y12"/>
      <c r="Z12"/>
      <c r="AA12"/>
      <c r="AC12" s="116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57"/>
    </row>
    <row r="13" spans="1:49" ht="13.5">
      <c r="A13" s="204">
        <v>2004</v>
      </c>
      <c r="B13" s="205">
        <v>20184.4</v>
      </c>
      <c r="C13" s="205">
        <v>1167.625</v>
      </c>
      <c r="D13" s="205">
        <v>1112.225</v>
      </c>
      <c r="E13" s="205">
        <v>55.4</v>
      </c>
      <c r="F13" s="205">
        <v>3458.3</v>
      </c>
      <c r="G13" s="205">
        <v>508.05</v>
      </c>
      <c r="H13" s="205">
        <v>122.45</v>
      </c>
      <c r="I13" s="205">
        <v>266.475</v>
      </c>
      <c r="J13" s="205">
        <v>239.85</v>
      </c>
      <c r="K13" s="205">
        <v>2462.45</v>
      </c>
      <c r="L13" s="205">
        <v>12490.475</v>
      </c>
      <c r="M13" s="206">
        <v>605.5500000000011</v>
      </c>
      <c r="N13" s="90"/>
      <c r="O13" s="62"/>
      <c r="P13" s="62"/>
      <c r="Q13" s="62"/>
      <c r="R13" s="62"/>
      <c r="S13" s="62"/>
      <c r="T13" s="62"/>
      <c r="U13" s="62"/>
      <c r="V13" s="62"/>
      <c r="W13" s="62"/>
      <c r="X13"/>
      <c r="Y13"/>
      <c r="Z13"/>
      <c r="AA13"/>
      <c r="AC13" s="116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57"/>
    </row>
    <row r="14" spans="1:49" ht="13.5">
      <c r="A14" s="207">
        <v>2005</v>
      </c>
      <c r="B14" s="205">
        <v>20885.7</v>
      </c>
      <c r="C14" s="205">
        <v>1108.2</v>
      </c>
      <c r="D14" s="205">
        <v>1046.325</v>
      </c>
      <c r="E14" s="205">
        <v>61.875</v>
      </c>
      <c r="F14" s="205">
        <v>3441.1749999999997</v>
      </c>
      <c r="G14" s="205">
        <v>520.85</v>
      </c>
      <c r="H14" s="205">
        <v>131.275</v>
      </c>
      <c r="I14" s="205">
        <v>251</v>
      </c>
      <c r="J14" s="205">
        <v>236.025</v>
      </c>
      <c r="K14" s="205">
        <v>2509.15</v>
      </c>
      <c r="L14" s="205">
        <v>13009.25</v>
      </c>
      <c r="M14" s="206">
        <v>817.9250000000011</v>
      </c>
      <c r="N14" s="90"/>
      <c r="O14" s="62"/>
      <c r="P14" s="62"/>
      <c r="Q14" s="62"/>
      <c r="R14" s="62"/>
      <c r="S14" s="62"/>
      <c r="T14" s="62"/>
      <c r="U14" s="62"/>
      <c r="V14" s="62"/>
      <c r="W14" s="62"/>
      <c r="X14"/>
      <c r="Y14"/>
      <c r="Z14"/>
      <c r="AA14"/>
      <c r="AC14" s="116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57"/>
    </row>
    <row r="15" spans="1:49" ht="13.5">
      <c r="A15" s="204">
        <v>2006</v>
      </c>
      <c r="B15" s="205">
        <v>21584.8</v>
      </c>
      <c r="C15" s="205">
        <v>1035.025</v>
      </c>
      <c r="D15" s="205">
        <v>980.075</v>
      </c>
      <c r="E15" s="205">
        <v>54.95</v>
      </c>
      <c r="F15" s="205">
        <v>3438.3250000000003</v>
      </c>
      <c r="G15" s="205">
        <v>527.375</v>
      </c>
      <c r="H15" s="205">
        <v>120.025</v>
      </c>
      <c r="I15" s="205">
        <v>245.15</v>
      </c>
      <c r="J15" s="205">
        <v>216.875</v>
      </c>
      <c r="K15" s="205">
        <v>2704.5750000000003</v>
      </c>
      <c r="L15" s="205">
        <v>13675.1</v>
      </c>
      <c r="M15" s="206">
        <v>731.774999999996</v>
      </c>
      <c r="N15" s="90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16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57"/>
    </row>
    <row r="16" spans="1:49" ht="13.5" customHeight="1" thickBot="1">
      <c r="A16" s="204">
        <v>2007</v>
      </c>
      <c r="B16" s="205">
        <v>22189.9</v>
      </c>
      <c r="C16" s="205">
        <f>SUM(D16:E16)</f>
        <v>1022.3</v>
      </c>
      <c r="D16" s="205">
        <v>966.9</v>
      </c>
      <c r="E16" s="205">
        <v>55.4</v>
      </c>
      <c r="F16" s="205">
        <v>3397.425</v>
      </c>
      <c r="G16" s="205">
        <v>529</v>
      </c>
      <c r="H16" s="205">
        <v>111.275</v>
      </c>
      <c r="I16" s="205">
        <v>237.375</v>
      </c>
      <c r="J16" s="205">
        <v>232.85</v>
      </c>
      <c r="K16" s="205">
        <v>2880.7</v>
      </c>
      <c r="L16" s="205">
        <v>14185.075</v>
      </c>
      <c r="M16" s="206">
        <v>704</v>
      </c>
      <c r="N16" s="90"/>
      <c r="O16" s="63"/>
      <c r="P16" s="63"/>
      <c r="Q16" s="63"/>
      <c r="R16" s="63"/>
      <c r="S16" s="63"/>
      <c r="T16" s="63"/>
      <c r="U16" s="63"/>
      <c r="V16" s="63"/>
      <c r="W16" s="63"/>
      <c r="X16"/>
      <c r="Y16"/>
      <c r="Z16"/>
      <c r="AA16"/>
      <c r="AC16" s="116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57"/>
    </row>
    <row r="17" spans="1:26" ht="13.5" customHeight="1">
      <c r="A17" s="557" t="s">
        <v>468</v>
      </c>
      <c r="B17" s="557"/>
      <c r="C17" s="557"/>
      <c r="D17" s="212"/>
      <c r="E17" s="213"/>
      <c r="F17" s="213"/>
      <c r="G17" s="214"/>
      <c r="H17" s="213"/>
      <c r="I17" s="213"/>
      <c r="J17" s="213"/>
      <c r="K17" s="213"/>
      <c r="L17" s="213"/>
      <c r="M17" s="214"/>
      <c r="N17" s="90"/>
      <c r="O17" s="63"/>
      <c r="P17" s="63"/>
      <c r="Q17" s="63"/>
      <c r="R17" s="63"/>
      <c r="S17" s="63"/>
      <c r="T17" s="63"/>
      <c r="U17" s="63"/>
      <c r="V17" s="63"/>
      <c r="W17" s="63"/>
      <c r="X17"/>
      <c r="Y17"/>
      <c r="Z17"/>
    </row>
    <row r="18" spans="1:26" ht="13.5" customHeight="1">
      <c r="A18" s="102"/>
      <c r="B18" s="65"/>
      <c r="C18" s="452"/>
      <c r="D18" s="64"/>
      <c r="E18" s="113"/>
      <c r="F18" s="113"/>
      <c r="G18" s="114"/>
      <c r="H18" s="113"/>
      <c r="I18" s="113"/>
      <c r="J18" s="113"/>
      <c r="K18" s="113"/>
      <c r="L18" s="113"/>
      <c r="M18" s="114"/>
      <c r="N18" s="90"/>
      <c r="O18" s="63"/>
      <c r="P18" s="63"/>
      <c r="Q18" s="63"/>
      <c r="R18" s="63"/>
      <c r="S18" s="63"/>
      <c r="T18" s="63"/>
      <c r="U18" s="63"/>
      <c r="V18" s="63"/>
      <c r="W18" s="63"/>
      <c r="X18"/>
      <c r="Y18"/>
      <c r="Z18"/>
    </row>
    <row r="19" spans="1:26" ht="13.5" customHeight="1" thickBot="1">
      <c r="A19" s="102"/>
      <c r="B19" s="65"/>
      <c r="C19" s="64"/>
      <c r="D19" s="64"/>
      <c r="E19" s="113"/>
      <c r="F19" s="113"/>
      <c r="G19" s="114"/>
      <c r="H19" s="113"/>
      <c r="I19" s="113"/>
      <c r="J19" s="113"/>
      <c r="K19" s="113"/>
      <c r="L19" s="113"/>
      <c r="M19" s="114"/>
      <c r="N19" s="90"/>
      <c r="O19" s="63"/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6" t="s">
        <v>1</v>
      </c>
      <c r="B20" s="579" t="s">
        <v>3</v>
      </c>
      <c r="C20" s="586" t="s">
        <v>169</v>
      </c>
      <c r="D20" s="587"/>
      <c r="E20" s="588"/>
      <c r="F20" s="586" t="s">
        <v>28</v>
      </c>
      <c r="G20" s="587"/>
      <c r="H20" s="587"/>
      <c r="I20" s="587"/>
      <c r="J20" s="587"/>
      <c r="K20" s="587"/>
      <c r="L20" s="587"/>
      <c r="M20" s="587"/>
      <c r="N20" s="592" t="s">
        <v>29</v>
      </c>
      <c r="O20" s="592" t="s">
        <v>442</v>
      </c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43" t="s">
        <v>435</v>
      </c>
      <c r="D21" s="580" t="s">
        <v>438</v>
      </c>
      <c r="E21" s="580" t="s">
        <v>319</v>
      </c>
      <c r="F21" s="543" t="s">
        <v>68</v>
      </c>
      <c r="G21" s="581" t="s">
        <v>224</v>
      </c>
      <c r="H21" s="551" t="s">
        <v>439</v>
      </c>
      <c r="I21" s="551" t="s">
        <v>418</v>
      </c>
      <c r="J21" s="551" t="s">
        <v>440</v>
      </c>
      <c r="K21" s="580" t="s">
        <v>441</v>
      </c>
      <c r="L21" s="580" t="s">
        <v>389</v>
      </c>
      <c r="M21" s="595" t="s">
        <v>367</v>
      </c>
      <c r="N21" s="593"/>
      <c r="O21" s="593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13.5" customHeight="1">
      <c r="A22" s="577"/>
      <c r="B22" s="574"/>
      <c r="C22" s="574"/>
      <c r="D22" s="581"/>
      <c r="E22" s="581"/>
      <c r="F22" s="574"/>
      <c r="G22" s="544"/>
      <c r="H22" s="551"/>
      <c r="I22" s="551"/>
      <c r="J22" s="551"/>
      <c r="K22" s="581"/>
      <c r="L22" s="581"/>
      <c r="M22" s="596"/>
      <c r="N22" s="593"/>
      <c r="O22" s="59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57.75" customHeight="1" thickBot="1">
      <c r="A23" s="578"/>
      <c r="B23" s="575"/>
      <c r="C23" s="575"/>
      <c r="D23" s="582"/>
      <c r="E23" s="582"/>
      <c r="F23" s="575"/>
      <c r="G23" s="545"/>
      <c r="H23" s="552"/>
      <c r="I23" s="552"/>
      <c r="J23" s="552"/>
      <c r="K23" s="582"/>
      <c r="L23" s="582"/>
      <c r="M23" s="597"/>
      <c r="N23" s="594"/>
      <c r="O23" s="594"/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26" ht="13.5" customHeight="1">
      <c r="A24" s="204" t="s">
        <v>434</v>
      </c>
      <c r="B24" s="205">
        <v>22848.25</v>
      </c>
      <c r="C24" s="205">
        <v>851.2</v>
      </c>
      <c r="D24" s="205">
        <v>863.775</v>
      </c>
      <c r="E24" s="205">
        <v>50.525</v>
      </c>
      <c r="F24" s="205">
        <v>3151.7</v>
      </c>
      <c r="G24" s="205">
        <v>479.675</v>
      </c>
      <c r="H24" s="205">
        <v>61.4</v>
      </c>
      <c r="I24" s="205">
        <v>113.575</v>
      </c>
      <c r="J24" s="205">
        <v>49.575</v>
      </c>
      <c r="K24" s="205">
        <v>110.4</v>
      </c>
      <c r="L24" s="205">
        <v>188.825</v>
      </c>
      <c r="M24" s="205">
        <v>57.225</v>
      </c>
      <c r="N24" s="205">
        <v>2877.8</v>
      </c>
      <c r="O24" s="203">
        <v>447</v>
      </c>
      <c r="P24" s="63"/>
      <c r="Q24" s="63"/>
      <c r="R24" s="63"/>
      <c r="S24" s="63"/>
      <c r="T24" s="63"/>
      <c r="U24" s="63"/>
      <c r="V24" s="63"/>
      <c r="W24" s="63"/>
      <c r="X24"/>
      <c r="Y24"/>
      <c r="Z24"/>
    </row>
    <row r="25" spans="1:15" s="57" customFormat="1" ht="12.75">
      <c r="A25" s="204">
        <v>2009</v>
      </c>
      <c r="B25" s="205">
        <v>23037.475</v>
      </c>
      <c r="C25" s="205">
        <v>979.3</v>
      </c>
      <c r="D25" s="205">
        <v>895.2</v>
      </c>
      <c r="E25" s="205">
        <v>46.475</v>
      </c>
      <c r="F25" s="205">
        <v>2862.5</v>
      </c>
      <c r="G25" s="205">
        <v>467.6</v>
      </c>
      <c r="H25" s="205">
        <v>50.85</v>
      </c>
      <c r="I25" s="205">
        <v>94.3</v>
      </c>
      <c r="J25" s="205">
        <v>53.75</v>
      </c>
      <c r="K25" s="205">
        <v>108.15</v>
      </c>
      <c r="L25" s="205">
        <v>156.325</v>
      </c>
      <c r="M25" s="205">
        <v>59.2</v>
      </c>
      <c r="N25" s="205">
        <v>2558.825</v>
      </c>
      <c r="O25" s="206">
        <v>453.325</v>
      </c>
    </row>
    <row r="26" spans="1:15" s="57" customFormat="1" ht="12.75">
      <c r="A26" s="204">
        <v>2010</v>
      </c>
      <c r="B26" s="205">
        <v>23088.875</v>
      </c>
      <c r="C26" s="205">
        <v>1011.9</v>
      </c>
      <c r="D26" s="205">
        <v>931.2</v>
      </c>
      <c r="E26" s="205">
        <v>41.65</v>
      </c>
      <c r="F26" s="205">
        <v>2612.675</v>
      </c>
      <c r="G26" s="205">
        <v>438.425</v>
      </c>
      <c r="H26" s="205">
        <v>59.425</v>
      </c>
      <c r="I26" s="205">
        <v>73.875</v>
      </c>
      <c r="J26" s="205">
        <v>49.95</v>
      </c>
      <c r="K26" s="205">
        <v>103.775</v>
      </c>
      <c r="L26" s="205">
        <v>117.6</v>
      </c>
      <c r="M26" s="205">
        <v>58.075</v>
      </c>
      <c r="N26" s="205">
        <v>2158.15</v>
      </c>
      <c r="O26" s="206">
        <v>418.775</v>
      </c>
    </row>
    <row r="27" spans="1:15" ht="13.5" thickBot="1">
      <c r="A27" s="451">
        <v>2011</v>
      </c>
      <c r="B27" s="205">
        <v>23103.575</v>
      </c>
      <c r="C27" s="205">
        <v>993.225</v>
      </c>
      <c r="D27" s="205">
        <v>914.675</v>
      </c>
      <c r="E27" s="205">
        <v>38.075</v>
      </c>
      <c r="F27" s="205">
        <v>2525.825</v>
      </c>
      <c r="G27" s="205">
        <v>439.575</v>
      </c>
      <c r="H27" s="205">
        <v>59.925</v>
      </c>
      <c r="I27" s="205">
        <v>75.85</v>
      </c>
      <c r="J27" s="205">
        <v>42.45</v>
      </c>
      <c r="K27" s="205">
        <v>84.2</v>
      </c>
      <c r="L27" s="205">
        <v>111.725</v>
      </c>
      <c r="M27" s="205">
        <v>52.3</v>
      </c>
      <c r="N27" s="209">
        <v>1837.95</v>
      </c>
      <c r="O27" s="210">
        <v>428.625</v>
      </c>
    </row>
    <row r="28" spans="1:26" ht="13.5" customHeight="1">
      <c r="A28" s="557" t="s">
        <v>468</v>
      </c>
      <c r="B28" s="557"/>
      <c r="C28" s="557"/>
      <c r="D28" s="212"/>
      <c r="E28" s="213"/>
      <c r="F28" s="213"/>
      <c r="G28" s="214"/>
      <c r="H28" s="213"/>
      <c r="I28" s="213"/>
      <c r="J28" s="213"/>
      <c r="K28" s="213"/>
      <c r="L28" s="213"/>
      <c r="M28" s="214"/>
      <c r="N28" s="90"/>
      <c r="O28" s="63"/>
      <c r="P28" s="63"/>
      <c r="Q28" s="63"/>
      <c r="R28" s="63"/>
      <c r="S28" s="63"/>
      <c r="T28" s="63"/>
      <c r="U28" s="63"/>
      <c r="V28" s="63"/>
      <c r="W28" s="63"/>
      <c r="X28"/>
      <c r="Y28"/>
      <c r="Z28"/>
    </row>
    <row r="29" spans="1:13" ht="12.75">
      <c r="A29" s="555" t="s">
        <v>436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</row>
    <row r="30" ht="12.75">
      <c r="A30" s="32" t="s">
        <v>437</v>
      </c>
    </row>
    <row r="31" ht="13.5" thickBot="1"/>
    <row r="32" spans="1:12" s="145" customFormat="1" ht="13.5" thickBot="1">
      <c r="A32" s="602" t="s">
        <v>219</v>
      </c>
      <c r="B32" s="549"/>
      <c r="C32" s="549"/>
      <c r="D32" s="549"/>
      <c r="E32" s="549"/>
      <c r="G32" s="549" t="s">
        <v>219</v>
      </c>
      <c r="H32" s="549"/>
      <c r="I32" s="549"/>
      <c r="J32" s="549"/>
      <c r="K32" s="549"/>
      <c r="L32" s="549"/>
    </row>
    <row r="33" spans="1:12" s="145" customFormat="1" ht="51" customHeight="1">
      <c r="A33" s="576" t="s">
        <v>1</v>
      </c>
      <c r="B33" s="598" t="s">
        <v>200</v>
      </c>
      <c r="C33" s="550" t="s">
        <v>443</v>
      </c>
      <c r="D33" s="553" t="s">
        <v>430</v>
      </c>
      <c r="E33" s="601" t="s">
        <v>234</v>
      </c>
      <c r="G33" s="576" t="s">
        <v>1</v>
      </c>
      <c r="H33" s="550" t="s">
        <v>371</v>
      </c>
      <c r="I33" s="550" t="s">
        <v>372</v>
      </c>
      <c r="J33" s="550" t="s">
        <v>373</v>
      </c>
      <c r="K33" s="550" t="s">
        <v>374</v>
      </c>
      <c r="L33" s="601" t="s">
        <v>375</v>
      </c>
    </row>
    <row r="34" spans="1:12" s="145" customFormat="1" ht="12.75">
      <c r="A34" s="577"/>
      <c r="B34" s="599"/>
      <c r="C34" s="551"/>
      <c r="D34" s="544"/>
      <c r="E34" s="590"/>
      <c r="G34" s="577"/>
      <c r="H34" s="551"/>
      <c r="I34" s="551"/>
      <c r="J34" s="551"/>
      <c r="K34" s="551"/>
      <c r="L34" s="590"/>
    </row>
    <row r="35" spans="1:12" s="145" customFormat="1" ht="12.75">
      <c r="A35" s="577"/>
      <c r="B35" s="599"/>
      <c r="C35" s="551"/>
      <c r="D35" s="544"/>
      <c r="E35" s="590"/>
      <c r="G35" s="577"/>
      <c r="H35" s="551"/>
      <c r="I35" s="551"/>
      <c r="J35" s="551"/>
      <c r="K35" s="551"/>
      <c r="L35" s="590"/>
    </row>
    <row r="36" spans="1:12" s="145" customFormat="1" ht="13.5" thickBot="1">
      <c r="A36" s="578"/>
      <c r="B36" s="600"/>
      <c r="C36" s="552"/>
      <c r="D36" s="545"/>
      <c r="E36" s="591"/>
      <c r="G36" s="578"/>
      <c r="H36" s="552"/>
      <c r="I36" s="552"/>
      <c r="J36" s="552"/>
      <c r="K36" s="552"/>
      <c r="L36" s="591"/>
    </row>
    <row r="37" spans="1:12" s="145" customFormat="1" ht="12.75">
      <c r="A37" s="487">
        <v>2002</v>
      </c>
      <c r="B37" s="219">
        <v>16.875</v>
      </c>
      <c r="C37" s="219">
        <v>62.45</v>
      </c>
      <c r="D37" s="219">
        <v>32.175</v>
      </c>
      <c r="E37" s="230">
        <v>64.7</v>
      </c>
      <c r="G37" s="204" t="s">
        <v>434</v>
      </c>
      <c r="H37" s="219">
        <v>127.05</v>
      </c>
      <c r="I37" s="219">
        <v>42</v>
      </c>
      <c r="J37" s="219">
        <v>6.575</v>
      </c>
      <c r="K37" s="219">
        <v>71.35</v>
      </c>
      <c r="L37" s="453">
        <v>7.125</v>
      </c>
    </row>
    <row r="38" spans="1:12" s="145" customFormat="1" ht="12.75">
      <c r="A38" s="487">
        <v>2003</v>
      </c>
      <c r="B38" s="219">
        <v>19.325</v>
      </c>
      <c r="C38" s="219">
        <v>63.025</v>
      </c>
      <c r="D38" s="219">
        <v>41.45</v>
      </c>
      <c r="E38" s="230">
        <v>75.075</v>
      </c>
      <c r="G38" s="487">
        <v>2009</v>
      </c>
      <c r="H38" s="219">
        <v>141.35</v>
      </c>
      <c r="I38" s="219">
        <v>42.525</v>
      </c>
      <c r="J38" s="219">
        <v>8.35</v>
      </c>
      <c r="K38" s="219">
        <v>83.125</v>
      </c>
      <c r="L38" s="230">
        <v>7.325</v>
      </c>
    </row>
    <row r="39" spans="1:12" s="145" customFormat="1" ht="12.75">
      <c r="A39" s="487">
        <v>2004</v>
      </c>
      <c r="B39" s="219">
        <v>19.85</v>
      </c>
      <c r="C39" s="219">
        <v>67.3</v>
      </c>
      <c r="D39" s="219">
        <v>41.375</v>
      </c>
      <c r="E39" s="230">
        <v>79.25</v>
      </c>
      <c r="G39" s="487">
        <v>2010</v>
      </c>
      <c r="H39" s="219">
        <v>127.075</v>
      </c>
      <c r="I39" s="219">
        <v>45.925</v>
      </c>
      <c r="J39" s="219">
        <v>7.65</v>
      </c>
      <c r="K39" s="219">
        <v>68.45</v>
      </c>
      <c r="L39" s="230">
        <v>5.1</v>
      </c>
    </row>
    <row r="40" spans="1:12" s="145" customFormat="1" ht="13.5" thickBot="1">
      <c r="A40" s="493">
        <v>2005</v>
      </c>
      <c r="B40" s="219">
        <v>18.6</v>
      </c>
      <c r="C40" s="219">
        <v>72.675</v>
      </c>
      <c r="D40" s="219">
        <v>37.35</v>
      </c>
      <c r="E40" s="230">
        <v>94.1</v>
      </c>
      <c r="F40" s="490"/>
      <c r="G40" s="489">
        <v>2011</v>
      </c>
      <c r="H40" s="220">
        <v>138.825</v>
      </c>
      <c r="I40" s="220">
        <v>45.1</v>
      </c>
      <c r="J40" s="220">
        <v>5.825</v>
      </c>
      <c r="K40" s="220">
        <v>81.275</v>
      </c>
      <c r="L40" s="233">
        <v>6.6</v>
      </c>
    </row>
    <row r="41" spans="1:38" s="145" customFormat="1" ht="12.75" customHeight="1">
      <c r="A41" s="487">
        <v>2006</v>
      </c>
      <c r="B41" s="219">
        <v>20.125</v>
      </c>
      <c r="C41" s="219">
        <v>79.525</v>
      </c>
      <c r="D41" s="219">
        <v>43.35</v>
      </c>
      <c r="E41" s="230">
        <v>91.325</v>
      </c>
      <c r="F41" s="490"/>
      <c r="G41" s="490"/>
      <c r="H41" s="114"/>
      <c r="I41" s="491"/>
      <c r="J41" s="492"/>
      <c r="K41" s="492"/>
      <c r="L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AC41" s="494"/>
      <c r="AD41" s="495"/>
      <c r="AE41" s="495"/>
      <c r="AF41" s="495"/>
      <c r="AG41" s="111"/>
      <c r="AH41" s="111"/>
      <c r="AI41" s="111"/>
      <c r="AJ41" s="111"/>
      <c r="AK41" s="479"/>
      <c r="AL41" s="479"/>
    </row>
    <row r="42" spans="1:38" s="145" customFormat="1" ht="15" customHeight="1" thickBot="1">
      <c r="A42" s="487">
        <v>2007</v>
      </c>
      <c r="B42" s="219">
        <v>21.75</v>
      </c>
      <c r="C42" s="219">
        <v>74.05</v>
      </c>
      <c r="D42" s="219">
        <v>40.6</v>
      </c>
      <c r="E42" s="233">
        <v>92.775</v>
      </c>
      <c r="F42" s="496"/>
      <c r="G42" s="496"/>
      <c r="H42" s="496"/>
      <c r="I42" s="497"/>
      <c r="J42" s="492"/>
      <c r="K42" s="492"/>
      <c r="L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AB42" s="494"/>
      <c r="AC42" s="494"/>
      <c r="AD42" s="495"/>
      <c r="AE42" s="495"/>
      <c r="AF42" s="495"/>
      <c r="AG42" s="111"/>
      <c r="AH42" s="111"/>
      <c r="AI42" s="111"/>
      <c r="AJ42" s="111"/>
      <c r="AK42" s="479"/>
      <c r="AL42" s="479"/>
    </row>
    <row r="43" spans="1:38" s="145" customFormat="1" ht="12.75" customHeight="1">
      <c r="A43" s="557" t="s">
        <v>468</v>
      </c>
      <c r="B43" s="557"/>
      <c r="C43" s="557"/>
      <c r="D43" s="500"/>
      <c r="E43" s="500"/>
      <c r="F43" s="498"/>
      <c r="G43" s="498"/>
      <c r="H43" s="498"/>
      <c r="I43" s="498"/>
      <c r="J43" s="498"/>
      <c r="K43" s="498"/>
      <c r="L43" s="498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AC43" s="494"/>
      <c r="AD43" s="495"/>
      <c r="AE43" s="495"/>
      <c r="AF43" s="495"/>
      <c r="AG43" s="111"/>
      <c r="AH43" s="111"/>
      <c r="AI43" s="111"/>
      <c r="AJ43" s="111"/>
      <c r="AK43" s="479"/>
      <c r="AL43" s="479"/>
    </row>
    <row r="44" spans="1:13" ht="12.75">
      <c r="A44" s="555" t="s">
        <v>436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</row>
    <row r="45" spans="1:69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 s="118"/>
      <c r="Z45" s="118"/>
      <c r="AA45" s="118"/>
      <c r="AB45" s="118"/>
      <c r="AC45" s="119" t="s">
        <v>196</v>
      </c>
      <c r="AD45" s="120">
        <v>240.975</v>
      </c>
      <c r="AE45" s="120">
        <v>232.85</v>
      </c>
      <c r="AF45" s="120">
        <v>216.875</v>
      </c>
      <c r="AG45" s="118">
        <v>236.025</v>
      </c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  <row r="46" spans="2:70" ht="12.75" customHeight="1">
      <c r="B46" s="61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118"/>
      <c r="Z46" s="116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/>
    </row>
    <row r="47" spans="2:70" ht="12.75" customHeight="1">
      <c r="B47" s="61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118"/>
      <c r="Z47" s="116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/>
    </row>
    <row r="48" spans="2:70" ht="12.75" customHeight="1">
      <c r="B48" s="61"/>
      <c r="K48" s="69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118"/>
      <c r="Z48" s="116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/>
    </row>
    <row r="49" spans="2:70" ht="12.75" customHeight="1">
      <c r="B49" s="61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118"/>
      <c r="Z49" s="116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/>
    </row>
    <row r="50" spans="2:70" ht="12.75" customHeight="1">
      <c r="B50" s="61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118"/>
      <c r="Z50" s="116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/>
    </row>
    <row r="51" spans="2:70" ht="12.75" customHeight="1">
      <c r="B51" s="61"/>
      <c r="K51" s="6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118"/>
      <c r="Z51" s="116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/>
    </row>
    <row r="52" spans="2:70" ht="12.75" customHeight="1">
      <c r="B52" s="61"/>
      <c r="K52" s="69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118"/>
      <c r="Z52" s="116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/>
    </row>
    <row r="53" spans="2:70" ht="12.75" customHeight="1">
      <c r="B53" s="61"/>
      <c r="K53" s="69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118"/>
      <c r="Z53" s="116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/>
    </row>
    <row r="54" spans="1:70" ht="12.75" customHeight="1">
      <c r="A54"/>
      <c r="B54"/>
      <c r="C54"/>
      <c r="D54"/>
      <c r="E54"/>
      <c r="F54"/>
      <c r="G54"/>
      <c r="H54"/>
      <c r="I54"/>
      <c r="J54"/>
      <c r="Y54" s="57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57"/>
    </row>
    <row r="55" spans="1:7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Y55" s="116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57"/>
    </row>
    <row r="56" spans="1:7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Y56" s="116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57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116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57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116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57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16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57"/>
    </row>
    <row r="60" spans="25:70" s="145" customFormat="1" ht="12.75" customHeight="1">
      <c r="Y60" s="494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495"/>
      <c r="BE60" s="495"/>
      <c r="BF60" s="495"/>
      <c r="BG60" s="495"/>
      <c r="BH60" s="495"/>
      <c r="BI60" s="495"/>
      <c r="BJ60" s="495"/>
      <c r="BK60" s="495"/>
      <c r="BL60" s="495"/>
      <c r="BM60" s="495"/>
      <c r="BN60" s="495"/>
      <c r="BO60" s="495"/>
      <c r="BP60" s="495"/>
      <c r="BQ60" s="495"/>
      <c r="BR60" s="111"/>
    </row>
    <row r="61" spans="25:70" s="145" customFormat="1" ht="12.75" customHeight="1">
      <c r="Y61" s="494"/>
      <c r="Z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5"/>
      <c r="AU61" s="495"/>
      <c r="AV61" s="495"/>
      <c r="AW61" s="495"/>
      <c r="AX61" s="495"/>
      <c r="AY61" s="495"/>
      <c r="AZ61" s="495"/>
      <c r="BA61" s="495"/>
      <c r="BB61" s="495"/>
      <c r="BC61" s="495"/>
      <c r="BD61" s="495"/>
      <c r="BE61" s="495"/>
      <c r="BF61" s="495"/>
      <c r="BG61" s="495"/>
      <c r="BH61" s="495"/>
      <c r="BI61" s="495"/>
      <c r="BJ61" s="495"/>
      <c r="BK61" s="495"/>
      <c r="BL61" s="495"/>
      <c r="BM61" s="495"/>
      <c r="BN61" s="495"/>
      <c r="BO61" s="495"/>
      <c r="BP61" s="495"/>
      <c r="BQ61" s="495"/>
      <c r="BR61" s="111"/>
    </row>
    <row r="62" spans="25:70" s="145" customFormat="1" ht="12.75" customHeight="1">
      <c r="Y62" s="494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5"/>
      <c r="BM62" s="495"/>
      <c r="BN62" s="495"/>
      <c r="BO62" s="495"/>
      <c r="BP62" s="495"/>
      <c r="BQ62" s="495"/>
      <c r="BR62" s="111"/>
    </row>
    <row r="63" spans="25:70" s="145" customFormat="1" ht="12.75" customHeight="1">
      <c r="Y63" s="494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5"/>
      <c r="BP63" s="495"/>
      <c r="BQ63" s="495"/>
      <c r="BR63" s="111"/>
    </row>
    <row r="64" spans="25:70" s="145" customFormat="1" ht="12.75" customHeight="1">
      <c r="Y64" s="494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5"/>
      <c r="BP64" s="495"/>
      <c r="BQ64" s="495"/>
      <c r="BR64" s="111"/>
    </row>
    <row r="65" spans="25:70" s="145" customFormat="1" ht="12.75" customHeight="1">
      <c r="Y65" s="494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495"/>
      <c r="BR65" s="111"/>
    </row>
    <row r="66" spans="25:70" s="145" customFormat="1" ht="12.75">
      <c r="Y66" s="494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  <c r="BQ66" s="495"/>
      <c r="BR66" s="111"/>
    </row>
    <row r="67" spans="25:70" s="145" customFormat="1" ht="12.75">
      <c r="Y67" s="494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495"/>
      <c r="BR67" s="111"/>
    </row>
    <row r="68" spans="25:70" s="145" customFormat="1" ht="12.75">
      <c r="Y68" s="494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5"/>
      <c r="BP68" s="495"/>
      <c r="BQ68" s="495"/>
      <c r="BR68" s="111"/>
    </row>
    <row r="69" spans="25:70" s="145" customFormat="1" ht="12.75"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</row>
    <row r="70" spans="25:70" s="145" customFormat="1" ht="12.75">
      <c r="Y70" s="556"/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548"/>
      <c r="AL70" s="548"/>
      <c r="AM70" s="548"/>
      <c r="AN70" s="548"/>
      <c r="AO70" s="548"/>
      <c r="AP70" s="548"/>
      <c r="AQ70" s="548"/>
      <c r="AR70" s="548"/>
      <c r="AS70" s="548"/>
      <c r="AT70" s="548"/>
      <c r="AU70" s="548"/>
      <c r="AV70" s="548"/>
      <c r="AW70" s="548"/>
      <c r="AX70" s="548"/>
      <c r="AY70" s="548"/>
      <c r="AZ70" s="548"/>
      <c r="BA70" s="548"/>
      <c r="BB70" s="548"/>
      <c r="BC70" s="548"/>
      <c r="BD70" s="548"/>
      <c r="BE70" s="548"/>
      <c r="BF70" s="548"/>
      <c r="BG70" s="548"/>
      <c r="BH70" s="548"/>
      <c r="BI70" s="548"/>
      <c r="BJ70" s="548"/>
      <c r="BK70" s="548"/>
      <c r="BL70" s="548"/>
      <c r="BM70" s="548"/>
      <c r="BN70" s="548"/>
      <c r="BO70" s="548"/>
      <c r="BP70" s="548"/>
      <c r="BQ70" s="548"/>
      <c r="BR70" s="111"/>
    </row>
    <row r="71" s="145" customFormat="1" ht="12.75"/>
    <row r="72" s="145" customFormat="1" ht="12.75"/>
    <row r="73" s="145" customFormat="1" ht="12.75"/>
    <row r="74" s="145" customFormat="1" ht="12.75"/>
    <row r="75" s="145" customFormat="1" ht="12.75"/>
    <row r="76" s="145" customFormat="1" ht="12.75"/>
    <row r="77" s="145" customFormat="1" ht="12.75"/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</sheetData>
  <mergeCells count="54">
    <mergeCell ref="A20:A23"/>
    <mergeCell ref="B20:B23"/>
    <mergeCell ref="A28:C28"/>
    <mergeCell ref="A43:C43"/>
    <mergeCell ref="A29:M29"/>
    <mergeCell ref="C20:E20"/>
    <mergeCell ref="C21:C23"/>
    <mergeCell ref="D21:D23"/>
    <mergeCell ref="E21:E23"/>
    <mergeCell ref="O20:O23"/>
    <mergeCell ref="B33:B36"/>
    <mergeCell ref="E33:E36"/>
    <mergeCell ref="L33:L36"/>
    <mergeCell ref="A32:E32"/>
    <mergeCell ref="A33:A36"/>
    <mergeCell ref="G33:G36"/>
    <mergeCell ref="H33:H36"/>
    <mergeCell ref="K33:K36"/>
    <mergeCell ref="K21:K23"/>
    <mergeCell ref="N20:N23"/>
    <mergeCell ref="F20:M20"/>
    <mergeCell ref="H21:H23"/>
    <mergeCell ref="I21:I23"/>
    <mergeCell ref="J21:J23"/>
    <mergeCell ref="F21:F23"/>
    <mergeCell ref="G21:G23"/>
    <mergeCell ref="L21:L23"/>
    <mergeCell ref="M21:M23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A17:C17"/>
    <mergeCell ref="AC8:AV8"/>
    <mergeCell ref="AC10:AV10"/>
    <mergeCell ref="C8:C10"/>
    <mergeCell ref="F8:F10"/>
    <mergeCell ref="A7:A10"/>
    <mergeCell ref="B7:B10"/>
    <mergeCell ref="D8:D10"/>
    <mergeCell ref="E8:E10"/>
    <mergeCell ref="A44:M44"/>
    <mergeCell ref="Y70:BQ70"/>
    <mergeCell ref="G32:L32"/>
    <mergeCell ref="C33:C36"/>
    <mergeCell ref="D33:D36"/>
    <mergeCell ref="I33:I36"/>
    <mergeCell ref="J33:J3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ignoredErrors>
    <ignoredError sqref="C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view="pageBreakPreview" zoomScale="75" zoomScaleNormal="75" zoomScaleSheetLayoutView="75" workbookViewId="0" topLeftCell="A33">
      <selection activeCell="I58" sqref="I58"/>
    </sheetView>
  </sheetViews>
  <sheetFormatPr defaultColWidth="11.421875" defaultRowHeight="12.75"/>
  <cols>
    <col min="1" max="1" width="11.7109375" style="32" customWidth="1"/>
    <col min="2" max="2" width="13.28125" style="32" customWidth="1"/>
    <col min="3" max="3" width="15.7109375" style="32" customWidth="1"/>
    <col min="4" max="6" width="11.7109375" style="32" customWidth="1"/>
    <col min="7" max="7" width="14.57421875" style="32" customWidth="1"/>
    <col min="8" max="8" width="18.57421875" style="32" customWidth="1"/>
    <col min="9" max="9" width="16.7109375" style="32" customWidth="1"/>
    <col min="10" max="10" width="17.57421875" style="32" customWidth="1"/>
    <col min="11" max="11" width="14.140625" style="32" customWidth="1"/>
    <col min="12" max="12" width="15.8515625" style="32" customWidth="1"/>
    <col min="13" max="13" width="14.00390625" style="32" customWidth="1"/>
    <col min="14" max="14" width="15.421875" style="32" customWidth="1"/>
    <col min="15" max="15" width="15.140625" style="32" customWidth="1"/>
    <col min="16" max="16" width="14.28125" style="32" customWidth="1"/>
    <col min="17" max="17" width="13.7109375" style="32" customWidth="1"/>
    <col min="18" max="18" width="10.57421875" style="32" customWidth="1"/>
    <col min="19" max="19" width="13.28125" style="32" customWidth="1"/>
    <col min="20" max="20" width="11.28125" style="32" customWidth="1"/>
    <col min="21" max="21" width="12.00390625" style="32" customWidth="1"/>
    <col min="22" max="22" width="12.140625" style="32" customWidth="1"/>
    <col min="23" max="23" width="11.8515625" style="32" customWidth="1"/>
    <col min="24" max="24" width="30.7109375" style="32" customWidth="1"/>
    <col min="25" max="25" width="11.28125" style="32" customWidth="1"/>
    <col min="26" max="26" width="11.7109375" style="32" customWidth="1"/>
    <col min="27" max="27" width="10.7109375" style="32" customWidth="1"/>
    <col min="28" max="28" width="17.7109375" style="32" customWidth="1"/>
    <col min="29" max="29" width="8.57421875" style="32" customWidth="1"/>
    <col min="30" max="30" width="8.140625" style="32" customWidth="1"/>
    <col min="31" max="31" width="9.7109375" style="32" customWidth="1"/>
    <col min="32" max="32" width="10.7109375" style="32" customWidth="1"/>
    <col min="33" max="16384" width="11.421875" style="32" customWidth="1"/>
  </cols>
  <sheetData>
    <row r="1" spans="1:12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84" t="s">
        <v>275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1:12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</row>
    <row r="5" spans="1:12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1:12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2.75" customHeight="1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603" t="s">
        <v>30</v>
      </c>
    </row>
    <row r="8" spans="1:48" ht="12.75">
      <c r="A8" s="577"/>
      <c r="B8" s="574"/>
      <c r="C8" s="543" t="s">
        <v>3</v>
      </c>
      <c r="D8" s="580" t="s">
        <v>432</v>
      </c>
      <c r="E8" s="543" t="s">
        <v>31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604"/>
      <c r="AB8" s="546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7"/>
    </row>
    <row r="9" spans="1:48" ht="12.75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604"/>
      <c r="AB9" s="115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</row>
    <row r="10" spans="1:48" ht="15" customHeight="1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605"/>
      <c r="W10"/>
      <c r="X10"/>
      <c r="Y10"/>
      <c r="Z10"/>
      <c r="AB10" s="542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7"/>
    </row>
    <row r="11" spans="1:48" ht="13.5">
      <c r="A11" s="204">
        <v>2002</v>
      </c>
      <c r="B11" s="205">
        <v>16630.2</v>
      </c>
      <c r="C11" s="205">
        <v>995.4</v>
      </c>
      <c r="D11" s="205">
        <v>940.7</v>
      </c>
      <c r="E11" s="205">
        <v>54.8</v>
      </c>
      <c r="F11" s="205">
        <v>3190.7</v>
      </c>
      <c r="G11" s="205">
        <v>441</v>
      </c>
      <c r="H11" s="205">
        <v>125.2</v>
      </c>
      <c r="I11" s="205">
        <v>235.4</v>
      </c>
      <c r="J11" s="205">
        <v>216.275</v>
      </c>
      <c r="K11" s="205">
        <v>1980.1</v>
      </c>
      <c r="L11" s="206">
        <v>10464</v>
      </c>
      <c r="M11" s="90"/>
      <c r="N11"/>
      <c r="O11"/>
      <c r="P11"/>
      <c r="Q11"/>
      <c r="R11"/>
      <c r="S11"/>
      <c r="T11"/>
      <c r="U11"/>
      <c r="V11"/>
      <c r="W11"/>
      <c r="X11"/>
      <c r="Y11"/>
      <c r="Z11"/>
      <c r="AB11" s="116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57"/>
    </row>
    <row r="12" spans="1:48" ht="13.5">
      <c r="A12" s="204">
        <v>2003</v>
      </c>
      <c r="B12" s="205">
        <v>17295.9</v>
      </c>
      <c r="C12" s="205">
        <v>991</v>
      </c>
      <c r="D12" s="205">
        <v>942.9</v>
      </c>
      <c r="E12" s="205">
        <v>48.1</v>
      </c>
      <c r="F12" s="205">
        <v>3200.8</v>
      </c>
      <c r="G12" s="205">
        <v>451.5</v>
      </c>
      <c r="H12" s="205">
        <v>118.4</v>
      </c>
      <c r="I12" s="205">
        <v>223.6</v>
      </c>
      <c r="J12" s="205">
        <v>238.6</v>
      </c>
      <c r="K12" s="205">
        <v>2101.6</v>
      </c>
      <c r="L12" s="206">
        <v>11002.5</v>
      </c>
      <c r="M12" s="90"/>
      <c r="N12"/>
      <c r="O12"/>
      <c r="P12"/>
      <c r="Q12"/>
      <c r="R12"/>
      <c r="S12"/>
      <c r="T12"/>
      <c r="U12"/>
      <c r="V12"/>
      <c r="W12"/>
      <c r="X12"/>
      <c r="Y12"/>
      <c r="Z12"/>
      <c r="AB12" s="116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57"/>
    </row>
    <row r="13" spans="1:48" ht="13.5">
      <c r="A13" s="204">
        <v>2004</v>
      </c>
      <c r="B13" s="205">
        <v>17970.7</v>
      </c>
      <c r="C13" s="205">
        <v>988.9</v>
      </c>
      <c r="D13" s="205">
        <v>937.6</v>
      </c>
      <c r="E13" s="205">
        <v>51.4</v>
      </c>
      <c r="F13" s="205">
        <v>3210.9</v>
      </c>
      <c r="G13" s="205">
        <v>455.9</v>
      </c>
      <c r="H13" s="205">
        <v>113.6</v>
      </c>
      <c r="I13" s="205">
        <v>246.6</v>
      </c>
      <c r="J13" s="205">
        <v>224.9</v>
      </c>
      <c r="K13" s="205">
        <v>2253.2</v>
      </c>
      <c r="L13" s="206">
        <v>11517.7</v>
      </c>
      <c r="M13" s="90"/>
      <c r="N13" s="62"/>
      <c r="O13" s="62"/>
      <c r="P13" s="62"/>
      <c r="Q13" s="62"/>
      <c r="R13" s="62"/>
      <c r="S13" s="62"/>
      <c r="T13" s="62"/>
      <c r="U13" s="62"/>
      <c r="V13" s="62"/>
      <c r="W13"/>
      <c r="X13"/>
      <c r="Y13"/>
      <c r="Z13"/>
      <c r="AB13" s="116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57"/>
    </row>
    <row r="14" spans="1:48" ht="13.5">
      <c r="A14" s="207">
        <v>2005</v>
      </c>
      <c r="B14" s="205">
        <v>18973.1</v>
      </c>
      <c r="C14" s="205">
        <v>1000.7</v>
      </c>
      <c r="D14" s="205">
        <v>940.6</v>
      </c>
      <c r="E14" s="205">
        <v>60</v>
      </c>
      <c r="F14" s="205">
        <v>3279.9</v>
      </c>
      <c r="G14" s="205">
        <v>490.7</v>
      </c>
      <c r="H14" s="205">
        <v>126.6</v>
      </c>
      <c r="I14" s="205">
        <v>239</v>
      </c>
      <c r="J14" s="205">
        <v>224.5</v>
      </c>
      <c r="K14" s="205">
        <v>2357.2</v>
      </c>
      <c r="L14" s="206">
        <v>12335.3</v>
      </c>
      <c r="M14" s="90"/>
      <c r="N14" s="62"/>
      <c r="O14" s="62"/>
      <c r="P14" s="62"/>
      <c r="Q14" s="62"/>
      <c r="R14" s="62"/>
      <c r="S14" s="62"/>
      <c r="T14" s="62"/>
      <c r="U14" s="62"/>
      <c r="V14" s="62"/>
      <c r="W14"/>
      <c r="X14"/>
      <c r="Y14"/>
      <c r="Z14"/>
      <c r="AB14" s="116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57"/>
    </row>
    <row r="15" spans="1:48" ht="13.5">
      <c r="A15" s="204">
        <v>2006</v>
      </c>
      <c r="B15" s="205">
        <v>19747.7</v>
      </c>
      <c r="C15" s="205">
        <v>944.3</v>
      </c>
      <c r="D15" s="205">
        <v>893</v>
      </c>
      <c r="E15" s="205">
        <v>51.3</v>
      </c>
      <c r="F15" s="205">
        <v>3292.1</v>
      </c>
      <c r="G15" s="205">
        <v>496.9</v>
      </c>
      <c r="H15" s="205">
        <v>116.4</v>
      </c>
      <c r="I15" s="205">
        <v>234.6</v>
      </c>
      <c r="J15" s="205">
        <v>207.475</v>
      </c>
      <c r="K15" s="205">
        <v>2542.9</v>
      </c>
      <c r="L15" s="206">
        <v>12968.4</v>
      </c>
      <c r="M15" s="90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57"/>
    </row>
    <row r="16" spans="1:48" ht="13.5" customHeight="1" thickBot="1">
      <c r="A16" s="204">
        <v>2007</v>
      </c>
      <c r="B16" s="205">
        <v>20356</v>
      </c>
      <c r="C16" s="205">
        <v>925.55</v>
      </c>
      <c r="D16" s="205">
        <v>873.35</v>
      </c>
      <c r="E16" s="205">
        <v>52.2</v>
      </c>
      <c r="F16" s="205">
        <v>3261.8</v>
      </c>
      <c r="G16" s="205">
        <v>495.8</v>
      </c>
      <c r="H16" s="205">
        <v>106.1</v>
      </c>
      <c r="I16" s="205">
        <v>229.4</v>
      </c>
      <c r="J16" s="205">
        <v>224.675</v>
      </c>
      <c r="K16" s="205">
        <v>2697.4</v>
      </c>
      <c r="L16" s="206">
        <v>13471</v>
      </c>
      <c r="M16" s="90"/>
      <c r="N16" s="63"/>
      <c r="O16" s="63"/>
      <c r="P16" s="63"/>
      <c r="Q16" s="63"/>
      <c r="R16" s="63"/>
      <c r="S16" s="63"/>
      <c r="T16" s="63"/>
      <c r="U16" s="63"/>
      <c r="V16" s="63"/>
      <c r="W16"/>
      <c r="X16"/>
      <c r="Y16"/>
      <c r="Z16"/>
      <c r="AB16" s="116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57"/>
    </row>
    <row r="17" spans="1:25" ht="13.5" customHeight="1">
      <c r="A17" s="557" t="s">
        <v>468</v>
      </c>
      <c r="B17" s="557"/>
      <c r="C17" s="557"/>
      <c r="D17" s="557"/>
      <c r="E17" s="213"/>
      <c r="F17" s="213"/>
      <c r="G17" s="214"/>
      <c r="H17" s="213"/>
      <c r="I17" s="213"/>
      <c r="J17" s="213"/>
      <c r="K17" s="213"/>
      <c r="L17" s="213"/>
      <c r="M17" s="90"/>
      <c r="N17" s="63"/>
      <c r="O17" s="63"/>
      <c r="P17" s="63"/>
      <c r="Q17" s="63"/>
      <c r="R17" s="63"/>
      <c r="S17" s="63"/>
      <c r="T17" s="63"/>
      <c r="U17" s="63"/>
      <c r="V17" s="63"/>
      <c r="W17"/>
      <c r="X17"/>
      <c r="Y17"/>
    </row>
    <row r="18" spans="1:25" ht="13.5" customHeight="1" thickBot="1">
      <c r="A18" s="102"/>
      <c r="B18" s="65"/>
      <c r="C18" s="64"/>
      <c r="D18" s="64"/>
      <c r="E18" s="113"/>
      <c r="F18" s="113"/>
      <c r="G18" s="114"/>
      <c r="H18" s="113"/>
      <c r="I18" s="113"/>
      <c r="J18" s="113"/>
      <c r="K18" s="113"/>
      <c r="L18" s="113"/>
      <c r="M18" s="90"/>
      <c r="N18" s="63"/>
      <c r="O18" s="63"/>
      <c r="P18" s="63"/>
      <c r="Q18" s="63"/>
      <c r="R18" s="63"/>
      <c r="S18" s="63"/>
      <c r="T18" s="63"/>
      <c r="U18" s="63"/>
      <c r="V18" s="63"/>
      <c r="W18"/>
      <c r="X18"/>
      <c r="Y18"/>
    </row>
    <row r="19" spans="1:26" ht="13.5" customHeight="1">
      <c r="A19" s="576" t="s">
        <v>1</v>
      </c>
      <c r="B19" s="579" t="s">
        <v>3</v>
      </c>
      <c r="C19" s="586" t="s">
        <v>169</v>
      </c>
      <c r="D19" s="587"/>
      <c r="E19" s="588"/>
      <c r="F19" s="586" t="s">
        <v>28</v>
      </c>
      <c r="G19" s="587"/>
      <c r="H19" s="587"/>
      <c r="I19" s="587"/>
      <c r="J19" s="587"/>
      <c r="K19" s="587"/>
      <c r="L19" s="587"/>
      <c r="M19" s="587"/>
      <c r="N19" s="592" t="s">
        <v>29</v>
      </c>
      <c r="O19" s="611" t="s">
        <v>442</v>
      </c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7"/>
      <c r="B20" s="574"/>
      <c r="C20" s="543" t="s">
        <v>435</v>
      </c>
      <c r="D20" s="580" t="s">
        <v>438</v>
      </c>
      <c r="E20" s="580" t="s">
        <v>319</v>
      </c>
      <c r="F20" s="543" t="s">
        <v>68</v>
      </c>
      <c r="G20" s="581" t="s">
        <v>224</v>
      </c>
      <c r="H20" s="551" t="s">
        <v>439</v>
      </c>
      <c r="I20" s="551" t="s">
        <v>418</v>
      </c>
      <c r="J20" s="551" t="s">
        <v>440</v>
      </c>
      <c r="K20" s="580" t="s">
        <v>441</v>
      </c>
      <c r="L20" s="580" t="s">
        <v>389</v>
      </c>
      <c r="M20" s="595" t="s">
        <v>367</v>
      </c>
      <c r="N20" s="593"/>
      <c r="O20" s="612"/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74"/>
      <c r="D21" s="581"/>
      <c r="E21" s="581"/>
      <c r="F21" s="574"/>
      <c r="G21" s="544"/>
      <c r="H21" s="551"/>
      <c r="I21" s="551"/>
      <c r="J21" s="551"/>
      <c r="K21" s="581"/>
      <c r="L21" s="581"/>
      <c r="M21" s="596"/>
      <c r="N21" s="593"/>
      <c r="O21" s="612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57.75" customHeight="1" thickBot="1">
      <c r="A22" s="578"/>
      <c r="B22" s="575"/>
      <c r="C22" s="575"/>
      <c r="D22" s="582"/>
      <c r="E22" s="582"/>
      <c r="F22" s="575"/>
      <c r="G22" s="545"/>
      <c r="H22" s="552"/>
      <c r="I22" s="552"/>
      <c r="J22" s="552"/>
      <c r="K22" s="582"/>
      <c r="L22" s="582"/>
      <c r="M22" s="597"/>
      <c r="N22" s="594"/>
      <c r="O22" s="61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13.5" customHeight="1">
      <c r="A23" s="204" t="s">
        <v>434</v>
      </c>
      <c r="B23" s="205">
        <v>20257.63</v>
      </c>
      <c r="C23" s="205">
        <v>818.9</v>
      </c>
      <c r="D23" s="205">
        <v>739.45</v>
      </c>
      <c r="E23" s="205">
        <v>47.8</v>
      </c>
      <c r="F23" s="205">
        <v>2951.775</v>
      </c>
      <c r="G23" s="205">
        <v>445.675</v>
      </c>
      <c r="H23" s="205">
        <v>56.475</v>
      </c>
      <c r="I23" s="205">
        <v>105.35</v>
      </c>
      <c r="J23" s="205">
        <v>44.05</v>
      </c>
      <c r="K23" s="205">
        <v>105.275</v>
      </c>
      <c r="L23" s="205">
        <v>172.85</v>
      </c>
      <c r="M23" s="205">
        <v>55.075</v>
      </c>
      <c r="N23" s="205">
        <v>2453.425</v>
      </c>
      <c r="O23" s="203">
        <v>423.075</v>
      </c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15" s="57" customFormat="1" ht="12.75">
      <c r="A24" s="204">
        <v>2009</v>
      </c>
      <c r="B24" s="205">
        <v>18887.975</v>
      </c>
      <c r="C24" s="205">
        <v>786.05</v>
      </c>
      <c r="D24" s="205">
        <v>712.875</v>
      </c>
      <c r="E24" s="205">
        <v>42.55</v>
      </c>
      <c r="F24" s="205">
        <v>2519.475</v>
      </c>
      <c r="G24" s="205">
        <v>415.6</v>
      </c>
      <c r="H24" s="205">
        <v>44.475</v>
      </c>
      <c r="I24" s="205">
        <v>79.725</v>
      </c>
      <c r="J24" s="205">
        <v>46.725</v>
      </c>
      <c r="K24" s="205">
        <v>94.675</v>
      </c>
      <c r="L24" s="205">
        <v>135.175</v>
      </c>
      <c r="M24" s="205">
        <v>52.325</v>
      </c>
      <c r="N24" s="205">
        <v>1888.275</v>
      </c>
      <c r="O24" s="206">
        <v>416.175</v>
      </c>
    </row>
    <row r="25" spans="1:15" s="57" customFormat="1" ht="12.75">
      <c r="A25" s="204">
        <v>2010</v>
      </c>
      <c r="B25" s="205">
        <v>18456.525</v>
      </c>
      <c r="C25" s="205">
        <v>792.975</v>
      </c>
      <c r="D25" s="205">
        <v>724.35</v>
      </c>
      <c r="E25" s="205">
        <v>37.675</v>
      </c>
      <c r="F25" s="205">
        <v>2370.1</v>
      </c>
      <c r="G25" s="205">
        <v>392.275</v>
      </c>
      <c r="H25" s="205">
        <v>53.2</v>
      </c>
      <c r="I25" s="205">
        <v>67.325</v>
      </c>
      <c r="J25" s="205">
        <v>45.275</v>
      </c>
      <c r="K25" s="205">
        <v>92.875</v>
      </c>
      <c r="L25" s="205">
        <v>103.975</v>
      </c>
      <c r="M25" s="205">
        <v>54.6</v>
      </c>
      <c r="N25" s="205">
        <v>1650.825</v>
      </c>
      <c r="O25" s="206">
        <v>382</v>
      </c>
    </row>
    <row r="26" spans="1:15" ht="13.5" thickBot="1">
      <c r="A26" s="451">
        <v>2011</v>
      </c>
      <c r="B26" s="205">
        <v>18104.63</v>
      </c>
      <c r="C26" s="205">
        <v>760.15</v>
      </c>
      <c r="D26" s="205">
        <v>695.175</v>
      </c>
      <c r="E26" s="205">
        <v>34.325</v>
      </c>
      <c r="F26" s="205">
        <v>2304.9</v>
      </c>
      <c r="G26" s="205">
        <v>393.05</v>
      </c>
      <c r="H26" s="205">
        <v>54.25</v>
      </c>
      <c r="I26" s="205">
        <v>69.925</v>
      </c>
      <c r="J26" s="205">
        <v>40.1</v>
      </c>
      <c r="K26" s="205">
        <v>77.025</v>
      </c>
      <c r="L26" s="205">
        <v>97.55</v>
      </c>
      <c r="M26" s="205">
        <v>45.75</v>
      </c>
      <c r="N26" s="209">
        <v>1392.95</v>
      </c>
      <c r="O26" s="210">
        <v>387.25</v>
      </c>
    </row>
    <row r="27" spans="1:26" ht="13.5" customHeight="1">
      <c r="A27" s="557" t="s">
        <v>468</v>
      </c>
      <c r="B27" s="557"/>
      <c r="C27" s="557"/>
      <c r="D27" s="212"/>
      <c r="E27" s="213"/>
      <c r="F27" s="213"/>
      <c r="G27" s="214"/>
      <c r="H27" s="213"/>
      <c r="I27" s="213"/>
      <c r="J27" s="213"/>
      <c r="K27" s="213"/>
      <c r="L27" s="213"/>
      <c r="M27" s="214"/>
      <c r="N27" s="90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55" t="s">
        <v>436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5" ht="12.75">
      <c r="A29" s="555" t="s">
        <v>437</v>
      </c>
      <c r="B29" s="555"/>
      <c r="C29" s="555"/>
      <c r="D29" s="555"/>
      <c r="E29" s="555"/>
    </row>
    <row r="30" spans="13:25" ht="13.5" customHeight="1" thickBot="1">
      <c r="M30" s="113"/>
      <c r="N30" s="63"/>
      <c r="O30" s="63"/>
      <c r="P30" s="63"/>
      <c r="Q30" s="63"/>
      <c r="R30" s="63"/>
      <c r="S30" s="63"/>
      <c r="T30" s="63"/>
      <c r="U30" s="63"/>
      <c r="V30" s="63"/>
      <c r="W30"/>
      <c r="X30"/>
      <c r="Y30"/>
    </row>
    <row r="31" spans="1:22" s="145" customFormat="1" ht="13.5" customHeight="1" thickBot="1">
      <c r="A31" s="602" t="s">
        <v>219</v>
      </c>
      <c r="B31" s="549"/>
      <c r="C31" s="549"/>
      <c r="D31" s="549"/>
      <c r="E31" s="549"/>
      <c r="G31" s="549" t="s">
        <v>219</v>
      </c>
      <c r="H31" s="549"/>
      <c r="I31" s="549"/>
      <c r="J31" s="549"/>
      <c r="K31" s="549"/>
      <c r="L31" s="549"/>
      <c r="N31" s="492"/>
      <c r="O31" s="492"/>
      <c r="P31" s="492"/>
      <c r="Q31" s="492"/>
      <c r="R31" s="492"/>
      <c r="S31" s="492"/>
      <c r="T31" s="492"/>
      <c r="U31" s="492"/>
      <c r="V31" s="492"/>
    </row>
    <row r="32" spans="1:22" s="145" customFormat="1" ht="13.5" customHeight="1">
      <c r="A32" s="576" t="s">
        <v>1</v>
      </c>
      <c r="B32" s="598" t="s">
        <v>200</v>
      </c>
      <c r="C32" s="514" t="s">
        <v>215</v>
      </c>
      <c r="D32" s="515" t="s">
        <v>216</v>
      </c>
      <c r="E32" s="601" t="s">
        <v>234</v>
      </c>
      <c r="G32" s="576" t="s">
        <v>1</v>
      </c>
      <c r="H32" s="550" t="s">
        <v>371</v>
      </c>
      <c r="I32" s="550" t="s">
        <v>372</v>
      </c>
      <c r="J32" s="550" t="s">
        <v>373</v>
      </c>
      <c r="K32" s="550" t="s">
        <v>374</v>
      </c>
      <c r="L32" s="601" t="s">
        <v>375</v>
      </c>
      <c r="N32" s="492"/>
      <c r="O32" s="492"/>
      <c r="P32" s="492"/>
      <c r="Q32" s="492"/>
      <c r="R32" s="492"/>
      <c r="S32" s="492"/>
      <c r="T32" s="492"/>
      <c r="U32" s="492"/>
      <c r="V32" s="492"/>
    </row>
    <row r="33" spans="1:22" s="145" customFormat="1" ht="13.5" customHeight="1">
      <c r="A33" s="577"/>
      <c r="B33" s="599"/>
      <c r="C33" s="216" t="s">
        <v>235</v>
      </c>
      <c r="D33" s="216" t="s">
        <v>217</v>
      </c>
      <c r="E33" s="590"/>
      <c r="G33" s="577"/>
      <c r="H33" s="551"/>
      <c r="I33" s="551" t="s">
        <v>235</v>
      </c>
      <c r="J33" s="551" t="s">
        <v>217</v>
      </c>
      <c r="K33" s="551"/>
      <c r="L33" s="590"/>
      <c r="N33" s="492"/>
      <c r="O33" s="492"/>
      <c r="P33" s="492"/>
      <c r="Q33" s="492"/>
      <c r="R33" s="492"/>
      <c r="S33" s="492"/>
      <c r="T33" s="492"/>
      <c r="U33" s="492"/>
      <c r="V33" s="492"/>
    </row>
    <row r="34" spans="1:22" s="145" customFormat="1" ht="13.5" customHeight="1">
      <c r="A34" s="577"/>
      <c r="B34" s="599"/>
      <c r="C34" s="216" t="s">
        <v>236</v>
      </c>
      <c r="D34" s="216" t="s">
        <v>218</v>
      </c>
      <c r="E34" s="590"/>
      <c r="G34" s="577"/>
      <c r="H34" s="551"/>
      <c r="I34" s="551" t="s">
        <v>236</v>
      </c>
      <c r="J34" s="551" t="s">
        <v>218</v>
      </c>
      <c r="K34" s="551"/>
      <c r="L34" s="590"/>
      <c r="N34" s="492"/>
      <c r="O34" s="492"/>
      <c r="P34" s="492"/>
      <c r="Q34" s="492"/>
      <c r="R34" s="492"/>
      <c r="S34" s="492"/>
      <c r="T34" s="492"/>
      <c r="U34" s="492"/>
      <c r="V34" s="492"/>
    </row>
    <row r="35" spans="1:37" s="145" customFormat="1" ht="27" customHeight="1" thickBot="1">
      <c r="A35" s="578"/>
      <c r="B35" s="600"/>
      <c r="C35" s="217" t="s">
        <v>230</v>
      </c>
      <c r="D35" s="217" t="s">
        <v>231</v>
      </c>
      <c r="E35" s="591"/>
      <c r="G35" s="578"/>
      <c r="H35" s="552"/>
      <c r="I35" s="552" t="s">
        <v>230</v>
      </c>
      <c r="J35" s="552" t="s">
        <v>231</v>
      </c>
      <c r="K35" s="552"/>
      <c r="L35" s="591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AC35" s="495"/>
      <c r="AD35" s="495"/>
      <c r="AE35" s="495"/>
      <c r="AF35" s="111"/>
      <c r="AG35" s="111"/>
      <c r="AH35" s="111"/>
      <c r="AI35" s="111"/>
      <c r="AJ35" s="111"/>
      <c r="AK35" s="111"/>
    </row>
    <row r="36" spans="1:37" s="145" customFormat="1" ht="12.75" customHeight="1">
      <c r="A36" s="487">
        <v>2001</v>
      </c>
      <c r="B36" s="219">
        <v>15.375</v>
      </c>
      <c r="C36" s="219">
        <v>65.575</v>
      </c>
      <c r="D36" s="219">
        <v>32.2</v>
      </c>
      <c r="E36" s="230">
        <v>54.025</v>
      </c>
      <c r="G36" s="487" t="s">
        <v>478</v>
      </c>
      <c r="H36" s="219">
        <v>121.5</v>
      </c>
      <c r="I36" s="219">
        <v>40.925</v>
      </c>
      <c r="J36" s="219">
        <v>6.15</v>
      </c>
      <c r="K36" s="230">
        <v>67.95</v>
      </c>
      <c r="L36" s="230">
        <v>6.5</v>
      </c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AC36" s="495"/>
      <c r="AD36" s="495"/>
      <c r="AE36" s="495"/>
      <c r="AF36" s="111"/>
      <c r="AG36" s="111"/>
      <c r="AH36" s="111"/>
      <c r="AI36" s="111"/>
      <c r="AJ36" s="479"/>
      <c r="AK36" s="479"/>
    </row>
    <row r="37" spans="1:37" s="145" customFormat="1" ht="12.75" customHeight="1">
      <c r="A37" s="487">
        <v>2002</v>
      </c>
      <c r="B37" s="219">
        <v>15.8</v>
      </c>
      <c r="C37" s="219">
        <v>59.4</v>
      </c>
      <c r="D37" s="219">
        <v>31.025</v>
      </c>
      <c r="E37" s="230">
        <v>57.625</v>
      </c>
      <c r="G37" s="487">
        <v>2009</v>
      </c>
      <c r="H37" s="219">
        <v>131.075</v>
      </c>
      <c r="I37" s="219">
        <v>41.25</v>
      </c>
      <c r="J37" s="219">
        <v>7.525</v>
      </c>
      <c r="K37" s="230">
        <v>75.9</v>
      </c>
      <c r="L37" s="230">
        <v>6.375</v>
      </c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AB37" s="494"/>
      <c r="AC37" s="495"/>
      <c r="AD37" s="495"/>
      <c r="AE37" s="495"/>
      <c r="AF37" s="111"/>
      <c r="AG37" s="111"/>
      <c r="AH37" s="111"/>
      <c r="AI37" s="111"/>
      <c r="AJ37" s="479"/>
      <c r="AK37" s="479"/>
    </row>
    <row r="38" spans="1:37" s="145" customFormat="1" ht="12.75" customHeight="1">
      <c r="A38" s="487">
        <v>2003</v>
      </c>
      <c r="B38" s="219">
        <v>18.275</v>
      </c>
      <c r="C38" s="219">
        <v>59.475</v>
      </c>
      <c r="D38" s="219">
        <v>40.125</v>
      </c>
      <c r="E38" s="230">
        <v>65.475</v>
      </c>
      <c r="G38" s="487">
        <v>2010</v>
      </c>
      <c r="H38" s="219">
        <v>117.35</v>
      </c>
      <c r="I38" s="219">
        <v>43.675</v>
      </c>
      <c r="J38" s="219">
        <v>7.425</v>
      </c>
      <c r="K38" s="230">
        <v>61.975</v>
      </c>
      <c r="L38" s="230">
        <v>4.3</v>
      </c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AB38" s="494"/>
      <c r="AC38" s="495"/>
      <c r="AD38" s="495"/>
      <c r="AE38" s="495"/>
      <c r="AF38" s="111"/>
      <c r="AG38" s="111"/>
      <c r="AH38" s="111"/>
      <c r="AI38" s="111"/>
      <c r="AJ38" s="479"/>
      <c r="AK38" s="479"/>
    </row>
    <row r="39" spans="1:37" s="145" customFormat="1" ht="12.75" customHeight="1" thickBot="1">
      <c r="A39" s="487">
        <v>2004</v>
      </c>
      <c r="B39" s="219">
        <v>18.95</v>
      </c>
      <c r="C39" s="219">
        <v>63.725</v>
      </c>
      <c r="D39" s="219">
        <v>40</v>
      </c>
      <c r="E39" s="230">
        <v>67.2</v>
      </c>
      <c r="G39" s="489">
        <v>2011</v>
      </c>
      <c r="H39" s="220">
        <v>130.45</v>
      </c>
      <c r="I39" s="220">
        <v>43.425</v>
      </c>
      <c r="J39" s="220">
        <v>5.5</v>
      </c>
      <c r="K39" s="233">
        <v>75.825</v>
      </c>
      <c r="L39" s="233">
        <v>5.75</v>
      </c>
      <c r="N39" s="498"/>
      <c r="O39" s="492"/>
      <c r="P39" s="492"/>
      <c r="Q39" s="492"/>
      <c r="R39" s="492"/>
      <c r="S39" s="492"/>
      <c r="T39" s="492"/>
      <c r="U39" s="492"/>
      <c r="V39" s="492"/>
      <c r="W39" s="492"/>
      <c r="AB39" s="494"/>
      <c r="AC39" s="495"/>
      <c r="AD39" s="495"/>
      <c r="AE39" s="495"/>
      <c r="AF39" s="111"/>
      <c r="AG39" s="111"/>
      <c r="AH39" s="111"/>
      <c r="AI39" s="111"/>
      <c r="AJ39" s="479"/>
      <c r="AK39" s="479"/>
    </row>
    <row r="40" spans="1:37" s="145" customFormat="1" ht="12.75" customHeight="1">
      <c r="A40" s="493">
        <v>2005</v>
      </c>
      <c r="B40" s="219">
        <v>17.7</v>
      </c>
      <c r="C40" s="219">
        <v>70.225</v>
      </c>
      <c r="D40" s="219">
        <v>36.35</v>
      </c>
      <c r="E40" s="230">
        <v>87.275</v>
      </c>
      <c r="L40" s="490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AB40" s="494"/>
      <c r="AC40" s="495"/>
      <c r="AD40" s="495"/>
      <c r="AE40" s="495"/>
      <c r="AF40" s="111"/>
      <c r="AG40" s="111"/>
      <c r="AH40" s="111"/>
      <c r="AI40" s="111"/>
      <c r="AJ40" s="479"/>
      <c r="AK40" s="479"/>
    </row>
    <row r="41" spans="1:37" s="145" customFormat="1" ht="12.75" customHeight="1">
      <c r="A41" s="487">
        <v>2006</v>
      </c>
      <c r="B41" s="219">
        <v>19.1</v>
      </c>
      <c r="C41" s="219">
        <v>76.1</v>
      </c>
      <c r="D41" s="219">
        <v>42.725</v>
      </c>
      <c r="E41" s="230">
        <v>84.2</v>
      </c>
      <c r="F41" s="490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AA41" s="494"/>
      <c r="AB41" s="494"/>
      <c r="AC41" s="495"/>
      <c r="AD41" s="495"/>
      <c r="AE41" s="495"/>
      <c r="AF41" s="111"/>
      <c r="AG41" s="111"/>
      <c r="AH41" s="111"/>
      <c r="AI41" s="111"/>
      <c r="AJ41" s="479"/>
      <c r="AK41" s="479"/>
    </row>
    <row r="42" spans="1:37" s="145" customFormat="1" ht="12.75" customHeight="1" thickBot="1">
      <c r="A42" s="489">
        <v>2007</v>
      </c>
      <c r="B42" s="220">
        <v>20.675</v>
      </c>
      <c r="C42" s="220">
        <v>72.125</v>
      </c>
      <c r="D42" s="220">
        <v>39.825</v>
      </c>
      <c r="E42" s="233">
        <v>87.15</v>
      </c>
      <c r="F42" s="490"/>
      <c r="G42" s="114"/>
      <c r="H42" s="490"/>
      <c r="I42" s="490"/>
      <c r="J42" s="490"/>
      <c r="K42" s="490"/>
      <c r="L42" s="490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AA42" s="494"/>
      <c r="AB42" s="494"/>
      <c r="AC42" s="495"/>
      <c r="AD42" s="495"/>
      <c r="AE42" s="495"/>
      <c r="AF42" s="111"/>
      <c r="AG42" s="111"/>
      <c r="AH42" s="111"/>
      <c r="AI42" s="111"/>
      <c r="AJ42" s="479"/>
      <c r="AK42" s="479"/>
    </row>
    <row r="43" spans="1:68" s="145" customFormat="1" ht="12" customHeight="1" hidden="1">
      <c r="A43" s="489">
        <v>2008</v>
      </c>
      <c r="B43" s="220">
        <v>13.95</v>
      </c>
      <c r="C43" s="220">
        <v>71.775</v>
      </c>
      <c r="D43" s="220">
        <v>40.925</v>
      </c>
      <c r="E43" s="233">
        <v>80.225</v>
      </c>
      <c r="F43" s="498"/>
      <c r="G43" s="498"/>
      <c r="L43" s="498"/>
      <c r="X43" s="111"/>
      <c r="Y43" s="111"/>
      <c r="Z43" s="111"/>
      <c r="AA43" s="111"/>
      <c r="AB43" s="494" t="s">
        <v>195</v>
      </c>
      <c r="AC43" s="495">
        <v>192.45</v>
      </c>
      <c r="AD43" s="495">
        <v>196.125</v>
      </c>
      <c r="AE43" s="495">
        <v>196.85</v>
      </c>
      <c r="AF43" s="111">
        <v>199.825</v>
      </c>
      <c r="AG43" s="111"/>
      <c r="AH43" s="111"/>
      <c r="AI43" s="111"/>
      <c r="AJ43" s="479">
        <f>AF43+AH43</f>
        <v>199.825</v>
      </c>
      <c r="AK43" s="479">
        <f>AG43+AH43</f>
        <v>0</v>
      </c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</row>
    <row r="44" spans="1:68" s="145" customFormat="1" ht="12" customHeight="1" hidden="1">
      <c r="A44" s="499" t="s">
        <v>94</v>
      </c>
      <c r="B44" s="500"/>
      <c r="C44" s="500"/>
      <c r="D44" s="500"/>
      <c r="E44" s="500"/>
      <c r="F44" s="498"/>
      <c r="G44" s="498"/>
      <c r="L44" s="498"/>
      <c r="X44" s="111"/>
      <c r="Y44" s="111"/>
      <c r="Z44" s="111"/>
      <c r="AA44" s="111"/>
      <c r="AB44" s="494" t="s">
        <v>196</v>
      </c>
      <c r="AC44" s="495">
        <v>240.975</v>
      </c>
      <c r="AD44" s="495">
        <v>232.85</v>
      </c>
      <c r="AE44" s="495">
        <v>216.875</v>
      </c>
      <c r="AF44" s="111">
        <v>236.025</v>
      </c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</row>
    <row r="45" spans="1:68" s="145" customFormat="1" ht="12" customHeight="1" hidden="1">
      <c r="A45" s="501" t="s">
        <v>369</v>
      </c>
      <c r="B45" s="502"/>
      <c r="C45" s="498"/>
      <c r="D45" s="498"/>
      <c r="E45" s="503"/>
      <c r="F45" s="498"/>
      <c r="G45" s="498"/>
      <c r="H45" s="498"/>
      <c r="I45" s="498"/>
      <c r="J45" s="498"/>
      <c r="K45" s="498"/>
      <c r="L45" s="498"/>
      <c r="X45" s="111"/>
      <c r="Y45" s="111"/>
      <c r="Z45" s="111"/>
      <c r="AA45" s="111"/>
      <c r="AB45" s="494" t="s">
        <v>197</v>
      </c>
      <c r="AC45" s="495">
        <v>14.575</v>
      </c>
      <c r="AD45" s="495">
        <v>21.75</v>
      </c>
      <c r="AE45" s="495">
        <v>20.125</v>
      </c>
      <c r="AF45" s="111">
        <v>18.6</v>
      </c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</row>
    <row r="46" spans="7:68" s="145" customFormat="1" ht="12" customHeight="1" hidden="1">
      <c r="G46" s="498"/>
      <c r="H46" s="498"/>
      <c r="I46" s="498"/>
      <c r="J46" s="498"/>
      <c r="K46" s="498"/>
      <c r="L46" s="498"/>
      <c r="X46" s="111"/>
      <c r="Y46" s="111"/>
      <c r="Z46" s="111"/>
      <c r="AA46" s="111"/>
      <c r="AB46" s="111"/>
      <c r="AC46" s="505">
        <f>SUM(AC44:AC45)</f>
        <v>255.54999999999998</v>
      </c>
      <c r="AD46" s="505">
        <f>SUM(AD44:AD45)</f>
        <v>254.6</v>
      </c>
      <c r="AE46" s="505">
        <f>SUM(AE44:AE45)</f>
        <v>237</v>
      </c>
      <c r="AF46" s="505">
        <f>SUM(AF44:AF45)</f>
        <v>254.625</v>
      </c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</row>
    <row r="47" spans="3:68" s="145" customFormat="1" ht="14.25" customHeight="1" hidden="1">
      <c r="C47" s="145" t="s">
        <v>191</v>
      </c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</row>
    <row r="48" spans="2:68" s="145" customFormat="1" ht="12" customHeight="1" hidden="1">
      <c r="B48" s="615" t="s">
        <v>176</v>
      </c>
      <c r="C48" s="616"/>
      <c r="D48" s="616"/>
      <c r="E48" s="617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</row>
    <row r="49" spans="2:68" s="145" customFormat="1" ht="12" customHeight="1" hidden="1">
      <c r="B49" s="615" t="s">
        <v>190</v>
      </c>
      <c r="C49" s="616"/>
      <c r="D49" s="616"/>
      <c r="E49" s="617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</row>
    <row r="50" spans="2:68" s="145" customFormat="1" ht="12.75" hidden="1">
      <c r="B50" s="506" t="s">
        <v>186</v>
      </c>
      <c r="C50" s="506" t="s">
        <v>187</v>
      </c>
      <c r="D50" s="506" t="s">
        <v>188</v>
      </c>
      <c r="E50" s="506" t="s">
        <v>189</v>
      </c>
      <c r="G50" s="507"/>
      <c r="H50" s="507"/>
      <c r="I50" s="507"/>
      <c r="J50" s="507"/>
      <c r="K50" s="508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608" t="s">
        <v>207</v>
      </c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8"/>
      <c r="AW50" s="548"/>
      <c r="AX50" s="548"/>
      <c r="AY50" s="548"/>
      <c r="AZ50" s="548"/>
      <c r="BA50" s="548"/>
      <c r="BB50" s="548"/>
      <c r="BC50" s="548"/>
      <c r="BD50" s="548"/>
      <c r="BE50" s="548"/>
      <c r="BF50" s="548"/>
      <c r="BG50" s="548"/>
      <c r="BH50" s="548"/>
      <c r="BI50" s="548"/>
      <c r="BJ50" s="548"/>
      <c r="BK50" s="548"/>
      <c r="BL50" s="548"/>
      <c r="BM50" s="548"/>
      <c r="BN50" s="548"/>
      <c r="BO50" s="548"/>
      <c r="BP50" s="548"/>
    </row>
    <row r="51" spans="1:68" s="145" customFormat="1" ht="12.75" hidden="1">
      <c r="A51" s="510" t="s">
        <v>3</v>
      </c>
      <c r="B51" s="511">
        <v>23064.7</v>
      </c>
      <c r="C51" s="511">
        <v>22945.1</v>
      </c>
      <c r="D51" s="511">
        <v>22806.7</v>
      </c>
      <c r="E51" s="511">
        <v>22576.5</v>
      </c>
      <c r="F51" s="145">
        <f aca="true" t="shared" si="0" ref="F51:F56">SUM(B51:E51)/4</f>
        <v>22848.25</v>
      </c>
      <c r="G51" s="507"/>
      <c r="H51" s="507"/>
      <c r="I51" s="507"/>
      <c r="J51" s="507"/>
      <c r="K51" s="512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609" t="s">
        <v>208</v>
      </c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8"/>
      <c r="BE51" s="548"/>
      <c r="BF51" s="548"/>
      <c r="BG51" s="548"/>
      <c r="BH51" s="548"/>
      <c r="BI51" s="548"/>
      <c r="BJ51" s="548"/>
      <c r="BK51" s="548"/>
      <c r="BL51" s="548"/>
      <c r="BM51" s="548"/>
      <c r="BN51" s="548"/>
      <c r="BO51" s="548"/>
      <c r="BP51" s="548"/>
    </row>
    <row r="52" spans="1:68" s="145" customFormat="1" ht="12.75" hidden="1">
      <c r="A52" s="510" t="s">
        <v>181</v>
      </c>
      <c r="B52" s="513">
        <v>972.6</v>
      </c>
      <c r="C52" s="513">
        <v>948.4</v>
      </c>
      <c r="D52" s="513">
        <v>955.9</v>
      </c>
      <c r="E52" s="513">
        <v>987.4</v>
      </c>
      <c r="F52" s="145">
        <f t="shared" si="0"/>
        <v>966.075</v>
      </c>
      <c r="G52" s="507"/>
      <c r="H52" s="507"/>
      <c r="I52" s="507"/>
      <c r="J52" s="507"/>
      <c r="K52" s="512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</row>
    <row r="53" spans="1:68" s="145" customFormat="1" ht="12.75" hidden="1">
      <c r="A53" s="510" t="s">
        <v>182</v>
      </c>
      <c r="B53" s="513">
        <v>936.7</v>
      </c>
      <c r="C53" s="513">
        <v>909.2</v>
      </c>
      <c r="D53" s="513">
        <v>919.9</v>
      </c>
      <c r="E53" s="513">
        <v>950.9</v>
      </c>
      <c r="F53" s="145">
        <f t="shared" si="0"/>
        <v>929.1750000000001</v>
      </c>
      <c r="G53" s="507"/>
      <c r="H53" s="507"/>
      <c r="I53" s="507"/>
      <c r="J53" s="507"/>
      <c r="K53" s="512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610" t="s">
        <v>209</v>
      </c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8"/>
    </row>
    <row r="54" spans="1:68" s="145" customFormat="1" ht="12.75" hidden="1">
      <c r="A54" s="510" t="s">
        <v>183</v>
      </c>
      <c r="B54" s="513">
        <v>35.8</v>
      </c>
      <c r="C54" s="513">
        <v>39.1</v>
      </c>
      <c r="D54" s="513">
        <v>36</v>
      </c>
      <c r="E54" s="513">
        <v>36.6</v>
      </c>
      <c r="F54" s="145">
        <f t="shared" si="0"/>
        <v>36.875</v>
      </c>
      <c r="G54" s="111">
        <f>F52+F55</f>
        <v>1016.5500000000001</v>
      </c>
      <c r="H54" s="111"/>
      <c r="I54" s="111"/>
      <c r="J54" s="111"/>
      <c r="K54" s="512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606" t="s">
        <v>237</v>
      </c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8"/>
      <c r="BC54" s="548"/>
      <c r="BD54" s="548"/>
      <c r="BE54" s="548"/>
      <c r="BF54" s="548"/>
      <c r="BG54" s="548"/>
      <c r="BH54" s="548"/>
      <c r="BI54" s="548"/>
      <c r="BJ54" s="548"/>
      <c r="BK54" s="548"/>
      <c r="BL54" s="548"/>
      <c r="BM54" s="548"/>
      <c r="BN54" s="548"/>
      <c r="BO54" s="548"/>
      <c r="BP54" s="548"/>
    </row>
    <row r="55" spans="1:68" s="145" customFormat="1" ht="12.75" hidden="1">
      <c r="A55" s="510" t="s">
        <v>184</v>
      </c>
      <c r="B55" s="513">
        <v>46.1</v>
      </c>
      <c r="C55" s="513">
        <v>52.5</v>
      </c>
      <c r="D55" s="513">
        <v>50</v>
      </c>
      <c r="E55" s="513">
        <v>53.3</v>
      </c>
      <c r="F55" s="145">
        <f t="shared" si="0"/>
        <v>50.474999999999994</v>
      </c>
      <c r="K55" s="512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</row>
    <row r="56" spans="1:68" s="145" customFormat="1" ht="12.75" hidden="1">
      <c r="A56" s="510" t="s">
        <v>185</v>
      </c>
      <c r="B56" s="513">
        <v>535.2</v>
      </c>
      <c r="C56" s="513">
        <v>552.9</v>
      </c>
      <c r="D56" s="513">
        <v>548.9</v>
      </c>
      <c r="E56" s="513">
        <v>557.6</v>
      </c>
      <c r="F56" s="145">
        <f t="shared" si="0"/>
        <v>548.65</v>
      </c>
      <c r="K56" s="512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</row>
    <row r="57" spans="2:68" s="145" customFormat="1" ht="12.75" hidden="1">
      <c r="B57" s="398"/>
      <c r="K57" s="512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111"/>
      <c r="Y57" s="606" t="s">
        <v>210</v>
      </c>
      <c r="Z57" s="607"/>
      <c r="AA57" s="607"/>
      <c r="AB57" s="607"/>
      <c r="AC57" s="607"/>
      <c r="AD57" s="607"/>
      <c r="AE57" s="607"/>
      <c r="AF57" s="607"/>
      <c r="AG57" s="607"/>
      <c r="AH57" s="607"/>
      <c r="AI57" s="607"/>
      <c r="AJ57" s="607"/>
      <c r="AK57" s="607"/>
      <c r="AL57" s="607"/>
      <c r="AM57" s="607"/>
      <c r="AN57" s="607"/>
      <c r="AO57" s="607"/>
      <c r="AP57" s="607"/>
      <c r="AQ57" s="607"/>
      <c r="AR57" s="607"/>
      <c r="AS57" s="607"/>
      <c r="AT57" s="607"/>
      <c r="AU57" s="607"/>
      <c r="AV57" s="607"/>
      <c r="AW57" s="607"/>
      <c r="AX57" s="607"/>
      <c r="AY57" s="607"/>
      <c r="AZ57" s="607"/>
      <c r="BA57" s="607"/>
      <c r="BB57" s="607"/>
      <c r="BC57" s="607"/>
      <c r="BD57" s="607"/>
      <c r="BE57" s="607"/>
      <c r="BF57" s="607"/>
      <c r="BG57" s="607"/>
      <c r="BH57" s="607"/>
      <c r="BI57" s="607"/>
      <c r="BJ57" s="607"/>
      <c r="BK57" s="607"/>
      <c r="BL57" s="607"/>
      <c r="BM57" s="607"/>
      <c r="BN57" s="607"/>
      <c r="BO57" s="607"/>
      <c r="BP57" s="607"/>
    </row>
    <row r="58" spans="1:38" s="145" customFormat="1" ht="12.75" customHeight="1">
      <c r="A58" s="557" t="s">
        <v>468</v>
      </c>
      <c r="B58" s="557"/>
      <c r="C58" s="557"/>
      <c r="D58" s="500"/>
      <c r="E58" s="500"/>
      <c r="F58" s="498"/>
      <c r="G58" s="498"/>
      <c r="H58" s="498"/>
      <c r="I58" s="498"/>
      <c r="J58" s="498"/>
      <c r="K58" s="498"/>
      <c r="L58" s="498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AC58" s="494"/>
      <c r="AD58" s="495"/>
      <c r="AE58" s="495"/>
      <c r="AF58" s="495"/>
      <c r="AG58" s="111"/>
      <c r="AH58" s="111"/>
      <c r="AI58" s="111"/>
      <c r="AJ58" s="111"/>
      <c r="AK58" s="479"/>
      <c r="AL58" s="479"/>
    </row>
    <row r="59" spans="1:69" s="145" customFormat="1" ht="12.75" customHeight="1">
      <c r="A59" s="614" t="s">
        <v>479</v>
      </c>
      <c r="B59" s="614"/>
      <c r="C59" s="614"/>
      <c r="D59" s="614"/>
      <c r="E59" s="614"/>
      <c r="F59" s="614"/>
      <c r="G59" s="614"/>
      <c r="H59" s="614"/>
      <c r="I59" s="614"/>
      <c r="J59" s="614"/>
      <c r="K59" s="498"/>
      <c r="L59" s="498"/>
      <c r="M59" s="504"/>
      <c r="X59" s="492"/>
      <c r="Y59" s="111"/>
      <c r="Z59" s="111"/>
      <c r="AA59" s="111"/>
      <c r="AB59" s="111"/>
      <c r="AC59" s="494"/>
      <c r="AD59" s="495"/>
      <c r="AE59" s="495"/>
      <c r="AF59" s="495"/>
      <c r="AG59" s="111"/>
      <c r="AH59" s="111"/>
      <c r="AI59" s="111"/>
      <c r="AJ59" s="111"/>
      <c r="AK59" s="479"/>
      <c r="AL59" s="479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</row>
    <row r="60" spans="2:69" ht="12.75">
      <c r="B60" s="61"/>
      <c r="K60" s="69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118"/>
      <c r="Y60" s="116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/>
    </row>
    <row r="61" spans="2:69" ht="12.75">
      <c r="B61" s="61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118"/>
      <c r="Y61" s="116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/>
    </row>
    <row r="62" spans="2:69" ht="12.75">
      <c r="B62" s="61"/>
      <c r="K62" s="69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118"/>
      <c r="Y62" s="116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/>
    </row>
    <row r="63" spans="2:69" ht="12.75">
      <c r="B63" s="61"/>
      <c r="K63" s="69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118"/>
      <c r="Y63" s="116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/>
    </row>
    <row r="64" spans="2:69" ht="12.75">
      <c r="B64" s="61"/>
      <c r="K64" s="69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118"/>
      <c r="Y64" s="116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/>
    </row>
    <row r="65" spans="2:69" ht="12.75">
      <c r="B65" s="61"/>
      <c r="K65" s="69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118"/>
      <c r="Y65" s="116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/>
    </row>
    <row r="66" spans="1:69" ht="12.75">
      <c r="A66"/>
      <c r="B66"/>
      <c r="C66"/>
      <c r="D66"/>
      <c r="E66"/>
      <c r="F66"/>
      <c r="K66" s="69"/>
      <c r="L66" s="70"/>
      <c r="X66" s="57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57"/>
    </row>
    <row r="67" spans="1:69" ht="12.75">
      <c r="A67"/>
      <c r="B67"/>
      <c r="C67"/>
      <c r="D67"/>
      <c r="E67"/>
      <c r="F67"/>
      <c r="G67"/>
      <c r="H67"/>
      <c r="I67"/>
      <c r="J67"/>
      <c r="X67" s="116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57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116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57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116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57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116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57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116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57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116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57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116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57"/>
    </row>
    <row r="74" spans="24:69" s="145" customFormat="1" ht="12.75">
      <c r="X74" s="494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5"/>
      <c r="BH74" s="495"/>
      <c r="BI74" s="495"/>
      <c r="BJ74" s="495"/>
      <c r="BK74" s="495"/>
      <c r="BL74" s="495"/>
      <c r="BM74" s="495"/>
      <c r="BN74" s="495"/>
      <c r="BO74" s="495"/>
      <c r="BP74" s="495"/>
      <c r="BQ74" s="111"/>
    </row>
    <row r="75" spans="24:69" s="145" customFormat="1" ht="12.75">
      <c r="X75" s="494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5"/>
      <c r="BJ75" s="495"/>
      <c r="BK75" s="495"/>
      <c r="BL75" s="495"/>
      <c r="BM75" s="495"/>
      <c r="BN75" s="495"/>
      <c r="BO75" s="495"/>
      <c r="BP75" s="495"/>
      <c r="BQ75" s="111"/>
    </row>
    <row r="76" spans="24:69" s="145" customFormat="1" ht="12.75">
      <c r="X76" s="494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5"/>
      <c r="BE76" s="495"/>
      <c r="BF76" s="495"/>
      <c r="BG76" s="495"/>
      <c r="BH76" s="495"/>
      <c r="BI76" s="495"/>
      <c r="BJ76" s="495"/>
      <c r="BK76" s="495"/>
      <c r="BL76" s="495"/>
      <c r="BM76" s="495"/>
      <c r="BN76" s="495"/>
      <c r="BO76" s="495"/>
      <c r="BP76" s="495"/>
      <c r="BQ76" s="111"/>
    </row>
    <row r="77" spans="24:69" s="145" customFormat="1" ht="12.75">
      <c r="X77" s="494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111"/>
    </row>
    <row r="78" spans="24:69" s="145" customFormat="1" ht="12.75">
      <c r="X78" s="494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5"/>
      <c r="BE78" s="495"/>
      <c r="BF78" s="495"/>
      <c r="BG78" s="495"/>
      <c r="BH78" s="495"/>
      <c r="BI78" s="495"/>
      <c r="BJ78" s="495"/>
      <c r="BK78" s="495"/>
      <c r="BL78" s="495"/>
      <c r="BM78" s="495"/>
      <c r="BN78" s="495"/>
      <c r="BO78" s="495"/>
      <c r="BP78" s="495"/>
      <c r="BQ78" s="111"/>
    </row>
    <row r="79" spans="24:69" s="145" customFormat="1" ht="12.75">
      <c r="X79" s="494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111"/>
    </row>
    <row r="80" spans="24:69" s="145" customFormat="1" ht="12.75">
      <c r="X80" s="494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111"/>
    </row>
    <row r="81" spans="24:69" s="145" customFormat="1" ht="12.75"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</row>
    <row r="82" spans="24:69" s="145" customFormat="1" ht="12.75">
      <c r="X82" s="556"/>
      <c r="Y82" s="548"/>
      <c r="Z82" s="548"/>
      <c r="AA82" s="548"/>
      <c r="AB82" s="548"/>
      <c r="AC82" s="548"/>
      <c r="AD82" s="548"/>
      <c r="AE82" s="548"/>
      <c r="AF82" s="548"/>
      <c r="AG82" s="548"/>
      <c r="AH82" s="548"/>
      <c r="AI82" s="548"/>
      <c r="AJ82" s="548"/>
      <c r="AK82" s="548"/>
      <c r="AL82" s="548"/>
      <c r="AM82" s="548"/>
      <c r="AN82" s="548"/>
      <c r="AO82" s="548"/>
      <c r="AP82" s="548"/>
      <c r="AQ82" s="548"/>
      <c r="AR82" s="548"/>
      <c r="AS82" s="548"/>
      <c r="AT82" s="548"/>
      <c r="AU82" s="548"/>
      <c r="AV82" s="548"/>
      <c r="AW82" s="548"/>
      <c r="AX82" s="548"/>
      <c r="AY82" s="548"/>
      <c r="AZ82" s="548"/>
      <c r="BA82" s="548"/>
      <c r="BB82" s="548"/>
      <c r="BC82" s="548"/>
      <c r="BD82" s="548"/>
      <c r="BE82" s="548"/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111"/>
    </row>
    <row r="83" s="145" customFormat="1" ht="12.75"/>
    <row r="84" s="145" customFormat="1" ht="12.75"/>
    <row r="85" s="145" customFormat="1" ht="12.75"/>
    <row r="86" s="145" customFormat="1" ht="12.75"/>
    <row r="87" s="145" customFormat="1" ht="12.75"/>
    <row r="88" s="145" customFormat="1" ht="12.75"/>
    <row r="89" s="145" customFormat="1" ht="12.75"/>
    <row r="90" s="145" customFormat="1" ht="12.75"/>
    <row r="91" s="145" customFormat="1" ht="12.75"/>
    <row r="92" s="145" customFormat="1" ht="12.75"/>
    <row r="93" s="145" customFormat="1" ht="12.75"/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7:9" ht="12.75">
      <c r="G99"/>
      <c r="H99"/>
      <c r="I99"/>
    </row>
  </sheetData>
  <mergeCells count="59">
    <mergeCell ref="A29:E29"/>
    <mergeCell ref="A59:J59"/>
    <mergeCell ref="B49:E49"/>
    <mergeCell ref="B48:E48"/>
    <mergeCell ref="G32:G35"/>
    <mergeCell ref="H32:H35"/>
    <mergeCell ref="A27:C27"/>
    <mergeCell ref="A58:C58"/>
    <mergeCell ref="A17:D17"/>
    <mergeCell ref="N19:N22"/>
    <mergeCell ref="A19:A22"/>
    <mergeCell ref="B19:B22"/>
    <mergeCell ref="F19:M19"/>
    <mergeCell ref="K20:K22"/>
    <mergeCell ref="L20:L22"/>
    <mergeCell ref="M20:M22"/>
    <mergeCell ref="O19:O22"/>
    <mergeCell ref="C20:C22"/>
    <mergeCell ref="D20:D22"/>
    <mergeCell ref="E20:E22"/>
    <mergeCell ref="F20:F22"/>
    <mergeCell ref="G20:G22"/>
    <mergeCell ref="H20:H22"/>
    <mergeCell ref="I20:I22"/>
    <mergeCell ref="J20:J22"/>
    <mergeCell ref="C19:E19"/>
    <mergeCell ref="Y57:BP57"/>
    <mergeCell ref="X82:BP82"/>
    <mergeCell ref="X50:BP50"/>
    <mergeCell ref="X51:BP51"/>
    <mergeCell ref="X53:BP53"/>
    <mergeCell ref="X54:BP54"/>
    <mergeCell ref="AB8:AU8"/>
    <mergeCell ref="AB10:AU10"/>
    <mergeCell ref="C8:C10"/>
    <mergeCell ref="E8:E10"/>
    <mergeCell ref="F8:F10"/>
    <mergeCell ref="L7:L10"/>
    <mergeCell ref="G8:G10"/>
    <mergeCell ref="A28:M28"/>
    <mergeCell ref="A31:E31"/>
    <mergeCell ref="B32:B35"/>
    <mergeCell ref="E32:E35"/>
    <mergeCell ref="L32:L35"/>
    <mergeCell ref="A32:A35"/>
    <mergeCell ref="I32:I35"/>
    <mergeCell ref="J32:J35"/>
    <mergeCell ref="K32:K35"/>
    <mergeCell ref="G31:L31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0"/>
  <sheetViews>
    <sheetView showGridLines="0" view="pageBreakPreview" zoomScale="75" zoomScaleNormal="75" zoomScaleSheetLayoutView="75" workbookViewId="0" topLeftCell="A31">
      <selection activeCell="A45" sqref="A45:IV45"/>
    </sheetView>
  </sheetViews>
  <sheetFormatPr defaultColWidth="11.421875" defaultRowHeight="12.75"/>
  <cols>
    <col min="1" max="1" width="11.7109375" style="32" customWidth="1"/>
    <col min="2" max="2" width="14.00390625" style="32" customWidth="1"/>
    <col min="3" max="3" width="16.00390625" style="32" customWidth="1"/>
    <col min="4" max="4" width="14.8515625" style="32" customWidth="1"/>
    <col min="5" max="5" width="20.421875" style="32" customWidth="1"/>
    <col min="6" max="7" width="11.7109375" style="32" customWidth="1"/>
    <col min="8" max="8" width="16.140625" style="32" customWidth="1"/>
    <col min="9" max="9" width="20.28125" style="32" customWidth="1"/>
    <col min="10" max="10" width="18.421875" style="32" customWidth="1"/>
    <col min="11" max="11" width="12.421875" style="32" customWidth="1"/>
    <col min="12" max="12" width="22.00390625" style="32" customWidth="1"/>
    <col min="13" max="13" width="15.421875" style="32" customWidth="1"/>
    <col min="14" max="14" width="15.140625" style="32" customWidth="1"/>
    <col min="15" max="15" width="14.28125" style="32" customWidth="1"/>
    <col min="16" max="16" width="13.7109375" style="32" customWidth="1"/>
    <col min="17" max="17" width="10.57421875" style="32" customWidth="1"/>
    <col min="18" max="18" width="13.28125" style="32" customWidth="1"/>
    <col min="19" max="19" width="11.28125" style="32" customWidth="1"/>
    <col min="20" max="20" width="12.00390625" style="32" customWidth="1"/>
    <col min="21" max="21" width="12.140625" style="32" customWidth="1"/>
    <col min="22" max="22" width="11.8515625" style="32" customWidth="1"/>
    <col min="23" max="23" width="30.7109375" style="32" customWidth="1"/>
    <col min="24" max="24" width="11.28125" style="32" customWidth="1"/>
    <col min="25" max="25" width="11.7109375" style="32" customWidth="1"/>
    <col min="26" max="26" width="10.7109375" style="32" customWidth="1"/>
    <col min="27" max="27" width="17.7109375" style="32" customWidth="1"/>
    <col min="28" max="28" width="8.57421875" style="32" customWidth="1"/>
    <col min="29" max="29" width="8.140625" style="32" customWidth="1"/>
    <col min="30" max="30" width="9.7109375" style="32" customWidth="1"/>
    <col min="31" max="31" width="10.7109375" style="32" customWidth="1"/>
    <col min="32" max="16384" width="11.421875" style="32" customWidth="1"/>
  </cols>
  <sheetData>
    <row r="1" spans="1:12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85" t="s">
        <v>239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2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</row>
    <row r="5" spans="1:12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1:12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2.75" customHeight="1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603" t="s">
        <v>30</v>
      </c>
    </row>
    <row r="8" spans="1:12" ht="12.75" customHeight="1">
      <c r="A8" s="577"/>
      <c r="B8" s="574"/>
      <c r="C8" s="543" t="s">
        <v>3</v>
      </c>
      <c r="D8" s="580" t="s">
        <v>432</v>
      </c>
      <c r="E8" s="543" t="s">
        <v>31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604"/>
    </row>
    <row r="9" spans="1:47" ht="12.75" customHeight="1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604"/>
      <c r="AA9" s="546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7"/>
    </row>
    <row r="10" spans="1:47" ht="13.5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605"/>
      <c r="AA10" s="115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</row>
    <row r="11" spans="1:47" ht="12.75">
      <c r="A11" s="204">
        <v>2002</v>
      </c>
      <c r="B11" s="205">
        <v>2155.4</v>
      </c>
      <c r="C11" s="205">
        <v>179.2</v>
      </c>
      <c r="D11" s="205">
        <v>176.3</v>
      </c>
      <c r="E11" s="205">
        <v>2.8</v>
      </c>
      <c r="F11" s="205">
        <v>239.52500000000055</v>
      </c>
      <c r="G11" s="205">
        <v>48.575</v>
      </c>
      <c r="H11" s="205">
        <v>7.1000000000000085</v>
      </c>
      <c r="I11" s="205">
        <v>18.125</v>
      </c>
      <c r="J11" s="205">
        <v>15.325</v>
      </c>
      <c r="K11" s="205">
        <v>209.2</v>
      </c>
      <c r="L11" s="206">
        <v>893.85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6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57"/>
    </row>
    <row r="12" spans="1:47" ht="12.75">
      <c r="A12" s="204">
        <v>2003</v>
      </c>
      <c r="B12" s="205">
        <v>2242.2</v>
      </c>
      <c r="C12" s="205">
        <v>181.425</v>
      </c>
      <c r="D12" s="205">
        <v>177.55</v>
      </c>
      <c r="E12" s="205">
        <v>3.875</v>
      </c>
      <c r="F12" s="205">
        <v>254.5</v>
      </c>
      <c r="G12" s="205">
        <v>52.5</v>
      </c>
      <c r="H12" s="205">
        <v>7.974999999999994</v>
      </c>
      <c r="I12" s="205">
        <v>17.325</v>
      </c>
      <c r="J12" s="205">
        <v>15.5</v>
      </c>
      <c r="K12" s="205">
        <v>210.775</v>
      </c>
      <c r="L12" s="206">
        <v>952.0249999999978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16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57"/>
    </row>
    <row r="13" spans="1:47" ht="12.75">
      <c r="A13" s="204">
        <v>2004</v>
      </c>
      <c r="B13" s="205">
        <v>2213.7</v>
      </c>
      <c r="C13" s="205">
        <v>178.725</v>
      </c>
      <c r="D13" s="205">
        <v>174.625</v>
      </c>
      <c r="E13" s="205">
        <v>4</v>
      </c>
      <c r="F13" s="205">
        <v>247.4</v>
      </c>
      <c r="G13" s="205">
        <v>52.15</v>
      </c>
      <c r="H13" s="205">
        <v>8.850000000000009</v>
      </c>
      <c r="I13" s="205">
        <v>19.875</v>
      </c>
      <c r="J13" s="205">
        <v>14.95</v>
      </c>
      <c r="K13" s="205">
        <v>209.25</v>
      </c>
      <c r="L13" s="206">
        <v>972.775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116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57"/>
    </row>
    <row r="14" spans="1:47" ht="12.75">
      <c r="A14" s="207">
        <v>2005</v>
      </c>
      <c r="B14" s="205">
        <v>1912.6</v>
      </c>
      <c r="C14" s="205">
        <v>107.5</v>
      </c>
      <c r="D14" s="205">
        <v>105.725</v>
      </c>
      <c r="E14" s="205">
        <v>1.875</v>
      </c>
      <c r="F14" s="205">
        <v>161.275</v>
      </c>
      <c r="G14" s="205">
        <v>30.15</v>
      </c>
      <c r="H14" s="205">
        <v>4.675000000000011</v>
      </c>
      <c r="I14" s="205">
        <v>12</v>
      </c>
      <c r="J14" s="205">
        <v>11.525</v>
      </c>
      <c r="K14" s="205">
        <v>151.95</v>
      </c>
      <c r="L14" s="206">
        <v>673.9500000000007</v>
      </c>
      <c r="M14" s="62"/>
      <c r="N14" s="62"/>
      <c r="O14" s="62"/>
      <c r="P14" s="62"/>
      <c r="Q14" s="62"/>
      <c r="R14" s="62"/>
      <c r="S14" s="62"/>
      <c r="T14" s="62"/>
      <c r="U14" s="62"/>
      <c r="V14"/>
      <c r="W14"/>
      <c r="X14"/>
      <c r="Y14"/>
      <c r="AA14" s="116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57"/>
    </row>
    <row r="15" spans="1:47" ht="12.75">
      <c r="A15" s="204">
        <v>2006</v>
      </c>
      <c r="B15" s="205">
        <v>1837.1</v>
      </c>
      <c r="C15" s="205">
        <v>90.72500000000014</v>
      </c>
      <c r="D15" s="205">
        <v>87.075</v>
      </c>
      <c r="E15" s="205">
        <v>3.6500000000000057</v>
      </c>
      <c r="F15" s="205">
        <v>146.225</v>
      </c>
      <c r="G15" s="205">
        <v>30.475</v>
      </c>
      <c r="H15" s="205">
        <v>3.625</v>
      </c>
      <c r="I15" s="205">
        <v>10.55</v>
      </c>
      <c r="J15" s="205">
        <v>9.400000000000006</v>
      </c>
      <c r="K15" s="205">
        <v>161.675</v>
      </c>
      <c r="L15" s="206">
        <v>706.7000000000007</v>
      </c>
      <c r="M15" s="62"/>
      <c r="N15" s="62"/>
      <c r="O15" s="62"/>
      <c r="P15" s="62"/>
      <c r="Q15" s="62"/>
      <c r="R15" s="62"/>
      <c r="S15" s="62"/>
      <c r="T15" s="62"/>
      <c r="U15" s="62"/>
      <c r="V15"/>
      <c r="W15"/>
      <c r="X15"/>
      <c r="Y15"/>
      <c r="AA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57"/>
    </row>
    <row r="16" spans="1:47" ht="13.5" thickBot="1">
      <c r="A16" s="204">
        <v>2007</v>
      </c>
      <c r="B16" s="205">
        <v>1833.9</v>
      </c>
      <c r="C16" s="205">
        <v>96.75</v>
      </c>
      <c r="D16" s="205">
        <v>93.55</v>
      </c>
      <c r="E16" s="205">
        <v>3.2</v>
      </c>
      <c r="F16" s="205">
        <v>135.625</v>
      </c>
      <c r="G16" s="205">
        <v>33.2</v>
      </c>
      <c r="H16" s="205">
        <v>5.175000000000011</v>
      </c>
      <c r="I16" s="205">
        <v>7.974999999999994</v>
      </c>
      <c r="J16" s="209">
        <v>8.174999999999983</v>
      </c>
      <c r="K16" s="209">
        <v>183.3</v>
      </c>
      <c r="L16" s="210">
        <v>714.0750000000007</v>
      </c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  <c r="Y16"/>
      <c r="AA16" s="116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57"/>
    </row>
    <row r="17" spans="1:24" ht="13.5" customHeight="1">
      <c r="A17" s="557" t="s">
        <v>468</v>
      </c>
      <c r="B17" s="557"/>
      <c r="C17" s="557"/>
      <c r="D17" s="557"/>
      <c r="E17" s="213"/>
      <c r="F17" s="213"/>
      <c r="G17" s="214"/>
      <c r="H17" s="213"/>
      <c r="I17" s="213"/>
      <c r="J17" s="113"/>
      <c r="K17" s="113"/>
      <c r="L17" s="114"/>
      <c r="M17" s="63"/>
      <c r="N17" s="63"/>
      <c r="O17" s="63"/>
      <c r="P17" s="63"/>
      <c r="Q17" s="63"/>
      <c r="R17" s="63"/>
      <c r="S17" s="63"/>
      <c r="T17" s="63"/>
      <c r="U17" s="63"/>
      <c r="V17"/>
      <c r="W17"/>
      <c r="X17"/>
    </row>
    <row r="18" spans="1:24" ht="13.5" customHeight="1" thickBot="1">
      <c r="A18" s="102"/>
      <c r="B18" s="65"/>
      <c r="C18" s="64"/>
      <c r="D18" s="64"/>
      <c r="E18" s="113"/>
      <c r="F18" s="113"/>
      <c r="G18" s="114"/>
      <c r="H18" s="113"/>
      <c r="I18" s="113"/>
      <c r="J18" s="113"/>
      <c r="K18" s="113"/>
      <c r="L18" s="114"/>
      <c r="M18" s="63"/>
      <c r="N18" s="63"/>
      <c r="O18" s="63"/>
      <c r="P18" s="63"/>
      <c r="Q18" s="63"/>
      <c r="R18" s="63"/>
      <c r="S18" s="63"/>
      <c r="T18" s="63"/>
      <c r="U18" s="63"/>
      <c r="V18"/>
      <c r="W18"/>
      <c r="X18"/>
    </row>
    <row r="19" spans="1:26" ht="13.5" customHeight="1">
      <c r="A19" s="576" t="s">
        <v>1</v>
      </c>
      <c r="B19" s="579" t="s">
        <v>3</v>
      </c>
      <c r="C19" s="586" t="s">
        <v>169</v>
      </c>
      <c r="D19" s="587"/>
      <c r="E19" s="588"/>
      <c r="F19" s="586" t="s">
        <v>28</v>
      </c>
      <c r="G19" s="587"/>
      <c r="H19" s="587"/>
      <c r="I19" s="587"/>
      <c r="J19" s="587"/>
      <c r="K19" s="587"/>
      <c r="L19" s="587"/>
      <c r="M19" s="587"/>
      <c r="N19" s="592" t="s">
        <v>29</v>
      </c>
      <c r="O19" s="611" t="s">
        <v>442</v>
      </c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7"/>
      <c r="B20" s="574"/>
      <c r="C20" s="543" t="s">
        <v>435</v>
      </c>
      <c r="D20" s="580" t="s">
        <v>438</v>
      </c>
      <c r="E20" s="580" t="s">
        <v>319</v>
      </c>
      <c r="F20" s="543" t="s">
        <v>68</v>
      </c>
      <c r="G20" s="581" t="s">
        <v>224</v>
      </c>
      <c r="H20" s="551" t="s">
        <v>439</v>
      </c>
      <c r="I20" s="551" t="s">
        <v>418</v>
      </c>
      <c r="J20" s="551" t="s">
        <v>440</v>
      </c>
      <c r="K20" s="580" t="s">
        <v>441</v>
      </c>
      <c r="L20" s="580" t="s">
        <v>389</v>
      </c>
      <c r="M20" s="595" t="s">
        <v>367</v>
      </c>
      <c r="N20" s="593"/>
      <c r="O20" s="612"/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74"/>
      <c r="D21" s="581"/>
      <c r="E21" s="581"/>
      <c r="F21" s="574"/>
      <c r="G21" s="544"/>
      <c r="H21" s="551"/>
      <c r="I21" s="551"/>
      <c r="J21" s="551"/>
      <c r="K21" s="581"/>
      <c r="L21" s="581"/>
      <c r="M21" s="596"/>
      <c r="N21" s="593"/>
      <c r="O21" s="612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57.75" customHeight="1" thickBot="1">
      <c r="A22" s="578"/>
      <c r="B22" s="575"/>
      <c r="C22" s="575"/>
      <c r="D22" s="582"/>
      <c r="E22" s="582"/>
      <c r="F22" s="575"/>
      <c r="G22" s="545"/>
      <c r="H22" s="552"/>
      <c r="I22" s="552"/>
      <c r="J22" s="552"/>
      <c r="K22" s="582"/>
      <c r="L22" s="582"/>
      <c r="M22" s="597"/>
      <c r="N22" s="594"/>
      <c r="O22" s="61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13.5" customHeight="1">
      <c r="A23" s="204" t="s">
        <v>434</v>
      </c>
      <c r="B23" s="205">
        <v>2590.62</v>
      </c>
      <c r="C23" s="205">
        <v>32.30000000000007</v>
      </c>
      <c r="D23" s="205">
        <v>124.325</v>
      </c>
      <c r="E23" s="205">
        <v>2.725</v>
      </c>
      <c r="F23" s="205">
        <v>199.925</v>
      </c>
      <c r="G23" s="205">
        <v>34</v>
      </c>
      <c r="H23" s="205">
        <v>4.925</v>
      </c>
      <c r="I23" s="205">
        <v>8.225000000000009</v>
      </c>
      <c r="J23" s="205">
        <v>5.525000000000006</v>
      </c>
      <c r="K23" s="205">
        <v>5.125</v>
      </c>
      <c r="L23" s="205">
        <v>15.975</v>
      </c>
      <c r="M23" s="205">
        <v>2.15</v>
      </c>
      <c r="N23" s="205">
        <v>424.375</v>
      </c>
      <c r="O23" s="203">
        <v>23.925</v>
      </c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15" s="57" customFormat="1" ht="12.75">
      <c r="A24" s="204">
        <v>2009</v>
      </c>
      <c r="B24" s="205">
        <v>4149.5</v>
      </c>
      <c r="C24" s="205">
        <v>193.25</v>
      </c>
      <c r="D24" s="205">
        <v>182.325</v>
      </c>
      <c r="E24" s="205">
        <v>3.925</v>
      </c>
      <c r="F24" s="205">
        <v>343.025</v>
      </c>
      <c r="G24" s="205">
        <v>52</v>
      </c>
      <c r="H24" s="205">
        <v>6.375</v>
      </c>
      <c r="I24" s="205">
        <v>14.575</v>
      </c>
      <c r="J24" s="205">
        <v>7.025</v>
      </c>
      <c r="K24" s="205">
        <v>13.475</v>
      </c>
      <c r="L24" s="205">
        <v>21.15</v>
      </c>
      <c r="M24" s="205">
        <v>6.875</v>
      </c>
      <c r="N24" s="205">
        <v>670.55</v>
      </c>
      <c r="O24" s="206">
        <v>37.15</v>
      </c>
    </row>
    <row r="25" spans="1:15" s="57" customFormat="1" ht="12.75">
      <c r="A25" s="204">
        <v>2010</v>
      </c>
      <c r="B25" s="205">
        <v>4632.35</v>
      </c>
      <c r="C25" s="205">
        <v>218.925</v>
      </c>
      <c r="D25" s="205">
        <v>206.85</v>
      </c>
      <c r="E25" s="205">
        <v>3.975</v>
      </c>
      <c r="F25" s="205">
        <v>242.575</v>
      </c>
      <c r="G25" s="205">
        <v>46.15</v>
      </c>
      <c r="H25" s="205">
        <v>6.224999999999994</v>
      </c>
      <c r="I25" s="205">
        <v>6.55</v>
      </c>
      <c r="J25" s="205">
        <v>4.675</v>
      </c>
      <c r="K25" s="205">
        <v>10.9</v>
      </c>
      <c r="L25" s="205">
        <v>13.625</v>
      </c>
      <c r="M25" s="205">
        <v>3.475</v>
      </c>
      <c r="N25" s="205">
        <v>507.325</v>
      </c>
      <c r="O25" s="206">
        <v>36.775</v>
      </c>
    </row>
    <row r="26" spans="1:15" ht="13.5" thickBot="1">
      <c r="A26" s="451">
        <v>2011</v>
      </c>
      <c r="B26" s="209">
        <v>4998.945</v>
      </c>
      <c r="C26" s="209">
        <v>233.075</v>
      </c>
      <c r="D26" s="209">
        <v>219.5</v>
      </c>
      <c r="E26" s="209">
        <v>3.75</v>
      </c>
      <c r="F26" s="209">
        <v>220.925</v>
      </c>
      <c r="G26" s="209">
        <v>46.525</v>
      </c>
      <c r="H26" s="209">
        <v>5.675</v>
      </c>
      <c r="I26" s="209">
        <v>5.925</v>
      </c>
      <c r="J26" s="209">
        <v>2.35</v>
      </c>
      <c r="K26" s="209">
        <v>7.175</v>
      </c>
      <c r="L26" s="209">
        <v>14.175</v>
      </c>
      <c r="M26" s="209">
        <v>6.55</v>
      </c>
      <c r="N26" s="209">
        <v>445</v>
      </c>
      <c r="O26" s="210">
        <v>41.375</v>
      </c>
    </row>
    <row r="27" spans="1:26" ht="13.5" customHeight="1">
      <c r="A27" s="557" t="s">
        <v>468</v>
      </c>
      <c r="B27" s="557"/>
      <c r="C27" s="557"/>
      <c r="D27" s="557"/>
      <c r="E27" s="113"/>
      <c r="F27" s="113"/>
      <c r="G27" s="114"/>
      <c r="H27" s="113"/>
      <c r="I27" s="113"/>
      <c r="J27" s="113"/>
      <c r="K27" s="113"/>
      <c r="L27" s="113"/>
      <c r="M27" s="114"/>
      <c r="N27" s="90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55" t="s">
        <v>436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4" ht="12.75">
      <c r="A29" s="555" t="s">
        <v>437</v>
      </c>
      <c r="B29" s="555"/>
      <c r="C29" s="555"/>
      <c r="D29" s="555"/>
    </row>
    <row r="30" ht="13.5" thickBot="1"/>
    <row r="31" spans="1:12" s="145" customFormat="1" ht="13.5" thickBot="1">
      <c r="A31" s="549" t="s">
        <v>219</v>
      </c>
      <c r="B31" s="549"/>
      <c r="C31" s="549"/>
      <c r="D31" s="549"/>
      <c r="E31" s="549"/>
      <c r="G31" s="549" t="s">
        <v>219</v>
      </c>
      <c r="H31" s="549"/>
      <c r="I31" s="549"/>
      <c r="J31" s="549"/>
      <c r="K31" s="549"/>
      <c r="L31" s="549"/>
    </row>
    <row r="32" spans="1:12" s="145" customFormat="1" ht="51" customHeight="1">
      <c r="A32" s="576" t="s">
        <v>1</v>
      </c>
      <c r="B32" s="598" t="s">
        <v>200</v>
      </c>
      <c r="C32" s="550" t="s">
        <v>443</v>
      </c>
      <c r="D32" s="553" t="s">
        <v>430</v>
      </c>
      <c r="E32" s="601" t="s">
        <v>234</v>
      </c>
      <c r="G32" s="576" t="s">
        <v>1</v>
      </c>
      <c r="H32" s="550" t="s">
        <v>371</v>
      </c>
      <c r="I32" s="550" t="s">
        <v>372</v>
      </c>
      <c r="J32" s="550" t="s">
        <v>373</v>
      </c>
      <c r="K32" s="550" t="s">
        <v>374</v>
      </c>
      <c r="L32" s="601" t="s">
        <v>375</v>
      </c>
    </row>
    <row r="33" spans="1:12" s="145" customFormat="1" ht="12.75">
      <c r="A33" s="577"/>
      <c r="B33" s="599"/>
      <c r="C33" s="551"/>
      <c r="D33" s="544"/>
      <c r="E33" s="590"/>
      <c r="G33" s="577"/>
      <c r="H33" s="551"/>
      <c r="I33" s="551"/>
      <c r="J33" s="551"/>
      <c r="K33" s="551"/>
      <c r="L33" s="590"/>
    </row>
    <row r="34" spans="1:12" s="145" customFormat="1" ht="12.75">
      <c r="A34" s="577"/>
      <c r="B34" s="599"/>
      <c r="C34" s="551"/>
      <c r="D34" s="544"/>
      <c r="E34" s="590"/>
      <c r="G34" s="577"/>
      <c r="H34" s="551"/>
      <c r="I34" s="551"/>
      <c r="J34" s="551"/>
      <c r="K34" s="551"/>
      <c r="L34" s="590"/>
    </row>
    <row r="35" spans="1:12" s="145" customFormat="1" ht="13.5" thickBot="1">
      <c r="A35" s="578"/>
      <c r="B35" s="600"/>
      <c r="C35" s="552"/>
      <c r="D35" s="545"/>
      <c r="E35" s="591"/>
      <c r="G35" s="578"/>
      <c r="H35" s="552"/>
      <c r="I35" s="552"/>
      <c r="J35" s="552"/>
      <c r="K35" s="552"/>
      <c r="L35" s="591"/>
    </row>
    <row r="36" spans="1:12" s="145" customFormat="1" ht="12.75">
      <c r="A36" s="487">
        <v>2001</v>
      </c>
      <c r="B36" s="488">
        <v>0.9499999999999993</v>
      </c>
      <c r="C36" s="488">
        <v>2.9749999999999943</v>
      </c>
      <c r="D36" s="488">
        <v>0.9499999999999957</v>
      </c>
      <c r="E36" s="453">
        <v>5.2</v>
      </c>
      <c r="G36" s="487" t="s">
        <v>380</v>
      </c>
      <c r="H36" s="219">
        <v>5.55</v>
      </c>
      <c r="I36" s="219">
        <v>1.075</v>
      </c>
      <c r="J36" s="219">
        <v>0.425</v>
      </c>
      <c r="K36" s="219">
        <v>3.3999999999999915</v>
      </c>
      <c r="L36" s="453">
        <v>0.625</v>
      </c>
    </row>
    <row r="37" spans="1:12" s="145" customFormat="1" ht="12.75">
      <c r="A37" s="487">
        <v>2002</v>
      </c>
      <c r="B37" s="219">
        <v>1.075</v>
      </c>
      <c r="C37" s="219">
        <v>3.05</v>
      </c>
      <c r="D37" s="219">
        <v>1.15</v>
      </c>
      <c r="E37" s="230">
        <v>7.075</v>
      </c>
      <c r="G37" s="487">
        <v>2009</v>
      </c>
      <c r="H37" s="219">
        <v>10.275</v>
      </c>
      <c r="I37" s="219">
        <v>1.275</v>
      </c>
      <c r="J37" s="219">
        <v>0.8249999999999993</v>
      </c>
      <c r="K37" s="219">
        <v>7.224999999999994</v>
      </c>
      <c r="L37" s="230">
        <v>0.95</v>
      </c>
    </row>
    <row r="38" spans="1:12" s="145" customFormat="1" ht="12.75">
      <c r="A38" s="487">
        <v>2003</v>
      </c>
      <c r="B38" s="219">
        <v>1.05</v>
      </c>
      <c r="C38" s="219">
        <v>3.55</v>
      </c>
      <c r="D38" s="219">
        <v>1.325</v>
      </c>
      <c r="E38" s="230">
        <v>9.600000000000009</v>
      </c>
      <c r="G38" s="487">
        <v>2010</v>
      </c>
      <c r="H38" s="219">
        <v>9.725000000000009</v>
      </c>
      <c r="I38" s="219">
        <v>2.25</v>
      </c>
      <c r="J38" s="219">
        <v>0.22500000000000053</v>
      </c>
      <c r="K38" s="219">
        <v>6.475</v>
      </c>
      <c r="L38" s="230">
        <v>0.8</v>
      </c>
    </row>
    <row r="39" spans="1:12" s="145" customFormat="1" ht="13.5" thickBot="1">
      <c r="A39" s="487">
        <v>2004</v>
      </c>
      <c r="B39" s="219">
        <v>0.9000000000000021</v>
      </c>
      <c r="C39" s="219">
        <v>3.575</v>
      </c>
      <c r="D39" s="219">
        <v>1.375</v>
      </c>
      <c r="E39" s="230">
        <v>12.05</v>
      </c>
      <c r="G39" s="489">
        <v>2011</v>
      </c>
      <c r="H39" s="220">
        <v>8.375</v>
      </c>
      <c r="I39" s="220">
        <v>1.675</v>
      </c>
      <c r="J39" s="220">
        <v>0.325</v>
      </c>
      <c r="K39" s="220">
        <v>5.45</v>
      </c>
      <c r="L39" s="233">
        <v>0.85</v>
      </c>
    </row>
    <row r="40" spans="1:12" s="145" customFormat="1" ht="13.5">
      <c r="A40" s="493">
        <v>2005</v>
      </c>
      <c r="B40" s="219">
        <v>0.9000000000000021</v>
      </c>
      <c r="C40" s="219">
        <v>2.45</v>
      </c>
      <c r="D40" s="219">
        <v>1</v>
      </c>
      <c r="E40" s="230">
        <v>6.824999999999989</v>
      </c>
      <c r="F40" s="490"/>
      <c r="G40" s="490"/>
      <c r="H40" s="114"/>
      <c r="I40" s="491"/>
      <c r="J40" s="492"/>
      <c r="K40" s="492"/>
      <c r="L40" s="492"/>
    </row>
    <row r="41" spans="1:38" s="145" customFormat="1" ht="12.75" customHeight="1">
      <c r="A41" s="487">
        <v>2006</v>
      </c>
      <c r="B41" s="219">
        <v>1.025</v>
      </c>
      <c r="C41" s="219">
        <v>3.4250000000000114</v>
      </c>
      <c r="D41" s="219">
        <v>0.625</v>
      </c>
      <c r="E41" s="230">
        <v>7.125</v>
      </c>
      <c r="F41" s="490"/>
      <c r="G41" s="490"/>
      <c r="H41" s="114"/>
      <c r="I41" s="491"/>
      <c r="J41" s="492"/>
      <c r="K41" s="492"/>
      <c r="L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AC41" s="494"/>
      <c r="AD41" s="495"/>
      <c r="AE41" s="495"/>
      <c r="AF41" s="495"/>
      <c r="AG41" s="111"/>
      <c r="AH41" s="111"/>
      <c r="AI41" s="111"/>
      <c r="AJ41" s="111"/>
      <c r="AK41" s="479"/>
      <c r="AL41" s="479"/>
    </row>
    <row r="42" spans="1:38" s="145" customFormat="1" ht="12.75" customHeight="1" thickBot="1">
      <c r="A42" s="489">
        <v>2007</v>
      </c>
      <c r="B42" s="220">
        <v>1.075</v>
      </c>
      <c r="C42" s="220">
        <v>1.925</v>
      </c>
      <c r="D42" s="220">
        <v>0.7749999999999986</v>
      </c>
      <c r="E42" s="233">
        <v>5.625</v>
      </c>
      <c r="F42" s="496"/>
      <c r="G42" s="496"/>
      <c r="H42" s="496"/>
      <c r="I42" s="497"/>
      <c r="J42" s="492"/>
      <c r="K42" s="492"/>
      <c r="L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AB42" s="494"/>
      <c r="AC42" s="494"/>
      <c r="AD42" s="495"/>
      <c r="AE42" s="495"/>
      <c r="AF42" s="495"/>
      <c r="AG42" s="111"/>
      <c r="AH42" s="111"/>
      <c r="AI42" s="111"/>
      <c r="AJ42" s="111"/>
      <c r="AK42" s="479"/>
      <c r="AL42" s="479"/>
    </row>
    <row r="43" spans="1:38" s="145" customFormat="1" ht="16.5" customHeight="1">
      <c r="A43" s="557" t="s">
        <v>468</v>
      </c>
      <c r="B43" s="557"/>
      <c r="C43" s="557"/>
      <c r="D43" s="500"/>
      <c r="E43" s="500"/>
      <c r="F43" s="498"/>
      <c r="G43" s="498"/>
      <c r="H43" s="498"/>
      <c r="I43" s="498"/>
      <c r="J43" s="498"/>
      <c r="K43" s="498"/>
      <c r="L43" s="498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AC43" s="494"/>
      <c r="AD43" s="495"/>
      <c r="AE43" s="495"/>
      <c r="AF43" s="495"/>
      <c r="AG43" s="111"/>
      <c r="AH43" s="111"/>
      <c r="AI43" s="111"/>
      <c r="AJ43" s="111"/>
      <c r="AK43" s="479"/>
      <c r="AL43" s="479"/>
    </row>
    <row r="44" spans="1:69" s="145" customFormat="1" ht="12.75" customHeight="1">
      <c r="A44" s="618" t="s">
        <v>480</v>
      </c>
      <c r="B44" s="618"/>
      <c r="C44" s="618"/>
      <c r="D44" s="618"/>
      <c r="E44" s="618"/>
      <c r="F44" s="618"/>
      <c r="G44" s="618"/>
      <c r="H44" s="618"/>
      <c r="I44" s="618"/>
      <c r="J44" s="618"/>
      <c r="K44" s="498"/>
      <c r="L44" s="498"/>
      <c r="M44" s="504"/>
      <c r="X44" s="492"/>
      <c r="Y44" s="111"/>
      <c r="Z44" s="111"/>
      <c r="AA44" s="111"/>
      <c r="AB44" s="111"/>
      <c r="AC44" s="494"/>
      <c r="AD44" s="495"/>
      <c r="AE44" s="495"/>
      <c r="AF44" s="495"/>
      <c r="AG44" s="111"/>
      <c r="AH44" s="111"/>
      <c r="AI44" s="111"/>
      <c r="AJ44" s="111"/>
      <c r="AK44" s="479"/>
      <c r="AL44" s="479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</sheetData>
  <mergeCells count="52">
    <mergeCell ref="A7:A10"/>
    <mergeCell ref="B7:B10"/>
    <mergeCell ref="A29:D29"/>
    <mergeCell ref="A44:J44"/>
    <mergeCell ref="A43:C43"/>
    <mergeCell ref="A27:D27"/>
    <mergeCell ref="J32:J35"/>
    <mergeCell ref="G32:G35"/>
    <mergeCell ref="H32:H35"/>
    <mergeCell ref="C32:C35"/>
    <mergeCell ref="K32:K35"/>
    <mergeCell ref="L32:L35"/>
    <mergeCell ref="A28:M28"/>
    <mergeCell ref="A31:E31"/>
    <mergeCell ref="G31:L31"/>
    <mergeCell ref="A32:A35"/>
    <mergeCell ref="B32:B35"/>
    <mergeCell ref="D32:D35"/>
    <mergeCell ref="E32:E35"/>
    <mergeCell ref="I32:I35"/>
    <mergeCell ref="A17:D17"/>
    <mergeCell ref="L7:L10"/>
    <mergeCell ref="C8:C10"/>
    <mergeCell ref="O19:O22"/>
    <mergeCell ref="C20:C22"/>
    <mergeCell ref="D20:D22"/>
    <mergeCell ref="E20:E22"/>
    <mergeCell ref="F20:F22"/>
    <mergeCell ref="G20:G22"/>
    <mergeCell ref="H20:H22"/>
    <mergeCell ref="A19:A22"/>
    <mergeCell ref="B19:B22"/>
    <mergeCell ref="F19:M19"/>
    <mergeCell ref="K20:K22"/>
    <mergeCell ref="L20:L22"/>
    <mergeCell ref="I20:I22"/>
    <mergeCell ref="J20:J22"/>
    <mergeCell ref="C19:E19"/>
    <mergeCell ref="A1:L1"/>
    <mergeCell ref="A3:L3"/>
    <mergeCell ref="A4:L4"/>
    <mergeCell ref="A5:L5"/>
    <mergeCell ref="N19:N22"/>
    <mergeCell ref="M20:M22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3"/>
  <sheetViews>
    <sheetView showGridLines="0" view="pageBreakPreview" zoomScale="75" zoomScaleNormal="75" zoomScaleSheetLayoutView="75" workbookViewId="0" topLeftCell="A1">
      <selection activeCell="E21" sqref="E21"/>
    </sheetView>
  </sheetViews>
  <sheetFormatPr defaultColWidth="11.421875" defaultRowHeight="12.75"/>
  <cols>
    <col min="1" max="1" width="20.7109375" style="32" customWidth="1"/>
    <col min="2" max="9" width="11.7109375" style="32" customWidth="1"/>
    <col min="10" max="12" width="11.421875" style="32" customWidth="1"/>
    <col min="13" max="13" width="12.8515625" style="32" customWidth="1"/>
    <col min="14" max="16384" width="11.421875" style="32" customWidth="1"/>
  </cols>
  <sheetData>
    <row r="1" spans="1:13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1" ht="15">
      <c r="A3" s="620" t="s">
        <v>350</v>
      </c>
      <c r="B3" s="620"/>
      <c r="C3" s="620"/>
      <c r="D3" s="620"/>
      <c r="E3" s="620"/>
      <c r="F3" s="620"/>
      <c r="G3" s="620"/>
      <c r="H3" s="620"/>
      <c r="I3" s="620"/>
      <c r="J3" s="72"/>
      <c r="K3" s="73"/>
    </row>
    <row r="4" spans="1:11" ht="15">
      <c r="A4" s="628" t="s">
        <v>211</v>
      </c>
      <c r="B4" s="628"/>
      <c r="C4" s="628"/>
      <c r="D4" s="628"/>
      <c r="E4" s="628"/>
      <c r="F4" s="628"/>
      <c r="G4" s="628"/>
      <c r="H4" s="628"/>
      <c r="I4" s="628"/>
      <c r="J4" s="72"/>
      <c r="K4" s="73"/>
    </row>
    <row r="5" spans="1:11" ht="15">
      <c r="A5" s="626" t="s">
        <v>118</v>
      </c>
      <c r="B5" s="626"/>
      <c r="C5" s="626"/>
      <c r="D5" s="626"/>
      <c r="E5" s="626"/>
      <c r="F5" s="626"/>
      <c r="G5" s="626"/>
      <c r="H5" s="626"/>
      <c r="I5" s="626"/>
      <c r="J5" s="46"/>
      <c r="K5" s="73"/>
    </row>
    <row r="6" spans="1:11" ht="13.5" thickBot="1">
      <c r="A6" s="218"/>
      <c r="B6" s="218"/>
      <c r="C6" s="218"/>
      <c r="D6" s="218"/>
      <c r="E6" s="218"/>
      <c r="F6" s="218"/>
      <c r="G6" s="218"/>
      <c r="H6" s="218"/>
      <c r="I6" s="218"/>
      <c r="K6" s="74"/>
    </row>
    <row r="7" spans="1:11" ht="12.75">
      <c r="A7" s="235"/>
      <c r="B7" s="623" t="s">
        <v>49</v>
      </c>
      <c r="C7" s="624"/>
      <c r="D7" s="624"/>
      <c r="E7" s="625"/>
      <c r="F7" s="623" t="s">
        <v>50</v>
      </c>
      <c r="G7" s="624"/>
      <c r="H7" s="624"/>
      <c r="I7" s="624"/>
      <c r="J7" s="75"/>
      <c r="K7" s="74"/>
    </row>
    <row r="8" spans="1:11" ht="12.75">
      <c r="A8" s="236" t="s">
        <v>51</v>
      </c>
      <c r="B8" s="621" t="s">
        <v>170</v>
      </c>
      <c r="C8" s="627"/>
      <c r="D8" s="621" t="s">
        <v>3</v>
      </c>
      <c r="E8" s="627"/>
      <c r="F8" s="621" t="s">
        <v>170</v>
      </c>
      <c r="G8" s="627"/>
      <c r="H8" s="621" t="s">
        <v>3</v>
      </c>
      <c r="I8" s="622"/>
      <c r="J8" s="75"/>
      <c r="K8" s="74"/>
    </row>
    <row r="9" spans="1:11" ht="13.5" thickBot="1">
      <c r="A9" s="237"/>
      <c r="B9" s="238">
        <v>2010</v>
      </c>
      <c r="C9" s="238">
        <v>2011</v>
      </c>
      <c r="D9" s="238">
        <v>2010</v>
      </c>
      <c r="E9" s="238">
        <v>2011</v>
      </c>
      <c r="F9" s="238">
        <v>2010</v>
      </c>
      <c r="G9" s="238">
        <v>2011</v>
      </c>
      <c r="H9" s="239">
        <v>2010</v>
      </c>
      <c r="I9" s="239">
        <v>2011</v>
      </c>
      <c r="J9" s="75"/>
      <c r="K9" s="74"/>
    </row>
    <row r="10" spans="1:11" ht="12.75">
      <c r="A10" s="221" t="s">
        <v>52</v>
      </c>
      <c r="B10" s="222">
        <v>588.525</v>
      </c>
      <c r="C10" s="222">
        <v>561.45</v>
      </c>
      <c r="D10" s="223">
        <v>10289.925</v>
      </c>
      <c r="E10" s="223">
        <v>9991.35</v>
      </c>
      <c r="F10" s="222">
        <f>(100*B10)/793.1</f>
        <v>74.20564872021183</v>
      </c>
      <c r="G10" s="222">
        <f>(100*C10)/760.1</f>
        <v>73.8652808840942</v>
      </c>
      <c r="H10" s="224">
        <f>(D10*100)/18456.5</f>
        <v>55.75230948446346</v>
      </c>
      <c r="I10" s="224">
        <f>(100*E10)/18104.6</f>
        <v>55.18680335384378</v>
      </c>
      <c r="J10"/>
      <c r="K10" s="77"/>
    </row>
    <row r="11" spans="1:11" ht="12.75">
      <c r="A11" s="225" t="s">
        <v>53</v>
      </c>
      <c r="B11" s="226">
        <v>204.45</v>
      </c>
      <c r="C11" s="226">
        <v>198.675</v>
      </c>
      <c r="D11" s="227">
        <v>8166.55</v>
      </c>
      <c r="E11" s="227">
        <v>8113.25</v>
      </c>
      <c r="F11" s="226">
        <f>(100*B11)/793.1</f>
        <v>25.778590341697136</v>
      </c>
      <c r="G11" s="226">
        <f>(100*C11)/760.1</f>
        <v>26.13800815682147</v>
      </c>
      <c r="H11" s="226">
        <f>(D11*100)/18456.5</f>
        <v>44.24755506190231</v>
      </c>
      <c r="I11" s="228">
        <f>(100*E11)/18104.6</f>
        <v>44.81319664615623</v>
      </c>
      <c r="J11"/>
      <c r="K11" s="77"/>
    </row>
    <row r="12" spans="1:11" ht="12.75">
      <c r="A12" s="225"/>
      <c r="B12" s="205"/>
      <c r="C12" s="205"/>
      <c r="D12" s="205"/>
      <c r="E12" s="205"/>
      <c r="F12" s="226"/>
      <c r="G12" s="226"/>
      <c r="H12" s="206"/>
      <c r="I12" s="228"/>
      <c r="J12"/>
      <c r="K12" s="74"/>
    </row>
    <row r="13" spans="1:11" ht="12.75">
      <c r="A13" s="229" t="s">
        <v>120</v>
      </c>
      <c r="B13" s="219">
        <v>13.6</v>
      </c>
      <c r="C13" s="219">
        <v>10.45</v>
      </c>
      <c r="D13" s="219">
        <v>148.95</v>
      </c>
      <c r="E13" s="219">
        <v>123.15</v>
      </c>
      <c r="F13" s="226">
        <f aca="true" t="shared" si="0" ref="F13:F19">(100*B13)/793.1</f>
        <v>1.7147900643046274</v>
      </c>
      <c r="G13" s="226">
        <f aca="true" t="shared" si="1" ref="G13:G19">(100*C13)/760.1</f>
        <v>1.3748191027496381</v>
      </c>
      <c r="H13" s="230">
        <f aca="true" t="shared" si="2" ref="H13:H19">(100*D13)/18456.6</f>
        <v>0.8070283800916744</v>
      </c>
      <c r="I13" s="228">
        <f aca="true" t="shared" si="3" ref="I13:I19">(100*E13)/18104.6</f>
        <v>0.6802138682986645</v>
      </c>
      <c r="J13"/>
      <c r="K13" s="74"/>
    </row>
    <row r="14" spans="1:11" ht="12.75">
      <c r="A14" s="231" t="s">
        <v>148</v>
      </c>
      <c r="B14" s="219">
        <v>113.975</v>
      </c>
      <c r="C14" s="219">
        <v>101.375</v>
      </c>
      <c r="D14" s="219">
        <v>3179.55</v>
      </c>
      <c r="E14" s="219">
        <v>2867.65</v>
      </c>
      <c r="F14" s="226">
        <f t="shared" si="0"/>
        <v>14.370823351405875</v>
      </c>
      <c r="G14" s="226">
        <f t="shared" si="1"/>
        <v>13.337060913037758</v>
      </c>
      <c r="H14" s="230">
        <f t="shared" si="2"/>
        <v>17.22717076818049</v>
      </c>
      <c r="I14" s="228">
        <f t="shared" si="3"/>
        <v>15.839344696927855</v>
      </c>
      <c r="J14"/>
      <c r="K14" s="74"/>
    </row>
    <row r="15" spans="1:11" ht="12.75">
      <c r="A15" s="231" t="s">
        <v>122</v>
      </c>
      <c r="B15" s="219">
        <v>207.875</v>
      </c>
      <c r="C15" s="219">
        <v>200.475</v>
      </c>
      <c r="D15" s="219">
        <v>5692.5</v>
      </c>
      <c r="E15" s="219">
        <v>5585.65</v>
      </c>
      <c r="F15" s="226">
        <f t="shared" si="0"/>
        <v>26.2104400453915</v>
      </c>
      <c r="G15" s="226">
        <f t="shared" si="1"/>
        <v>26.374819102749637</v>
      </c>
      <c r="H15" s="230">
        <f t="shared" si="2"/>
        <v>30.842625402295116</v>
      </c>
      <c r="I15" s="228">
        <f t="shared" si="3"/>
        <v>30.85210388520045</v>
      </c>
      <c r="J15" s="76"/>
      <c r="K15" s="74"/>
    </row>
    <row r="16" spans="1:11" ht="12.75">
      <c r="A16" s="231" t="s">
        <v>123</v>
      </c>
      <c r="B16" s="219">
        <v>212.025</v>
      </c>
      <c r="C16" s="219">
        <v>208.775</v>
      </c>
      <c r="D16" s="219">
        <v>5080.6</v>
      </c>
      <c r="E16" s="219">
        <v>5055.375</v>
      </c>
      <c r="F16" s="226">
        <f t="shared" si="0"/>
        <v>26.73370319001387</v>
      </c>
      <c r="G16" s="226">
        <f t="shared" si="1"/>
        <v>27.466780686751743</v>
      </c>
      <c r="H16" s="230">
        <f t="shared" si="2"/>
        <v>27.52728021412395</v>
      </c>
      <c r="I16" s="228">
        <f t="shared" si="3"/>
        <v>27.92315212708373</v>
      </c>
      <c r="J16" s="76"/>
      <c r="K16" s="74"/>
    </row>
    <row r="17" spans="1:11" ht="12.75">
      <c r="A17" s="231" t="s">
        <v>124</v>
      </c>
      <c r="B17" s="219">
        <v>164.65</v>
      </c>
      <c r="C17" s="219">
        <v>161.025</v>
      </c>
      <c r="D17" s="219">
        <v>3430.275</v>
      </c>
      <c r="E17" s="219">
        <v>3524.425</v>
      </c>
      <c r="F17" s="226">
        <f t="shared" si="0"/>
        <v>20.760307653511536</v>
      </c>
      <c r="G17" s="226">
        <f t="shared" si="1"/>
        <v>21.18471253782397</v>
      </c>
      <c r="H17" s="230">
        <f t="shared" si="2"/>
        <v>18.58562790546471</v>
      </c>
      <c r="I17" s="228">
        <f t="shared" si="3"/>
        <v>19.467013908067564</v>
      </c>
      <c r="J17" s="76"/>
      <c r="K17" s="74"/>
    </row>
    <row r="18" spans="1:11" ht="12.75">
      <c r="A18" s="229" t="s">
        <v>121</v>
      </c>
      <c r="B18" s="219">
        <v>65.275</v>
      </c>
      <c r="C18" s="219">
        <v>65.375</v>
      </c>
      <c r="D18" s="219">
        <v>772.225</v>
      </c>
      <c r="E18" s="219">
        <v>797.175</v>
      </c>
      <c r="F18" s="226">
        <f t="shared" si="0"/>
        <v>8.230361871138571</v>
      </c>
      <c r="G18" s="226">
        <f t="shared" si="1"/>
        <v>8.600841994474411</v>
      </c>
      <c r="H18" s="230">
        <f t="shared" si="2"/>
        <v>4.184004637907307</v>
      </c>
      <c r="I18" s="228">
        <f t="shared" si="3"/>
        <v>4.403162732123328</v>
      </c>
      <c r="J18" s="76"/>
      <c r="K18" s="74"/>
    </row>
    <row r="19" spans="1:11" ht="13.5" thickBot="1">
      <c r="A19" s="232" t="s">
        <v>149</v>
      </c>
      <c r="B19" s="220">
        <v>15.65</v>
      </c>
      <c r="C19" s="220">
        <v>12.65</v>
      </c>
      <c r="D19" s="220">
        <v>152.45</v>
      </c>
      <c r="E19" s="220">
        <v>151.275</v>
      </c>
      <c r="F19" s="454">
        <f t="shared" si="0"/>
        <v>1.9732694489976044</v>
      </c>
      <c r="G19" s="226">
        <f t="shared" si="1"/>
        <v>1.6642547033285093</v>
      </c>
      <c r="H19" s="230">
        <f t="shared" si="2"/>
        <v>0.8259917861361247</v>
      </c>
      <c r="I19" s="228">
        <f t="shared" si="3"/>
        <v>0.8355611281110878</v>
      </c>
      <c r="J19" s="76"/>
      <c r="K19" s="74"/>
    </row>
    <row r="20" spans="1:10" ht="15" customHeight="1">
      <c r="A20" s="631" t="s">
        <v>468</v>
      </c>
      <c r="B20" s="631"/>
      <c r="C20" s="631"/>
      <c r="D20" s="234"/>
      <c r="E20" s="234"/>
      <c r="F20" s="234"/>
      <c r="G20" s="234"/>
      <c r="H20" s="234"/>
      <c r="I20" s="234"/>
      <c r="J20" s="64"/>
    </row>
    <row r="21" spans="1:9" ht="13.5" customHeight="1">
      <c r="A21" s="630" t="s">
        <v>240</v>
      </c>
      <c r="B21" s="630"/>
      <c r="C21" s="630"/>
      <c r="D21" s="630"/>
      <c r="E21" s="66"/>
      <c r="F21" s="64"/>
      <c r="G21" s="71"/>
      <c r="H21" s="71"/>
      <c r="I21" s="71"/>
    </row>
    <row r="22" spans="1:9" ht="13.5" customHeight="1">
      <c r="A22" s="629" t="s">
        <v>370</v>
      </c>
      <c r="B22" s="629"/>
      <c r="C22" s="629"/>
      <c r="D22" s="629"/>
      <c r="E22" s="629"/>
      <c r="F22" s="64"/>
      <c r="G22" s="71"/>
      <c r="H22" s="71"/>
      <c r="I22" s="71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67"/>
      <c r="C31" s="67"/>
      <c r="D31" s="67"/>
      <c r="E31" s="67"/>
      <c r="F31"/>
      <c r="G31"/>
      <c r="H31"/>
      <c r="I31"/>
      <c r="J31"/>
      <c r="K31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67"/>
    </row>
    <row r="39" ht="12.75" customHeight="1">
      <c r="K39" s="67"/>
    </row>
    <row r="40" ht="12.75" customHeight="1" hidden="1">
      <c r="K40" s="67"/>
    </row>
    <row r="41" ht="12.75">
      <c r="K41" s="67"/>
    </row>
    <row r="42" ht="12.75">
      <c r="K42" s="67"/>
    </row>
    <row r="43" ht="12.75">
      <c r="K43" s="67"/>
    </row>
    <row r="44" ht="12.75">
      <c r="K44" s="67"/>
    </row>
    <row r="45" ht="12.75">
      <c r="K45" s="67"/>
    </row>
    <row r="46" ht="12.75">
      <c r="K46" s="67"/>
    </row>
    <row r="47" ht="12.75">
      <c r="K47" s="67"/>
    </row>
    <row r="48" ht="14.25" customHeight="1">
      <c r="K48" s="67"/>
    </row>
    <row r="49" ht="10.5" customHeight="1">
      <c r="K49" s="67"/>
    </row>
    <row r="50" ht="12.75">
      <c r="K50" s="67"/>
    </row>
    <row r="51" ht="12.75">
      <c r="K51" s="67"/>
    </row>
    <row r="52" ht="12.75">
      <c r="K52" s="67"/>
    </row>
    <row r="53" ht="12.75">
      <c r="K53" s="67"/>
    </row>
    <row r="54" ht="12.75">
      <c r="K54" s="67"/>
    </row>
    <row r="55" ht="12.75">
      <c r="K55" s="67"/>
    </row>
    <row r="56" ht="12.75">
      <c r="K56" s="67"/>
    </row>
    <row r="57" ht="12.75">
      <c r="K57" s="67"/>
    </row>
    <row r="58" ht="12.75">
      <c r="K58" s="67"/>
    </row>
    <row r="59" ht="12.75">
      <c r="K59" s="67"/>
    </row>
    <row r="60" ht="12.75">
      <c r="K60" s="67"/>
    </row>
    <row r="61" ht="12.75">
      <c r="K61" s="67"/>
    </row>
    <row r="62" ht="12.75">
      <c r="K62" s="67"/>
    </row>
    <row r="63" ht="12.75">
      <c r="K63" s="67"/>
    </row>
    <row r="64" ht="12.75">
      <c r="K64" s="67"/>
    </row>
    <row r="65" ht="13.5" customHeight="1">
      <c r="K65" s="67"/>
    </row>
    <row r="66" ht="13.5" customHeight="1">
      <c r="K66" s="67"/>
    </row>
    <row r="67" ht="12.75">
      <c r="K67" s="67"/>
    </row>
    <row r="68" ht="12.75">
      <c r="K68" s="67"/>
    </row>
    <row r="69" ht="12.75">
      <c r="K69" s="67"/>
    </row>
    <row r="70" ht="12.75">
      <c r="K70" s="67"/>
    </row>
    <row r="71" ht="12.75">
      <c r="K71" s="67"/>
    </row>
    <row r="72" ht="12.75">
      <c r="K72" s="67"/>
    </row>
    <row r="73" ht="12.75">
      <c r="K73" s="67"/>
    </row>
    <row r="74" ht="12.75">
      <c r="K74" s="67"/>
    </row>
    <row r="99" spans="3:5" ht="12.75">
      <c r="C99" s="67"/>
      <c r="D99" s="67"/>
      <c r="E99" s="67"/>
    </row>
    <row r="100" ht="12.75">
      <c r="C100" s="67"/>
    </row>
    <row r="101" ht="12.75">
      <c r="C101" s="67"/>
    </row>
    <row r="102" ht="12.75">
      <c r="C102" s="67"/>
    </row>
    <row r="103" ht="12.75">
      <c r="C103" s="67"/>
    </row>
  </sheetData>
  <mergeCells count="13"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2012-10-05T08:02:31Z</cp:lastPrinted>
  <dcterms:created xsi:type="dcterms:W3CDTF">2001-05-11T09:24:41Z</dcterms:created>
  <dcterms:modified xsi:type="dcterms:W3CDTF">2012-10-05T08:07:09Z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