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CAPITULOS\COMPLETO\CAPITULO 11\"/>
    </mc:Choice>
  </mc:AlternateContent>
  <bookViews>
    <workbookView xWindow="13500" yWindow="75" windowWidth="11580" windowHeight="11745" tabRatio="623" activeTab="10"/>
  </bookViews>
  <sheets>
    <sheet name="11.1.1" sheetId="87" r:id="rId1"/>
    <sheet name="11.1.2" sheetId="88" r:id="rId2"/>
    <sheet name="11.2.1" sheetId="89" r:id="rId3"/>
    <sheet name="11.2.2" sheetId="90" r:id="rId4"/>
    <sheet name="11.3.1" sheetId="91" r:id="rId5"/>
    <sheet name="11.4.1" sheetId="92" r:id="rId6"/>
    <sheet name="11.4.2" sheetId="123" r:id="rId7"/>
    <sheet name="11.5.1" sheetId="97" r:id="rId8"/>
    <sheet name="11.5.2" sheetId="100" r:id="rId9"/>
    <sheet name="11.5.3" sheetId="125" r:id="rId10"/>
    <sheet name="11.6.1" sheetId="124" r:id="rId11"/>
    <sheet name="11.7.1." sheetId="106" r:id="rId12"/>
    <sheet name="11.7.2" sheetId="107" r:id="rId13"/>
    <sheet name="11.8.1" sheetId="108" r:id="rId14"/>
    <sheet name="11.8.2" sheetId="109" r:id="rId15"/>
    <sheet name="11.8.3" sheetId="110" r:id="rId16"/>
    <sheet name="11.8.4" sheetId="111" r:id="rId17"/>
    <sheet name="11.8.5" sheetId="112" r:id="rId18"/>
    <sheet name="11.9.1" sheetId="122" r:id="rId19"/>
    <sheet name="11.10.1" sheetId="116" r:id="rId20"/>
    <sheet name="11.11.1" sheetId="117" r:id="rId21"/>
    <sheet name="11.11.2" sheetId="118" r:id="rId22"/>
    <sheet name="11.11.3" sheetId="120" r:id="rId23"/>
    <sheet name="11.11.4" sheetId="119" r:id="rId24"/>
    <sheet name="11.12.1" sheetId="126" r:id="rId25"/>
    <sheet name="11.12.2" sheetId="127" r:id="rId26"/>
  </sheets>
  <definedNames>
    <definedName name="_xlnm.Print_Area" localSheetId="0">'11.1.1'!$A$1:$G$68</definedName>
    <definedName name="_xlnm.Print_Area" localSheetId="1">'11.1.2'!$A$1:$F$67</definedName>
    <definedName name="_xlnm.Print_Area" localSheetId="19">'11.10.1'!$A$1:$J$26</definedName>
    <definedName name="_xlnm.Print_Area" localSheetId="20">'11.11.1'!$A$1:$D$35</definedName>
    <definedName name="_xlnm.Print_Area" localSheetId="21">'11.11.2'!$A$1:$D$29</definedName>
    <definedName name="_xlnm.Print_Area" localSheetId="22">'11.11.3'!$A$1:$M$23</definedName>
    <definedName name="_xlnm.Print_Area" localSheetId="23">'11.11.4'!$A$1:$E$26</definedName>
    <definedName name="_xlnm.Print_Area" localSheetId="24">'11.12.1'!$A$1:$F$59</definedName>
    <definedName name="_xlnm.Print_Area" localSheetId="25">'11.12.2'!$A$1:$M$45</definedName>
    <definedName name="_xlnm.Print_Area" localSheetId="2">'11.2.1'!$A$1:$F$57</definedName>
    <definedName name="_xlnm.Print_Area" localSheetId="3">'11.2.2'!$A$1:$E$56</definedName>
    <definedName name="_xlnm.Print_Area" localSheetId="4">'11.3.1'!$A$1:$F$55</definedName>
    <definedName name="_xlnm.Print_Area" localSheetId="5">'11.4.1'!$A$1:$G$30</definedName>
    <definedName name="_xlnm.Print_Area" localSheetId="6">'11.4.2'!$A$1:$C$28</definedName>
    <definedName name="_xlnm.Print_Area" localSheetId="7">'11.5.1'!$A$1:$G$19</definedName>
    <definedName name="_xlnm.Print_Area" localSheetId="8">'11.5.2'!$A$1:$H$19</definedName>
    <definedName name="_xlnm.Print_Area" localSheetId="9">'11.5.3'!$A$1:$K$27</definedName>
    <definedName name="_xlnm.Print_Area" localSheetId="10">'11.6.1'!$A$1:$G$22</definedName>
    <definedName name="_xlnm.Print_Area" localSheetId="11">'11.7.1.'!$A$1:$D$24</definedName>
    <definedName name="_xlnm.Print_Area" localSheetId="12">'11.7.2'!$A$1:$H$28</definedName>
    <definedName name="_xlnm.Print_Area" localSheetId="13">'11.8.1'!$A$1:$D$34</definedName>
    <definedName name="_xlnm.Print_Area" localSheetId="14">'11.8.2'!$A$1:$D$30</definedName>
    <definedName name="_xlnm.Print_Area" localSheetId="15">'11.8.3'!$A$1:$C$24</definedName>
    <definedName name="_xlnm.Print_Area" localSheetId="16">'11.8.4'!$A$1:$F$37</definedName>
    <definedName name="_xlnm.Print_Area" localSheetId="17">'11.8.5'!$A$1:$L$35</definedName>
    <definedName name="_xlnm.Print_Area" localSheetId="18">'11.9.1'!$A$1:$E$34</definedName>
  </definedNames>
  <calcPr calcId="152511"/>
</workbook>
</file>

<file path=xl/calcChain.xml><?xml version="1.0" encoding="utf-8"?>
<calcChain xmlns="http://schemas.openxmlformats.org/spreadsheetml/2006/main">
  <c r="B23" i="110" l="1"/>
  <c r="D28" i="108"/>
  <c r="C28" i="108"/>
  <c r="B28" i="108"/>
  <c r="G23" i="92"/>
  <c r="F23" i="92"/>
  <c r="E23" i="92"/>
  <c r="D23" i="92"/>
  <c r="C23" i="92"/>
  <c r="G22" i="92"/>
  <c r="F22" i="92"/>
  <c r="E22" i="92"/>
  <c r="D22" i="92"/>
  <c r="C22" i="92"/>
  <c r="D22" i="90"/>
  <c r="C27" i="109"/>
</calcChain>
</file>

<file path=xl/sharedStrings.xml><?xml version="1.0" encoding="utf-8"?>
<sst xmlns="http://schemas.openxmlformats.org/spreadsheetml/2006/main" count="441" uniqueCount="257">
  <si>
    <t>Habitantes</t>
  </si>
  <si>
    <t>Serie histórica del número de turistas extranjeros por habitante</t>
  </si>
  <si>
    <t>Serie histórica del número de visitantes a los parques nacionales</t>
  </si>
  <si>
    <t>Serie histórica de alojamientos, plazas, turistas y pernoctaciones</t>
  </si>
  <si>
    <t>Años</t>
  </si>
  <si>
    <t>INDICADORES AMBIENTALES</t>
  </si>
  <si>
    <t>Año</t>
  </si>
  <si>
    <t>Total</t>
  </si>
  <si>
    <t>Comunidades Autónomas</t>
  </si>
  <si>
    <t>TOTAL</t>
  </si>
  <si>
    <t>Índice (2000=100)</t>
  </si>
  <si>
    <t>VAB</t>
  </si>
  <si>
    <t>VAB: Valor añadido bruto</t>
  </si>
  <si>
    <t>Carbón</t>
  </si>
  <si>
    <t>Petróleo</t>
  </si>
  <si>
    <t>Gas Natural</t>
  </si>
  <si>
    <t>Nuclear</t>
  </si>
  <si>
    <t>Renovables</t>
  </si>
  <si>
    <t>Consumo de energía primaria (ktep)*</t>
  </si>
  <si>
    <t>España</t>
  </si>
  <si>
    <t>11.4.1 ENERGÍA: Serie histórica del consumo anual de energía primaria y distribución por tipo de fuente</t>
  </si>
  <si>
    <t>Cantabria</t>
  </si>
  <si>
    <t>Murcia</t>
  </si>
  <si>
    <t>ENP</t>
  </si>
  <si>
    <t>Superficie (ha)</t>
  </si>
  <si>
    <t>Capturas aguas adyacentes (toneladas)</t>
  </si>
  <si>
    <t>Número de buques</t>
  </si>
  <si>
    <t>Potencia (KW)</t>
  </si>
  <si>
    <t>Arqueo (TRB)</t>
  </si>
  <si>
    <t>Índice 2000=100</t>
  </si>
  <si>
    <t>TRB: Toneladas de registro bruto</t>
  </si>
  <si>
    <t>Carretera</t>
  </si>
  <si>
    <t>Ferrocarril</t>
  </si>
  <si>
    <t>Número de accidentes</t>
  </si>
  <si>
    <t>Número de incendios</t>
  </si>
  <si>
    <t>Arboladas (ha)</t>
  </si>
  <si>
    <t>No arboladas (ha)</t>
  </si>
  <si>
    <t>Media (ha/incendio)</t>
  </si>
  <si>
    <t>Superficie forestal incendiada</t>
  </si>
  <si>
    <t>Inundaciones</t>
  </si>
  <si>
    <t>Incendios forestales</t>
  </si>
  <si>
    <t>Deslizamientos</t>
  </si>
  <si>
    <t>Aludes de Nieve</t>
  </si>
  <si>
    <t>Episodios de nieve y frío</t>
  </si>
  <si>
    <t>Temporales marítimos</t>
  </si>
  <si>
    <t>Aéreo</t>
  </si>
  <si>
    <t>Marítimo</t>
  </si>
  <si>
    <t>Turistas extranjeros</t>
  </si>
  <si>
    <t>Turistas por habitante</t>
  </si>
  <si>
    <t>Número total de visitantes</t>
  </si>
  <si>
    <t>Visitantes por hectárea</t>
  </si>
  <si>
    <t>ESPAÑA</t>
  </si>
  <si>
    <t>Alojamientos</t>
  </si>
  <si>
    <t>Plazas</t>
  </si>
  <si>
    <t>Pernoctaciones</t>
  </si>
  <si>
    <t>Fuente: INE</t>
  </si>
  <si>
    <t>Fuente: Dirección General de Protección Civil y Emergencias. Ministerio del Interior</t>
  </si>
  <si>
    <t xml:space="preserve"> respecto a la superficie agrícola total</t>
  </si>
  <si>
    <t>Castilla y León</t>
  </si>
  <si>
    <t>País Vasco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</si>
  <si>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</si>
  <si>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</si>
  <si>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</si>
  <si>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</si>
  <si>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</si>
  <si>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</si>
  <si>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</si>
  <si>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</si>
  <si>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</si>
  <si>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</si>
  <si>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</si>
  <si>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</si>
  <si>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Castilla - La Mancha</t>
  </si>
  <si>
    <t>ESPAÑA (10 CCAA)</t>
  </si>
  <si>
    <t>s/d: sin datos; Temporales marítimos: fallecidos en tierra</t>
  </si>
  <si>
    <t>Viajeros</t>
  </si>
  <si>
    <t xml:space="preserve">11.1.1. AIRE: Serie histórica de emisiones de gases </t>
  </si>
  <si>
    <t>Fuente:</t>
  </si>
  <si>
    <t xml:space="preserve">11.1.2. AIRE: Serie histórica de emisiones de gases </t>
  </si>
  <si>
    <t>acidificantes y eutrofizantes y precursores del ozono troposférico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</si>
  <si>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</si>
  <si>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</si>
  <si>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</si>
  <si>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</si>
  <si>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</si>
  <si>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Fuentes:</t>
  </si>
  <si>
    <t>11.2.1. AGRICULTURA: Eficiencia ambiental en la agricultura</t>
  </si>
  <si>
    <t>Superficie agraria (ha)</t>
  </si>
  <si>
    <t>Superficie regadío (ha)</t>
  </si>
  <si>
    <t>Porcentaje de superficie de  regadío sobre superficie  agraria (%)</t>
  </si>
  <si>
    <t xml:space="preserve">Fuente: </t>
  </si>
  <si>
    <t>11.2.2. AGRICULTURA: Serie histórica de la superficie de regadío</t>
  </si>
  <si>
    <t xml:space="preserve">Sectores económicos </t>
  </si>
  <si>
    <t xml:space="preserve">Hogares </t>
  </si>
  <si>
    <t>Estructura del consumo de energia primaria (%)</t>
  </si>
  <si>
    <t>Consumo de energía primaria por unidad de PIB (kg de petróleo equivalente / 1.000 euros)</t>
  </si>
  <si>
    <t xml:space="preserve">Año </t>
  </si>
  <si>
    <t>Serie histórica del consumo de energía por hogar</t>
  </si>
  <si>
    <t>Notas:</t>
  </si>
  <si>
    <t xml:space="preserve">              ENP: Espacio Natural Protegido</t>
  </si>
  <si>
    <t>Castilla La Mancha</t>
  </si>
  <si>
    <t>Total                (ha)</t>
  </si>
  <si>
    <t xml:space="preserve"> ESPAÑA</t>
  </si>
  <si>
    <t xml:space="preserve">  TOTAL</t>
  </si>
  <si>
    <t>Serie histórica de los incendios forestales</t>
  </si>
  <si>
    <t>Consumo de Fertilizantes (kg/ha)</t>
  </si>
  <si>
    <t>Superficie de Regadío (ha)</t>
  </si>
  <si>
    <t xml:space="preserve"> UE-28</t>
  </si>
  <si>
    <t xml:space="preserve">producidos durante el transporte de mercancías peligrosas, </t>
  </si>
  <si>
    <t>Contaminacion de suelos</t>
  </si>
  <si>
    <t>Valencia</t>
  </si>
  <si>
    <t>CCAA</t>
  </si>
  <si>
    <t>Andalucia</t>
  </si>
  <si>
    <t>I. Baleares</t>
  </si>
  <si>
    <t>C. de Madrid</t>
  </si>
  <si>
    <t>Región de Murcia</t>
  </si>
  <si>
    <t>Ceuta</t>
  </si>
  <si>
    <t>Melilla</t>
  </si>
  <si>
    <t xml:space="preserve">   TOTAL</t>
  </si>
  <si>
    <t xml:space="preserve">11.5.1. MEDIO URBANO Y HOGARES: </t>
  </si>
  <si>
    <t xml:space="preserve">11.6.1. NATURALEZA: Superficie protegida </t>
  </si>
  <si>
    <t xml:space="preserve">11.7.1. PESCA: </t>
  </si>
  <si>
    <t xml:space="preserve">11.7.2. PESCA: Serie histórica de la eficiencia ambiental del sector pesquero </t>
  </si>
  <si>
    <t xml:space="preserve">11.8.2. DESASTRES NATURALES Y TECNOLÓGICOS: </t>
  </si>
  <si>
    <t>11.8.3. DESASTRES NATURALES Y TECNOLÓGICOS:</t>
  </si>
  <si>
    <t xml:space="preserve">11.8.4. DESASTRES NATURALES Y TECNOLÓGICOS: </t>
  </si>
  <si>
    <t>11.8.5. DESASTRES NATURALES Y TECNOLÓGICOS: Serie histórica de las víctimas  mortales por desastres naturales</t>
  </si>
  <si>
    <t>sd</t>
  </si>
  <si>
    <t>Tormentas (rayo y vendaval)</t>
  </si>
  <si>
    <t>Olas de calor</t>
  </si>
  <si>
    <t>Terremotos</t>
  </si>
  <si>
    <t>* 5 personas permanecen desaparecidas por temporal marítimo, 2 de ellas han sido declaradas judicialmente fallecidas.</t>
  </si>
  <si>
    <t xml:space="preserve">11.11.1. TURISMO: </t>
  </si>
  <si>
    <t xml:space="preserve">11.11.2. TURISMO: </t>
  </si>
  <si>
    <t xml:space="preserve">11.11.3. TURISMO: </t>
  </si>
  <si>
    <t xml:space="preserve">11.11.4. TURISMO RURAL: </t>
  </si>
  <si>
    <t>de efecto invernadero. Comparación con UE-28</t>
  </si>
  <si>
    <r>
      <t>Emisiones (Kilotoneladas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-eq)</t>
    </r>
  </si>
  <si>
    <t>UE-28</t>
  </si>
  <si>
    <t>Consumo de productos fitosanitarios (kg/ha). Referido a ingrediente activo</t>
  </si>
  <si>
    <t>VAB (Agricultura, ganadería, silvicultura y pesca ) a precios corrientes (Millón de euros)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</si>
  <si>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INE. Contabilidad Nacional de España. Producto interior bruto a precios de mercado y sus componentes (a precios de mercado)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</si>
  <si>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 xml:space="preserve">Consumo de fitosanitarios: Asociación Empresarial para la Protección de las Plantas (AEPLA). </t>
    </r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</si>
  <si>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kcal.</t>
    </r>
  </si>
  <si>
    <t>Las fuentes renovables incluyen: Hidráulica, Eólica, Solar, Geotérmica, Biomasa, biocarburantes y residuos renovables</t>
  </si>
  <si>
    <t>11.4.2. ENERGÍA: Serie histórica de la intensidad de energía primaria.</t>
  </si>
  <si>
    <t>11.5.2. MEDIO URBANO Y HOGARES: Serie histórica del gasto de los hogares</t>
  </si>
  <si>
    <t>11.5.3. MEDIO URBANO Y HOGARES:</t>
  </si>
  <si>
    <t>(*) Se refiere a la población que en cada comunidad autónoma habita en núcleos de población de más de 10.000 habitantes en relación con la superficie de la comunidad autónoma y de España</t>
  </si>
  <si>
    <t>Terrestre</t>
  </si>
  <si>
    <t>Marina</t>
  </si>
  <si>
    <t>Superficie total</t>
  </si>
  <si>
    <t>protegida</t>
  </si>
  <si>
    <t>(ha)</t>
  </si>
  <si>
    <t>IEP Terrestre (%)</t>
  </si>
  <si>
    <t>IEP Marino (%)</t>
  </si>
  <si>
    <t>Superficie protegida</t>
  </si>
  <si>
    <t>Red Natura 2000</t>
  </si>
  <si>
    <t>Otras Figuras    Internacionales</t>
  </si>
  <si>
    <t>MAB</t>
  </si>
  <si>
    <t>RAMSAR</t>
  </si>
  <si>
    <t>ZEPIM</t>
  </si>
  <si>
    <t>OSPAR</t>
  </si>
  <si>
    <t xml:space="preserve">              IET Terrestre: Índice de Superficie de Espacios Protegidos Terrestres</t>
  </si>
  <si>
    <t xml:space="preserve">              IET Marino: Índice de Superficie de Espacios Protegidos Marinos</t>
  </si>
  <si>
    <t>Serie histórica de capturas de la flota pesquera</t>
  </si>
  <si>
    <t>Capturas totales     (toneladas)</t>
  </si>
  <si>
    <t>Contaminacion hídrica</t>
  </si>
  <si>
    <t>Accidentes con posibles daños ambientales</t>
  </si>
  <si>
    <t>11.10.1. TRANSPORTE: Serie histórica del volumen de transporte</t>
  </si>
  <si>
    <t>Figura de Protección (ha)</t>
  </si>
  <si>
    <r>
      <t xml:space="preserve">─ </t>
    </r>
    <r>
      <rPr>
        <sz val="10"/>
        <rFont val="Arial"/>
        <family val="2"/>
      </rPr>
      <t>Consumo de fertilizantes: Anuario de Estadística 2015. MAPAMA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</si>
  <si>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2017. MAPAMA</t>
    </r>
  </si>
  <si>
    <t>Agencia Europea de Medio Ambiente, 2016. EEA greenhouse gas data viewer (en web)</t>
  </si>
  <si>
    <r>
      <t>11.3.1. AGUA: Serie histórica del consumo de agua para abastecimiento público (1.000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</si>
  <si>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Volumen total de agua controlada distribuida para abastecimiento público
(por grandes grupos de usuarios)</t>
  </si>
  <si>
    <t>Consumos municipales</t>
  </si>
  <si>
    <t xml:space="preserve">       Estadística sobre el suministro y saneamiento del agua. Serie 2000-2014.</t>
  </si>
  <si>
    <t xml:space="preserve">       Distribución de agua registrada por comunidades y ciudades autónomas, grupos de usuarios e importe y periodo.</t>
  </si>
  <si>
    <t xml:space="preserve">       Consulta en web: INEbase/Agricultura y medio ambiente/Agua/Estadística sobre el suministro y saneamiento del agua.</t>
  </si>
  <si>
    <t xml:space="preserve">Fuente: Eurostat/Statistics/Data/ Database/Tables by themes/ Environment and energy/Energy/Energy statistics - main indicators / Energy intensity of the economy (tsdec360) </t>
  </si>
  <si>
    <t>ÁMBITO</t>
  </si>
  <si>
    <t>2011</t>
  </si>
  <si>
    <t>2012</t>
  </si>
  <si>
    <t>2013</t>
  </si>
  <si>
    <t>2014</t>
  </si>
  <si>
    <t>2015</t>
  </si>
  <si>
    <t>Gasto medio por persona</t>
  </si>
  <si>
    <t xml:space="preserve">Gasto medio por hogar </t>
  </si>
  <si>
    <t>Ceuta y Melilla</t>
  </si>
  <si>
    <t>Fuente: Elaboración propia (MAPAMA) con datos del INE</t>
  </si>
  <si>
    <t>Fuente: Estadística de Capturas y Desembarcos de la Pesca Marítima. Eurostat.</t>
  </si>
  <si>
    <t xml:space="preserve">  ─ VAB: Contabilidad Nacional de España. INE.</t>
  </si>
  <si>
    <t xml:space="preserve">  ─ Nº de buques, potencia y arqueo: Secretaría General del Mar. MAPAMA</t>
  </si>
  <si>
    <t xml:space="preserve">  ─ Capturas: Eurostat, Data, Fisheries. </t>
  </si>
  <si>
    <t>Contaminación atmosférica</t>
  </si>
  <si>
    <t>periodo 1997-2015</t>
  </si>
  <si>
    <t>Fuente: MAPAMA. "Los incendios forestales En España. 1 de enero-31 de diciembre de 2015". Avance informativo y “Avance Informativo del 1 de enero al 31 de diciembre de 2016”</t>
  </si>
  <si>
    <t>11.9.1. SUELO: Cambios en la distribución de la superficie de parcelas urbanas</t>
  </si>
  <si>
    <t>Superficie parcelas urbanas</t>
  </si>
  <si>
    <t>Superficie parcelas edificadas</t>
  </si>
  <si>
    <t>Superficie parcelas sin edificar</t>
  </si>
  <si>
    <t>www.catastro.meh.es</t>
  </si>
  <si>
    <t>Tráfico interior de viajeros (miles de millones de viajeros-km)</t>
  </si>
  <si>
    <t>Trafico interior de mercancías (miles de millones de toneladas-km)</t>
  </si>
  <si>
    <t xml:space="preserve">Marítimo </t>
  </si>
  <si>
    <t xml:space="preserve">Tubería </t>
  </si>
  <si>
    <t>Fuente: Ministerio de Fomento, 2017. “Los transportes y las infraestructuras. Informe anual 2015”. Y años anteriores.</t>
  </si>
  <si>
    <t>Nº de turistas:</t>
  </si>
  <si>
    <t>Datos anuales hasta 2014 y datos mensuales hasta septiembre 2015 (ambos incluidos): Estadística de Movimientos Turísticos en Fronteras (FRONTUR), elaborada por el Instituto de Turismo de España (Turespaña).</t>
  </si>
  <si>
    <t>Datos mensuales a partir de septiembre 2015: Estadística de Movimientos Turísticos en Frontera, elaborada por el Instituto Nacional de Estadística (INE).</t>
  </si>
  <si>
    <t xml:space="preserve">Población: INE. Padrón municipal a 1 de enero de cada año. </t>
  </si>
  <si>
    <t>Fuente: Organismo Autónomo Parques Nacionales. MAPAMA</t>
  </si>
  <si>
    <t>Análisis autonómico de la evolución de turistas extranjeros por kilómetro de costa, 2005-2016</t>
  </si>
  <si>
    <t>- Turistas: Instituto Nacional de Estadística: Estadística de Movimientos Turísticos en Fronteras (FRONTUR).</t>
  </si>
  <si>
    <t xml:space="preserve">- Longitud costa: INE. Atlas Nacional de España. Datos Geográficos y Toponimia. Longitud de la costa por provincias </t>
  </si>
  <si>
    <t>Fuente: INE. Fuente: INE. Encuesta de ocupación en alojamientos de turismo rural. Nacional, ccaa, provincias, zonas y puntos turísticos. Resultados anuales.</t>
  </si>
  <si>
    <t>11.12.1. RESIDUOS: Generación de residuos urbanos por habitante (kg/hab)</t>
  </si>
  <si>
    <t>UE-27</t>
  </si>
  <si>
    <t>:</t>
  </si>
  <si>
    <t>Eurostat. “Municipal waste [env_wasmun]”. Información extraída de la web de Eurostat: Eurostat/Data/Database/Tables by themes/Environment and energy/Environment/waste/waste streams/Municipal waste (env_wasmun).</t>
  </si>
  <si>
    <t>11.12.2. RESIDUOS: Tasa global de reciclado y valorización de residuos de envases (%)</t>
  </si>
  <si>
    <t>Tasa de reciclado</t>
  </si>
  <si>
    <t>Tasa de valorización</t>
  </si>
  <si>
    <t>Eurostat. Subdirección General de Residuos. Dirección General de Calidad y Evaluación Ambiental y medio Natural. MAPAMA</t>
  </si>
  <si>
    <t>Agencia Europea de Medio Ambiente, 2017. EEA greenhouse gas daa viewer (en web)</t>
  </si>
  <si>
    <t>─ MAPAMA, 2017. Dirección General de Calidad y Evaluación Ambiental y Medio Natural.</t>
  </si>
  <si>
    <t xml:space="preserve">   Inventario Nacional de Emisiones 1990-2015.</t>
  </si>
  <si>
    <t xml:space="preserve">          Superficie de regadío: Encuesta sobre Superficies y Rendimientos de Cultivos (ESYRCE).</t>
  </si>
  <si>
    <t xml:space="preserve">          MAPAMA. Varios años.</t>
  </si>
  <si>
    <t xml:space="preserve">         La superficie agraria incluye: tierras arables, cultivos leñosos, otras tierras de cultivo y prados
          y pastos. La superficie de regadío incluye invernaderos.</t>
  </si>
  <si>
    <t>En la distribución de la estructura no se incluye la energía procedente de los residuos no renovables ni el saldo eléctrico (importaciones - exportaciones).</t>
  </si>
  <si>
    <t xml:space="preserve">Fuente: Ministerio de Industria, Energía y Agenda Digital (MINETAD). “La energía en España" (varios años). </t>
  </si>
  <si>
    <t>112,7 (P)</t>
  </si>
  <si>
    <t>113,4 (P)</t>
  </si>
  <si>
    <t>117,2 (P)</t>
  </si>
  <si>
    <t>Consumo de energía final por usos del sector residencial (ktep)</t>
  </si>
  <si>
    <t>Calefacción</t>
  </si>
  <si>
    <t>Refrigeración</t>
  </si>
  <si>
    <t>ACS</t>
  </si>
  <si>
    <t>Cocina</t>
  </si>
  <si>
    <t>Iluminación y electrodomésticos</t>
  </si>
  <si>
    <t>Fuente: Instituto para la diversificación y ahorro de la energía (IDAE). Ministerio de Industria, Energía y Agenda Digital.
Balances energéticos. Consumo por usos y energías del sector Residencial (2010-2015). Consumos para el sector residencial, por usos y fuentes energéticas expresados en unidades energéticas.
Consulta en web. En: Inicio · Información y publicaciones · Estudios, informes y estadísticas/ESTUDIOS, INFORMES Y ESTADÍSTICAS
http://www.idae.es/informacion-y-publicaciones/estudios-informes-y-publicaciones</t>
  </si>
  <si>
    <t>INEbaseNivel y condiciones de vida (IPC)/Condiciones de vida/Encuesta de presupuestos familiares. Base 2006/Resultados nacionales Gasto total y gastos medios de los hogares (precios corrientes)</t>
  </si>
  <si>
    <t>SUPERFICIE PROTEGIDA EN ESPAÑA. AÑO 2016</t>
  </si>
  <si>
    <t>Fuente: MAPAMA, 2017. Dirección General de Calidad y Evaluación Ambiental y Medio Natural.</t>
  </si>
  <si>
    <t>y de la acuicultura marina</t>
  </si>
  <si>
    <t>Capturas (t)</t>
  </si>
  <si>
    <t>Acuicultura marina (t)</t>
  </si>
  <si>
    <t xml:space="preserve">  ─ Acuicultura marina: Jacumar. Secretaría General del Mar. MAPAMA</t>
  </si>
  <si>
    <t>11.8.1. DESASTRES NATURALES Y TECNOLÓGICOS: Serie histórica del nº de afecciones al medio con posibles daños ambientales producidos durante el transporte de mercancías peligrosas. Periodo 1997- 2016.</t>
  </si>
  <si>
    <t>Illes Balears</t>
  </si>
  <si>
    <t>Variación en la distribución de la superficie de parcelas urbanas en %. Periodo 2006-2015</t>
  </si>
  <si>
    <t>Fuente:Área de Estadística. Dirección General del Catastro. Ministerio de Hacienda y Administraciones Públicas</t>
  </si>
  <si>
    <t xml:space="preserve"> Accidentes industriales en los que intervienen sustancias peligrosas. Periodo 1987-2016 </t>
  </si>
  <si>
    <t xml:space="preserve"> Análisis autonómico de la presión urbana en el territorio 2016 (*)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</si>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</sst>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__;\–#,##0__;0__;@__"/>
    <numFmt numFmtId="167" formatCode="#,##0.0__;\–#,##0.0__;0.0__;@__"/>
    <numFmt numFmtId="168" formatCode="#,##0.00_);\(#,##0.00\)"/>
    <numFmt numFmtId="169" formatCode="0.000"/>
    <numFmt numFmtId="170" formatCode="#,##0.000"/>
    <numFmt numFmtId="171" formatCode="0.0%"/>
    <numFmt numFmtId="172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/>
      <top/>
      <bottom style="thick">
        <color rgb="FFFFFFFF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ck">
        <color rgb="FFFFFFFF"/>
      </right>
      <top/>
      <bottom style="medium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ck">
        <color rgb="FFFFFFFF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ck">
        <color rgb="FFFFFFFF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indexed="17"/>
      </top>
      <bottom/>
      <diagonal/>
    </border>
    <border>
      <left/>
      <right/>
      <top style="thick">
        <color rgb="FFFFFFFF"/>
      </top>
      <bottom/>
      <diagonal/>
    </border>
    <border>
      <left/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indexed="17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indexed="17"/>
      </bottom>
      <diagonal/>
    </border>
    <border>
      <left style="thin">
        <color rgb="FF008000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/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 style="thin">
        <color rgb="FF008000"/>
      </right>
      <top style="medium">
        <color rgb="FF008000"/>
      </top>
      <bottom/>
      <diagonal/>
    </border>
  </borders>
  <cellStyleXfs count="8">
    <xf numFmtId="0" fontId="0" fillId="2" borderId="0">
      <alignment vertical="center"/>
    </xf>
    <xf numFmtId="0" fontId="9" fillId="0" borderId="0"/>
    <xf numFmtId="168" fontId="9" fillId="0" borderId="0"/>
    <xf numFmtId="0" fontId="8" fillId="0" borderId="0"/>
    <xf numFmtId="170" fontId="12" fillId="0" borderId="0"/>
    <xf numFmtId="0" fontId="8" fillId="2" borderId="0">
      <alignment vertical="center"/>
    </xf>
    <xf numFmtId="0" fontId="8" fillId="0" borderId="0"/>
    <xf numFmtId="172" fontId="8" fillId="0" borderId="0" applyFont="0" applyFill="0" applyBorder="0" applyAlignment="0" applyProtection="0"/>
  </cellStyleXfs>
  <cellXfs count="334">
    <xf numFmtId="0" fontId="0" fillId="2" borderId="0" xfId="0">
      <alignment vertical="center"/>
    </xf>
    <xf numFmtId="0" fontId="3" fillId="2" borderId="0" xfId="0" applyFont="1">
      <alignment vertical="center"/>
    </xf>
    <xf numFmtId="0" fontId="0" fillId="2" borderId="0" xfId="0" applyBorder="1">
      <alignment vertical="center"/>
    </xf>
    <xf numFmtId="0" fontId="4" fillId="2" borderId="0" xfId="0" applyFont="1" applyAlignment="1">
      <alignment vertical="center" wrapText="1"/>
    </xf>
    <xf numFmtId="0" fontId="5" fillId="2" borderId="0" xfId="0" applyFont="1" applyAlignment="1">
      <alignment vertical="center" wrapText="1"/>
    </xf>
    <xf numFmtId="0" fontId="0" fillId="2" borderId="0" xfId="0" applyAlignment="1">
      <alignment horizontal="center" vertical="center" wrapText="1"/>
    </xf>
    <xf numFmtId="0" fontId="4" fillId="2" borderId="0" xfId="0" applyFont="1" applyAlignment="1">
      <alignment vertical="center"/>
    </xf>
    <xf numFmtId="0" fontId="0" fillId="2" borderId="0" xfId="0" applyFill="1">
      <alignment vertical="center"/>
    </xf>
    <xf numFmtId="0" fontId="8" fillId="2" borderId="0" xfId="1" applyFont="1" applyFill="1" applyBorder="1" applyProtection="1"/>
    <xf numFmtId="0" fontId="0" fillId="2" borderId="1" xfId="0" applyBorder="1">
      <alignment vertical="center"/>
    </xf>
    <xf numFmtId="166" fontId="8" fillId="2" borderId="2" xfId="0" applyNumberFormat="1" applyFont="1" applyFill="1" applyBorder="1" applyAlignment="1" applyProtection="1">
      <alignment horizontal="right"/>
    </xf>
    <xf numFmtId="166" fontId="8" fillId="2" borderId="4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 applyProtection="1">
      <alignment horizontal="right"/>
    </xf>
    <xf numFmtId="166" fontId="8" fillId="2" borderId="5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Border="1">
      <alignment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8" fillId="2" borderId="8" xfId="1" applyFont="1" applyFill="1" applyBorder="1" applyProtection="1"/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2" borderId="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7" fontId="8" fillId="2" borderId="0" xfId="0" applyNumberFormat="1" applyFont="1" applyFill="1" applyBorder="1" applyAlignment="1" applyProtection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167" fontId="8" fillId="2" borderId="4" xfId="0" applyNumberFormat="1" applyFont="1" applyFill="1" applyBorder="1" applyAlignment="1" applyProtection="1">
      <alignment horizontal="center"/>
    </xf>
    <xf numFmtId="167" fontId="8" fillId="2" borderId="5" xfId="0" applyNumberFormat="1" applyFont="1" applyFill="1" applyBorder="1" applyAlignment="1" applyProtection="1">
      <alignment horizontal="center"/>
    </xf>
    <xf numFmtId="167" fontId="8" fillId="2" borderId="13" xfId="0" applyNumberFormat="1" applyFont="1" applyFill="1" applyBorder="1" applyAlignment="1" applyProtection="1">
      <alignment horizontal="center"/>
    </xf>
    <xf numFmtId="167" fontId="8" fillId="2" borderId="14" xfId="0" applyNumberFormat="1" applyFont="1" applyFill="1" applyBorder="1" applyAlignment="1" applyProtection="1">
      <alignment horizontal="center"/>
    </xf>
    <xf numFmtId="0" fontId="0" fillId="3" borderId="12" xfId="0" applyFill="1" applyBorder="1" applyAlignment="1">
      <alignment horizontal="center" vertical="center" wrapText="1"/>
    </xf>
    <xf numFmtId="166" fontId="3" fillId="3" borderId="13" xfId="0" applyNumberFormat="1" applyFont="1" applyFill="1" applyBorder="1" applyAlignment="1" applyProtection="1">
      <alignment horizontal="right"/>
    </xf>
    <xf numFmtId="166" fontId="3" fillId="3" borderId="14" xfId="0" applyNumberFormat="1" applyFont="1" applyFill="1" applyBorder="1" applyAlignment="1" applyProtection="1">
      <alignment horizontal="right"/>
    </xf>
    <xf numFmtId="166" fontId="8" fillId="2" borderId="4" xfId="0" applyNumberFormat="1" applyFont="1" applyFill="1" applyBorder="1" applyAlignment="1" applyProtection="1">
      <alignment horizontal="right" indent="1"/>
    </xf>
    <xf numFmtId="0" fontId="0" fillId="2" borderId="15" xfId="0" applyBorder="1" applyAlignment="1">
      <alignment horizontal="center" vertical="center"/>
    </xf>
    <xf numFmtId="0" fontId="0" fillId="2" borderId="16" xfId="0" applyBorder="1" applyAlignment="1">
      <alignment horizontal="center" vertical="center"/>
    </xf>
    <xf numFmtId="166" fontId="8" fillId="2" borderId="4" xfId="0" applyNumberFormat="1" applyFont="1" applyFill="1" applyBorder="1" applyAlignment="1" applyProtection="1">
      <alignment horizontal="center"/>
    </xf>
    <xf numFmtId="0" fontId="0" fillId="2" borderId="17" xfId="0" applyBorder="1" applyAlignment="1">
      <alignment horizontal="center" vertical="center"/>
    </xf>
    <xf numFmtId="0" fontId="0" fillId="2" borderId="0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 applyProtection="1">
      <alignment horizontal="center"/>
    </xf>
    <xf numFmtId="0" fontId="0" fillId="2" borderId="0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0" fillId="2" borderId="0" xfId="0" applyNumberFormat="1" applyAlignment="1">
      <alignment horizontal="center" vertical="center"/>
    </xf>
    <xf numFmtId="0" fontId="0" fillId="2" borderId="0" xfId="0" applyBorder="1" applyAlignment="1">
      <alignment horizontal="left"/>
    </xf>
    <xf numFmtId="164" fontId="0" fillId="2" borderId="0" xfId="0" applyNumberForma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166" fontId="3" fillId="3" borderId="13" xfId="0" applyNumberFormat="1" applyFont="1" applyFill="1" applyBorder="1" applyAlignment="1" applyProtection="1">
      <alignment horizontal="right" vertical="center" indent="1"/>
    </xf>
    <xf numFmtId="166" fontId="3" fillId="3" borderId="14" xfId="0" applyNumberFormat="1" applyFont="1" applyFill="1" applyBorder="1" applyAlignment="1" applyProtection="1">
      <alignment horizontal="right" vertical="center" indent="1"/>
    </xf>
    <xf numFmtId="0" fontId="3" fillId="3" borderId="17" xfId="1" applyFont="1" applyFill="1" applyBorder="1" applyAlignment="1" applyProtection="1">
      <alignment horizontal="left" vertical="center" indent="1"/>
    </xf>
    <xf numFmtId="0" fontId="8" fillId="2" borderId="15" xfId="1" applyFont="1" applyFill="1" applyBorder="1" applyAlignment="1" applyProtection="1">
      <alignment horizontal="left" vertical="center" indent="1"/>
    </xf>
    <xf numFmtId="0" fontId="8" fillId="2" borderId="16" xfId="1" applyFont="1" applyFill="1" applyBorder="1" applyAlignment="1" applyProtection="1">
      <alignment horizontal="left" vertical="center" indent="1"/>
    </xf>
    <xf numFmtId="165" fontId="0" fillId="2" borderId="0" xfId="0" applyNumberFormat="1" applyAlignment="1">
      <alignment horizontal="center" vertical="center"/>
    </xf>
    <xf numFmtId="165" fontId="0" fillId="2" borderId="3" xfId="0" applyNumberFormat="1" applyBorder="1" applyAlignment="1">
      <alignment horizontal="center" vertical="center"/>
    </xf>
    <xf numFmtId="165" fontId="0" fillId="2" borderId="5" xfId="0" applyNumberFormat="1" applyBorder="1" applyAlignment="1">
      <alignment horizontal="center" vertical="center"/>
    </xf>
    <xf numFmtId="165" fontId="0" fillId="2" borderId="14" xfId="0" applyNumberFormat="1" applyBorder="1" applyAlignment="1">
      <alignment horizontal="center" vertical="center"/>
    </xf>
    <xf numFmtId="0" fontId="8" fillId="2" borderId="0" xfId="0" applyFont="1" applyAlignment="1">
      <alignment vertical="center"/>
    </xf>
    <xf numFmtId="0" fontId="0" fillId="2" borderId="16" xfId="0" applyBorder="1" applyAlignment="1">
      <alignment horizontal="center"/>
    </xf>
    <xf numFmtId="4" fontId="0" fillId="2" borderId="4" xfId="0" applyNumberFormat="1" applyBorder="1" applyAlignment="1">
      <alignment horizontal="center"/>
    </xf>
    <xf numFmtId="0" fontId="0" fillId="2" borderId="17" xfId="0" applyBorder="1" applyAlignment="1">
      <alignment horizontal="center"/>
    </xf>
    <xf numFmtId="0" fontId="0" fillId="2" borderId="16" xfId="0" applyNumberFormat="1" applyBorder="1" applyAlignment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169" fontId="8" fillId="2" borderId="0" xfId="2" applyNumberFormat="1" applyFont="1" applyFill="1" applyBorder="1" applyAlignment="1">
      <alignment horizontal="center"/>
    </xf>
    <xf numFmtId="0" fontId="0" fillId="2" borderId="15" xfId="0" applyBorder="1" applyAlignment="1">
      <alignment horizontal="left" indent="1"/>
    </xf>
    <xf numFmtId="0" fontId="0" fillId="2" borderId="16" xfId="0" applyBorder="1" applyAlignment="1">
      <alignment horizontal="left" indent="1"/>
    </xf>
    <xf numFmtId="0" fontId="0" fillId="2" borderId="17" xfId="0" applyBorder="1" applyAlignment="1">
      <alignment horizontal="left" indent="1"/>
    </xf>
    <xf numFmtId="3" fontId="0" fillId="2" borderId="4" xfId="0" applyNumberFormat="1" applyBorder="1" applyAlignment="1">
      <alignment horizontal="center"/>
    </xf>
    <xf numFmtId="3" fontId="0" fillId="2" borderId="5" xfId="0" applyNumberFormat="1" applyBorder="1" applyAlignment="1">
      <alignment horizontal="center"/>
    </xf>
    <xf numFmtId="3" fontId="0" fillId="2" borderId="13" xfId="0" applyNumberFormat="1" applyBorder="1" applyAlignment="1">
      <alignment horizontal="center"/>
    </xf>
    <xf numFmtId="3" fontId="0" fillId="2" borderId="14" xfId="0" applyNumberFormat="1" applyBorder="1" applyAlignment="1">
      <alignment horizontal="center"/>
    </xf>
    <xf numFmtId="0" fontId="0" fillId="2" borderId="0" xfId="0" applyAlignment="1"/>
    <xf numFmtId="0" fontId="3" fillId="3" borderId="17" xfId="1" applyFont="1" applyFill="1" applyBorder="1" applyAlignment="1" applyProtection="1">
      <alignment horizontal="left" indent="1"/>
    </xf>
    <xf numFmtId="0" fontId="0" fillId="2" borderId="15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0" fillId="2" borderId="2" xfId="0" applyFill="1" applyBorder="1" applyAlignment="1">
      <alignment horizontal="right" indent="1"/>
    </xf>
    <xf numFmtId="0" fontId="0" fillId="2" borderId="3" xfId="0" applyFill="1" applyBorder="1" applyAlignment="1">
      <alignment horizontal="right" indent="1"/>
    </xf>
    <xf numFmtId="0" fontId="0" fillId="2" borderId="4" xfId="0" applyFill="1" applyBorder="1" applyAlignment="1">
      <alignment horizontal="right" indent="1"/>
    </xf>
    <xf numFmtId="0" fontId="0" fillId="2" borderId="5" xfId="0" applyFill="1" applyBorder="1" applyAlignment="1">
      <alignment horizontal="right" indent="1"/>
    </xf>
    <xf numFmtId="0" fontId="8" fillId="2" borderId="15" xfId="1" applyFont="1" applyFill="1" applyBorder="1" applyAlignment="1" applyProtection="1">
      <alignment horizontal="left" indent="1"/>
    </xf>
    <xf numFmtId="0" fontId="8" fillId="2" borderId="16" xfId="1" applyFont="1" applyFill="1" applyBorder="1" applyAlignment="1" applyProtection="1">
      <alignment horizontal="left" indent="1"/>
    </xf>
    <xf numFmtId="166" fontId="8" fillId="2" borderId="3" xfId="0" applyNumberFormat="1" applyFont="1" applyFill="1" applyBorder="1" applyAlignment="1" applyProtection="1">
      <alignment horizontal="right" indent="1"/>
    </xf>
    <xf numFmtId="166" fontId="8" fillId="2" borderId="5" xfId="0" applyNumberFormat="1" applyFont="1" applyFill="1" applyBorder="1" applyAlignment="1" applyProtection="1">
      <alignment horizontal="right" indent="1"/>
    </xf>
    <xf numFmtId="0" fontId="0" fillId="0" borderId="15" xfId="0" applyFill="1" applyBorder="1" applyAlignment="1">
      <alignment horizontal="left" wrapText="1" indent="1"/>
    </xf>
    <xf numFmtId="165" fontId="0" fillId="2" borderId="2" xfId="0" applyNumberFormat="1" applyBorder="1" applyAlignment="1">
      <alignment horizontal="right" indent="1"/>
    </xf>
    <xf numFmtId="165" fontId="0" fillId="2" borderId="4" xfId="0" applyNumberFormat="1" applyBorder="1" applyAlignment="1">
      <alignment horizontal="right" indent="1"/>
    </xf>
    <xf numFmtId="0" fontId="0" fillId="2" borderId="8" xfId="0" applyBorder="1" applyAlignment="1">
      <alignment horizontal="left" indent="1"/>
    </xf>
    <xf numFmtId="166" fontId="8" fillId="2" borderId="14" xfId="0" applyNumberFormat="1" applyFont="1" applyFill="1" applyBorder="1" applyAlignment="1" applyProtection="1">
      <alignment horizontal="right" indent="1"/>
    </xf>
    <xf numFmtId="0" fontId="8" fillId="2" borderId="16" xfId="0" applyFont="1" applyBorder="1" applyAlignment="1">
      <alignment horizontal="left" indent="1"/>
    </xf>
    <xf numFmtId="164" fontId="3" fillId="2" borderId="5" xfId="0" applyNumberFormat="1" applyFont="1" applyFill="1" applyBorder="1" applyAlignment="1" applyProtection="1">
      <alignment horizontal="right" indent="1"/>
    </xf>
    <xf numFmtId="166" fontId="8" fillId="2" borderId="13" xfId="0" applyNumberFormat="1" applyFont="1" applyFill="1" applyBorder="1" applyAlignment="1" applyProtection="1">
      <alignment horizontal="right" indent="1"/>
    </xf>
    <xf numFmtId="164" fontId="3" fillId="2" borderId="14" xfId="0" applyNumberFormat="1" applyFont="1" applyFill="1" applyBorder="1" applyAlignment="1" applyProtection="1">
      <alignment horizontal="right" indent="1"/>
    </xf>
    <xf numFmtId="0" fontId="0" fillId="2" borderId="21" xfId="0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 wrapText="1"/>
    </xf>
    <xf numFmtId="4" fontId="0" fillId="2" borderId="0" xfId="0" applyNumberFormat="1">
      <alignment vertical="center"/>
    </xf>
    <xf numFmtId="171" fontId="0" fillId="2" borderId="0" xfId="0" applyNumberFormat="1">
      <alignment vertical="center"/>
    </xf>
    <xf numFmtId="167" fontId="3" fillId="3" borderId="13" xfId="0" applyNumberFormat="1" applyFont="1" applyFill="1" applyBorder="1" applyAlignment="1" applyProtection="1">
      <alignment horizontal="center"/>
    </xf>
    <xf numFmtId="167" fontId="3" fillId="3" borderId="14" xfId="0" applyNumberFormat="1" applyFont="1" applyFill="1" applyBorder="1" applyAlignment="1" applyProtection="1">
      <alignment horizontal="center"/>
    </xf>
    <xf numFmtId="0" fontId="8" fillId="2" borderId="0" xfId="5">
      <alignment vertical="center"/>
    </xf>
    <xf numFmtId="0" fontId="8" fillId="2" borderId="0" xfId="5" applyFont="1" applyBorder="1" applyAlignment="1">
      <alignment vertical="center"/>
    </xf>
    <xf numFmtId="0" fontId="8" fillId="2" borderId="0" xfId="5" applyFont="1" applyBorder="1" applyAlignment="1">
      <alignment horizontal="left" vertical="center"/>
    </xf>
    <xf numFmtId="3" fontId="0" fillId="0" borderId="0" xfId="0" applyNumberFormat="1" applyFont="1" applyFill="1" applyBorder="1" applyAlignment="1"/>
    <xf numFmtId="3" fontId="0" fillId="4" borderId="0" xfId="0" applyNumberFormat="1" applyFont="1" applyFill="1" applyBorder="1" applyAlignment="1"/>
    <xf numFmtId="0" fontId="8" fillId="3" borderId="11" xfId="0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/>
    </xf>
    <xf numFmtId="0" fontId="3" fillId="3" borderId="17" xfId="1" applyFont="1" applyFill="1" applyBorder="1" applyAlignment="1" applyProtection="1">
      <alignment horizontal="center" vertical="center"/>
    </xf>
    <xf numFmtId="3" fontId="8" fillId="2" borderId="2" xfId="0" applyNumberFormat="1" applyFont="1" applyBorder="1" applyAlignment="1">
      <alignment horizontal="right" indent="1"/>
    </xf>
    <xf numFmtId="164" fontId="8" fillId="2" borderId="3" xfId="0" applyNumberFormat="1" applyFont="1" applyBorder="1" applyAlignment="1">
      <alignment horizontal="right" indent="1"/>
    </xf>
    <xf numFmtId="3" fontId="8" fillId="2" borderId="4" xfId="0" applyNumberFormat="1" applyFont="1" applyBorder="1" applyAlignment="1">
      <alignment horizontal="right" indent="1"/>
    </xf>
    <xf numFmtId="164" fontId="8" fillId="2" borderId="5" xfId="0" applyNumberFormat="1" applyFont="1" applyBorder="1" applyAlignment="1">
      <alignment horizontal="right" indent="1"/>
    </xf>
    <xf numFmtId="0" fontId="8" fillId="2" borderId="17" xfId="0" applyFont="1" applyBorder="1" applyAlignment="1">
      <alignment horizontal="left" indent="1"/>
    </xf>
    <xf numFmtId="3" fontId="8" fillId="2" borderId="13" xfId="0" applyNumberFormat="1" applyFont="1" applyBorder="1" applyAlignment="1">
      <alignment horizontal="right" indent="1"/>
    </xf>
    <xf numFmtId="164" fontId="8" fillId="2" borderId="14" xfId="0" applyNumberFormat="1" applyFont="1" applyBorder="1" applyAlignment="1">
      <alignment horizontal="right" indent="1"/>
    </xf>
    <xf numFmtId="4" fontId="11" fillId="0" borderId="27" xfId="5" applyNumberFormat="1" applyFont="1" applyFill="1" applyBorder="1" applyAlignment="1">
      <alignment horizontal="right" vertical="center"/>
    </xf>
    <xf numFmtId="0" fontId="8" fillId="2" borderId="0" xfId="5" applyBorder="1">
      <alignment vertical="center"/>
    </xf>
    <xf numFmtId="0" fontId="8" fillId="5" borderId="24" xfId="5" applyFont="1" applyFill="1" applyBorder="1" applyAlignment="1">
      <alignment horizontal="center" vertical="center" wrapText="1"/>
    </xf>
    <xf numFmtId="0" fontId="8" fillId="5" borderId="29" xfId="5" applyFont="1" applyFill="1" applyBorder="1" applyAlignment="1">
      <alignment horizontal="center" vertical="center"/>
    </xf>
    <xf numFmtId="0" fontId="8" fillId="5" borderId="36" xfId="5" applyFont="1" applyFill="1" applyBorder="1" applyAlignment="1">
      <alignment horizontal="center" vertical="center"/>
    </xf>
    <xf numFmtId="0" fontId="8" fillId="5" borderId="34" xfId="5" applyFont="1" applyFill="1" applyBorder="1" applyAlignment="1">
      <alignment horizontal="center" vertical="center" wrapText="1"/>
    </xf>
    <xf numFmtId="0" fontId="8" fillId="2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8" fillId="2" borderId="0" xfId="0" applyFont="1">
      <alignment vertical="center"/>
    </xf>
    <xf numFmtId="164" fontId="0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0" fillId="2" borderId="1" xfId="0" applyNumberFormat="1" applyBorder="1" applyAlignment="1">
      <alignment horizontal="center"/>
    </xf>
    <xf numFmtId="164" fontId="18" fillId="0" borderId="43" xfId="6" applyNumberFormat="1" applyFont="1" applyFill="1" applyBorder="1" applyAlignment="1"/>
    <xf numFmtId="0" fontId="8" fillId="0" borderId="0" xfId="6" applyBorder="1"/>
    <xf numFmtId="0" fontId="8" fillId="0" borderId="15" xfId="6" applyBorder="1"/>
    <xf numFmtId="0" fontId="8" fillId="0" borderId="16" xfId="6" applyBorder="1"/>
    <xf numFmtId="167" fontId="3" fillId="3" borderId="17" xfId="0" applyNumberFormat="1" applyFont="1" applyFill="1" applyBorder="1" applyAlignment="1" applyProtection="1">
      <alignment horizontal="center"/>
    </xf>
    <xf numFmtId="164" fontId="18" fillId="0" borderId="37" xfId="6" applyNumberFormat="1" applyFont="1" applyFill="1" applyBorder="1" applyAlignment="1">
      <alignment horizontal="right"/>
    </xf>
    <xf numFmtId="164" fontId="18" fillId="0" borderId="23" xfId="6" applyNumberFormat="1" applyFont="1" applyFill="1" applyBorder="1" applyAlignment="1">
      <alignment horizontal="right"/>
    </xf>
    <xf numFmtId="0" fontId="8" fillId="2" borderId="44" xfId="5" applyFont="1" applyBorder="1" applyAlignment="1"/>
    <xf numFmtId="166" fontId="8" fillId="2" borderId="2" xfId="0" applyNumberFormat="1" applyFont="1" applyFill="1" applyBorder="1" applyAlignment="1" applyProtection="1">
      <alignment horizontal="center"/>
    </xf>
    <xf numFmtId="166" fontId="8" fillId="2" borderId="3" xfId="0" applyNumberFormat="1" applyFont="1" applyFill="1" applyBorder="1" applyAlignment="1" applyProtection="1">
      <alignment horizontal="center"/>
    </xf>
    <xf numFmtId="166" fontId="3" fillId="2" borderId="3" xfId="0" applyNumberFormat="1" applyFont="1" applyFill="1" applyBorder="1" applyAlignment="1" applyProtection="1">
      <alignment horizontal="center"/>
    </xf>
    <xf numFmtId="166" fontId="8" fillId="2" borderId="5" xfId="0" applyNumberFormat="1" applyFont="1" applyFill="1" applyBorder="1" applyAlignment="1" applyProtection="1">
      <alignment horizontal="center"/>
    </xf>
    <xf numFmtId="166" fontId="8" fillId="2" borderId="0" xfId="0" applyNumberFormat="1" applyFont="1" applyFill="1" applyBorder="1" applyAlignment="1" applyProtection="1">
      <alignment horizontal="center"/>
    </xf>
    <xf numFmtId="166" fontId="3" fillId="3" borderId="13" xfId="0" applyNumberFormat="1" applyFont="1" applyFill="1" applyBorder="1" applyAlignment="1" applyProtection="1">
      <alignment horizontal="center" vertical="center"/>
    </xf>
    <xf numFmtId="166" fontId="3" fillId="3" borderId="14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indent="1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0" fontId="0" fillId="2" borderId="3" xfId="0" applyBorder="1" applyAlignment="1">
      <alignment horizontal="center" vertical="center"/>
    </xf>
    <xf numFmtId="165" fontId="0" fillId="2" borderId="4" xfId="0" applyNumberForma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0" fillId="2" borderId="5" xfId="0" applyBorder="1" applyAlignment="1">
      <alignment horizontal="center" vertical="center"/>
    </xf>
    <xf numFmtId="0" fontId="0" fillId="2" borderId="14" xfId="0" applyBorder="1" applyAlignment="1">
      <alignment horizontal="center" vertical="center"/>
    </xf>
    <xf numFmtId="0" fontId="0" fillId="2" borderId="0" xfId="0" applyAlignment="1">
      <alignment horizontal="center"/>
    </xf>
    <xf numFmtId="168" fontId="8" fillId="2" borderId="5" xfId="2" applyFont="1" applyFill="1" applyBorder="1" applyAlignment="1">
      <alignment horizontal="center"/>
    </xf>
    <xf numFmtId="0" fontId="6" fillId="0" borderId="0" xfId="3" applyFont="1"/>
    <xf numFmtId="0" fontId="0" fillId="2" borderId="4" xfId="0" applyBorder="1">
      <alignment vertical="center"/>
    </xf>
    <xf numFmtId="0" fontId="8" fillId="2" borderId="17" xfId="0" applyFont="1" applyBorder="1" applyAlignment="1">
      <alignment horizontal="center"/>
    </xf>
    <xf numFmtId="0" fontId="8" fillId="3" borderId="12" xfId="0" applyFont="1" applyFill="1" applyBorder="1" applyAlignment="1">
      <alignment horizontal="center" vertical="center" wrapText="1"/>
    </xf>
    <xf numFmtId="0" fontId="0" fillId="2" borderId="16" xfId="0" applyBorder="1" applyAlignment="1">
      <alignment horizontal="left"/>
    </xf>
    <xf numFmtId="0" fontId="0" fillId="2" borderId="22" xfId="0" applyBorder="1" applyAlignment="1">
      <alignment horizontal="left"/>
    </xf>
    <xf numFmtId="0" fontId="0" fillId="2" borderId="45" xfId="0" applyBorder="1" applyAlignment="1">
      <alignment horizontal="center"/>
    </xf>
    <xf numFmtId="3" fontId="0" fillId="2" borderId="45" xfId="0" applyNumberFormat="1" applyBorder="1" applyAlignment="1">
      <alignment horizontal="center"/>
    </xf>
    <xf numFmtId="0" fontId="5" fillId="2" borderId="1" xfId="0" applyFont="1" applyBorder="1" applyAlignment="1">
      <alignment horizontal="center" vertical="center" wrapText="1"/>
    </xf>
    <xf numFmtId="0" fontId="17" fillId="0" borderId="46" xfId="6" applyFont="1" applyFill="1" applyBorder="1" applyAlignment="1"/>
    <xf numFmtId="0" fontId="17" fillId="0" borderId="21" xfId="6" applyFont="1" applyFill="1" applyBorder="1" applyAlignment="1">
      <alignment horizontal="left" wrapText="1"/>
    </xf>
    <xf numFmtId="166" fontId="3" fillId="3" borderId="14" xfId="0" applyNumberFormat="1" applyFont="1" applyFill="1" applyBorder="1" applyAlignment="1" applyProtection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3" fontId="0" fillId="2" borderId="3" xfId="0" applyNumberFormat="1" applyBorder="1" applyAlignment="1">
      <alignment horizontal="center"/>
    </xf>
    <xf numFmtId="164" fontId="0" fillId="2" borderId="3" xfId="0" applyNumberFormat="1" applyBorder="1" applyAlignment="1">
      <alignment horizontal="center"/>
    </xf>
    <xf numFmtId="164" fontId="0" fillId="2" borderId="5" xfId="0" applyNumberFormat="1" applyBorder="1" applyAlignment="1">
      <alignment horizontal="center"/>
    </xf>
    <xf numFmtId="0" fontId="0" fillId="2" borderId="0" xfId="0" applyBorder="1" applyAlignment="1">
      <alignment horizontal="left" vertical="center" wrapText="1"/>
    </xf>
    <xf numFmtId="0" fontId="8" fillId="2" borderId="0" xfId="0" applyFont="1" applyAlignment="1">
      <alignment horizontal="left" vertical="center"/>
    </xf>
    <xf numFmtId="0" fontId="5" fillId="2" borderId="0" xfId="0" applyFont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5" fontId="6" fillId="2" borderId="15" xfId="0" applyNumberFormat="1" applyFont="1" applyBorder="1" applyAlignment="1">
      <alignment horizontal="center"/>
    </xf>
    <xf numFmtId="164" fontId="6" fillId="2" borderId="0" xfId="0" applyNumberFormat="1" applyFont="1" applyAlignment="1">
      <alignment horizontal="center"/>
    </xf>
    <xf numFmtId="165" fontId="6" fillId="2" borderId="16" xfId="0" applyNumberFormat="1" applyFont="1" applyBorder="1" applyAlignment="1">
      <alignment horizontal="center"/>
    </xf>
    <xf numFmtId="165" fontId="6" fillId="2" borderId="22" xfId="0" applyNumberFormat="1" applyFont="1" applyBorder="1" applyAlignment="1">
      <alignment horizontal="center"/>
    </xf>
    <xf numFmtId="164" fontId="6" fillId="2" borderId="23" xfId="0" applyNumberFormat="1" applyFont="1" applyBorder="1" applyAlignment="1">
      <alignment horizontal="center"/>
    </xf>
    <xf numFmtId="4" fontId="8" fillId="2" borderId="13" xfId="0" applyNumberFormat="1" applyFont="1" applyBorder="1" applyAlignment="1">
      <alignment horizontal="center"/>
    </xf>
    <xf numFmtId="164" fontId="8" fillId="2" borderId="13" xfId="0" applyNumberFormat="1" applyFont="1" applyBorder="1" applyAlignment="1">
      <alignment horizontal="center"/>
    </xf>
    <xf numFmtId="3" fontId="0" fillId="2" borderId="0" xfId="0" applyNumberFormat="1">
      <alignment vertical="center"/>
    </xf>
    <xf numFmtId="4" fontId="18" fillId="0" borderId="8" xfId="6" applyNumberFormat="1" applyFont="1" applyFill="1" applyBorder="1" applyAlignment="1">
      <alignment horizontal="right"/>
    </xf>
    <xf numFmtId="165" fontId="0" fillId="2" borderId="0" xfId="0" applyNumberFormat="1">
      <alignment vertical="center"/>
    </xf>
    <xf numFmtId="164" fontId="0" fillId="2" borderId="0" xfId="0" applyNumberFormat="1" applyAlignment="1">
      <alignment horizontal="center" vertical="center"/>
    </xf>
    <xf numFmtId="164" fontId="0" fillId="2" borderId="2" xfId="0" applyNumberFormat="1" applyBorder="1" applyAlignment="1">
      <alignment horizontal="center" vertical="center"/>
    </xf>
    <xf numFmtId="164" fontId="0" fillId="2" borderId="4" xfId="0" applyNumberFormat="1" applyBorder="1" applyAlignment="1">
      <alignment horizontal="center" vertical="center"/>
    </xf>
    <xf numFmtId="164" fontId="0" fillId="2" borderId="13" xfId="0" applyNumberFormat="1" applyBorder="1" applyAlignment="1">
      <alignment horizontal="center" vertical="center"/>
    </xf>
    <xf numFmtId="0" fontId="8" fillId="2" borderId="0" xfId="0" applyFont="1" applyAlignment="1">
      <alignment horizontal="center" vertical="center"/>
    </xf>
    <xf numFmtId="4" fontId="3" fillId="3" borderId="17" xfId="0" applyNumberFormat="1" applyFont="1" applyFill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4" fontId="0" fillId="2" borderId="3" xfId="0" applyNumberFormat="1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0" fontId="0" fillId="2" borderId="39" xfId="0" applyBorder="1" applyAlignment="1">
      <alignment horizontal="center" vertical="center"/>
    </xf>
    <xf numFmtId="0" fontId="0" fillId="2" borderId="35" xfId="0" applyBorder="1" applyAlignment="1">
      <alignment horizontal="center" vertical="center"/>
    </xf>
    <xf numFmtId="0" fontId="0" fillId="2" borderId="50" xfId="0" applyBorder="1" applyAlignment="1">
      <alignment horizontal="center" vertical="center"/>
    </xf>
    <xf numFmtId="0" fontId="0" fillId="2" borderId="51" xfId="0" applyBorder="1" applyAlignment="1">
      <alignment horizontal="center" vertical="center"/>
    </xf>
    <xf numFmtId="165" fontId="0" fillId="2" borderId="8" xfId="0" applyNumberFormat="1" applyBorder="1" applyAlignment="1">
      <alignment horizontal="center" vertical="center"/>
    </xf>
    <xf numFmtId="165" fontId="0" fillId="2" borderId="23" xfId="0" applyNumberFormat="1" applyBorder="1" applyAlignment="1">
      <alignment horizontal="center" vertical="center"/>
    </xf>
    <xf numFmtId="164" fontId="8" fillId="2" borderId="14" xfId="0" applyNumberFormat="1" applyFont="1" applyBorder="1" applyAlignment="1">
      <alignment horizontal="center"/>
    </xf>
    <xf numFmtId="165" fontId="0" fillId="2" borderId="13" xfId="0" applyNumberFormat="1" applyBorder="1" applyAlignment="1">
      <alignment horizontal="center"/>
    </xf>
    <xf numFmtId="0" fontId="0" fillId="2" borderId="15" xfId="0" applyBorder="1" applyAlignment="1">
      <alignment horizontal="center"/>
    </xf>
    <xf numFmtId="0" fontId="0" fillId="2" borderId="22" xfId="0" applyBorder="1" applyAlignment="1">
      <alignment horizontal="center"/>
    </xf>
    <xf numFmtId="3" fontId="20" fillId="0" borderId="2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 wrapText="1"/>
    </xf>
    <xf numFmtId="165" fontId="6" fillId="0" borderId="2" xfId="6" applyNumberFormat="1" applyFont="1" applyBorder="1" applyAlignment="1">
      <alignment horizontal="center" vertical="center"/>
    </xf>
    <xf numFmtId="165" fontId="6" fillId="0" borderId="0" xfId="6" applyNumberFormat="1" applyFont="1" applyAlignment="1">
      <alignment horizontal="center" vertical="center"/>
    </xf>
    <xf numFmtId="165" fontId="6" fillId="0" borderId="3" xfId="6" applyNumberFormat="1" applyFont="1" applyBorder="1" applyAlignment="1">
      <alignment horizontal="center" vertical="center"/>
    </xf>
    <xf numFmtId="165" fontId="6" fillId="0" borderId="4" xfId="6" applyNumberFormat="1" applyFont="1" applyBorder="1" applyAlignment="1">
      <alignment horizontal="center" vertical="center"/>
    </xf>
    <xf numFmtId="165" fontId="6" fillId="0" borderId="5" xfId="6" applyNumberFormat="1" applyFont="1" applyBorder="1" applyAlignment="1">
      <alignment horizontal="center" vertical="center"/>
    </xf>
    <xf numFmtId="165" fontId="6" fillId="0" borderId="0" xfId="6" applyNumberFormat="1" applyFont="1" applyBorder="1" applyAlignment="1">
      <alignment horizontal="center" vertical="center"/>
    </xf>
    <xf numFmtId="0" fontId="0" fillId="2" borderId="57" xfId="0" applyBorder="1" applyAlignment="1">
      <alignment vertical="center"/>
    </xf>
    <xf numFmtId="0" fontId="0" fillId="2" borderId="58" xfId="0" applyBorder="1" applyAlignment="1">
      <alignment vertical="center"/>
    </xf>
    <xf numFmtId="0" fontId="8" fillId="0" borderId="30" xfId="5" applyFont="1" applyFill="1" applyBorder="1" applyAlignment="1">
      <alignment horizontal="left" vertical="center" indent="1"/>
    </xf>
    <xf numFmtId="0" fontId="8" fillId="0" borderId="21" xfId="5" applyFont="1" applyFill="1" applyBorder="1" applyAlignment="1">
      <alignment horizontal="left" vertical="center" indent="1"/>
    </xf>
    <xf numFmtId="4" fontId="8" fillId="2" borderId="53" xfId="5" applyNumberFormat="1" applyBorder="1" applyAlignment="1">
      <alignment horizontal="center" vertical="center"/>
    </xf>
    <xf numFmtId="4" fontId="8" fillId="2" borderId="47" xfId="5" applyNumberFormat="1" applyBorder="1" applyAlignment="1">
      <alignment horizontal="center" vertical="center"/>
    </xf>
    <xf numFmtId="4" fontId="8" fillId="2" borderId="54" xfId="5" applyNumberFormat="1" applyBorder="1" applyAlignment="1">
      <alignment horizontal="center" vertical="center"/>
    </xf>
    <xf numFmtId="4" fontId="8" fillId="2" borderId="45" xfId="5" applyNumberFormat="1" applyBorder="1" applyAlignment="1">
      <alignment horizontal="center" vertical="center"/>
    </xf>
    <xf numFmtId="4" fontId="8" fillId="2" borderId="30" xfId="5" applyNumberFormat="1" applyBorder="1" applyAlignment="1">
      <alignment horizontal="center" vertical="center"/>
    </xf>
    <xf numFmtId="4" fontId="8" fillId="2" borderId="48" xfId="5" applyNumberFormat="1" applyBorder="1" applyAlignment="1">
      <alignment horizontal="center" vertical="center"/>
    </xf>
    <xf numFmtId="4" fontId="8" fillId="2" borderId="55" xfId="5" applyNumberFormat="1" applyBorder="1" applyAlignment="1">
      <alignment horizontal="center" vertical="center"/>
    </xf>
    <xf numFmtId="4" fontId="8" fillId="2" borderId="0" xfId="5" applyNumberFormat="1" applyBorder="1" applyAlignment="1">
      <alignment horizontal="center" vertical="center"/>
    </xf>
    <xf numFmtId="4" fontId="8" fillId="2" borderId="21" xfId="5" applyNumberFormat="1" applyBorder="1" applyAlignment="1">
      <alignment horizontal="center" vertical="center"/>
    </xf>
    <xf numFmtId="4" fontId="8" fillId="2" borderId="49" xfId="5" applyNumberFormat="1" applyBorder="1" applyAlignment="1">
      <alignment horizontal="center" vertical="center"/>
    </xf>
    <xf numFmtId="4" fontId="8" fillId="2" borderId="56" xfId="5" applyNumberFormat="1" applyBorder="1" applyAlignment="1">
      <alignment horizontal="center" vertical="center"/>
    </xf>
    <xf numFmtId="4" fontId="8" fillId="2" borderId="23" xfId="5" applyNumberFormat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center" vertical="center"/>
    </xf>
    <xf numFmtId="165" fontId="0" fillId="2" borderId="52" xfId="0" applyNumberFormat="1" applyBorder="1" applyAlignment="1">
      <alignment horizontal="center"/>
    </xf>
    <xf numFmtId="165" fontId="0" fillId="2" borderId="2" xfId="0" applyNumberFormat="1" applyBorder="1" applyAlignment="1">
      <alignment horizontal="center" vertical="center"/>
    </xf>
    <xf numFmtId="165" fontId="0" fillId="2" borderId="52" xfId="0" applyNumberFormat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 applyProtection="1">
      <alignment horizontal="center" vertical="center"/>
    </xf>
    <xf numFmtId="166" fontId="8" fillId="2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quotePrefix="1" applyAlignment="1">
      <alignment horizontal="left" vertical="center" wrapText="1"/>
    </xf>
    <xf numFmtId="0" fontId="0" fillId="2" borderId="0" xfId="0" applyAlignment="1">
      <alignment horizontal="left" vertical="center"/>
    </xf>
    <xf numFmtId="0" fontId="0" fillId="2" borderId="0" xfId="0" quotePrefix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2" borderId="0" xfId="0" applyFont="1" applyBorder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2" borderId="0" xfId="0" quotePrefix="1" applyFont="1" applyAlignment="1">
      <alignment horizontal="left" vertical="center"/>
    </xf>
    <xf numFmtId="0" fontId="8" fillId="2" borderId="0" xfId="0" applyFont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2" borderId="0" xfId="0" applyFont="1" applyAlignment="1">
      <alignment horizontal="left" vertical="center"/>
    </xf>
    <xf numFmtId="0" fontId="0" fillId="2" borderId="8" xfId="0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8" fillId="2" borderId="0" xfId="0" applyFont="1" applyAlignment="1">
      <alignment horizontal="left" vertical="center" wrapText="1"/>
    </xf>
    <xf numFmtId="0" fontId="4" fillId="2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Alignment="1">
      <alignment horizontal="center" vertical="center"/>
    </xf>
    <xf numFmtId="0" fontId="8" fillId="2" borderId="0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2" borderId="19" xfId="0" applyBorder="1" applyAlignment="1">
      <alignment horizontal="center" vertical="center" wrapText="1"/>
    </xf>
    <xf numFmtId="0" fontId="19" fillId="2" borderId="0" xfId="0" applyFont="1" applyAlignment="1">
      <alignment horizontal="left" vertical="center" wrapText="1"/>
    </xf>
    <xf numFmtId="0" fontId="19" fillId="2" borderId="0" xfId="0" applyFont="1" applyAlignment="1">
      <alignment vertical="center"/>
    </xf>
    <xf numFmtId="0" fontId="0" fillId="2" borderId="0" xfId="0" applyAlignment="1">
      <alignment vertical="center"/>
    </xf>
    <xf numFmtId="0" fontId="0" fillId="2" borderId="19" xfId="0" applyBorder="1" applyAlignment="1">
      <alignment vertical="center" wrapText="1"/>
    </xf>
    <xf numFmtId="0" fontId="5" fillId="2" borderId="0" xfId="0" applyFont="1" applyAlignment="1">
      <alignment horizontal="center"/>
    </xf>
    <xf numFmtId="0" fontId="8" fillId="2" borderId="0" xfId="1" applyFont="1" applyFill="1" applyBorder="1" applyAlignment="1" applyProtection="1">
      <alignment horizontal="left" wrapText="1"/>
    </xf>
    <xf numFmtId="0" fontId="5" fillId="2" borderId="0" xfId="0" applyFont="1" applyBorder="1" applyAlignment="1">
      <alignment horizontal="center" vertical="center" wrapText="1"/>
    </xf>
    <xf numFmtId="0" fontId="8" fillId="0" borderId="38" xfId="5" applyFont="1" applyFill="1" applyBorder="1">
      <alignment vertical="center"/>
    </xf>
    <xf numFmtId="0" fontId="8" fillId="0" borderId="30" xfId="5" applyFont="1" applyFill="1" applyBorder="1">
      <alignment vertical="center"/>
    </xf>
    <xf numFmtId="0" fontId="8" fillId="0" borderId="26" xfId="5" applyFont="1" applyFill="1" applyBorder="1">
      <alignment vertical="center"/>
    </xf>
    <xf numFmtId="0" fontId="8" fillId="0" borderId="38" xfId="5" applyFont="1" applyFill="1" applyBorder="1" applyAlignment="1">
      <alignment vertical="center" wrapText="1"/>
    </xf>
    <xf numFmtId="0" fontId="8" fillId="0" borderId="25" xfId="5" applyFont="1" applyFill="1" applyBorder="1" applyAlignment="1">
      <alignment vertical="center" wrapText="1"/>
    </xf>
    <xf numFmtId="0" fontId="8" fillId="0" borderId="28" xfId="5" applyFont="1" applyFill="1" applyBorder="1" applyAlignment="1">
      <alignment vertical="center" wrapText="1"/>
    </xf>
    <xf numFmtId="0" fontId="16" fillId="2" borderId="26" xfId="5" applyFont="1" applyBorder="1" applyAlignment="1">
      <alignment horizontal="right" vertical="center"/>
    </xf>
    <xf numFmtId="0" fontId="16" fillId="2" borderId="31" xfId="5" applyFont="1" applyBorder="1" applyAlignment="1">
      <alignment horizontal="right" vertical="center"/>
    </xf>
    <xf numFmtId="0" fontId="16" fillId="2" borderId="27" xfId="5" applyFont="1" applyBorder="1" applyAlignment="1">
      <alignment horizontal="right" vertical="center"/>
    </xf>
    <xf numFmtId="0" fontId="8" fillId="5" borderId="25" xfId="5" applyFont="1" applyFill="1" applyBorder="1" applyAlignment="1">
      <alignment horizontal="center" vertical="center" wrapText="1"/>
    </xf>
    <xf numFmtId="0" fontId="8" fillId="5" borderId="30" xfId="5" applyFont="1" applyFill="1" applyBorder="1" applyAlignment="1">
      <alignment horizontal="center" vertical="center" wrapText="1"/>
    </xf>
    <xf numFmtId="0" fontId="8" fillId="5" borderId="28" xfId="5" applyFont="1" applyFill="1" applyBorder="1" applyAlignment="1">
      <alignment horizontal="center" vertical="center" wrapText="1"/>
    </xf>
    <xf numFmtId="0" fontId="8" fillId="5" borderId="21" xfId="5" applyFont="1" applyFill="1" applyBorder="1" applyAlignment="1">
      <alignment horizontal="center" vertical="center" wrapText="1"/>
    </xf>
    <xf numFmtId="0" fontId="4" fillId="2" borderId="0" xfId="5" applyFont="1" applyAlignment="1">
      <alignment horizontal="center" vertical="center"/>
    </xf>
    <xf numFmtId="0" fontId="5" fillId="2" borderId="0" xfId="5" applyFont="1" applyAlignment="1">
      <alignment horizontal="center" vertical="center" wrapText="1"/>
    </xf>
    <xf numFmtId="0" fontId="8" fillId="5" borderId="40" xfId="5" applyFont="1" applyFill="1" applyBorder="1" applyAlignment="1">
      <alignment horizontal="center" vertical="center" wrapText="1"/>
    </xf>
    <xf numFmtId="0" fontId="8" fillId="5" borderId="41" xfId="5" applyFont="1" applyFill="1" applyBorder="1" applyAlignment="1">
      <alignment horizontal="center" vertical="center" wrapText="1"/>
    </xf>
    <xf numFmtId="0" fontId="8" fillId="5" borderId="42" xfId="5" applyFont="1" applyFill="1" applyBorder="1" applyAlignment="1">
      <alignment horizontal="center" vertical="center" wrapText="1"/>
    </xf>
    <xf numFmtId="0" fontId="8" fillId="5" borderId="35" xfId="5" applyFont="1" applyFill="1" applyBorder="1" applyAlignment="1">
      <alignment horizontal="center" vertical="center" wrapText="1"/>
    </xf>
    <xf numFmtId="0" fontId="8" fillId="5" borderId="32" xfId="5" applyFont="1" applyFill="1" applyBorder="1" applyAlignment="1">
      <alignment horizontal="center" vertical="center" wrapText="1"/>
    </xf>
    <xf numFmtId="0" fontId="8" fillId="5" borderId="33" xfId="5" applyFont="1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2" borderId="1" xfId="0" applyFont="1" applyBorder="1" applyAlignment="1">
      <alignment horizontal="center" vertical="center" wrapText="1"/>
    </xf>
    <xf numFmtId="0" fontId="0" fillId="2" borderId="8" xfId="0" applyBorder="1" applyAlignment="1">
      <alignment horizontal="left" vertical="center" wrapText="1"/>
    </xf>
    <xf numFmtId="0" fontId="4" fillId="2" borderId="0" xfId="0" applyFont="1" applyAlignment="1">
      <alignment vertical="center"/>
    </xf>
    <xf numFmtId="0" fontId="5" fillId="2" borderId="0" xfId="0" applyFont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8" fillId="2" borderId="8" xfId="0" applyFont="1" applyBorder="1" applyAlignment="1">
      <alignment horizontal="left" vertical="center"/>
    </xf>
    <xf numFmtId="0" fontId="0" fillId="3" borderId="20" xfId="0" applyFill="1" applyBorder="1" applyAlignment="1">
      <alignment horizontal="center" vertical="center" wrapText="1"/>
    </xf>
    <xf numFmtId="0" fontId="8" fillId="2" borderId="8" xfId="0" applyFont="1" applyBorder="1" applyAlignment="1">
      <alignment horizontal="left"/>
    </xf>
    <xf numFmtId="0" fontId="0" fillId="2" borderId="8" xfId="0" applyBorder="1" applyAlignment="1">
      <alignment horizontal="left"/>
    </xf>
    <xf numFmtId="0" fontId="0" fillId="2" borderId="0" xfId="0" quotePrefix="1" applyAlignment="1">
      <alignment horizontal="left" vertical="center"/>
    </xf>
    <xf numFmtId="0" fontId="8" fillId="2" borderId="0" xfId="0" applyFont="1" applyBorder="1" applyAlignment="1">
      <alignment horizontal="left" wrapText="1"/>
    </xf>
    <xf numFmtId="0" fontId="0" fillId="2" borderId="0" xfId="0" applyAlignment="1">
      <alignment horizontal="left" wrapText="1"/>
    </xf>
    <xf numFmtId="0" fontId="8" fillId="2" borderId="0" xfId="0" applyFont="1" applyBorder="1" applyAlignment="1">
      <alignment horizontal="left"/>
    </xf>
  </cellXfs>
  <cellStyles count="8">
    <cellStyle name="Euro" xfId="7"/>
    <cellStyle name="Normal" xfId="0" builtinId="0"/>
    <cellStyle name="Normal 10 3" xfId="6"/>
    <cellStyle name="Normal 2" xfId="5"/>
    <cellStyle name="Normal_EXAGRI3" xfId="1"/>
    <cellStyle name="Normal_MEDPRO9" xfId="2"/>
    <cellStyle name="Normal_Turismo" xfId="3"/>
    <cellStyle name="Обычный_2++_CRFReport-template" xfId="4"/>
  </cellStyles>
  <dxfs count="0"/>
  <tableStyles count="0" defaultTableStyle="TableStyleMedium9" defaultPivotStyle="PivotStyleLight16"/>
  <colors>
    <mruColors>
      <color rgb="FF008000"/>
      <color rgb="FFFE7F5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 emisiones de gases de efecto invernadero. Comparación con UE-28.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índice; Año 1990=100  (1995=100 para fluorados)</a:t>
            </a:r>
          </a:p>
        </c:rich>
      </c:tx>
      <c:layout>
        <c:manualLayout>
          <c:xMode val="edge"/>
          <c:yMode val="edge"/>
          <c:x val="0.13529014992703983"/>
          <c:y val="4.6177592211784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58494316988334E-2"/>
          <c:y val="0.23430986278057048"/>
          <c:w val="0.91880297969458202"/>
          <c:h val="0.58220035187402042"/>
        </c:manualLayout>
      </c:layout>
      <c:lineChart>
        <c:grouping val="standard"/>
        <c:varyColors val="0"/>
        <c:ser>
          <c:idx val="1"/>
          <c:order val="0"/>
          <c:tx>
            <c:v>España</c:v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102.83007986414199</c:v>
              </c:pt>
              <c:pt idx="2">
                <c:v>106.16390247019601</c:v>
              </c:pt>
              <c:pt idx="3">
                <c:v>102.67366204515599</c:v>
              </c:pt>
              <c:pt idx="4">
                <c:v>108.390484886865</c:v>
              </c:pt>
              <c:pt idx="5">
                <c:v>113.91676791299901</c:v>
              </c:pt>
              <c:pt idx="6">
                <c:v>110.87541279281299</c:v>
              </c:pt>
              <c:pt idx="7">
                <c:v>115.775866135862</c:v>
              </c:pt>
              <c:pt idx="8">
                <c:v>119.25043401829301</c:v>
              </c:pt>
              <c:pt idx="9">
                <c:v>128.658874743387</c:v>
              </c:pt>
              <c:pt idx="10">
                <c:v>133.96455826772299</c:v>
              </c:pt>
              <c:pt idx="11">
                <c:v>133.113789510364</c:v>
              </c:pt>
              <c:pt idx="12">
                <c:v>139.510193296674</c:v>
              </c:pt>
              <c:pt idx="13">
                <c:v>142.048504375547</c:v>
              </c:pt>
              <c:pt idx="14">
                <c:v>147.645126758543</c:v>
              </c:pt>
              <c:pt idx="15">
                <c:v>152.71479215668199</c:v>
              </c:pt>
              <c:pt idx="16">
                <c:v>149.67748431723601</c:v>
              </c:pt>
              <c:pt idx="17">
                <c:v>152.83646713223899</c:v>
              </c:pt>
              <c:pt idx="18">
                <c:v>141.64483216390201</c:v>
              </c:pt>
              <c:pt idx="19">
                <c:v>128.663642832276</c:v>
              </c:pt>
              <c:pt idx="20">
                <c:v>123.94946307609899</c:v>
              </c:pt>
              <c:pt idx="21">
                <c:v>124.015234523907</c:v>
              </c:pt>
              <c:pt idx="22">
                <c:v>122.231750981481</c:v>
              </c:pt>
              <c:pt idx="23">
                <c:v>112.175808732794</c:v>
              </c:pt>
              <c:pt idx="24">
                <c:v>112.641810154542</c:v>
              </c:pt>
              <c:pt idx="25">
                <c:v>116.618730258957</c:v>
              </c:pt>
            </c:numLit>
          </c:val>
          <c:smooth val="0"/>
        </c:ser>
        <c:ser>
          <c:idx val="2"/>
          <c:order val="1"/>
          <c:tx>
            <c:v>UE-28</c:v>
          </c:tx>
          <c:marker>
            <c:symbol val="none"/>
          </c:marker>
          <c:cat>
            <c:numLit>
              <c:formatCode>General</c:formatCode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98.210545538601394</c:v>
              </c:pt>
              <c:pt idx="2">
                <c:v>95.075067258570201</c:v>
              </c:pt>
              <c:pt idx="3">
                <c:v>93.306412778534906</c:v>
              </c:pt>
              <c:pt idx="4">
                <c:v>92.914183434334703</c:v>
              </c:pt>
              <c:pt idx="5">
                <c:v>93.781689902651394</c:v>
              </c:pt>
              <c:pt idx="6">
                <c:v>95.7171696311608</c:v>
              </c:pt>
              <c:pt idx="7">
                <c:v>93.949261881631301</c:v>
              </c:pt>
              <c:pt idx="8">
                <c:v>93.156527131887898</c:v>
              </c:pt>
              <c:pt idx="9">
                <c:v>91.167804528312303</c:v>
              </c:pt>
              <c:pt idx="10">
                <c:v>91.330144540143195</c:v>
              </c:pt>
              <c:pt idx="11">
                <c:v>92.312654599749095</c:v>
              </c:pt>
              <c:pt idx="12">
                <c:v>91.556350156794394</c:v>
              </c:pt>
              <c:pt idx="13">
                <c:v>93.033788090163</c:v>
              </c:pt>
              <c:pt idx="14">
                <c:v>93.050207152312197</c:v>
              </c:pt>
              <c:pt idx="15">
                <c:v>92.373334156995398</c:v>
              </c:pt>
              <c:pt idx="16">
                <c:v>92.164287875753601</c:v>
              </c:pt>
              <c:pt idx="17">
                <c:v>91.303413486334804</c:v>
              </c:pt>
              <c:pt idx="18">
                <c:v>89.274041590865806</c:v>
              </c:pt>
              <c:pt idx="19">
                <c:v>82.804284465889396</c:v>
              </c:pt>
              <c:pt idx="20">
                <c:v>84.670495911767105</c:v>
              </c:pt>
              <c:pt idx="21">
                <c:v>81.921407711478096</c:v>
              </c:pt>
              <c:pt idx="22">
                <c:v>80.808850496450702</c:v>
              </c:pt>
              <c:pt idx="23">
                <c:v>79.120736295946102</c:v>
              </c:pt>
              <c:pt idx="24">
                <c:v>75.984488280256699</c:v>
              </c:pt>
              <c:pt idx="25">
                <c:v>76.392285242333301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149128"/>
        <c:axId val="773090720"/>
      </c:lineChart>
      <c:catAx>
        <c:axId val="773149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Agencia Europea de Medio Ambiente</a:t>
                </a:r>
              </a:p>
            </c:rich>
          </c:tx>
          <c:layout>
            <c:manualLayout>
              <c:xMode val="edge"/>
              <c:yMode val="edge"/>
              <c:x val="0.59314387966349535"/>
              <c:y val="0.9369186686945191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9072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77309072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149128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6580494830851E-2"/>
          <c:y val="0.94518979166380712"/>
          <c:w val="0.11639532739423408"/>
          <c:h val="5.48102083361961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effectLst/>
              </a:rPr>
              <a:t>(índice; Año 1990=100 )</a:t>
            </a:r>
            <a:endParaRPr lang="es-ES"/>
          </a:p>
        </c:rich>
      </c:tx>
      <c:layout>
        <c:manualLayout>
          <c:xMode val="edge"/>
          <c:yMode val="edge"/>
          <c:x val="0.13816943866472733"/>
          <c:y val="3.1602708803611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93219710066839E-2"/>
          <c:y val="0.2009029345372477"/>
          <c:w val="0.89982880611238492"/>
          <c:h val="0.57787810383747173"/>
        </c:manualLayout>
      </c:layout>
      <c:lineChart>
        <c:grouping val="standard"/>
        <c:varyColors val="0"/>
        <c:ser>
          <c:idx val="1"/>
          <c:order val="0"/>
          <c:tx>
            <c:v>Emisiones acidificantes y eutrofizantes 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100.6998228455552</c:v>
              </c:pt>
              <c:pt idx="2">
                <c:v>100.53136980021708</c:v>
              </c:pt>
              <c:pt idx="3">
                <c:v>95.842144712303892</c:v>
              </c:pt>
              <c:pt idx="4">
                <c:v>96.300225445020587</c:v>
              </c:pt>
              <c:pt idx="5">
                <c:v>92.054711711970427</c:v>
              </c:pt>
              <c:pt idx="6">
                <c:v>87.62276039212496</c:v>
              </c:pt>
              <c:pt idx="7">
                <c:v>90.833674279286328</c:v>
              </c:pt>
              <c:pt idx="8">
                <c:v>87.450316038093177</c:v>
              </c:pt>
              <c:pt idx="9">
                <c:v>88.440409799475816</c:v>
              </c:pt>
              <c:pt idx="10">
                <c:v>87.164409768648866</c:v>
              </c:pt>
              <c:pt idx="11">
                <c:v>85.220292317008102</c:v>
              </c:pt>
              <c:pt idx="12">
                <c:v>88.711509696180499</c:v>
              </c:pt>
              <c:pt idx="13">
                <c:v>83.062909154426251</c:v>
              </c:pt>
              <c:pt idx="14">
                <c:v>84.283511066760411</c:v>
              </c:pt>
              <c:pt idx="15">
                <c:v>81.217584222847691</c:v>
              </c:pt>
              <c:pt idx="16">
                <c:v>76.551563635151368</c:v>
              </c:pt>
              <c:pt idx="17">
                <c:v>76.083008297000674</c:v>
              </c:pt>
              <c:pt idx="18">
                <c:v>55.400560561138192</c:v>
              </c:pt>
              <c:pt idx="19">
                <c:v>51.570803558692369</c:v>
              </c:pt>
              <c:pt idx="20">
                <c:v>49.56295945096133</c:v>
              </c:pt>
              <c:pt idx="21">
                <c:v>49.75313623941144</c:v>
              </c:pt>
              <c:pt idx="22">
                <c:v>47.494306958205215</c:v>
              </c:pt>
              <c:pt idx="23">
                <c:v>42.170642552358764</c:v>
              </c:pt>
              <c:pt idx="24">
                <c:v>42.719779503115113</c:v>
              </c:pt>
              <c:pt idx="25">
                <c:v>44.493437334572832</c:v>
              </c:pt>
            </c:numLit>
          </c:val>
          <c:smooth val="0"/>
        </c:ser>
        <c:ser>
          <c:idx val="2"/>
          <c:order val="1"/>
          <c:tx>
            <c:v>Emisiones precursores del ozono troposférico </c:v>
          </c:tx>
          <c:spPr>
            <a:ln w="38100"/>
          </c:spPr>
          <c:marker>
            <c:symbol val="none"/>
          </c:marker>
          <c:cat>
            <c:numLit>
              <c:formatCode>General</c:formatCode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100.86562086590752</c:v>
              </c:pt>
              <c:pt idx="2">
                <c:v>102.78080981474649</c:v>
              </c:pt>
              <c:pt idx="3">
                <c:v>99.0940576489905</c:v>
              </c:pt>
              <c:pt idx="4">
                <c:v>100.37434883817771</c:v>
              </c:pt>
              <c:pt idx="5">
                <c:v>97.884270290393204</c:v>
              </c:pt>
              <c:pt idx="6">
                <c:v>97.673923046125182</c:v>
              </c:pt>
              <c:pt idx="7">
                <c:v>95.924428134248174</c:v>
              </c:pt>
              <c:pt idx="8">
                <c:v>96.043306291132808</c:v>
              </c:pt>
              <c:pt idx="9">
                <c:v>96.06005667041002</c:v>
              </c:pt>
              <c:pt idx="10">
                <c:v>93.50369643041202</c:v>
              </c:pt>
              <c:pt idx="11">
                <c:v>89.584760944394745</c:v>
              </c:pt>
              <c:pt idx="12">
                <c:v>88.999441696939343</c:v>
              </c:pt>
              <c:pt idx="13">
                <c:v>87.577014238982855</c:v>
              </c:pt>
              <c:pt idx="14">
                <c:v>88.14378600437378</c:v>
              </c:pt>
              <c:pt idx="15">
                <c:v>86.183268822838087</c:v>
              </c:pt>
              <c:pt idx="16">
                <c:v>82.724450449383511</c:v>
              </c:pt>
              <c:pt idx="17">
                <c:v>81.935680811047263</c:v>
              </c:pt>
              <c:pt idx="18">
                <c:v>72.6615208531626</c:v>
              </c:pt>
              <c:pt idx="19">
                <c:v>65.54416076865823</c:v>
              </c:pt>
              <c:pt idx="20">
                <c:v>62.724768756873253</c:v>
              </c:pt>
              <c:pt idx="21">
                <c:v>61.108218915238723</c:v>
              </c:pt>
              <c:pt idx="22">
                <c:v>58.961248884229931</c:v>
              </c:pt>
              <c:pt idx="23">
                <c:v>54.291803844699984</c:v>
              </c:pt>
              <c:pt idx="24">
                <c:v>53.919191365193797</c:v>
              </c:pt>
              <c:pt idx="25">
                <c:v>55.204199949914226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093464"/>
        <c:axId val="773086408"/>
      </c:lineChart>
      <c:catAx>
        <c:axId val="773093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0841770435438132"/>
              <c:y val="0.935881694246458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86408"/>
        <c:crossesAt val="30"/>
        <c:auto val="1"/>
        <c:lblAlgn val="ctr"/>
        <c:lblOffset val="100"/>
        <c:tickLblSkip val="1"/>
        <c:tickMarkSkip val="1"/>
        <c:noMultiLvlLbl val="0"/>
      </c:catAx>
      <c:valAx>
        <c:axId val="773086408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93464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302E-2"/>
          <c:y val="0.88487584650113282"/>
          <c:w val="0.51938460406985032"/>
          <c:h val="9.58447236984770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Eficiencia ambiental en la agricultura .  Índice (2000=100)</a:t>
            </a:r>
          </a:p>
        </c:rich>
      </c:tx>
      <c:layout>
        <c:manualLayout>
          <c:xMode val="edge"/>
          <c:yMode val="edge"/>
          <c:x val="0.27391362596529445"/>
          <c:y val="2.80169419255805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0602409638554224E-2"/>
          <c:y val="0.17880833248899047"/>
          <c:w val="0.93253012048192363"/>
          <c:h val="0.53642499746696759"/>
        </c:manualLayout>
      </c:layout>
      <c:lineChart>
        <c:grouping val="standard"/>
        <c:varyColors val="0"/>
        <c:ser>
          <c:idx val="2"/>
          <c:order val="0"/>
          <c:tx>
            <c:v>Consumo de Fertilizantes (kg/ha)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97.588068391431889</c:v>
              </c:pt>
              <c:pt idx="2">
                <c:v>92.981623622493643</c:v>
              </c:pt>
              <c:pt idx="3">
                <c:v>102.40990458030046</c:v>
              </c:pt>
              <c:pt idx="4">
                <c:v>97.297952008156912</c:v>
              </c:pt>
              <c:pt idx="5">
                <c:v>84.179914151878776</c:v>
              </c:pt>
              <c:pt idx="6">
                <c:v>84.588827743151413</c:v>
              </c:pt>
              <c:pt idx="7">
                <c:v>94.77516700569825</c:v>
              </c:pt>
              <c:pt idx="8">
                <c:v>64.459125420015184</c:v>
              </c:pt>
              <c:pt idx="9">
                <c:v>56.282538341268484</c:v>
              </c:pt>
              <c:pt idx="10">
                <c:v>79.525009702021023</c:v>
              </c:pt>
              <c:pt idx="11">
                <c:v>73.017117721010322</c:v>
              </c:pt>
              <c:pt idx="12">
                <c:v>73.803785982451174</c:v>
              </c:pt>
              <c:pt idx="13">
                <c:v>82.600167451289835</c:v>
              </c:pt>
              <c:pt idx="14">
                <c:v>85.746840497053256</c:v>
              </c:pt>
              <c:pt idx="15">
                <c:v>74.232877761418933</c:v>
              </c:pt>
            </c:numLit>
          </c:val>
          <c:smooth val="0"/>
        </c:ser>
        <c:ser>
          <c:idx val="3"/>
          <c:order val="1"/>
          <c:tx>
            <c:v>Consumo de productos fitosanitarios (kg/ha). Referido a ingrediente activo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111.60020612816164</c:v>
              </c:pt>
              <c:pt idx="2">
                <c:v>109.51827298639903</c:v>
              </c:pt>
              <c:pt idx="3">
                <c:v>112.75397451840956</c:v>
              </c:pt>
              <c:pt idx="4">
                <c:v>129.26449871151505</c:v>
              </c:pt>
              <c:pt idx="5">
                <c:v>113.40982627738862</c:v>
              </c:pt>
              <c:pt idx="6">
                <c:v>114.06204291694763</c:v>
              </c:pt>
              <c:pt idx="7">
                <c:v>113.15891356261932</c:v>
              </c:pt>
              <c:pt idx="8">
                <c:v>111.35377381182357</c:v>
              </c:pt>
              <c:pt idx="9">
                <c:v>101.28014288035028</c:v>
              </c:pt>
              <c:pt idx="10">
                <c:v>113.39775278544234</c:v>
              </c:pt>
              <c:pt idx="11">
                <c:v>111.68546371909289</c:v>
              </c:pt>
              <c:pt idx="12">
                <c:v>109.92154595829327</c:v>
              </c:pt>
              <c:pt idx="13">
                <c:v>107.28479189669285</c:v>
              </c:pt>
              <c:pt idx="14">
                <c:v>108.6926909755726</c:v>
              </c:pt>
              <c:pt idx="15">
                <c:v>111.62968652599643</c:v>
              </c:pt>
            </c:numLit>
          </c:val>
          <c:smooth val="0"/>
        </c:ser>
        <c:ser>
          <c:idx val="4"/>
          <c:order val="2"/>
          <c:tx>
            <c:v>Superficie de Regadío (ha)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formatCode>General</c:formatCode>
              <c:ptCount val="16"/>
              <c:pt idx="0">
                <c:v>99.999999999999986</c:v>
              </c:pt>
              <c:pt idx="1">
                <c:v>100.6</c:v>
              </c:pt>
              <c:pt idx="2">
                <c:v>101.2035890985932</c:v>
              </c:pt>
              <c:pt idx="3">
                <c:v>101.77899685097292</c:v>
              </c:pt>
              <c:pt idx="4">
                <c:v>102.35498645708802</c:v>
              </c:pt>
              <c:pt idx="5">
                <c:v>103.64220826326905</c:v>
              </c:pt>
              <c:pt idx="6">
                <c:v>101.29842358020456</c:v>
              </c:pt>
              <c:pt idx="7">
                <c:v>103.70740364966979</c:v>
              </c:pt>
              <c:pt idx="8">
                <c:v>104.39167564978749</c:v>
              </c:pt>
              <c:pt idx="9">
                <c:v>105.45485096458765</c:v>
              </c:pt>
              <c:pt idx="10">
                <c:v>105.09094692257972</c:v>
              </c:pt>
              <c:pt idx="11">
                <c:v>107.08207834090256</c:v>
              </c:pt>
              <c:pt idx="12">
                <c:v>108.56185597669449</c:v>
              </c:pt>
              <c:pt idx="13">
                <c:v>109.11431265669184</c:v>
              </c:pt>
              <c:pt idx="14">
                <c:v>111.42455075440844</c:v>
              </c:pt>
              <c:pt idx="15">
                <c:v>111.96280453365752</c:v>
              </c:pt>
            </c:numLit>
          </c:val>
          <c:smooth val="0"/>
        </c:ser>
        <c:ser>
          <c:idx val="0"/>
          <c:order val="3"/>
          <c:tx>
            <c:v>VAB (Agricultura, ganadería, silvicultura y pesca ) a precios corrientes (Millón de euros) </c:v>
          </c:tx>
          <c:marker>
            <c:symbol val="none"/>
          </c:marker>
          <c:cat>
            <c:numLit>
              <c:formatCode>General</c:formatCode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105.68294701986756</c:v>
              </c:pt>
              <c:pt idx="2">
                <c:v>107.16473509933775</c:v>
              </c:pt>
              <c:pt idx="3">
                <c:v>112.46274834437087</c:v>
              </c:pt>
              <c:pt idx="4">
                <c:v>109.59437086092716</c:v>
              </c:pt>
              <c:pt idx="5">
                <c:v>104.46192052980132</c:v>
              </c:pt>
              <c:pt idx="6">
                <c:v>98.294701986754973</c:v>
              </c:pt>
              <c:pt idx="7">
                <c:v>109.17218543046357</c:v>
              </c:pt>
              <c:pt idx="8">
                <c:v>105.79884105960265</c:v>
              </c:pt>
              <c:pt idx="9">
                <c:v>97.471026490066222</c:v>
              </c:pt>
              <c:pt idx="10">
                <c:v>104.52400662251655</c:v>
              </c:pt>
              <c:pt idx="11">
                <c:v>100.95612582781457</c:v>
              </c:pt>
              <c:pt idx="12">
                <c:v>99.416390728476827</c:v>
              </c:pt>
              <c:pt idx="13">
                <c:v>106.57698675496688</c:v>
              </c:pt>
              <c:pt idx="14">
                <c:v>97.516556291390728</c:v>
              </c:pt>
              <c:pt idx="15">
                <c:v>103.49337748344371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095424"/>
        <c:axId val="773091896"/>
      </c:lineChart>
      <c:catAx>
        <c:axId val="77309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INE, AEPLA y MAPAMA</a:t>
                </a:r>
              </a:p>
            </c:rich>
          </c:tx>
          <c:layout>
            <c:manualLayout>
              <c:xMode val="edge"/>
              <c:yMode val="edge"/>
              <c:x val="0.76624537101401802"/>
              <c:y val="0.936783421927854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91896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773091896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95424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5313001605136438E-2"/>
          <c:y val="0.77262844310526313"/>
          <c:w val="0.66138256594330158"/>
          <c:h val="0.212931123681741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 la superficie de regadío respecto a la superficie agrícola total (%)</a:t>
            </a:r>
          </a:p>
        </c:rich>
      </c:tx>
      <c:layout>
        <c:manualLayout>
          <c:xMode val="edge"/>
          <c:yMode val="edge"/>
          <c:x val="0.1358780228807277"/>
          <c:y val="0.1029748283752862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30418904059011E-2"/>
          <c:y val="0.25573789429015975"/>
          <c:w val="0.91297777983195183"/>
          <c:h val="0.61098398169336388"/>
        </c:manualLayout>
      </c:layout>
      <c:barChart>
        <c:barDir val="col"/>
        <c:grouping val="clustered"/>
        <c:varyColors val="0"/>
        <c:ser>
          <c:idx val="2"/>
          <c:order val="0"/>
          <c:tx>
            <c:v>Porcentaje de superficie de  regadío sobre superficie  agraria (%)</c:v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  <c:pt idx="15">
                <c:v>2017</c:v>
              </c:pt>
            </c:numLit>
          </c:cat>
          <c:val>
            <c:numLit>
              <c:formatCode>General</c:formatCode>
              <c:ptCount val="16"/>
              <c:pt idx="0">
                <c:v>13.132941345500427</c:v>
              </c:pt>
              <c:pt idx="1">
                <c:v>13.326473385096186</c:v>
              </c:pt>
              <c:pt idx="2">
                <c:v>13.448468827156729</c:v>
              </c:pt>
              <c:pt idx="3">
                <c:v>13.601086582056674</c:v>
              </c:pt>
              <c:pt idx="4">
                <c:v>13.228257664506977</c:v>
              </c:pt>
              <c:pt idx="5">
                <c:v>13.517145687366039</c:v>
              </c:pt>
              <c:pt idx="6">
                <c:v>13.421026816159864</c:v>
              </c:pt>
              <c:pt idx="7">
                <c:v>13.654132726631541</c:v>
              </c:pt>
              <c:pt idx="8">
                <c:v>13.628485278511057</c:v>
              </c:pt>
              <c:pt idx="9">
                <c:v>13.766652957050663</c:v>
              </c:pt>
              <c:pt idx="10">
                <c:v>13.98725825881124</c:v>
              </c:pt>
              <c:pt idx="11">
                <c:v>14.053228670421902</c:v>
              </c:pt>
              <c:pt idx="12">
                <c:v>14.400132196803279</c:v>
              </c:pt>
              <c:pt idx="13">
                <c:v>14.525741808199632</c:v>
              </c:pt>
              <c:pt idx="14">
                <c:v>14.615531286172558</c:v>
              </c:pt>
              <c:pt idx="15">
                <c:v>14.838622520401142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089152"/>
        <c:axId val="773087584"/>
      </c:barChart>
      <c:catAx>
        <c:axId val="77308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1265027651360355"/>
              <c:y val="0.937281107077184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87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73087584"/>
        <c:scaling>
          <c:orientation val="minMax"/>
          <c:max val="2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89152"/>
        <c:crosses val="autoZero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del consumo de agua para  abastecimiento público (1.000 m</a:t>
            </a:r>
            <a:r>
              <a:rPr lang="es-ES" baseline="30000"/>
              <a:t>3</a:t>
            </a:r>
            <a:r>
              <a:rPr lang="es-ES"/>
              <a:t>)</a:t>
            </a:r>
          </a:p>
        </c:rich>
      </c:tx>
      <c:layout>
        <c:manualLayout>
          <c:xMode val="edge"/>
          <c:yMode val="edge"/>
          <c:x val="0.18128216739543904"/>
          <c:y val="4.93612999557645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75420243063914E-2"/>
          <c:y val="0.15299351375579728"/>
          <c:w val="0.90954261242281065"/>
          <c:h val="0.76718486607979586"/>
        </c:manualLayout>
      </c:layout>
      <c:barChart>
        <c:barDir val="col"/>
        <c:grouping val="stacked"/>
        <c:varyColors val="0"/>
        <c:ser>
          <c:idx val="1"/>
          <c:order val="0"/>
          <c:tx>
            <c:v>Consumos municipales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5"/>
              <c:pt idx="0">
                <c:v>459430</c:v>
              </c:pt>
              <c:pt idx="1">
                <c:v>490975</c:v>
              </c:pt>
              <c:pt idx="2">
                <c:v>452848</c:v>
              </c:pt>
              <c:pt idx="3">
                <c:v>483402</c:v>
              </c:pt>
              <c:pt idx="4">
                <c:v>372131</c:v>
              </c:pt>
              <c:pt idx="5">
                <c:v>380661</c:v>
              </c:pt>
              <c:pt idx="6">
                <c:v>386044</c:v>
              </c:pt>
              <c:pt idx="7">
                <c:v>382046</c:v>
              </c:pt>
              <c:pt idx="8">
                <c:v>358807</c:v>
              </c:pt>
              <c:pt idx="9">
                <c:v>305081</c:v>
              </c:pt>
              <c:pt idx="10">
                <c:v>305109</c:v>
              </c:pt>
              <c:pt idx="11">
                <c:v>303512</c:v>
              </c:pt>
              <c:pt idx="12">
                <c:v>317986</c:v>
              </c:pt>
              <c:pt idx="13">
                <c:v>298498</c:v>
              </c:pt>
              <c:pt idx="14">
                <c:v>291447</c:v>
              </c:pt>
            </c:numLit>
          </c:val>
        </c:ser>
        <c:ser>
          <c:idx val="3"/>
          <c:order val="1"/>
          <c:tx>
            <c:v>Sectores económicos </c:v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5"/>
              <c:pt idx="0">
                <c:v>840165</c:v>
              </c:pt>
              <c:pt idx="1">
                <c:v>920127</c:v>
              </c:pt>
              <c:pt idx="2">
                <c:v>891039</c:v>
              </c:pt>
              <c:pt idx="3">
                <c:v>933309</c:v>
              </c:pt>
              <c:pt idx="4">
                <c:v>969340</c:v>
              </c:pt>
              <c:pt idx="5">
                <c:v>947955</c:v>
              </c:pt>
              <c:pt idx="6">
                <c:v>911264</c:v>
              </c:pt>
              <c:pt idx="7">
                <c:v>852276</c:v>
              </c:pt>
              <c:pt idx="8">
                <c:v>832701</c:v>
              </c:pt>
              <c:pt idx="9">
                <c:v>701655</c:v>
              </c:pt>
              <c:pt idx="10">
                <c:v>675454</c:v>
              </c:pt>
              <c:pt idx="11">
                <c:v>693420</c:v>
              </c:pt>
              <c:pt idx="12">
                <c:v>711170</c:v>
              </c:pt>
              <c:pt idx="13">
                <c:v>694659</c:v>
              </c:pt>
              <c:pt idx="14">
                <c:v>684841</c:v>
              </c:pt>
            </c:numLit>
          </c:val>
        </c:ser>
        <c:ser>
          <c:idx val="2"/>
          <c:order val="2"/>
          <c:tx>
            <c:v>Hogares </c:v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</c:numLit>
          </c:cat>
          <c:val>
            <c:numLit>
              <c:formatCode>General</c:formatCode>
              <c:ptCount val="15"/>
              <c:pt idx="0">
                <c:v>2482085</c:v>
              </c:pt>
              <c:pt idx="1">
                <c:v>2459548</c:v>
              </c:pt>
              <c:pt idx="2">
                <c:v>2511810</c:v>
              </c:pt>
              <c:pt idx="3">
                <c:v>2602904</c:v>
              </c:pt>
              <c:pt idx="4">
                <c:v>2700928</c:v>
              </c:pt>
              <c:pt idx="5">
                <c:v>2673564</c:v>
              </c:pt>
              <c:pt idx="6">
                <c:v>2615751</c:v>
              </c:pt>
              <c:pt idx="7">
                <c:v>2543714</c:v>
              </c:pt>
              <c:pt idx="8">
                <c:v>2539891</c:v>
              </c:pt>
              <c:pt idx="9">
                <c:v>2493842</c:v>
              </c:pt>
              <c:pt idx="10">
                <c:v>2412708</c:v>
              </c:pt>
              <c:pt idx="11">
                <c:v>2384386</c:v>
              </c:pt>
              <c:pt idx="12">
                <c:v>2308872</c:v>
              </c:pt>
              <c:pt idx="13">
                <c:v>2217686</c:v>
              </c:pt>
              <c:pt idx="14">
                <c:v>2237746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095032"/>
        <c:axId val="773088368"/>
      </c:barChart>
      <c:lineChart>
        <c:grouping val="standard"/>
        <c:varyColors val="0"/>
        <c:ser>
          <c:idx val="4"/>
          <c:order val="3"/>
          <c:tx>
            <c:v>Volumen total de agua controlada distribuida para abastecimiento público
(por grandes grupos de usuarios)</c:v>
          </c:tx>
          <c:marker>
            <c:symbol val="none"/>
          </c:marker>
          <c:cat>
            <c:numLit>
              <c:formatCode>General</c:formatCode>
              <c:ptCount val="1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</c:numLit>
          </c:cat>
          <c:val>
            <c:numLit>
              <c:formatCode>General</c:formatCode>
              <c:ptCount val="15"/>
              <c:pt idx="0">
                <c:v>3781680</c:v>
              </c:pt>
              <c:pt idx="1">
                <c:v>3870650</c:v>
              </c:pt>
              <c:pt idx="2">
                <c:v>3855697</c:v>
              </c:pt>
              <c:pt idx="3">
                <c:v>4019615</c:v>
              </c:pt>
              <c:pt idx="4">
                <c:v>4042399</c:v>
              </c:pt>
              <c:pt idx="5">
                <c:v>4002180</c:v>
              </c:pt>
              <c:pt idx="6">
                <c:v>3913059</c:v>
              </c:pt>
              <c:pt idx="7">
                <c:v>3778036</c:v>
              </c:pt>
              <c:pt idx="8">
                <c:v>3731399</c:v>
              </c:pt>
              <c:pt idx="9">
                <c:v>3500578</c:v>
              </c:pt>
              <c:pt idx="10">
                <c:v>3393271</c:v>
              </c:pt>
              <c:pt idx="11">
                <c:v>3381318</c:v>
              </c:pt>
              <c:pt idx="12">
                <c:v>3338028</c:v>
              </c:pt>
              <c:pt idx="13">
                <c:v>3210843</c:v>
              </c:pt>
              <c:pt idx="14">
                <c:v>3214034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95032"/>
        <c:axId val="773088368"/>
      </c:lineChart>
      <c:catAx>
        <c:axId val="77309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8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0883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95032"/>
        <c:crosses val="autoZero"/>
        <c:crossBetween val="between"/>
        <c:majorUnit val="10000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Generación de residuos urbanos por habitante (kg/hab)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8128216739543898"/>
          <c:y val="4.93612999557645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19233390242384E-2"/>
          <c:y val="0.15299351375579723"/>
          <c:w val="0.91582035623899993"/>
          <c:h val="0.6837800676302086"/>
        </c:manualLayout>
      </c:layout>
      <c:barChart>
        <c:barDir val="col"/>
        <c:grouping val="clustered"/>
        <c:varyColors val="0"/>
        <c:ser>
          <c:idx val="3"/>
          <c:order val="0"/>
          <c:tx>
            <c:v>UE-28</c:v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521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512</c:v>
              </c:pt>
              <c:pt idx="5">
                <c:v>515</c:v>
              </c:pt>
              <c:pt idx="6">
                <c:v>522</c:v>
              </c:pt>
              <c:pt idx="7">
                <c:v>524</c:v>
              </c:pt>
              <c:pt idx="8">
                <c:v>521</c:v>
              </c:pt>
              <c:pt idx="9">
                <c:v>511</c:v>
              </c:pt>
              <c:pt idx="10">
                <c:v>504</c:v>
              </c:pt>
              <c:pt idx="11">
                <c:v>498</c:v>
              </c:pt>
              <c:pt idx="12">
                <c:v>485</c:v>
              </c:pt>
              <c:pt idx="13">
                <c:v>478</c:v>
              </c:pt>
              <c:pt idx="14">
                <c:v>479</c:v>
              </c:pt>
              <c:pt idx="15">
                <c:v>481</c:v>
              </c:pt>
              <c:pt idx="16">
                <c:v>482</c:v>
              </c:pt>
            </c:numLit>
          </c:val>
        </c:ser>
        <c:ser>
          <c:idx val="2"/>
          <c:order val="1"/>
          <c:tx>
            <c:v>UE-27</c:v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invertIfNegative val="0"/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523</c:v>
              </c:pt>
              <c:pt idx="1">
                <c:v>522</c:v>
              </c:pt>
              <c:pt idx="2">
                <c:v>527</c:v>
              </c:pt>
              <c:pt idx="3">
                <c:v>515</c:v>
              </c:pt>
              <c:pt idx="4">
                <c:v>514</c:v>
              </c:pt>
              <c:pt idx="5">
                <c:v>517</c:v>
              </c:pt>
              <c:pt idx="6">
                <c:v>523</c:v>
              </c:pt>
              <c:pt idx="7">
                <c:v>525</c:v>
              </c:pt>
              <c:pt idx="8">
                <c:v>522</c:v>
              </c:pt>
              <c:pt idx="9">
                <c:v>512</c:v>
              </c:pt>
              <c:pt idx="10">
                <c:v>505</c:v>
              </c:pt>
              <c:pt idx="11">
                <c:v>499</c:v>
              </c:pt>
              <c:pt idx="12">
                <c:v>486</c:v>
              </c:pt>
              <c:pt idx="13">
                <c:v>479</c:v>
              </c:pt>
              <c:pt idx="14">
                <c:v>479</c:v>
              </c:pt>
              <c:pt idx="15">
                <c:v>481</c:v>
              </c:pt>
              <c:pt idx="16">
                <c:v>483</c:v>
              </c:pt>
            </c:numLit>
          </c:val>
        </c:ser>
        <c:ser>
          <c:idx val="4"/>
          <c:order val="2"/>
          <c:tx>
            <c:v>España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653</c:v>
              </c:pt>
              <c:pt idx="1">
                <c:v>652</c:v>
              </c:pt>
              <c:pt idx="2">
                <c:v>637</c:v>
              </c:pt>
              <c:pt idx="3">
                <c:v>646</c:v>
              </c:pt>
              <c:pt idx="4">
                <c:v>600</c:v>
              </c:pt>
              <c:pt idx="5">
                <c:v>588</c:v>
              </c:pt>
              <c:pt idx="6">
                <c:v>590</c:v>
              </c:pt>
              <c:pt idx="7">
                <c:v>578</c:v>
              </c:pt>
              <c:pt idx="8">
                <c:v>551</c:v>
              </c:pt>
              <c:pt idx="9">
                <c:v>542</c:v>
              </c:pt>
              <c:pt idx="10">
                <c:v>510</c:v>
              </c:pt>
              <c:pt idx="11">
                <c:v>485</c:v>
              </c:pt>
              <c:pt idx="12">
                <c:v>468</c:v>
              </c:pt>
              <c:pt idx="13">
                <c:v>454</c:v>
              </c:pt>
              <c:pt idx="14">
                <c:v>448</c:v>
              </c:pt>
              <c:pt idx="15">
                <c:v>456</c:v>
              </c:pt>
              <c:pt idx="16">
                <c:v>443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092680"/>
        <c:axId val="773096208"/>
      </c:barChart>
      <c:catAx>
        <c:axId val="773092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Fuente: EUROSTAT</a:t>
                </a:r>
              </a:p>
            </c:rich>
          </c:tx>
          <c:layout>
            <c:manualLayout>
              <c:xMode val="edge"/>
              <c:yMode val="edge"/>
              <c:x val="0.82134035705771724"/>
              <c:y val="0.949555797767857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96208"/>
        <c:crosses val="autoZero"/>
        <c:auto val="1"/>
        <c:lblAlgn val="ctr"/>
        <c:lblOffset val="100"/>
        <c:noMultiLvlLbl val="0"/>
      </c:catAx>
      <c:valAx>
        <c:axId val="7730962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92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2105214997965252E-2"/>
          <c:y val="0.92458051823557263"/>
          <c:w val="0.22878402753457827"/>
          <c:h val="4.070935934704664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Tasa global de reciclado y valorización de residuos de envases (%)</a:t>
            </a:r>
          </a:p>
        </c:rich>
      </c:tx>
      <c:layout>
        <c:manualLayout>
          <c:xMode val="edge"/>
          <c:yMode val="edge"/>
          <c:x val="0.24717364498858002"/>
          <c:y val="4.936125201041926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790773746349421E-2"/>
          <c:y val="0.15855380721472076"/>
          <c:w val="0.9416447217475381"/>
          <c:h val="0.6837800676302086"/>
        </c:manualLayout>
      </c:layout>
      <c:barChart>
        <c:barDir val="col"/>
        <c:grouping val="clustered"/>
        <c:varyColors val="0"/>
        <c:ser>
          <c:idx val="3"/>
          <c:order val="0"/>
          <c:tx>
            <c:v>Tasa de reciclado</c:v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numLit>
          </c:cat>
          <c:val>
            <c:numLit>
              <c:formatCode>General</c:formatCode>
              <c:ptCount val="11"/>
              <c:pt idx="0">
                <c:v>50.4</c:v>
              </c:pt>
              <c:pt idx="1">
                <c:v>54</c:v>
              </c:pt>
              <c:pt idx="2">
                <c:v>56.3</c:v>
              </c:pt>
              <c:pt idx="3">
                <c:v>59.1</c:v>
              </c:pt>
              <c:pt idx="4">
                <c:v>60.3</c:v>
              </c:pt>
              <c:pt idx="5">
                <c:v>61.9</c:v>
              </c:pt>
              <c:pt idx="6">
                <c:v>64.400000000000006</c:v>
              </c:pt>
              <c:pt idx="7">
                <c:v>66.5</c:v>
              </c:pt>
              <c:pt idx="8">
                <c:v>66.599999999999994</c:v>
              </c:pt>
              <c:pt idx="9">
                <c:v>68.7</c:v>
              </c:pt>
              <c:pt idx="10">
                <c:v>68.41</c:v>
              </c:pt>
            </c:numLit>
          </c:val>
        </c:ser>
        <c:ser>
          <c:idx val="2"/>
          <c:order val="1"/>
          <c:tx>
            <c:v>Tasa de valorización</c:v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invertIfNegative val="0"/>
          <c:cat>
            <c:numLit>
              <c:formatCode>General</c:formatCode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numLit>
          </c:cat>
          <c:val>
            <c:numLit>
              <c:formatCode>General</c:formatCode>
              <c:ptCount val="11"/>
              <c:pt idx="0">
                <c:v>56.1</c:v>
              </c:pt>
              <c:pt idx="1">
                <c:v>60.7</c:v>
              </c:pt>
              <c:pt idx="2">
                <c:v>62.1</c:v>
              </c:pt>
              <c:pt idx="3">
                <c:v>65.400000000000006</c:v>
              </c:pt>
              <c:pt idx="4">
                <c:v>67.8</c:v>
              </c:pt>
              <c:pt idx="5">
                <c:v>70</c:v>
              </c:pt>
              <c:pt idx="6">
                <c:v>72.099999999999994</c:v>
              </c:pt>
              <c:pt idx="7">
                <c:v>73</c:v>
              </c:pt>
              <c:pt idx="8">
                <c:v>73.3</c:v>
              </c:pt>
              <c:pt idx="9">
                <c:v>75</c:v>
              </c:pt>
              <c:pt idx="10">
                <c:v>72.7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096600"/>
        <c:axId val="773085232"/>
      </c:barChart>
      <c:catAx>
        <c:axId val="773096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7298916063522669"/>
              <c:y val="0.941672174089886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85232"/>
        <c:crosses val="autoZero"/>
        <c:auto val="1"/>
        <c:lblAlgn val="ctr"/>
        <c:lblOffset val="100"/>
        <c:noMultiLvlLbl val="0"/>
      </c:catAx>
      <c:valAx>
        <c:axId val="7730852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96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145894973693769E-2"/>
          <c:y val="0.92458051823557263"/>
          <c:w val="0.27099530314150777"/>
          <c:h val="4.205752223528641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812132</xdr:colOff>
      <xdr:row>37</xdr:row>
      <xdr:rowOff>20052</xdr:rowOff>
    </xdr:from>
    <xdr:to>
      <xdr:col>5</xdr:col>
      <xdr:colOff>75699</xdr:colOff>
      <xdr:row>65</xdr:row>
      <xdr:rowOff>20052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168089</xdr:colOff>
      <xdr:row>38</xdr:row>
      <xdr:rowOff>11206</xdr:rowOff>
    </xdr:from>
    <xdr:to>
      <xdr:col>5</xdr:col>
      <xdr:colOff>37540</xdr:colOff>
      <xdr:row>64</xdr:row>
      <xdr:rowOff>151840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29</xdr:row>
      <xdr:rowOff>0</xdr:rowOff>
    </xdr:from>
    <xdr:to>
      <xdr:col>5</xdr:col>
      <xdr:colOff>127000</xdr:colOff>
      <xdr:row>55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41275</xdr:rowOff>
    </xdr:from>
    <xdr:to>
      <xdr:col>4</xdr:col>
      <xdr:colOff>247650</xdr:colOff>
      <xdr:row>54</xdr:row>
      <xdr:rowOff>155575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135031</xdr:colOff>
      <xdr:row>26</xdr:row>
      <xdr:rowOff>127187</xdr:rowOff>
    </xdr:from>
    <xdr:to>
      <xdr:col>5</xdr:col>
      <xdr:colOff>11206</xdr:colOff>
      <xdr:row>52</xdr:row>
      <xdr:rowOff>22412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90207</xdr:colOff>
      <xdr:row>28</xdr:row>
      <xdr:rowOff>149598</xdr:rowOff>
    </xdr:from>
    <xdr:to>
      <xdr:col>4</xdr:col>
      <xdr:colOff>1871382</xdr:colOff>
      <xdr:row>58</xdr:row>
      <xdr:rowOff>11205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13</xdr:row>
      <xdr:rowOff>59953</xdr:rowOff>
    </xdr:from>
    <xdr:to>
      <xdr:col>12</xdr:col>
      <xdr:colOff>694765</xdr:colOff>
      <xdr:row>42</xdr:row>
      <xdr:rowOff>78441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  <pageSetUpPr fitToPage="1"/>
  </sheetPr>
  <dimension ref="B1:J39"/>
  <sheetViews>
    <sheetView tabSelected="1" view="pageBreakPreview" zoomScale="95" zoomScaleNormal="75" zoomScaleSheetLayoutView="95" workbookViewId="0">
      <selection activeCell="D13" sqref="D13"/>
    </sheetView>
  </sheetViews>
  <sheetFormatPr baseColWidth="10" defaultColWidth="9.140625" defaultRowHeight="12.75" x14ac:dyDescent="0.2"/>
  <cols>
    <col min="1" max="1" width="20" customWidth="1"/>
    <col min="2" max="2" width="19.85546875" customWidth="1"/>
    <col min="3" max="3" width="37" customWidth="1"/>
    <col min="4" max="4" width="30.85546875" customWidth="1"/>
    <col min="5" max="5" width="6" customWidth="1"/>
  </cols>
  <sheetData>
    <row r="1" spans="2:6" ht="18" customHeight="1" x14ac:dyDescent="0.2">
      <c r="B1" s="254" t="s">
        <v>5</v>
      </c>
      <c r="C1" s="254"/>
      <c r="D1" s="254"/>
      <c r="E1" s="3"/>
      <c r="F1" s="3"/>
    </row>
    <row r="3" spans="2:6" ht="15" customHeight="1" x14ac:dyDescent="0.2">
      <c r="B3" s="253" t="s">
        <v>76</v>
      </c>
      <c r="C3" s="253"/>
      <c r="D3" s="253"/>
      <c r="E3" s="4"/>
      <c r="F3" s="4"/>
    </row>
    <row r="4" spans="2:6" ht="15" customHeight="1" x14ac:dyDescent="0.2">
      <c r="B4" s="253" t="s">
        <v>136</v>
      </c>
      <c r="C4" s="253"/>
      <c r="D4" s="253"/>
      <c r="E4" s="4"/>
      <c r="F4" s="4"/>
    </row>
    <row r="5" spans="2:6" ht="13.5" thickBot="1" x14ac:dyDescent="0.25">
      <c r="B5" s="9"/>
      <c r="C5" s="9"/>
      <c r="D5" s="9"/>
    </row>
    <row r="6" spans="2:6" ht="22.5" customHeight="1" x14ac:dyDescent="0.2">
      <c r="B6" s="259" t="s">
        <v>6</v>
      </c>
      <c r="C6" s="261" t="s">
        <v>137</v>
      </c>
      <c r="D6" s="262"/>
    </row>
    <row r="7" spans="2:6" ht="39" customHeight="1" thickBot="1" x14ac:dyDescent="0.25">
      <c r="B7" s="260"/>
      <c r="C7" s="12" t="s">
        <v>19</v>
      </c>
      <c r="D7" s="44" t="s">
        <v>138</v>
      </c>
    </row>
    <row r="8" spans="2:6" x14ac:dyDescent="0.2">
      <c r="B8" s="39">
        <v>1990</v>
      </c>
      <c r="C8" s="186">
        <v>100</v>
      </c>
      <c r="D8" s="187">
        <v>100</v>
      </c>
    </row>
    <row r="9" spans="2:6" x14ac:dyDescent="0.2">
      <c r="B9" s="39">
        <v>1991</v>
      </c>
      <c r="C9" s="188">
        <v>102.83007986414199</v>
      </c>
      <c r="D9" s="187">
        <v>98.210545538601394</v>
      </c>
    </row>
    <row r="10" spans="2:6" x14ac:dyDescent="0.2">
      <c r="B10" s="39">
        <v>1992</v>
      </c>
      <c r="C10" s="188">
        <v>106.16390247019601</v>
      </c>
      <c r="D10" s="187">
        <v>95.075067258570201</v>
      </c>
    </row>
    <row r="11" spans="2:6" x14ac:dyDescent="0.2">
      <c r="B11" s="39">
        <v>1993</v>
      </c>
      <c r="C11" s="188">
        <v>102.67366204515599</v>
      </c>
      <c r="D11" s="187">
        <v>93.306412778534906</v>
      </c>
    </row>
    <row r="12" spans="2:6" x14ac:dyDescent="0.2">
      <c r="B12" s="39">
        <v>1994</v>
      </c>
      <c r="C12" s="188">
        <v>108.390484886865</v>
      </c>
      <c r="D12" s="187">
        <v>92.914183434334703</v>
      </c>
    </row>
    <row r="13" spans="2:6" x14ac:dyDescent="0.2">
      <c r="B13" s="39">
        <v>1995</v>
      </c>
      <c r="C13" s="188">
        <v>113.91676791299901</v>
      </c>
      <c r="D13" s="187">
        <v>93.781689902651394</v>
      </c>
    </row>
    <row r="14" spans="2:6" x14ac:dyDescent="0.2">
      <c r="B14" s="39">
        <v>1996</v>
      </c>
      <c r="C14" s="188">
        <v>110.87541279281299</v>
      </c>
      <c r="D14" s="187">
        <v>95.7171696311608</v>
      </c>
    </row>
    <row r="15" spans="2:6" x14ac:dyDescent="0.2">
      <c r="B15" s="39">
        <v>1997</v>
      </c>
      <c r="C15" s="188">
        <v>115.775866135862</v>
      </c>
      <c r="D15" s="187">
        <v>93.949261881631301</v>
      </c>
    </row>
    <row r="16" spans="2:6" x14ac:dyDescent="0.2">
      <c r="B16" s="39">
        <v>1998</v>
      </c>
      <c r="C16" s="188">
        <v>119.25043401829301</v>
      </c>
      <c r="D16" s="187">
        <v>93.156527131887898</v>
      </c>
    </row>
    <row r="17" spans="2:10" x14ac:dyDescent="0.2">
      <c r="B17" s="39">
        <v>1999</v>
      </c>
      <c r="C17" s="188">
        <v>128.658874743387</v>
      </c>
      <c r="D17" s="187">
        <v>91.167804528312303</v>
      </c>
    </row>
    <row r="18" spans="2:10" x14ac:dyDescent="0.2">
      <c r="B18" s="39">
        <v>2000</v>
      </c>
      <c r="C18" s="188">
        <v>133.96455826772299</v>
      </c>
      <c r="D18" s="187">
        <v>91.330144540143195</v>
      </c>
    </row>
    <row r="19" spans="2:10" x14ac:dyDescent="0.2">
      <c r="B19" s="39">
        <v>2001</v>
      </c>
      <c r="C19" s="188">
        <v>133.113789510364</v>
      </c>
      <c r="D19" s="187">
        <v>92.312654599749095</v>
      </c>
    </row>
    <row r="20" spans="2:10" x14ac:dyDescent="0.2">
      <c r="B20" s="39">
        <v>2002</v>
      </c>
      <c r="C20" s="188">
        <v>139.510193296674</v>
      </c>
      <c r="D20" s="187">
        <v>91.556350156794394</v>
      </c>
    </row>
    <row r="21" spans="2:10" x14ac:dyDescent="0.2">
      <c r="B21" s="39">
        <v>2003</v>
      </c>
      <c r="C21" s="188">
        <v>142.048504375547</v>
      </c>
      <c r="D21" s="187">
        <v>93.033788090163</v>
      </c>
    </row>
    <row r="22" spans="2:10" x14ac:dyDescent="0.2">
      <c r="B22" s="39">
        <v>2004</v>
      </c>
      <c r="C22" s="188">
        <v>147.645126758543</v>
      </c>
      <c r="D22" s="187">
        <v>93.050207152312197</v>
      </c>
    </row>
    <row r="23" spans="2:10" x14ac:dyDescent="0.2">
      <c r="B23" s="39">
        <v>2005</v>
      </c>
      <c r="C23" s="188">
        <v>152.71479215668199</v>
      </c>
      <c r="D23" s="187">
        <v>92.373334156995398</v>
      </c>
    </row>
    <row r="24" spans="2:10" x14ac:dyDescent="0.2">
      <c r="B24" s="39">
        <v>2006</v>
      </c>
      <c r="C24" s="188">
        <v>149.67748431723601</v>
      </c>
      <c r="D24" s="187">
        <v>92.164287875753601</v>
      </c>
    </row>
    <row r="25" spans="2:10" x14ac:dyDescent="0.2">
      <c r="B25" s="39">
        <v>2007</v>
      </c>
      <c r="C25" s="188">
        <v>152.83646713223899</v>
      </c>
      <c r="D25" s="187">
        <v>91.303413486334804</v>
      </c>
    </row>
    <row r="26" spans="2:10" x14ac:dyDescent="0.2">
      <c r="B26" s="39">
        <v>2008</v>
      </c>
      <c r="C26" s="188">
        <v>141.64483216390201</v>
      </c>
      <c r="D26" s="187">
        <v>89.274041590865806</v>
      </c>
      <c r="G26" s="2"/>
      <c r="H26" s="2"/>
      <c r="I26" s="2"/>
      <c r="J26" s="2"/>
    </row>
    <row r="27" spans="2:10" x14ac:dyDescent="0.2">
      <c r="B27" s="39">
        <v>2009</v>
      </c>
      <c r="C27" s="188">
        <v>128.663642832276</v>
      </c>
      <c r="D27" s="187">
        <v>82.804284465889396</v>
      </c>
      <c r="G27" s="2"/>
      <c r="H27" s="2"/>
      <c r="I27" s="2"/>
      <c r="J27" s="2"/>
    </row>
    <row r="28" spans="2:10" x14ac:dyDescent="0.2">
      <c r="B28" s="39">
        <v>2010</v>
      </c>
      <c r="C28" s="188">
        <v>123.94946307609899</v>
      </c>
      <c r="D28" s="187">
        <v>84.670495911767105</v>
      </c>
      <c r="G28" s="2"/>
      <c r="H28" s="2"/>
      <c r="I28" s="2"/>
      <c r="J28" s="2"/>
    </row>
    <row r="29" spans="2:10" x14ac:dyDescent="0.2">
      <c r="B29" s="39">
        <v>2011</v>
      </c>
      <c r="C29" s="188">
        <v>124.015234523907</v>
      </c>
      <c r="D29" s="187">
        <v>81.921407711478096</v>
      </c>
      <c r="G29" s="2"/>
      <c r="H29" s="2"/>
      <c r="I29" s="2"/>
      <c r="J29" s="2"/>
    </row>
    <row r="30" spans="2:10" x14ac:dyDescent="0.2">
      <c r="B30" s="39">
        <v>2012</v>
      </c>
      <c r="C30" s="188">
        <v>122.231750981481</v>
      </c>
      <c r="D30" s="187">
        <v>80.808850496450702</v>
      </c>
      <c r="G30" s="2"/>
      <c r="H30" s="2"/>
      <c r="I30" s="2"/>
      <c r="J30" s="2"/>
    </row>
    <row r="31" spans="2:10" x14ac:dyDescent="0.2">
      <c r="B31" s="39">
        <v>2013</v>
      </c>
      <c r="C31" s="188">
        <v>112.175808732794</v>
      </c>
      <c r="D31" s="187">
        <v>79.120736295946102</v>
      </c>
      <c r="G31" s="2"/>
      <c r="H31" s="2"/>
      <c r="I31" s="2"/>
      <c r="J31" s="2"/>
    </row>
    <row r="32" spans="2:10" x14ac:dyDescent="0.2">
      <c r="B32" s="39">
        <v>2014</v>
      </c>
      <c r="C32" s="188">
        <v>112.641810154542</v>
      </c>
      <c r="D32" s="187">
        <v>75.984488280256699</v>
      </c>
      <c r="G32" s="2"/>
      <c r="H32" s="2"/>
      <c r="I32" s="2"/>
      <c r="J32" s="2"/>
    </row>
    <row r="33" spans="2:10" ht="13.5" thickBot="1" x14ac:dyDescent="0.25">
      <c r="B33" s="99">
        <v>2015</v>
      </c>
      <c r="C33" s="189">
        <v>116.618730258957</v>
      </c>
      <c r="D33" s="190">
        <v>76.392285242333301</v>
      </c>
      <c r="G33" s="2"/>
      <c r="H33" s="2"/>
      <c r="I33" s="2"/>
      <c r="J33" s="2"/>
    </row>
    <row r="35" spans="2:10" x14ac:dyDescent="0.2">
      <c r="B35" t="s">
        <v>90</v>
      </c>
    </row>
    <row r="36" spans="2:10" ht="12.75" customHeight="1" x14ac:dyDescent="0.2">
      <c r="B36" s="263" t="s">
        <v>225</v>
      </c>
      <c r="C36" s="263"/>
      <c r="D36" s="263"/>
      <c r="E36" s="180"/>
      <c r="F36" s="180"/>
      <c r="G36" s="180"/>
    </row>
    <row r="37" spans="2:10" ht="12.75" customHeight="1" x14ac:dyDescent="0.2">
      <c r="B37" s="257"/>
      <c r="C37" s="258"/>
      <c r="D37" s="258"/>
      <c r="E37" s="258"/>
      <c r="F37" s="258"/>
      <c r="G37" s="258"/>
    </row>
    <row r="38" spans="2:10" ht="14.25" customHeight="1" x14ac:dyDescent="0.2">
      <c r="B38" s="258"/>
      <c r="C38" s="258"/>
      <c r="D38" s="258"/>
      <c r="E38" s="258"/>
      <c r="F38" s="258"/>
      <c r="G38" s="258"/>
    </row>
    <row r="39" spans="2:10" x14ac:dyDescent="0.2">
      <c r="B39" s="255"/>
      <c r="C39" s="256"/>
      <c r="D39" s="256"/>
    </row>
  </sheetData>
  <mergeCells count="9">
    <mergeCell ref="B4:D4"/>
    <mergeCell ref="B3:D3"/>
    <mergeCell ref="B1:D1"/>
    <mergeCell ref="B39:D39"/>
    <mergeCell ref="B37:G37"/>
    <mergeCell ref="B6:B7"/>
    <mergeCell ref="C6:D6"/>
    <mergeCell ref="B36:D36"/>
    <mergeCell ref="B38:G3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0"/>
  </sheetPr>
  <dimension ref="B1:L27"/>
  <sheetViews>
    <sheetView showGridLines="0" tabSelected="1" view="pageBreakPreview" zoomScale="130" zoomScaleNormal="115" zoomScaleSheetLayoutView="130" workbookViewId="0">
      <selection activeCell="D13" sqref="D13"/>
    </sheetView>
  </sheetViews>
  <sheetFormatPr baseColWidth="10" defaultRowHeight="12.75" x14ac:dyDescent="0.2"/>
  <cols>
    <col min="1" max="1" width="5.85546875" customWidth="1"/>
    <col min="2" max="2" width="18.5703125" customWidth="1"/>
    <col min="3" max="10" width="8.5703125" customWidth="1"/>
    <col min="11" max="11" width="8" customWidth="1"/>
  </cols>
  <sheetData>
    <row r="1" spans="2:12" ht="18" customHeight="1" x14ac:dyDescent="0.2">
      <c r="B1" s="276" t="s">
        <v>5</v>
      </c>
      <c r="C1" s="276"/>
      <c r="D1" s="276"/>
      <c r="E1" s="276"/>
      <c r="F1" s="276"/>
      <c r="G1" s="276"/>
      <c r="H1" s="276"/>
      <c r="I1" s="276"/>
      <c r="J1" s="276"/>
      <c r="K1" s="276"/>
    </row>
    <row r="2" spans="2:12" ht="12.75" customHeight="1" x14ac:dyDescent="0.2"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2:12" ht="15" customHeight="1" x14ac:dyDescent="0.2">
      <c r="B3" s="253" t="s">
        <v>147</v>
      </c>
      <c r="C3" s="253"/>
      <c r="D3" s="253"/>
      <c r="E3" s="253"/>
      <c r="F3" s="253"/>
      <c r="G3" s="253"/>
      <c r="H3" s="253"/>
      <c r="I3" s="253"/>
      <c r="J3" s="253"/>
      <c r="K3" s="253"/>
    </row>
    <row r="4" spans="2:12" ht="15.75" customHeight="1" x14ac:dyDescent="0.2">
      <c r="B4" s="291" t="s">
        <v>255</v>
      </c>
      <c r="C4" s="291"/>
      <c r="D4" s="291"/>
      <c r="E4" s="291"/>
      <c r="F4" s="291"/>
      <c r="G4" s="291"/>
      <c r="H4" s="291"/>
      <c r="I4" s="291"/>
      <c r="J4" s="291"/>
      <c r="K4" s="291"/>
    </row>
    <row r="5" spans="2:12" ht="15.75" customHeight="1" thickBot="1" x14ac:dyDescent="0.25">
      <c r="B5" s="170"/>
      <c r="C5" s="170"/>
      <c r="D5" s="170"/>
      <c r="E5" s="170"/>
      <c r="F5" s="170"/>
      <c r="G5" s="170"/>
      <c r="H5" s="170"/>
      <c r="I5" s="170"/>
      <c r="J5" s="170"/>
    </row>
    <row r="6" spans="2:12" ht="13.5" thickBot="1" x14ac:dyDescent="0.25">
      <c r="B6" s="19" t="s">
        <v>181</v>
      </c>
      <c r="C6" s="19">
        <v>2000</v>
      </c>
      <c r="D6" s="19">
        <v>2005</v>
      </c>
      <c r="E6" s="19">
        <v>2010</v>
      </c>
      <c r="F6" s="19">
        <v>2011</v>
      </c>
      <c r="G6" s="19">
        <v>2012</v>
      </c>
      <c r="H6" s="19">
        <v>2013</v>
      </c>
      <c r="I6" s="19">
        <v>2014</v>
      </c>
      <c r="J6" s="20">
        <v>2015</v>
      </c>
      <c r="K6" s="20">
        <v>2016</v>
      </c>
    </row>
    <row r="7" spans="2:12" x14ac:dyDescent="0.2">
      <c r="B7" s="136" t="s">
        <v>71</v>
      </c>
      <c r="C7" s="222">
        <v>64.050012232158252</v>
      </c>
      <c r="D7" s="222">
        <v>70.445781400886361</v>
      </c>
      <c r="E7" s="222">
        <v>76.24087910803307</v>
      </c>
      <c r="F7" s="222">
        <v>76.814734573581717</v>
      </c>
      <c r="G7" s="222">
        <v>77.119391230084787</v>
      </c>
      <c r="H7" s="222">
        <v>77.385964377534975</v>
      </c>
      <c r="I7" s="222">
        <v>77.155910758100418</v>
      </c>
      <c r="J7" s="223">
        <v>77.191768162757228</v>
      </c>
      <c r="K7" s="224">
        <v>77.2</v>
      </c>
    </row>
    <row r="8" spans="2:12" x14ac:dyDescent="0.2">
      <c r="B8" s="137" t="s">
        <v>64</v>
      </c>
      <c r="C8" s="225">
        <v>16.78941329938548</v>
      </c>
      <c r="D8" s="225">
        <v>18.101497791817938</v>
      </c>
      <c r="E8" s="225">
        <v>19.272363409663612</v>
      </c>
      <c r="F8" s="225">
        <v>19.252078520125103</v>
      </c>
      <c r="G8" s="225">
        <v>19.592835326721886</v>
      </c>
      <c r="H8" s="225">
        <v>19.651154384145094</v>
      </c>
      <c r="I8" s="225">
        <v>19.098034901325956</v>
      </c>
      <c r="J8" s="223">
        <v>19.050801284569967</v>
      </c>
      <c r="K8" s="226">
        <v>19</v>
      </c>
      <c r="L8" s="195"/>
    </row>
    <row r="9" spans="2:12" x14ac:dyDescent="0.2">
      <c r="B9" s="137" t="s">
        <v>61</v>
      </c>
      <c r="C9" s="225">
        <v>86.71034835311805</v>
      </c>
      <c r="D9" s="225">
        <v>87.387832635067724</v>
      </c>
      <c r="E9" s="225">
        <v>88.530491980163106</v>
      </c>
      <c r="F9" s="225">
        <v>88.354966677544652</v>
      </c>
      <c r="G9" s="225">
        <v>88.10106333813097</v>
      </c>
      <c r="H9" s="225">
        <v>87.408582536505691</v>
      </c>
      <c r="I9" s="225">
        <v>86.989811798393958</v>
      </c>
      <c r="J9" s="223">
        <v>86.205654159506381</v>
      </c>
      <c r="K9" s="226">
        <v>84.6</v>
      </c>
      <c r="L9" s="195"/>
    </row>
    <row r="10" spans="2:12" x14ac:dyDescent="0.2">
      <c r="B10" s="137" t="s">
        <v>70</v>
      </c>
      <c r="C10" s="225">
        <v>133.11463521153283</v>
      </c>
      <c r="D10" s="225">
        <v>161.29784480513496</v>
      </c>
      <c r="E10" s="225">
        <v>185.09153267650441</v>
      </c>
      <c r="F10" s="225">
        <v>188.18108605153395</v>
      </c>
      <c r="G10" s="225">
        <v>189.24025274157296</v>
      </c>
      <c r="H10" s="225">
        <v>189.84446056021443</v>
      </c>
      <c r="I10" s="225">
        <v>186.53894696353518</v>
      </c>
      <c r="J10" s="223">
        <v>186.85707760544588</v>
      </c>
      <c r="K10" s="226">
        <v>189.4</v>
      </c>
      <c r="L10" s="195"/>
    </row>
    <row r="11" spans="2:12" x14ac:dyDescent="0.2">
      <c r="B11" s="137" t="s">
        <v>69</v>
      </c>
      <c r="C11" s="225">
        <v>197.47440227207113</v>
      </c>
      <c r="D11" s="225">
        <v>233.18526376570276</v>
      </c>
      <c r="E11" s="225">
        <v>254.58154009359538</v>
      </c>
      <c r="F11" s="225">
        <v>255.57510121593404</v>
      </c>
      <c r="G11" s="225">
        <v>254.77705637878594</v>
      </c>
      <c r="H11" s="225">
        <v>255.19924264296122</v>
      </c>
      <c r="I11" s="225">
        <v>253.71151948112987</v>
      </c>
      <c r="J11" s="223">
        <v>253.36345752287849</v>
      </c>
      <c r="K11" s="226">
        <v>253.7</v>
      </c>
      <c r="L11" s="195"/>
    </row>
    <row r="12" spans="2:12" x14ac:dyDescent="0.2">
      <c r="B12" s="137" t="s">
        <v>21</v>
      </c>
      <c r="C12" s="225">
        <v>66.31546932905789</v>
      </c>
      <c r="D12" s="225">
        <v>71.982375050220213</v>
      </c>
      <c r="E12" s="225">
        <v>74.639071517345215</v>
      </c>
      <c r="F12" s="225">
        <v>74.447765341103235</v>
      </c>
      <c r="G12" s="225">
        <v>74.404022123179402</v>
      </c>
      <c r="H12" s="225">
        <v>72.16542070462252</v>
      </c>
      <c r="I12" s="225">
        <v>71.738126438551106</v>
      </c>
      <c r="J12" s="223">
        <v>71.167587214214109</v>
      </c>
      <c r="K12" s="226">
        <v>70.8</v>
      </c>
      <c r="L12" s="195"/>
    </row>
    <row r="13" spans="2:12" x14ac:dyDescent="0.2">
      <c r="B13" s="137" t="s">
        <v>58</v>
      </c>
      <c r="C13" s="225">
        <v>14.384033181179346</v>
      </c>
      <c r="D13" s="225">
        <v>14.91432755250066</v>
      </c>
      <c r="E13" s="225">
        <v>15.251449930810635</v>
      </c>
      <c r="F13" s="225">
        <v>15.221957294365271</v>
      </c>
      <c r="G13" s="225">
        <v>15.077709754039477</v>
      </c>
      <c r="H13" s="225">
        <v>14.98797954851751</v>
      </c>
      <c r="I13" s="225">
        <v>14.75736602208435</v>
      </c>
      <c r="J13" s="223">
        <v>14.640881251438682</v>
      </c>
      <c r="K13" s="226">
        <v>14.5</v>
      </c>
      <c r="L13" s="195"/>
    </row>
    <row r="14" spans="2:12" x14ac:dyDescent="0.2">
      <c r="B14" s="137" t="s">
        <v>72</v>
      </c>
      <c r="C14" s="225">
        <v>10.435155332796304</v>
      </c>
      <c r="D14" s="225">
        <v>12.247808605802247</v>
      </c>
      <c r="E14" s="225">
        <v>14.521474864013564</v>
      </c>
      <c r="F14" s="225">
        <v>14.753485220665937</v>
      </c>
      <c r="G14" s="225">
        <v>14.852966771400206</v>
      </c>
      <c r="H14" s="225">
        <v>14.802313609894142</v>
      </c>
      <c r="I14" s="225">
        <v>14.834530279075638</v>
      </c>
      <c r="J14" s="223">
        <v>14.71803429992989</v>
      </c>
      <c r="K14" s="226">
        <v>14.4</v>
      </c>
      <c r="L14" s="195"/>
    </row>
    <row r="15" spans="2:12" x14ac:dyDescent="0.2">
      <c r="B15" s="137" t="s">
        <v>67</v>
      </c>
      <c r="C15" s="225">
        <v>154.91693190578906</v>
      </c>
      <c r="D15" s="225">
        <v>175.83652378551434</v>
      </c>
      <c r="E15" s="225">
        <v>190.77164173616274</v>
      </c>
      <c r="F15" s="225">
        <v>191.09304486618174</v>
      </c>
      <c r="G15" s="225">
        <v>191.86227467658694</v>
      </c>
      <c r="H15" s="225">
        <v>191.40659521466449</v>
      </c>
      <c r="I15" s="225">
        <v>190.25042894261048</v>
      </c>
      <c r="J15" s="223">
        <v>190.33169899914429</v>
      </c>
      <c r="K15" s="226">
        <v>190.9</v>
      </c>
      <c r="L15" s="195"/>
    </row>
    <row r="16" spans="2:12" x14ac:dyDescent="0.2">
      <c r="B16" s="137" t="s">
        <v>66</v>
      </c>
      <c r="C16" s="225">
        <v>141.68029485918632</v>
      </c>
      <c r="D16" s="225">
        <v>165.70137637935727</v>
      </c>
      <c r="E16" s="225">
        <v>182.16791681950451</v>
      </c>
      <c r="F16" s="225">
        <v>182.03177106872693</v>
      </c>
      <c r="G16" s="225">
        <v>182.13179476307585</v>
      </c>
      <c r="H16" s="225">
        <v>181.79611765297798</v>
      </c>
      <c r="I16" s="225">
        <v>177.06584835874705</v>
      </c>
      <c r="J16" s="223">
        <v>175.81125193457262</v>
      </c>
      <c r="K16" s="226">
        <v>175.3</v>
      </c>
      <c r="L16" s="195"/>
    </row>
    <row r="17" spans="2:12" x14ac:dyDescent="0.2">
      <c r="B17" s="137" t="s">
        <v>63</v>
      </c>
      <c r="C17" s="225">
        <v>11.286361070746617</v>
      </c>
      <c r="D17" s="225">
        <v>12.459666862818096</v>
      </c>
      <c r="E17" s="225">
        <v>12.920054281905632</v>
      </c>
      <c r="F17" s="225">
        <v>13.009066999723787</v>
      </c>
      <c r="G17" s="225">
        <v>13.062676386170123</v>
      </c>
      <c r="H17" s="225">
        <v>13.06003434651551</v>
      </c>
      <c r="I17" s="225">
        <v>13.038153454466848</v>
      </c>
      <c r="J17" s="223">
        <v>12.744310607789213</v>
      </c>
      <c r="K17" s="226">
        <v>12.8</v>
      </c>
      <c r="L17" s="195"/>
    </row>
    <row r="18" spans="2:12" x14ac:dyDescent="0.2">
      <c r="B18" s="137" t="s">
        <v>60</v>
      </c>
      <c r="C18" s="225">
        <v>60.58173390828442</v>
      </c>
      <c r="D18" s="225">
        <v>62.424999213854825</v>
      </c>
      <c r="E18" s="225">
        <v>65.142052207478756</v>
      </c>
      <c r="F18" s="225">
        <v>65.606199084419828</v>
      </c>
      <c r="G18" s="225">
        <v>65.973540212932079</v>
      </c>
      <c r="H18" s="225">
        <v>65.206837332868076</v>
      </c>
      <c r="I18" s="225">
        <v>64.99303965654417</v>
      </c>
      <c r="J18" s="223">
        <v>64.42474967615891</v>
      </c>
      <c r="K18" s="226">
        <v>64.3</v>
      </c>
      <c r="L18" s="195"/>
    </row>
    <row r="19" spans="2:12" x14ac:dyDescent="0.2">
      <c r="B19" s="137" t="s">
        <v>62</v>
      </c>
      <c r="C19" s="225">
        <v>612.58406839327381</v>
      </c>
      <c r="D19" s="225">
        <v>698.34497844336295</v>
      </c>
      <c r="E19" s="225">
        <v>757.40119511341368</v>
      </c>
      <c r="F19" s="225">
        <v>761.55494295370158</v>
      </c>
      <c r="G19" s="225">
        <v>763.17956971432636</v>
      </c>
      <c r="H19" s="225">
        <v>762.41558904242697</v>
      </c>
      <c r="I19" s="225">
        <v>757.44952782182679</v>
      </c>
      <c r="J19" s="223">
        <v>755.25786371920196</v>
      </c>
      <c r="K19" s="226">
        <v>758.9</v>
      </c>
      <c r="L19" s="195"/>
    </row>
    <row r="20" spans="2:12" x14ac:dyDescent="0.2">
      <c r="B20" s="137" t="s">
        <v>22</v>
      </c>
      <c r="C20" s="225">
        <v>93.808683293397237</v>
      </c>
      <c r="D20" s="225">
        <v>110.23898899673057</v>
      </c>
      <c r="E20" s="225">
        <v>123.38510735899438</v>
      </c>
      <c r="F20" s="225">
        <v>124.92356753765939</v>
      </c>
      <c r="G20" s="225">
        <v>125.30831516248583</v>
      </c>
      <c r="H20" s="225">
        <v>124.27675312955468</v>
      </c>
      <c r="I20" s="225">
        <v>123.81696513406948</v>
      </c>
      <c r="J20" s="223">
        <v>123.8404760158071</v>
      </c>
      <c r="K20" s="226">
        <v>123.6</v>
      </c>
      <c r="L20" s="195"/>
    </row>
    <row r="21" spans="2:12" x14ac:dyDescent="0.2">
      <c r="B21" s="137" t="s">
        <v>68</v>
      </c>
      <c r="C21" s="225">
        <v>27.130917504302062</v>
      </c>
      <c r="D21" s="225">
        <v>30.23995318737753</v>
      </c>
      <c r="E21" s="225">
        <v>33.426272044471986</v>
      </c>
      <c r="F21" s="225">
        <v>33.695175143113424</v>
      </c>
      <c r="G21" s="225">
        <v>33.774575664365813</v>
      </c>
      <c r="H21" s="225">
        <v>33.74839755311654</v>
      </c>
      <c r="I21" s="225">
        <v>33.581415850846362</v>
      </c>
      <c r="J21" s="223">
        <v>33.661393830435131</v>
      </c>
      <c r="K21" s="226">
        <v>33.6</v>
      </c>
      <c r="L21" s="195"/>
    </row>
    <row r="22" spans="2:12" x14ac:dyDescent="0.2">
      <c r="B22" s="137" t="s">
        <v>59</v>
      </c>
      <c r="C22" s="225">
        <v>235.43226934316968</v>
      </c>
      <c r="D22" s="225">
        <v>236.40179632188295</v>
      </c>
      <c r="E22" s="225">
        <v>241.42217575131426</v>
      </c>
      <c r="F22" s="225">
        <v>244.60529464077021</v>
      </c>
      <c r="G22" s="225">
        <v>245.34191385455435</v>
      </c>
      <c r="H22" s="225">
        <v>243.59510561758592</v>
      </c>
      <c r="I22" s="225">
        <v>241.78675108881615</v>
      </c>
      <c r="J22" s="223">
        <v>243.16303681851312</v>
      </c>
      <c r="K22" s="226">
        <v>243.2</v>
      </c>
      <c r="L22" s="195"/>
    </row>
    <row r="23" spans="2:12" x14ac:dyDescent="0.2">
      <c r="B23" s="137" t="s">
        <v>65</v>
      </c>
      <c r="C23" s="225">
        <v>31.76690946930281</v>
      </c>
      <c r="D23" s="225">
        <v>38.223081115901095</v>
      </c>
      <c r="E23" s="225">
        <v>40.41643129676428</v>
      </c>
      <c r="F23" s="225">
        <v>40.377186462514246</v>
      </c>
      <c r="G23" s="225">
        <v>40.563500322085133</v>
      </c>
      <c r="H23" s="225">
        <v>40.403746097814775</v>
      </c>
      <c r="I23" s="225">
        <v>40.087408949011447</v>
      </c>
      <c r="J23" s="223">
        <v>39.900896883206975</v>
      </c>
      <c r="K23" s="226">
        <v>39.799999999999997</v>
      </c>
      <c r="L23" s="195"/>
    </row>
    <row r="24" spans="2:12" x14ac:dyDescent="0.2">
      <c r="B24" s="135" t="s">
        <v>189</v>
      </c>
      <c r="C24" s="225">
        <v>2287.6558224384312</v>
      </c>
      <c r="D24" s="225">
        <v>4279.8418972332011</v>
      </c>
      <c r="E24" s="225">
        <v>4761.7208878078445</v>
      </c>
      <c r="F24" s="225">
        <v>4890.6050471267863</v>
      </c>
      <c r="G24" s="225">
        <v>5011.2496199452717</v>
      </c>
      <c r="H24" s="225">
        <v>5152.6907874733961</v>
      </c>
      <c r="I24" s="225">
        <v>5152.6907874733961</v>
      </c>
      <c r="J24" s="227">
        <v>5164.0924293098205</v>
      </c>
      <c r="K24" s="226">
        <v>5185.3</v>
      </c>
      <c r="L24" s="195"/>
    </row>
    <row r="25" spans="2:12" ht="13.5" thickBot="1" x14ac:dyDescent="0.25">
      <c r="B25" s="79" t="s">
        <v>19</v>
      </c>
      <c r="C25" s="104">
        <v>60.866511494908501</v>
      </c>
      <c r="D25" s="104">
        <v>67.862278977286252</v>
      </c>
      <c r="E25" s="104">
        <v>73.319491756361998</v>
      </c>
      <c r="F25" s="138">
        <v>73.695167421140724</v>
      </c>
      <c r="G25" s="104">
        <v>73.897237368755626</v>
      </c>
      <c r="H25" s="104">
        <v>73.752684851677287</v>
      </c>
      <c r="I25" s="104">
        <v>73.131679617278834</v>
      </c>
      <c r="J25" s="105">
        <v>72.945061228729799</v>
      </c>
      <c r="K25" s="105">
        <v>72.900000000000006</v>
      </c>
    </row>
    <row r="26" spans="2:12" ht="12.75" customHeight="1" x14ac:dyDescent="0.2">
      <c r="B26" s="290" t="s">
        <v>148</v>
      </c>
      <c r="C26" s="290"/>
      <c r="D26" s="290"/>
      <c r="E26" s="290"/>
      <c r="F26" s="290"/>
      <c r="G26" s="290"/>
      <c r="H26" s="290"/>
      <c r="I26" s="290"/>
      <c r="J26" s="290"/>
    </row>
    <row r="27" spans="2:12" ht="30" customHeight="1" x14ac:dyDescent="0.2">
      <c r="B27" s="8" t="s">
        <v>190</v>
      </c>
    </row>
  </sheetData>
  <mergeCells count="4">
    <mergeCell ref="B26:J26"/>
    <mergeCell ref="B3:K3"/>
    <mergeCell ref="B4:K4"/>
    <mergeCell ref="B1:K2"/>
  </mergeCell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G22"/>
  <sheetViews>
    <sheetView showGridLines="0" tabSelected="1" view="pageBreakPreview" zoomScaleNormal="100" zoomScaleSheetLayoutView="100" workbookViewId="0">
      <selection activeCell="D13" sqref="D13"/>
    </sheetView>
  </sheetViews>
  <sheetFormatPr baseColWidth="10" defaultRowHeight="12.75" x14ac:dyDescent="0.2"/>
  <cols>
    <col min="1" max="1" width="15.5703125" style="106" customWidth="1"/>
    <col min="2" max="2" width="10.42578125" style="106" customWidth="1"/>
    <col min="3" max="3" width="18" style="106" customWidth="1"/>
    <col min="4" max="4" width="19.42578125" style="106" customWidth="1"/>
    <col min="5" max="5" width="19.85546875" style="106" customWidth="1"/>
    <col min="6" max="6" width="18" style="106" customWidth="1"/>
    <col min="7" max="7" width="22" style="106" customWidth="1"/>
    <col min="8" max="16384" width="11.42578125" style="106"/>
  </cols>
  <sheetData>
    <row r="1" spans="1:7" ht="18" x14ac:dyDescent="0.2">
      <c r="A1" s="305" t="s">
        <v>5</v>
      </c>
      <c r="B1" s="305"/>
      <c r="C1" s="305"/>
      <c r="D1" s="305"/>
      <c r="E1" s="305"/>
      <c r="F1" s="305"/>
      <c r="G1" s="305"/>
    </row>
    <row r="3" spans="1:7" ht="15" customHeight="1" x14ac:dyDescent="0.2">
      <c r="A3" s="306" t="s">
        <v>120</v>
      </c>
      <c r="B3" s="306"/>
      <c r="C3" s="306"/>
      <c r="D3" s="306"/>
      <c r="E3" s="306"/>
      <c r="F3" s="306"/>
      <c r="G3" s="306"/>
    </row>
    <row r="4" spans="1:7" ht="13.5" thickBot="1" x14ac:dyDescent="0.25"/>
    <row r="5" spans="1:7" ht="22.5" customHeight="1" x14ac:dyDescent="0.2">
      <c r="A5" s="307" t="s">
        <v>244</v>
      </c>
      <c r="B5" s="308"/>
      <c r="C5" s="308"/>
      <c r="D5" s="308"/>
      <c r="E5" s="308"/>
      <c r="F5" s="308"/>
      <c r="G5" s="309"/>
    </row>
    <row r="6" spans="1:7" x14ac:dyDescent="0.2">
      <c r="A6" s="301" t="s">
        <v>170</v>
      </c>
      <c r="B6" s="302"/>
      <c r="C6" s="310" t="s">
        <v>149</v>
      </c>
      <c r="D6" s="302"/>
      <c r="E6" s="310" t="s">
        <v>150</v>
      </c>
      <c r="F6" s="302"/>
      <c r="G6" s="123" t="s">
        <v>151</v>
      </c>
    </row>
    <row r="7" spans="1:7" x14ac:dyDescent="0.2">
      <c r="A7" s="301"/>
      <c r="B7" s="302"/>
      <c r="C7" s="311"/>
      <c r="D7" s="312"/>
      <c r="E7" s="310"/>
      <c r="F7" s="302"/>
      <c r="G7" s="123" t="s">
        <v>152</v>
      </c>
    </row>
    <row r="8" spans="1:7" ht="13.5" thickBot="1" x14ac:dyDescent="0.25">
      <c r="A8" s="303"/>
      <c r="B8" s="304"/>
      <c r="C8" s="124" t="s">
        <v>153</v>
      </c>
      <c r="D8" s="125" t="s">
        <v>154</v>
      </c>
      <c r="E8" s="125" t="s">
        <v>153</v>
      </c>
      <c r="F8" s="125" t="s">
        <v>155</v>
      </c>
      <c r="G8" s="126" t="s">
        <v>153</v>
      </c>
    </row>
    <row r="9" spans="1:7" ht="15.75" customHeight="1" thickBot="1" x14ac:dyDescent="0.25">
      <c r="A9" s="228" t="s">
        <v>156</v>
      </c>
      <c r="B9" s="229"/>
      <c r="C9" s="232">
        <v>16583845.92</v>
      </c>
      <c r="D9" s="233">
        <v>32.76</v>
      </c>
      <c r="E9" s="234">
        <v>8526058.5299999993</v>
      </c>
      <c r="F9" s="232">
        <v>7.99</v>
      </c>
      <c r="G9" s="235">
        <v>25109904.449999999</v>
      </c>
    </row>
    <row r="10" spans="1:7" ht="13.5" thickTop="1" x14ac:dyDescent="0.2">
      <c r="A10" s="292" t="s">
        <v>23</v>
      </c>
      <c r="B10" s="293"/>
      <c r="C10" s="236">
        <v>7363769.0599999996</v>
      </c>
      <c r="D10" s="237">
        <v>14.55</v>
      </c>
      <c r="E10" s="238">
        <v>511448</v>
      </c>
      <c r="F10" s="236">
        <v>0.48</v>
      </c>
      <c r="G10" s="239">
        <v>7875217.0499999998</v>
      </c>
    </row>
    <row r="11" spans="1:7" ht="15.75" customHeight="1" thickBot="1" x14ac:dyDescent="0.25">
      <c r="A11" s="294" t="s">
        <v>157</v>
      </c>
      <c r="B11" s="293"/>
      <c r="C11" s="236">
        <v>13825029.75</v>
      </c>
      <c r="D11" s="237">
        <v>27.31</v>
      </c>
      <c r="E11" s="238">
        <v>8432232.2799999993</v>
      </c>
      <c r="F11" s="236">
        <v>7.91</v>
      </c>
      <c r="G11" s="239">
        <v>22257262.030000001</v>
      </c>
    </row>
    <row r="12" spans="1:7" ht="16.5" customHeight="1" thickTop="1" x14ac:dyDescent="0.2">
      <c r="A12" s="295" t="s">
        <v>158</v>
      </c>
      <c r="B12" s="230" t="s">
        <v>159</v>
      </c>
      <c r="C12" s="236">
        <v>5544272.3799999999</v>
      </c>
      <c r="D12" s="237">
        <v>10.95</v>
      </c>
      <c r="E12" s="238">
        <v>485267.36</v>
      </c>
      <c r="F12" s="236">
        <v>0.46</v>
      </c>
      <c r="G12" s="239">
        <v>6029539.7400000002</v>
      </c>
    </row>
    <row r="13" spans="1:7" x14ac:dyDescent="0.2">
      <c r="A13" s="296"/>
      <c r="B13" s="230" t="s">
        <v>160</v>
      </c>
      <c r="C13" s="236">
        <v>281220.47999999998</v>
      </c>
      <c r="D13" s="237">
        <v>0.56000000000000005</v>
      </c>
      <c r="E13" s="238">
        <v>25605.52</v>
      </c>
      <c r="F13" s="236">
        <v>0.02</v>
      </c>
      <c r="G13" s="239">
        <v>306826</v>
      </c>
    </row>
    <row r="14" spans="1:7" x14ac:dyDescent="0.2">
      <c r="A14" s="296"/>
      <c r="B14" s="230" t="s">
        <v>161</v>
      </c>
      <c r="C14" s="236">
        <v>51857.86</v>
      </c>
      <c r="D14" s="237">
        <v>0.1</v>
      </c>
      <c r="E14" s="238">
        <v>96625.7</v>
      </c>
      <c r="F14" s="236">
        <v>0.09</v>
      </c>
      <c r="G14" s="239">
        <v>148483.56</v>
      </c>
    </row>
    <row r="15" spans="1:7" ht="13.5" thickBot="1" x14ac:dyDescent="0.25">
      <c r="A15" s="297"/>
      <c r="B15" s="231" t="s">
        <v>162</v>
      </c>
      <c r="C15" s="240">
        <v>0</v>
      </c>
      <c r="D15" s="241">
        <v>0</v>
      </c>
      <c r="E15" s="242">
        <v>2034218.94</v>
      </c>
      <c r="F15" s="240">
        <v>1.91</v>
      </c>
      <c r="G15" s="243">
        <v>2034218.94</v>
      </c>
    </row>
    <row r="16" spans="1:7" ht="13.5" thickBot="1" x14ac:dyDescent="0.25">
      <c r="A16" s="298"/>
      <c r="B16" s="299"/>
      <c r="C16" s="299"/>
      <c r="D16" s="299"/>
      <c r="E16" s="299"/>
      <c r="F16" s="299"/>
      <c r="G16" s="300"/>
    </row>
    <row r="17" spans="1:7" ht="13.5" thickTop="1" x14ac:dyDescent="0.2">
      <c r="A17" s="141" t="s">
        <v>245</v>
      </c>
      <c r="B17" s="141"/>
      <c r="C17" s="141"/>
      <c r="D17" s="141"/>
      <c r="E17" s="141"/>
    </row>
    <row r="18" spans="1:7" x14ac:dyDescent="0.2">
      <c r="A18" s="107" t="s">
        <v>98</v>
      </c>
      <c r="F18" s="122"/>
      <c r="G18" s="122"/>
    </row>
    <row r="19" spans="1:7" ht="15" thickBot="1" x14ac:dyDescent="0.25">
      <c r="A19" s="107" t="s">
        <v>99</v>
      </c>
      <c r="E19" s="121"/>
      <c r="F19" s="122"/>
      <c r="G19" s="122"/>
    </row>
    <row r="20" spans="1:7" ht="13.5" thickTop="1" x14ac:dyDescent="0.2">
      <c r="A20" s="108" t="s">
        <v>163</v>
      </c>
      <c r="F20" s="122"/>
      <c r="G20" s="122"/>
    </row>
    <row r="21" spans="1:7" x14ac:dyDescent="0.2">
      <c r="A21" s="108" t="s">
        <v>164</v>
      </c>
      <c r="F21" s="122"/>
      <c r="G21" s="122"/>
    </row>
    <row r="22" spans="1:7" x14ac:dyDescent="0.2">
      <c r="F22" s="122"/>
    </row>
  </sheetData>
  <mergeCells count="10">
    <mergeCell ref="A1:G1"/>
    <mergeCell ref="A3:G3"/>
    <mergeCell ref="A5:G5"/>
    <mergeCell ref="C6:D7"/>
    <mergeCell ref="E6:F7"/>
    <mergeCell ref="A10:B10"/>
    <mergeCell ref="A11:B11"/>
    <mergeCell ref="A12:A15"/>
    <mergeCell ref="A16:G16"/>
    <mergeCell ref="A6:B8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A1:R24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17" customWidth="1"/>
    <col min="2" max="2" width="25.85546875" customWidth="1"/>
    <col min="3" max="3" width="25.42578125" customWidth="1"/>
    <col min="4" max="4" width="6.85546875" customWidth="1"/>
  </cols>
  <sheetData>
    <row r="1" spans="1:18" ht="18" x14ac:dyDescent="0.2">
      <c r="A1" s="276" t="s">
        <v>5</v>
      </c>
      <c r="B1" s="276"/>
      <c r="C1" s="276"/>
    </row>
    <row r="3" spans="1:18" ht="13.5" customHeight="1" x14ac:dyDescent="0.2">
      <c r="A3" s="253" t="s">
        <v>121</v>
      </c>
      <c r="B3" s="253"/>
      <c r="C3" s="253"/>
    </row>
    <row r="4" spans="1:18" ht="13.5" customHeight="1" x14ac:dyDescent="0.2">
      <c r="A4" s="253" t="s">
        <v>165</v>
      </c>
      <c r="B4" s="253"/>
      <c r="C4" s="253"/>
    </row>
    <row r="5" spans="1:18" ht="13.5" thickBot="1" x14ac:dyDescent="0.25">
      <c r="A5" s="9"/>
      <c r="B5" s="9"/>
      <c r="C5" s="9"/>
    </row>
    <row r="6" spans="1:18" ht="46.5" customHeight="1" thickBot="1" x14ac:dyDescent="0.25">
      <c r="A6" s="19" t="s">
        <v>6</v>
      </c>
      <c r="B6" s="48" t="s">
        <v>166</v>
      </c>
      <c r="C6" s="34" t="s">
        <v>25</v>
      </c>
    </row>
    <row r="7" spans="1:18" x14ac:dyDescent="0.2">
      <c r="A7" s="39">
        <v>2000</v>
      </c>
      <c r="B7" s="53">
        <v>1066687</v>
      </c>
      <c r="C7" s="50">
        <v>403256.06700000004</v>
      </c>
    </row>
    <row r="8" spans="1:18" x14ac:dyDescent="0.2">
      <c r="A8" s="39">
        <v>2001</v>
      </c>
      <c r="B8" s="53">
        <v>971452</v>
      </c>
      <c r="C8" s="50">
        <v>440915.28202991129</v>
      </c>
    </row>
    <row r="9" spans="1:18" x14ac:dyDescent="0.2">
      <c r="A9" s="39">
        <v>2002</v>
      </c>
      <c r="B9" s="53">
        <v>795853</v>
      </c>
      <c r="C9" s="50">
        <v>315990.31</v>
      </c>
    </row>
    <row r="10" spans="1:18" x14ac:dyDescent="0.2">
      <c r="A10" s="39">
        <v>2003</v>
      </c>
      <c r="B10" s="53">
        <v>802931</v>
      </c>
      <c r="C10" s="50">
        <v>277353.26</v>
      </c>
    </row>
    <row r="11" spans="1:18" x14ac:dyDescent="0.2">
      <c r="A11" s="39">
        <v>2004</v>
      </c>
      <c r="B11" s="53">
        <v>718420</v>
      </c>
      <c r="C11" s="50">
        <v>284665.06251999998</v>
      </c>
    </row>
    <row r="12" spans="1:18" x14ac:dyDescent="0.2">
      <c r="A12" s="39">
        <v>2005</v>
      </c>
      <c r="B12" s="53">
        <v>721912</v>
      </c>
      <c r="C12" s="50">
        <v>344364.23600000003</v>
      </c>
    </row>
    <row r="13" spans="1:18" x14ac:dyDescent="0.2">
      <c r="A13" s="39">
        <v>2006</v>
      </c>
      <c r="B13" s="53">
        <v>680739</v>
      </c>
      <c r="C13" s="50">
        <v>378400.288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1:18" x14ac:dyDescent="0.2">
      <c r="A14" s="39">
        <v>2007</v>
      </c>
      <c r="B14" s="53">
        <v>687126</v>
      </c>
      <c r="C14" s="50">
        <v>366198.1270567216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</row>
    <row r="15" spans="1:18" x14ac:dyDescent="0.2">
      <c r="A15" s="39">
        <v>2008</v>
      </c>
      <c r="B15" s="53">
        <v>853373</v>
      </c>
      <c r="C15" s="50">
        <v>390290.299</v>
      </c>
    </row>
    <row r="16" spans="1:18" x14ac:dyDescent="0.2">
      <c r="A16" s="39">
        <v>2009</v>
      </c>
      <c r="B16" s="53">
        <v>685553</v>
      </c>
      <c r="C16" s="50">
        <v>313679.7256724381</v>
      </c>
    </row>
    <row r="17" spans="1:4" x14ac:dyDescent="0.2">
      <c r="A17" s="39">
        <v>2010</v>
      </c>
      <c r="B17" s="53">
        <v>741675</v>
      </c>
      <c r="C17" s="50">
        <v>342180.625</v>
      </c>
    </row>
    <row r="18" spans="1:4" x14ac:dyDescent="0.2">
      <c r="A18" s="39">
        <v>2011</v>
      </c>
      <c r="B18" s="53">
        <v>798559</v>
      </c>
      <c r="C18" s="50">
        <v>329472</v>
      </c>
    </row>
    <row r="19" spans="1:4" x14ac:dyDescent="0.2">
      <c r="A19" s="39">
        <v>2012</v>
      </c>
      <c r="B19" s="53">
        <v>757827</v>
      </c>
      <c r="C19" s="50">
        <v>261406</v>
      </c>
    </row>
    <row r="20" spans="1:4" x14ac:dyDescent="0.2">
      <c r="A20" s="39">
        <v>2013</v>
      </c>
      <c r="B20" s="53">
        <v>904126</v>
      </c>
      <c r="C20" s="50">
        <v>297785</v>
      </c>
    </row>
    <row r="21" spans="1:4" x14ac:dyDescent="0.2">
      <c r="A21" s="39">
        <v>2014</v>
      </c>
      <c r="B21" s="53">
        <v>1108830</v>
      </c>
      <c r="C21" s="50">
        <v>330200</v>
      </c>
    </row>
    <row r="22" spans="1:4" ht="13.5" thickBot="1" x14ac:dyDescent="0.25">
      <c r="A22" s="39">
        <v>2015</v>
      </c>
      <c r="B22" s="54">
        <v>901512</v>
      </c>
      <c r="C22" s="50">
        <v>330431</v>
      </c>
    </row>
    <row r="23" spans="1:4" x14ac:dyDescent="0.2">
      <c r="A23" s="18"/>
      <c r="B23" s="18"/>
      <c r="C23" s="18"/>
    </row>
    <row r="24" spans="1:4" x14ac:dyDescent="0.2">
      <c r="A24" s="267" t="s">
        <v>191</v>
      </c>
      <c r="B24" s="267"/>
      <c r="C24" s="267"/>
      <c r="D24" s="64"/>
    </row>
  </sheetData>
  <mergeCells count="4">
    <mergeCell ref="A1:C1"/>
    <mergeCell ref="A3:C3"/>
    <mergeCell ref="A4:C4"/>
    <mergeCell ref="A24:C2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Q37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12.7109375" customWidth="1"/>
    <col min="2" max="2" width="15.5703125" customWidth="1"/>
    <col min="3" max="3" width="14.28515625" customWidth="1"/>
    <col min="4" max="4" width="14.42578125" customWidth="1"/>
    <col min="5" max="7" width="12.7109375" customWidth="1"/>
  </cols>
  <sheetData>
    <row r="1" spans="1:17" ht="18" x14ac:dyDescent="0.2">
      <c r="A1" s="276" t="s">
        <v>5</v>
      </c>
      <c r="B1" s="276"/>
      <c r="C1" s="276"/>
      <c r="D1" s="276"/>
      <c r="E1" s="276"/>
      <c r="F1" s="276"/>
      <c r="G1" s="276"/>
    </row>
    <row r="3" spans="1:17" ht="15" customHeight="1" x14ac:dyDescent="0.2">
      <c r="A3" s="253" t="s">
        <v>122</v>
      </c>
      <c r="B3" s="253"/>
      <c r="C3" s="253"/>
      <c r="D3" s="253"/>
      <c r="E3" s="253"/>
      <c r="F3" s="253"/>
      <c r="G3" s="253"/>
    </row>
    <row r="4" spans="1:17" ht="15" customHeight="1" x14ac:dyDescent="0.2">
      <c r="A4" s="253" t="s">
        <v>246</v>
      </c>
      <c r="B4" s="253"/>
      <c r="C4" s="253"/>
      <c r="D4" s="253"/>
      <c r="E4" s="253"/>
      <c r="F4" s="253"/>
      <c r="G4" s="253"/>
    </row>
    <row r="5" spans="1:17" ht="13.5" thickBot="1" x14ac:dyDescent="0.25">
      <c r="A5" s="9"/>
      <c r="B5" s="9"/>
      <c r="C5" s="9"/>
      <c r="D5" s="9"/>
      <c r="E5" s="9"/>
      <c r="F5" s="9"/>
      <c r="G5" s="9"/>
    </row>
    <row r="6" spans="1:17" ht="27" customHeight="1" x14ac:dyDescent="0.2">
      <c r="A6" s="316" t="s">
        <v>6</v>
      </c>
      <c r="B6" s="314" t="s">
        <v>29</v>
      </c>
      <c r="C6" s="315"/>
      <c r="D6" s="315"/>
      <c r="E6" s="315"/>
      <c r="F6" s="315"/>
      <c r="G6" s="315"/>
      <c r="Q6" s="313"/>
    </row>
    <row r="7" spans="1:17" ht="36" customHeight="1" thickBot="1" x14ac:dyDescent="0.25">
      <c r="A7" s="317"/>
      <c r="B7" s="43" t="s">
        <v>247</v>
      </c>
      <c r="C7" s="12" t="s">
        <v>26</v>
      </c>
      <c r="D7" s="12" t="s">
        <v>27</v>
      </c>
      <c r="E7" s="12" t="s">
        <v>28</v>
      </c>
      <c r="F7" s="43" t="s">
        <v>248</v>
      </c>
      <c r="G7" s="13" t="s">
        <v>11</v>
      </c>
      <c r="Q7" s="313"/>
    </row>
    <row r="8" spans="1:17" x14ac:dyDescent="0.2">
      <c r="A8" s="38">
        <v>2005</v>
      </c>
      <c r="B8" s="196">
        <v>100</v>
      </c>
      <c r="C8" s="197">
        <v>100</v>
      </c>
      <c r="D8" s="197">
        <v>100</v>
      </c>
      <c r="E8" s="196">
        <v>100</v>
      </c>
      <c r="F8" s="197">
        <v>100</v>
      </c>
      <c r="G8" s="196">
        <v>100</v>
      </c>
    </row>
    <row r="9" spans="1:17" x14ac:dyDescent="0.2">
      <c r="A9" s="39">
        <v>2006</v>
      </c>
      <c r="B9" s="196">
        <v>94.296673278737572</v>
      </c>
      <c r="C9" s="198">
        <v>97.844958879074014</v>
      </c>
      <c r="D9" s="198">
        <v>96.844483724153804</v>
      </c>
      <c r="E9" s="196">
        <v>97.187916095235053</v>
      </c>
      <c r="F9" s="198">
        <v>141.61216887512145</v>
      </c>
      <c r="G9" s="196">
        <v>100.0498753117207</v>
      </c>
    </row>
    <row r="10" spans="1:17" x14ac:dyDescent="0.2">
      <c r="A10" s="39">
        <v>2007</v>
      </c>
      <c r="B10" s="196">
        <v>95.181407152118268</v>
      </c>
      <c r="C10" s="198">
        <v>94.996954005482792</v>
      </c>
      <c r="D10" s="198">
        <v>93.461604267242237</v>
      </c>
      <c r="E10" s="196">
        <v>94.393185619187236</v>
      </c>
      <c r="F10" s="198">
        <v>105.07311817438017</v>
      </c>
      <c r="G10" s="196">
        <v>100.09975062344139</v>
      </c>
    </row>
    <row r="11" spans="1:17" x14ac:dyDescent="0.2">
      <c r="A11" s="39">
        <v>2008</v>
      </c>
      <c r="B11" s="196">
        <v>118.21011425215262</v>
      </c>
      <c r="C11" s="198">
        <v>82.767286018885173</v>
      </c>
      <c r="D11" s="198">
        <v>89.086850461121927</v>
      </c>
      <c r="E11" s="196">
        <v>90.779098425716114</v>
      </c>
      <c r="F11" s="198">
        <v>97.21004499891103</v>
      </c>
      <c r="G11" s="196">
        <v>100.14962593516209</v>
      </c>
    </row>
    <row r="12" spans="1:17" x14ac:dyDescent="0.2">
      <c r="A12" s="39">
        <v>2009</v>
      </c>
      <c r="B12" s="196">
        <v>94.96351355843926</v>
      </c>
      <c r="C12" s="198">
        <v>80.909229363387141</v>
      </c>
      <c r="D12" s="198">
        <v>85.440580384917553</v>
      </c>
      <c r="E12" s="196">
        <v>87.194232470810178</v>
      </c>
      <c r="F12" s="198">
        <v>113.56824772289781</v>
      </c>
      <c r="G12" s="196">
        <v>100.19950124688279</v>
      </c>
    </row>
    <row r="13" spans="1:17" x14ac:dyDescent="0.2">
      <c r="A13" s="39">
        <v>2010</v>
      </c>
      <c r="B13" s="196">
        <v>102.73759128536442</v>
      </c>
      <c r="C13" s="198">
        <v>79.226317392628687</v>
      </c>
      <c r="D13" s="198">
        <v>82.560998467886165</v>
      </c>
      <c r="E13" s="196">
        <v>83.175120077802418</v>
      </c>
      <c r="F13" s="198">
        <v>108.12365178508023</v>
      </c>
      <c r="G13" s="196">
        <v>100.24937655860349</v>
      </c>
    </row>
    <row r="14" spans="1:17" x14ac:dyDescent="0.2">
      <c r="A14" s="39">
        <v>2011</v>
      </c>
      <c r="B14" s="196">
        <v>110.617222043684</v>
      </c>
      <c r="C14" s="198">
        <v>76.789521778860802</v>
      </c>
      <c r="D14" s="198">
        <v>79.724947953300642</v>
      </c>
      <c r="E14" s="196">
        <v>79.930155129113871</v>
      </c>
      <c r="F14" s="198">
        <v>112.3651409786989</v>
      </c>
      <c r="G14" s="196">
        <v>100.29925187032418</v>
      </c>
    </row>
    <row r="15" spans="1:17" x14ac:dyDescent="0.2">
      <c r="A15" s="39">
        <v>2012</v>
      </c>
      <c r="B15" s="196">
        <v>104.97498310043329</v>
      </c>
      <c r="C15" s="198">
        <v>74.040511727078894</v>
      </c>
      <c r="D15" s="198">
        <v>77.676104309430073</v>
      </c>
      <c r="E15" s="196">
        <v>78.097451538348565</v>
      </c>
      <c r="F15" s="198">
        <v>115.06399562958507</v>
      </c>
      <c r="G15" s="196">
        <v>100.34912718204488</v>
      </c>
    </row>
    <row r="16" spans="1:17" x14ac:dyDescent="0.2">
      <c r="A16" s="39">
        <v>2013</v>
      </c>
      <c r="B16" s="196">
        <v>125.24047252296678</v>
      </c>
      <c r="C16" s="198">
        <v>72.418519646664635</v>
      </c>
      <c r="D16" s="198">
        <v>76.515677248054033</v>
      </c>
      <c r="E16" s="196">
        <v>77.167631126150411</v>
      </c>
      <c r="F16" s="198">
        <v>96.336846036405035</v>
      </c>
      <c r="G16" s="196">
        <v>100.39900249376558</v>
      </c>
    </row>
    <row r="17" spans="1:8" x14ac:dyDescent="0.2">
      <c r="A17" s="39">
        <v>2014</v>
      </c>
      <c r="B17" s="196">
        <v>153.59628320349296</v>
      </c>
      <c r="C17" s="198">
        <v>70.842217484008529</v>
      </c>
      <c r="D17" s="198">
        <v>74.759358626396292</v>
      </c>
      <c r="E17" s="196">
        <v>74.253972112479715</v>
      </c>
      <c r="F17" s="198">
        <v>120.2449455610044</v>
      </c>
      <c r="G17" s="196">
        <v>100.44887780548629</v>
      </c>
    </row>
    <row r="18" spans="1:8" ht="13.5" thickBot="1" x14ac:dyDescent="0.25">
      <c r="A18" s="41">
        <v>2015</v>
      </c>
      <c r="B18" s="196">
        <v>124.87837852813085</v>
      </c>
      <c r="C18" s="199">
        <v>69.281145293938465</v>
      </c>
      <c r="D18" s="199">
        <v>73.428310030975496</v>
      </c>
      <c r="E18" s="196">
        <v>71.684196087312884</v>
      </c>
      <c r="F18" s="199">
        <v>134.27527767842932</v>
      </c>
      <c r="G18" s="196">
        <v>100.49875311720699</v>
      </c>
    </row>
    <row r="19" spans="1:8" x14ac:dyDescent="0.2">
      <c r="A19" s="273" t="s">
        <v>30</v>
      </c>
      <c r="B19" s="273"/>
      <c r="C19" s="273"/>
      <c r="D19" s="18"/>
      <c r="E19" s="18"/>
      <c r="F19" s="18"/>
      <c r="G19" s="18"/>
    </row>
    <row r="20" spans="1:8" x14ac:dyDescent="0.2">
      <c r="A20" s="256" t="s">
        <v>12</v>
      </c>
      <c r="B20" s="256"/>
      <c r="C20" s="256"/>
    </row>
    <row r="21" spans="1:8" x14ac:dyDescent="0.2">
      <c r="A21" s="267" t="s">
        <v>192</v>
      </c>
      <c r="B21" s="267"/>
      <c r="C21" s="267"/>
      <c r="D21" s="267"/>
      <c r="E21" s="267"/>
      <c r="F21" s="267"/>
      <c r="G21" s="267"/>
    </row>
    <row r="22" spans="1:8" x14ac:dyDescent="0.2">
      <c r="A22" s="267" t="s">
        <v>193</v>
      </c>
      <c r="B22" s="267"/>
      <c r="C22" s="267"/>
      <c r="D22" s="267"/>
      <c r="E22" s="267"/>
      <c r="F22" s="267"/>
      <c r="G22" s="267"/>
      <c r="H22" s="267"/>
    </row>
    <row r="23" spans="1:8" ht="18.75" customHeight="1" x14ac:dyDescent="0.2">
      <c r="A23" s="267" t="s">
        <v>194</v>
      </c>
      <c r="B23" s="267"/>
      <c r="C23" s="267"/>
      <c r="D23" s="267"/>
      <c r="E23" s="267"/>
      <c r="F23" s="267"/>
      <c r="G23" s="267"/>
    </row>
    <row r="24" spans="1:8" x14ac:dyDescent="0.2">
      <c r="A24" s="267" t="s">
        <v>249</v>
      </c>
      <c r="B24" s="267"/>
      <c r="C24" s="267"/>
      <c r="D24" s="267"/>
      <c r="E24" s="267"/>
      <c r="F24" s="267"/>
      <c r="G24" s="267"/>
      <c r="H24" s="267"/>
    </row>
    <row r="26" spans="1:8" x14ac:dyDescent="0.2">
      <c r="B26" s="183"/>
      <c r="C26" s="183"/>
      <c r="D26" s="183"/>
      <c r="E26" s="183"/>
      <c r="F26" s="200"/>
      <c r="G26" s="200"/>
    </row>
    <row r="27" spans="1:8" x14ac:dyDescent="0.2">
      <c r="B27" s="196"/>
      <c r="C27" s="196"/>
      <c r="D27" s="196"/>
      <c r="E27" s="196"/>
      <c r="F27" s="196"/>
      <c r="G27" s="196"/>
    </row>
    <row r="28" spans="1:8" x14ac:dyDescent="0.2">
      <c r="B28" s="196"/>
      <c r="C28" s="196"/>
      <c r="D28" s="196"/>
      <c r="E28" s="196"/>
      <c r="F28" s="196"/>
      <c r="G28" s="196"/>
    </row>
    <row r="29" spans="1:8" x14ac:dyDescent="0.2">
      <c r="B29" s="196"/>
      <c r="C29" s="196"/>
      <c r="D29" s="196"/>
      <c r="E29" s="196"/>
      <c r="F29" s="196"/>
      <c r="G29" s="196"/>
    </row>
    <row r="30" spans="1:8" x14ac:dyDescent="0.2">
      <c r="B30" s="196"/>
      <c r="C30" s="196"/>
      <c r="D30" s="196"/>
      <c r="E30" s="196"/>
      <c r="F30" s="196"/>
      <c r="G30" s="196"/>
    </row>
    <row r="31" spans="1:8" x14ac:dyDescent="0.2">
      <c r="B31" s="196"/>
      <c r="C31" s="196"/>
      <c r="D31" s="196"/>
      <c r="E31" s="196"/>
      <c r="F31" s="196"/>
      <c r="G31" s="196"/>
    </row>
    <row r="32" spans="1:8" x14ac:dyDescent="0.2">
      <c r="B32" s="196"/>
      <c r="C32" s="196"/>
      <c r="D32" s="196"/>
      <c r="E32" s="196"/>
      <c r="F32" s="196"/>
      <c r="G32" s="196"/>
    </row>
    <row r="33" spans="2:7" x14ac:dyDescent="0.2">
      <c r="B33" s="196"/>
      <c r="C33" s="196"/>
      <c r="D33" s="196"/>
      <c r="E33" s="196"/>
      <c r="F33" s="196"/>
      <c r="G33" s="196"/>
    </row>
    <row r="34" spans="2:7" x14ac:dyDescent="0.2">
      <c r="B34" s="196"/>
      <c r="C34" s="196"/>
      <c r="D34" s="196"/>
      <c r="E34" s="196"/>
      <c r="F34" s="196"/>
      <c r="G34" s="196"/>
    </row>
    <row r="35" spans="2:7" x14ac:dyDescent="0.2">
      <c r="B35" s="196"/>
      <c r="C35" s="196"/>
      <c r="D35" s="196"/>
      <c r="E35" s="196"/>
      <c r="F35" s="196"/>
      <c r="G35" s="196"/>
    </row>
    <row r="36" spans="2:7" x14ac:dyDescent="0.2">
      <c r="B36" s="196"/>
      <c r="C36" s="196"/>
      <c r="D36" s="196"/>
      <c r="E36" s="196"/>
      <c r="F36" s="196"/>
      <c r="G36" s="196"/>
    </row>
    <row r="37" spans="2:7" x14ac:dyDescent="0.2">
      <c r="B37" s="196"/>
      <c r="C37" s="196"/>
      <c r="D37" s="196"/>
      <c r="E37" s="196"/>
      <c r="F37" s="196"/>
      <c r="G37" s="196"/>
    </row>
  </sheetData>
  <mergeCells count="12">
    <mergeCell ref="A21:G21"/>
    <mergeCell ref="A22:H22"/>
    <mergeCell ref="A23:G23"/>
    <mergeCell ref="A24:H24"/>
    <mergeCell ref="A1:G1"/>
    <mergeCell ref="A3:G3"/>
    <mergeCell ref="A4:G4"/>
    <mergeCell ref="Q6:Q7"/>
    <mergeCell ref="B6:G6"/>
    <mergeCell ref="A6:A7"/>
    <mergeCell ref="A19:C19"/>
    <mergeCell ref="A20:C20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D30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17.7109375" customWidth="1"/>
    <col min="2" max="2" width="25.5703125" customWidth="1"/>
    <col min="3" max="3" width="23.7109375" customWidth="1"/>
    <col min="4" max="4" width="22.5703125" customWidth="1"/>
    <col min="5" max="5" width="5.7109375" customWidth="1"/>
  </cols>
  <sheetData>
    <row r="1" spans="1:4" ht="18" x14ac:dyDescent="0.2">
      <c r="A1" s="276" t="s">
        <v>5</v>
      </c>
      <c r="B1" s="276"/>
      <c r="C1" s="276"/>
      <c r="D1" s="276"/>
    </row>
    <row r="3" spans="1:4" ht="15" customHeight="1" x14ac:dyDescent="0.2">
      <c r="A3" s="253" t="s">
        <v>250</v>
      </c>
      <c r="B3" s="253"/>
      <c r="C3" s="253"/>
      <c r="D3" s="253"/>
    </row>
    <row r="4" spans="1:4" ht="15" customHeight="1" x14ac:dyDescent="0.2">
      <c r="A4" s="253"/>
      <c r="B4" s="253"/>
      <c r="C4" s="253"/>
      <c r="D4" s="253"/>
    </row>
    <row r="5" spans="1:4" ht="15" customHeight="1" x14ac:dyDescent="0.2">
      <c r="A5" s="253"/>
      <c r="B5" s="253"/>
      <c r="C5" s="253"/>
      <c r="D5" s="253"/>
    </row>
    <row r="6" spans="1:4" ht="15" customHeight="1" thickBot="1" x14ac:dyDescent="0.25">
      <c r="A6" s="318"/>
      <c r="B6" s="318"/>
      <c r="C6" s="318"/>
      <c r="D6" s="318"/>
    </row>
    <row r="7" spans="1:4" ht="15" customHeight="1" thickBot="1" x14ac:dyDescent="0.25">
      <c r="A7" s="22" t="s">
        <v>6</v>
      </c>
      <c r="B7" s="111" t="s">
        <v>195</v>
      </c>
      <c r="C7" s="111" t="s">
        <v>167</v>
      </c>
      <c r="D7" s="25" t="s">
        <v>109</v>
      </c>
    </row>
    <row r="8" spans="1:4" x14ac:dyDescent="0.2">
      <c r="A8" s="39">
        <v>1997</v>
      </c>
      <c r="B8" s="40">
        <v>5</v>
      </c>
      <c r="C8" s="40">
        <v>7</v>
      </c>
      <c r="D8" s="143">
        <v>36</v>
      </c>
    </row>
    <row r="9" spans="1:4" ht="17.25" customHeight="1" x14ac:dyDescent="0.2">
      <c r="A9" s="39">
        <v>1998</v>
      </c>
      <c r="B9" s="251">
        <v>3</v>
      </c>
      <c r="C9" s="251">
        <v>11</v>
      </c>
      <c r="D9" s="252">
        <v>49</v>
      </c>
    </row>
    <row r="10" spans="1:4" x14ac:dyDescent="0.2">
      <c r="A10" s="39">
        <v>1999</v>
      </c>
      <c r="B10" s="40">
        <v>2</v>
      </c>
      <c r="C10" s="40">
        <v>6</v>
      </c>
      <c r="D10" s="145">
        <v>29</v>
      </c>
    </row>
    <row r="11" spans="1:4" x14ac:dyDescent="0.2">
      <c r="A11" s="39">
        <v>2000</v>
      </c>
      <c r="B11" s="40">
        <v>4</v>
      </c>
      <c r="C11" s="40">
        <v>9</v>
      </c>
      <c r="D11" s="145">
        <v>51</v>
      </c>
    </row>
    <row r="12" spans="1:4" x14ac:dyDescent="0.2">
      <c r="A12" s="39">
        <v>2001</v>
      </c>
      <c r="B12" s="40">
        <v>3</v>
      </c>
      <c r="C12" s="40">
        <v>5</v>
      </c>
      <c r="D12" s="145">
        <v>41</v>
      </c>
    </row>
    <row r="13" spans="1:4" x14ac:dyDescent="0.2">
      <c r="A13" s="39">
        <v>2002</v>
      </c>
      <c r="B13" s="40">
        <v>0</v>
      </c>
      <c r="C13" s="40">
        <v>5</v>
      </c>
      <c r="D13" s="145">
        <v>46</v>
      </c>
    </row>
    <row r="14" spans="1:4" x14ac:dyDescent="0.2">
      <c r="A14" s="39">
        <v>2003</v>
      </c>
      <c r="B14" s="40">
        <v>8</v>
      </c>
      <c r="C14" s="40">
        <v>4</v>
      </c>
      <c r="D14" s="145">
        <v>57</v>
      </c>
    </row>
    <row r="15" spans="1:4" x14ac:dyDescent="0.2">
      <c r="A15" s="39">
        <v>2004</v>
      </c>
      <c r="B15" s="40">
        <v>8</v>
      </c>
      <c r="C15" s="40">
        <v>14</v>
      </c>
      <c r="D15" s="145">
        <v>55</v>
      </c>
    </row>
    <row r="16" spans="1:4" x14ac:dyDescent="0.2">
      <c r="A16" s="39">
        <v>2005</v>
      </c>
      <c r="B16" s="40">
        <v>17</v>
      </c>
      <c r="C16" s="40">
        <v>9</v>
      </c>
      <c r="D16" s="145">
        <v>49</v>
      </c>
    </row>
    <row r="17" spans="1:4" x14ac:dyDescent="0.2">
      <c r="A17" s="39">
        <v>2006</v>
      </c>
      <c r="B17" s="40">
        <v>7</v>
      </c>
      <c r="C17" s="40">
        <v>8</v>
      </c>
      <c r="D17" s="145">
        <v>41</v>
      </c>
    </row>
    <row r="18" spans="1:4" x14ac:dyDescent="0.2">
      <c r="A18" s="39">
        <v>2007</v>
      </c>
      <c r="B18" s="40">
        <v>8</v>
      </c>
      <c r="C18" s="40">
        <v>7</v>
      </c>
      <c r="D18" s="145">
        <v>43</v>
      </c>
    </row>
    <row r="19" spans="1:4" x14ac:dyDescent="0.2">
      <c r="A19" s="39">
        <v>2008</v>
      </c>
      <c r="B19" s="40">
        <v>4</v>
      </c>
      <c r="C19" s="40">
        <v>8</v>
      </c>
      <c r="D19" s="145">
        <v>39</v>
      </c>
    </row>
    <row r="20" spans="1:4" x14ac:dyDescent="0.2">
      <c r="A20" s="39">
        <v>2009</v>
      </c>
      <c r="B20" s="40">
        <v>5</v>
      </c>
      <c r="C20" s="40">
        <v>2</v>
      </c>
      <c r="D20" s="145">
        <v>44</v>
      </c>
    </row>
    <row r="21" spans="1:4" x14ac:dyDescent="0.2">
      <c r="A21" s="39">
        <v>2010</v>
      </c>
      <c r="B21" s="40">
        <v>7</v>
      </c>
      <c r="C21" s="40">
        <v>4</v>
      </c>
      <c r="D21" s="145">
        <v>18</v>
      </c>
    </row>
    <row r="22" spans="1:4" x14ac:dyDescent="0.2">
      <c r="A22" s="39">
        <v>2011</v>
      </c>
      <c r="B22" s="40">
        <v>7</v>
      </c>
      <c r="C22" s="40">
        <v>7</v>
      </c>
      <c r="D22" s="145">
        <v>21</v>
      </c>
    </row>
    <row r="23" spans="1:4" x14ac:dyDescent="0.2">
      <c r="A23" s="39">
        <v>2012</v>
      </c>
      <c r="B23" s="40">
        <v>5</v>
      </c>
      <c r="C23" s="40">
        <v>5</v>
      </c>
      <c r="D23" s="145">
        <v>18</v>
      </c>
    </row>
    <row r="24" spans="1:4" x14ac:dyDescent="0.2">
      <c r="A24" s="39">
        <v>2013</v>
      </c>
      <c r="B24" s="40">
        <v>4</v>
      </c>
      <c r="C24" s="40">
        <v>2</v>
      </c>
      <c r="D24" s="145">
        <v>23</v>
      </c>
    </row>
    <row r="25" spans="1:4" x14ac:dyDescent="0.2">
      <c r="A25" s="39">
        <v>2014</v>
      </c>
      <c r="B25" s="40">
        <v>1</v>
      </c>
      <c r="C25" s="40">
        <v>2</v>
      </c>
      <c r="D25" s="145">
        <v>10</v>
      </c>
    </row>
    <row r="26" spans="1:4" x14ac:dyDescent="0.2">
      <c r="A26" s="39">
        <v>2015</v>
      </c>
      <c r="B26" s="40">
        <v>4</v>
      </c>
      <c r="C26" s="40">
        <v>4</v>
      </c>
      <c r="D26" s="145">
        <v>18</v>
      </c>
    </row>
    <row r="27" spans="1:4" x14ac:dyDescent="0.2">
      <c r="A27" s="39">
        <v>2016</v>
      </c>
      <c r="B27" s="40">
        <v>2</v>
      </c>
      <c r="C27" s="40">
        <v>4</v>
      </c>
      <c r="D27" s="145">
        <v>18</v>
      </c>
    </row>
    <row r="28" spans="1:4" ht="13.5" thickBot="1" x14ac:dyDescent="0.25">
      <c r="A28" s="113" t="s">
        <v>51</v>
      </c>
      <c r="B28" s="173">
        <f t="shared" ref="B28:C28" si="0">SUM(B8:B27)</f>
        <v>104</v>
      </c>
      <c r="C28" s="173">
        <f t="shared" si="0"/>
        <v>123</v>
      </c>
      <c r="D28" s="173">
        <f>SUM(D8:D27)</f>
        <v>706</v>
      </c>
    </row>
    <row r="30" spans="1:4" x14ac:dyDescent="0.2">
      <c r="A30" s="256" t="s">
        <v>56</v>
      </c>
      <c r="B30" s="256"/>
      <c r="C30" s="256"/>
      <c r="D30" s="256"/>
    </row>
  </sheetData>
  <mergeCells count="3">
    <mergeCell ref="A1:D1"/>
    <mergeCell ref="A30:D30"/>
    <mergeCell ref="A3:D6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A1:C28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28.7109375" customWidth="1"/>
    <col min="2" max="2" width="23.7109375" customWidth="1"/>
    <col min="3" max="3" width="23.85546875" customWidth="1"/>
    <col min="4" max="4" width="5.140625" customWidth="1"/>
  </cols>
  <sheetData>
    <row r="1" spans="1:3" ht="18" x14ac:dyDescent="0.2">
      <c r="A1" s="276" t="s">
        <v>5</v>
      </c>
      <c r="B1" s="276"/>
      <c r="C1" s="276"/>
    </row>
    <row r="3" spans="1:3" ht="15" customHeight="1" x14ac:dyDescent="0.2">
      <c r="A3" s="253" t="s">
        <v>123</v>
      </c>
      <c r="B3" s="253"/>
      <c r="C3" s="253"/>
    </row>
    <row r="4" spans="1:3" ht="15" customHeight="1" x14ac:dyDescent="0.2">
      <c r="A4" s="253" t="s">
        <v>168</v>
      </c>
      <c r="B4" s="253"/>
      <c r="C4" s="253"/>
    </row>
    <row r="5" spans="1:3" ht="15" customHeight="1" x14ac:dyDescent="0.2">
      <c r="A5" s="253" t="s">
        <v>108</v>
      </c>
      <c r="B5" s="253"/>
      <c r="C5" s="253"/>
    </row>
    <row r="6" spans="1:3" ht="15" x14ac:dyDescent="0.2">
      <c r="A6" s="253" t="s">
        <v>196</v>
      </c>
      <c r="B6" s="253"/>
      <c r="C6" s="253"/>
    </row>
    <row r="7" spans="1:3" ht="13.5" customHeight="1" thickBot="1" x14ac:dyDescent="0.25">
      <c r="A7" s="9"/>
      <c r="B7" s="9"/>
      <c r="C7" s="9"/>
    </row>
    <row r="8" spans="1:3" ht="34.5" customHeight="1" thickBot="1" x14ac:dyDescent="0.25">
      <c r="A8" s="19" t="s">
        <v>8</v>
      </c>
      <c r="B8" s="24" t="s">
        <v>31</v>
      </c>
      <c r="C8" s="25" t="s">
        <v>32</v>
      </c>
    </row>
    <row r="9" spans="1:3" x14ac:dyDescent="0.2">
      <c r="A9" s="80" t="s">
        <v>65</v>
      </c>
      <c r="B9" s="82">
        <v>5</v>
      </c>
      <c r="C9" s="83" t="s">
        <v>256</v>
      </c>
    </row>
    <row r="10" spans="1:3" x14ac:dyDescent="0.2">
      <c r="A10" s="81" t="s">
        <v>70</v>
      </c>
      <c r="B10" s="84">
        <v>12</v>
      </c>
      <c r="C10" s="85" t="s">
        <v>256</v>
      </c>
    </row>
    <row r="11" spans="1:3" x14ac:dyDescent="0.2">
      <c r="A11" s="81" t="s">
        <v>63</v>
      </c>
      <c r="B11" s="84">
        <v>12</v>
      </c>
      <c r="C11" s="85">
        <v>2</v>
      </c>
    </row>
    <row r="12" spans="1:3" x14ac:dyDescent="0.2">
      <c r="A12" s="81" t="s">
        <v>21</v>
      </c>
      <c r="B12" s="84">
        <v>12</v>
      </c>
      <c r="C12" s="85">
        <v>2</v>
      </c>
    </row>
    <row r="13" spans="1:3" x14ac:dyDescent="0.2">
      <c r="A13" s="81" t="s">
        <v>69</v>
      </c>
      <c r="B13" s="84">
        <v>16</v>
      </c>
      <c r="C13" s="85" t="s">
        <v>256</v>
      </c>
    </row>
    <row r="14" spans="1:3" x14ac:dyDescent="0.2">
      <c r="A14" s="81" t="s">
        <v>68</v>
      </c>
      <c r="B14" s="84">
        <v>20</v>
      </c>
      <c r="C14" s="85" t="s">
        <v>256</v>
      </c>
    </row>
    <row r="15" spans="1:3" x14ac:dyDescent="0.2">
      <c r="A15" s="81" t="s">
        <v>22</v>
      </c>
      <c r="B15" s="84">
        <v>28</v>
      </c>
      <c r="C15" s="85">
        <v>3</v>
      </c>
    </row>
    <row r="16" spans="1:3" x14ac:dyDescent="0.2">
      <c r="A16" s="81" t="s">
        <v>61</v>
      </c>
      <c r="B16" s="84">
        <v>34</v>
      </c>
      <c r="C16" s="85" t="s">
        <v>256</v>
      </c>
    </row>
    <row r="17" spans="1:3" x14ac:dyDescent="0.2">
      <c r="A17" s="81" t="s">
        <v>60</v>
      </c>
      <c r="B17" s="84">
        <v>42</v>
      </c>
      <c r="C17" s="85">
        <v>3</v>
      </c>
    </row>
    <row r="18" spans="1:3" x14ac:dyDescent="0.2">
      <c r="A18" s="81" t="s">
        <v>62</v>
      </c>
      <c r="B18" s="84">
        <v>62</v>
      </c>
      <c r="C18" s="85" t="s">
        <v>256</v>
      </c>
    </row>
    <row r="19" spans="1:3" x14ac:dyDescent="0.2">
      <c r="A19" s="81" t="s">
        <v>100</v>
      </c>
      <c r="B19" s="84">
        <v>66</v>
      </c>
      <c r="C19" s="85">
        <v>1</v>
      </c>
    </row>
    <row r="20" spans="1:3" x14ac:dyDescent="0.2">
      <c r="A20" s="81" t="s">
        <v>59</v>
      </c>
      <c r="B20" s="84">
        <v>77</v>
      </c>
      <c r="C20" s="85">
        <v>10</v>
      </c>
    </row>
    <row r="21" spans="1:3" x14ac:dyDescent="0.2">
      <c r="A21" s="81" t="s">
        <v>58</v>
      </c>
      <c r="B21" s="84">
        <v>84</v>
      </c>
      <c r="C21" s="85">
        <v>1</v>
      </c>
    </row>
    <row r="22" spans="1:3" x14ac:dyDescent="0.2">
      <c r="A22" s="81" t="s">
        <v>66</v>
      </c>
      <c r="B22" s="84">
        <v>95</v>
      </c>
      <c r="C22" s="85">
        <v>3</v>
      </c>
    </row>
    <row r="23" spans="1:3" x14ac:dyDescent="0.2">
      <c r="A23" s="81" t="s">
        <v>64</v>
      </c>
      <c r="B23" s="84">
        <v>111</v>
      </c>
      <c r="C23" s="85">
        <v>8</v>
      </c>
    </row>
    <row r="24" spans="1:3" x14ac:dyDescent="0.2">
      <c r="A24" s="81" t="s">
        <v>67</v>
      </c>
      <c r="B24" s="84">
        <v>141</v>
      </c>
      <c r="C24" s="85">
        <v>12</v>
      </c>
    </row>
    <row r="25" spans="1:3" x14ac:dyDescent="0.2">
      <c r="A25" s="81" t="s">
        <v>71</v>
      </c>
      <c r="B25" s="84">
        <v>142</v>
      </c>
      <c r="C25" s="85">
        <v>11</v>
      </c>
    </row>
    <row r="26" spans="1:3" x14ac:dyDescent="0.2">
      <c r="A26" s="81"/>
      <c r="B26" s="84"/>
      <c r="C26" s="85"/>
    </row>
    <row r="27" spans="1:3" ht="13.5" thickBot="1" x14ac:dyDescent="0.25">
      <c r="A27" s="57" t="s">
        <v>102</v>
      </c>
      <c r="B27" s="55">
        <v>959</v>
      </c>
      <c r="C27" s="56">
        <f>SUM(C10:C25)</f>
        <v>56</v>
      </c>
    </row>
    <row r="28" spans="1:3" ht="22.5" customHeight="1" x14ac:dyDescent="0.2">
      <c r="A28" s="273" t="s">
        <v>56</v>
      </c>
      <c r="B28" s="273"/>
      <c r="C28" s="273"/>
    </row>
  </sheetData>
  <mergeCells count="6">
    <mergeCell ref="A28:C28"/>
    <mergeCell ref="A6:C6"/>
    <mergeCell ref="A1:C1"/>
    <mergeCell ref="A3:C3"/>
    <mergeCell ref="A4:C4"/>
    <mergeCell ref="A5:C5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1:B24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34.5703125" customWidth="1"/>
    <col min="2" max="2" width="25.28515625" customWidth="1"/>
    <col min="3" max="3" width="5.140625" customWidth="1"/>
  </cols>
  <sheetData>
    <row r="1" spans="1:2" ht="18" x14ac:dyDescent="0.2">
      <c r="A1" s="276" t="s">
        <v>5</v>
      </c>
      <c r="B1" s="276"/>
    </row>
    <row r="3" spans="1:2" ht="15" customHeight="1" x14ac:dyDescent="0.2">
      <c r="A3" s="253" t="s">
        <v>124</v>
      </c>
      <c r="B3" s="253"/>
    </row>
    <row r="4" spans="1:2" ht="15" customHeight="1" x14ac:dyDescent="0.2">
      <c r="A4" s="253" t="s">
        <v>254</v>
      </c>
      <c r="B4" s="253"/>
    </row>
    <row r="5" spans="1:2" ht="15" customHeight="1" x14ac:dyDescent="0.2">
      <c r="A5" s="253"/>
      <c r="B5" s="253"/>
    </row>
    <row r="6" spans="1:2" ht="15" customHeight="1" thickBot="1" x14ac:dyDescent="0.25">
      <c r="A6" s="318"/>
      <c r="B6" s="318"/>
    </row>
    <row r="7" spans="1:2" ht="13.5" thickBot="1" x14ac:dyDescent="0.25">
      <c r="A7" s="29" t="s">
        <v>8</v>
      </c>
      <c r="B7" s="49" t="s">
        <v>33</v>
      </c>
    </row>
    <row r="8" spans="1:2" ht="31.5" customHeight="1" x14ac:dyDescent="0.2">
      <c r="A8" s="86" t="s">
        <v>69</v>
      </c>
      <c r="B8" s="143">
        <v>1</v>
      </c>
    </row>
    <row r="9" spans="1:2" ht="14.25" customHeight="1" x14ac:dyDescent="0.2">
      <c r="A9" s="87" t="s">
        <v>21</v>
      </c>
      <c r="B9" s="145">
        <v>1</v>
      </c>
    </row>
    <row r="10" spans="1:2" x14ac:dyDescent="0.2">
      <c r="A10" s="87" t="s">
        <v>72</v>
      </c>
      <c r="B10" s="145">
        <v>5</v>
      </c>
    </row>
    <row r="11" spans="1:2" x14ac:dyDescent="0.2">
      <c r="A11" s="87" t="s">
        <v>62</v>
      </c>
      <c r="B11" s="145">
        <v>1</v>
      </c>
    </row>
    <row r="12" spans="1:2" x14ac:dyDescent="0.2">
      <c r="A12" s="87" t="s">
        <v>71</v>
      </c>
      <c r="B12" s="145">
        <v>3</v>
      </c>
    </row>
    <row r="13" spans="1:2" x14ac:dyDescent="0.2">
      <c r="A13" s="87" t="s">
        <v>64</v>
      </c>
      <c r="B13" s="145">
        <v>5</v>
      </c>
    </row>
    <row r="14" spans="1:2" x14ac:dyDescent="0.2">
      <c r="A14" s="87" t="s">
        <v>22</v>
      </c>
      <c r="B14" s="145">
        <v>2</v>
      </c>
    </row>
    <row r="15" spans="1:2" x14ac:dyDescent="0.2">
      <c r="A15" s="87" t="s">
        <v>58</v>
      </c>
      <c r="B15" s="145">
        <v>4</v>
      </c>
    </row>
    <row r="16" spans="1:2" x14ac:dyDescent="0.2">
      <c r="A16" s="87" t="s">
        <v>60</v>
      </c>
      <c r="B16" s="145">
        <v>9</v>
      </c>
    </row>
    <row r="17" spans="1:2" x14ac:dyDescent="0.2">
      <c r="A17" s="87" t="s">
        <v>59</v>
      </c>
      <c r="B17" s="145">
        <v>5</v>
      </c>
    </row>
    <row r="18" spans="1:2" x14ac:dyDescent="0.2">
      <c r="A18" s="87" t="s">
        <v>67</v>
      </c>
      <c r="B18" s="145">
        <v>20</v>
      </c>
    </row>
    <row r="19" spans="1:2" x14ac:dyDescent="0.2">
      <c r="A19" s="87" t="s">
        <v>110</v>
      </c>
      <c r="B19" s="145">
        <v>1</v>
      </c>
    </row>
    <row r="20" spans="1:2" x14ac:dyDescent="0.2">
      <c r="A20" s="87" t="s">
        <v>251</v>
      </c>
      <c r="B20" s="145">
        <v>1</v>
      </c>
    </row>
    <row r="21" spans="1:2" x14ac:dyDescent="0.2">
      <c r="A21" s="87" t="s">
        <v>65</v>
      </c>
      <c r="B21" s="145">
        <v>1</v>
      </c>
    </row>
    <row r="22" spans="1:2" ht="13.5" customHeight="1" x14ac:dyDescent="0.2">
      <c r="A22" s="87" t="s">
        <v>63</v>
      </c>
      <c r="B22" s="145">
        <v>1</v>
      </c>
    </row>
    <row r="23" spans="1:2" ht="15" customHeight="1" thickBot="1" x14ac:dyDescent="0.25">
      <c r="A23" s="57" t="s">
        <v>103</v>
      </c>
      <c r="B23" s="148">
        <f>SUM(B8:B22)</f>
        <v>60</v>
      </c>
    </row>
    <row r="24" spans="1:2" x14ac:dyDescent="0.2">
      <c r="A24" s="319" t="s">
        <v>56</v>
      </c>
      <c r="B24" s="319"/>
    </row>
  </sheetData>
  <mergeCells count="4">
    <mergeCell ref="A24:B24"/>
    <mergeCell ref="A1:B1"/>
    <mergeCell ref="A3:B3"/>
    <mergeCell ref="A4:B6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A1:G37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6" width="14.140625" customWidth="1"/>
  </cols>
  <sheetData>
    <row r="1" spans="1:6" ht="18" x14ac:dyDescent="0.2">
      <c r="A1" s="276" t="s">
        <v>5</v>
      </c>
      <c r="B1" s="276"/>
      <c r="C1" s="276"/>
      <c r="D1" s="276"/>
      <c r="E1" s="276"/>
      <c r="F1" s="276"/>
    </row>
    <row r="3" spans="1:6" ht="15" customHeight="1" x14ac:dyDescent="0.2">
      <c r="A3" s="253" t="s">
        <v>125</v>
      </c>
      <c r="B3" s="253"/>
      <c r="C3" s="253"/>
      <c r="D3" s="253"/>
      <c r="E3" s="253"/>
      <c r="F3" s="253"/>
    </row>
    <row r="4" spans="1:6" ht="15" customHeight="1" x14ac:dyDescent="0.2">
      <c r="A4" s="253" t="s">
        <v>104</v>
      </c>
      <c r="B4" s="253"/>
      <c r="C4" s="253"/>
      <c r="D4" s="253"/>
      <c r="E4" s="253"/>
      <c r="F4" s="253"/>
    </row>
    <row r="5" spans="1:6" ht="13.5" thickBot="1" x14ac:dyDescent="0.25">
      <c r="A5" s="9"/>
      <c r="B5" s="9"/>
      <c r="C5" s="9"/>
      <c r="D5" s="9"/>
      <c r="E5" s="9"/>
      <c r="F5" s="9"/>
    </row>
    <row r="6" spans="1:6" ht="34.5" customHeight="1" x14ac:dyDescent="0.2">
      <c r="A6" s="259" t="s">
        <v>6</v>
      </c>
      <c r="B6" s="280" t="s">
        <v>34</v>
      </c>
      <c r="C6" s="282" t="s">
        <v>38</v>
      </c>
      <c r="D6" s="283"/>
      <c r="E6" s="283"/>
      <c r="F6" s="283"/>
    </row>
    <row r="7" spans="1:6" ht="37.5" customHeight="1" thickBot="1" x14ac:dyDescent="0.25">
      <c r="A7" s="260"/>
      <c r="B7" s="281"/>
      <c r="C7" s="12" t="s">
        <v>101</v>
      </c>
      <c r="D7" s="12" t="s">
        <v>35</v>
      </c>
      <c r="E7" s="12" t="s">
        <v>36</v>
      </c>
      <c r="F7" s="13" t="s">
        <v>37</v>
      </c>
    </row>
    <row r="8" spans="1:6" ht="22.5" customHeight="1" x14ac:dyDescent="0.2">
      <c r="A8" s="90">
        <v>1990</v>
      </c>
      <c r="B8" s="114">
        <v>12913</v>
      </c>
      <c r="C8" s="114">
        <v>203032</v>
      </c>
      <c r="D8" s="114">
        <v>72993</v>
      </c>
      <c r="E8" s="114">
        <v>130039</v>
      </c>
      <c r="F8" s="115">
        <v>15.723069774645706</v>
      </c>
    </row>
    <row r="9" spans="1:6" x14ac:dyDescent="0.2">
      <c r="A9" s="72">
        <v>1991</v>
      </c>
      <c r="B9" s="116">
        <v>13531</v>
      </c>
      <c r="C9" s="116">
        <v>260318</v>
      </c>
      <c r="D9" s="116">
        <v>116896</v>
      </c>
      <c r="E9" s="116">
        <v>143422</v>
      </c>
      <c r="F9" s="117">
        <v>19.238637203458726</v>
      </c>
    </row>
    <row r="10" spans="1:6" x14ac:dyDescent="0.2">
      <c r="A10" s="72">
        <v>1992</v>
      </c>
      <c r="B10" s="116">
        <v>15955</v>
      </c>
      <c r="C10" s="116">
        <v>105277</v>
      </c>
      <c r="D10" s="116">
        <v>40438</v>
      </c>
      <c r="E10" s="116">
        <v>64839</v>
      </c>
      <c r="F10" s="117">
        <v>6.5983704167972421</v>
      </c>
    </row>
    <row r="11" spans="1:6" x14ac:dyDescent="0.2">
      <c r="A11" s="72">
        <v>1993</v>
      </c>
      <c r="B11" s="116">
        <v>14254</v>
      </c>
      <c r="C11" s="116">
        <v>89267</v>
      </c>
      <c r="D11" s="116">
        <v>33161</v>
      </c>
      <c r="E11" s="116">
        <v>56106</v>
      </c>
      <c r="F11" s="117">
        <v>6.2625929563631262</v>
      </c>
    </row>
    <row r="12" spans="1:6" x14ac:dyDescent="0.2">
      <c r="A12" s="72">
        <v>1994</v>
      </c>
      <c r="B12" s="116">
        <v>19263</v>
      </c>
      <c r="C12" s="116">
        <v>437635</v>
      </c>
      <c r="D12" s="116">
        <v>250433</v>
      </c>
      <c r="E12" s="116">
        <v>187202</v>
      </c>
      <c r="F12" s="117">
        <v>22.718943051445777</v>
      </c>
    </row>
    <row r="13" spans="1:6" x14ac:dyDescent="0.2">
      <c r="A13" s="72">
        <v>1995</v>
      </c>
      <c r="B13" s="116">
        <v>25827</v>
      </c>
      <c r="C13" s="116">
        <v>143484</v>
      </c>
      <c r="D13" s="116">
        <v>42389</v>
      </c>
      <c r="E13" s="116">
        <v>101095</v>
      </c>
      <c r="F13" s="117">
        <v>5.5555813683354627</v>
      </c>
    </row>
    <row r="14" spans="1:6" x14ac:dyDescent="0.2">
      <c r="A14" s="72">
        <v>1996</v>
      </c>
      <c r="B14" s="116">
        <v>16771</v>
      </c>
      <c r="C14" s="116">
        <v>59814</v>
      </c>
      <c r="D14" s="116">
        <v>10531</v>
      </c>
      <c r="E14" s="116">
        <v>49283</v>
      </c>
      <c r="F14" s="117">
        <v>3.5665136247093199</v>
      </c>
    </row>
    <row r="15" spans="1:6" x14ac:dyDescent="0.2">
      <c r="A15" s="72">
        <v>1997</v>
      </c>
      <c r="B15" s="116">
        <v>22320</v>
      </c>
      <c r="C15" s="116">
        <v>98503</v>
      </c>
      <c r="D15" s="116">
        <v>21326</v>
      </c>
      <c r="E15" s="116">
        <v>77177</v>
      </c>
      <c r="F15" s="117">
        <v>4.4132168458781358</v>
      </c>
    </row>
    <row r="16" spans="1:6" x14ac:dyDescent="0.2">
      <c r="A16" s="72">
        <v>1998</v>
      </c>
      <c r="B16" s="116">
        <v>22446</v>
      </c>
      <c r="C16" s="116">
        <v>133643</v>
      </c>
      <c r="D16" s="116">
        <v>42959</v>
      </c>
      <c r="E16" s="116">
        <v>90684</v>
      </c>
      <c r="F16" s="117">
        <v>5.9539784371380202</v>
      </c>
    </row>
    <row r="17" spans="1:6" x14ac:dyDescent="0.2">
      <c r="A17" s="72">
        <v>1999</v>
      </c>
      <c r="B17" s="116">
        <v>18237</v>
      </c>
      <c r="C17" s="116">
        <v>82217</v>
      </c>
      <c r="D17" s="116">
        <v>24034</v>
      </c>
      <c r="E17" s="116">
        <v>58183</v>
      </c>
      <c r="F17" s="117">
        <v>4.5082524538027089</v>
      </c>
    </row>
    <row r="18" spans="1:6" x14ac:dyDescent="0.2">
      <c r="A18" s="72">
        <v>2000</v>
      </c>
      <c r="B18" s="116">
        <v>24118</v>
      </c>
      <c r="C18" s="116">
        <v>188586</v>
      </c>
      <c r="D18" s="116">
        <v>46138</v>
      </c>
      <c r="E18" s="116">
        <v>142448</v>
      </c>
      <c r="F18" s="117">
        <v>7.819305083340244</v>
      </c>
    </row>
    <row r="19" spans="1:6" x14ac:dyDescent="0.2">
      <c r="A19" s="72">
        <v>2001</v>
      </c>
      <c r="B19" s="116">
        <v>19547</v>
      </c>
      <c r="C19" s="116">
        <v>93297</v>
      </c>
      <c r="D19" s="116">
        <v>19363</v>
      </c>
      <c r="E19" s="116">
        <v>73934</v>
      </c>
      <c r="F19" s="117">
        <v>4.772957487082417</v>
      </c>
    </row>
    <row r="20" spans="1:6" x14ac:dyDescent="0.2">
      <c r="A20" s="72">
        <v>2002</v>
      </c>
      <c r="B20" s="116">
        <v>19929</v>
      </c>
      <c r="C20" s="116">
        <v>107464</v>
      </c>
      <c r="D20" s="116">
        <v>25197</v>
      </c>
      <c r="E20" s="116">
        <v>82267</v>
      </c>
      <c r="F20" s="117">
        <v>5.3923428170003511</v>
      </c>
    </row>
    <row r="21" spans="1:6" x14ac:dyDescent="0.2">
      <c r="A21" s="72">
        <v>2003</v>
      </c>
      <c r="B21" s="116">
        <v>18616</v>
      </c>
      <c r="C21" s="116">
        <v>148172</v>
      </c>
      <c r="D21" s="116">
        <v>53673</v>
      </c>
      <c r="E21" s="116">
        <v>94499</v>
      </c>
      <c r="F21" s="117">
        <v>7.959389772238934</v>
      </c>
    </row>
    <row r="22" spans="1:6" x14ac:dyDescent="0.2">
      <c r="A22" s="72">
        <v>2004</v>
      </c>
      <c r="B22" s="116">
        <v>21396</v>
      </c>
      <c r="C22" s="116">
        <v>134193</v>
      </c>
      <c r="D22" s="116">
        <v>51732</v>
      </c>
      <c r="E22" s="116">
        <v>82461</v>
      </c>
      <c r="F22" s="117">
        <v>6.2718732473359511</v>
      </c>
    </row>
    <row r="23" spans="1:6" x14ac:dyDescent="0.2">
      <c r="A23" s="72">
        <v>2005</v>
      </c>
      <c r="B23" s="116">
        <v>25492</v>
      </c>
      <c r="C23" s="116">
        <v>188697.49</v>
      </c>
      <c r="D23" s="116">
        <v>69396.789999999994</v>
      </c>
      <c r="E23" s="116">
        <v>119300.7</v>
      </c>
      <c r="F23" s="117">
        <v>7.4022238349286047</v>
      </c>
    </row>
    <row r="24" spans="1:6" x14ac:dyDescent="0.2">
      <c r="A24" s="72">
        <v>2006</v>
      </c>
      <c r="B24" s="116">
        <v>16334</v>
      </c>
      <c r="C24" s="116">
        <v>155344.82999999999</v>
      </c>
      <c r="D24" s="116">
        <v>71064.87</v>
      </c>
      <c r="E24" s="116">
        <v>84279.959999999992</v>
      </c>
      <c r="F24" s="117">
        <v>9.5105197747030719</v>
      </c>
    </row>
    <row r="25" spans="1:6" x14ac:dyDescent="0.2">
      <c r="A25" s="72">
        <v>2007</v>
      </c>
      <c r="B25" s="116">
        <v>10936</v>
      </c>
      <c r="C25" s="116">
        <v>86122.03</v>
      </c>
      <c r="D25" s="116">
        <v>29408.86</v>
      </c>
      <c r="E25" s="116">
        <v>56713.17</v>
      </c>
      <c r="F25" s="117">
        <v>7.875094184345282</v>
      </c>
    </row>
    <row r="26" spans="1:6" x14ac:dyDescent="0.2">
      <c r="A26" s="72">
        <v>2008</v>
      </c>
      <c r="B26" s="116">
        <v>11655</v>
      </c>
      <c r="C26" s="116">
        <v>50322.09</v>
      </c>
      <c r="D26" s="116">
        <v>8443.49</v>
      </c>
      <c r="E26" s="116">
        <v>41878.600000000006</v>
      </c>
      <c r="F26" s="117">
        <v>4.3176396396396397</v>
      </c>
    </row>
    <row r="27" spans="1:6" x14ac:dyDescent="0.2">
      <c r="A27" s="72">
        <v>2009</v>
      </c>
      <c r="B27" s="116">
        <v>15643</v>
      </c>
      <c r="C27" s="116">
        <v>120094.21</v>
      </c>
      <c r="D27" s="116">
        <v>40402.480000000003</v>
      </c>
      <c r="E27" s="116">
        <v>79691.73</v>
      </c>
      <c r="F27" s="117">
        <v>7.6771853225084703</v>
      </c>
    </row>
    <row r="28" spans="1:6" x14ac:dyDescent="0.2">
      <c r="A28" s="72">
        <v>2010</v>
      </c>
      <c r="B28" s="116">
        <v>11721</v>
      </c>
      <c r="C28" s="116">
        <v>54769.88</v>
      </c>
      <c r="D28" s="116">
        <v>10184.91</v>
      </c>
      <c r="E28" s="116">
        <v>44584.97</v>
      </c>
      <c r="F28" s="117">
        <v>4.6727992492108177</v>
      </c>
    </row>
    <row r="29" spans="1:6" x14ac:dyDescent="0.2">
      <c r="A29" s="95">
        <v>2011</v>
      </c>
      <c r="B29" s="116">
        <v>16414</v>
      </c>
      <c r="C29" s="116">
        <v>102161.33</v>
      </c>
      <c r="D29" s="116">
        <v>18847.52</v>
      </c>
      <c r="E29" s="116">
        <v>83313.810000000012</v>
      </c>
      <c r="F29" s="117">
        <v>6.2240361886194711</v>
      </c>
    </row>
    <row r="30" spans="1:6" x14ac:dyDescent="0.2">
      <c r="A30" s="95">
        <v>2012</v>
      </c>
      <c r="B30" s="116">
        <v>15997</v>
      </c>
      <c r="C30" s="116">
        <v>218956.59</v>
      </c>
      <c r="D30" s="116">
        <v>83059.850000000006</v>
      </c>
      <c r="E30" s="116">
        <v>135896.74</v>
      </c>
      <c r="F30" s="117">
        <v>13.687353253735075</v>
      </c>
    </row>
    <row r="31" spans="1:6" x14ac:dyDescent="0.2">
      <c r="A31" s="72">
        <v>2013</v>
      </c>
      <c r="B31" s="116">
        <v>10797</v>
      </c>
      <c r="C31" s="116">
        <v>61690.61</v>
      </c>
      <c r="D31" s="116">
        <v>17704.259999999998</v>
      </c>
      <c r="E31" s="116">
        <v>43986.350000000006</v>
      </c>
      <c r="F31" s="117">
        <v>5.7136806520329726</v>
      </c>
    </row>
    <row r="32" spans="1:6" x14ac:dyDescent="0.2">
      <c r="A32" s="72">
        <v>2014</v>
      </c>
      <c r="B32" s="116">
        <v>9806</v>
      </c>
      <c r="C32" s="116">
        <v>48717.83</v>
      </c>
      <c r="D32" s="116">
        <v>8283.7999999999993</v>
      </c>
      <c r="E32" s="116">
        <v>40434.03</v>
      </c>
      <c r="F32" s="117">
        <v>4.9681654089333067</v>
      </c>
    </row>
    <row r="33" spans="1:7" x14ac:dyDescent="0.2">
      <c r="A33" s="72">
        <v>2015</v>
      </c>
      <c r="B33" s="116">
        <v>11953</v>
      </c>
      <c r="C33" s="116">
        <v>111396</v>
      </c>
      <c r="D33" s="116">
        <v>33620.559999999998</v>
      </c>
      <c r="E33" s="116">
        <v>77775.44</v>
      </c>
      <c r="F33" s="117">
        <v>9.3195013804065923</v>
      </c>
    </row>
    <row r="34" spans="1:7" ht="13.5" thickBot="1" x14ac:dyDescent="0.25">
      <c r="A34" s="118">
        <v>2016</v>
      </c>
      <c r="B34" s="119">
        <v>8817</v>
      </c>
      <c r="C34" s="119">
        <v>65817</v>
      </c>
      <c r="D34" s="119">
        <v>23174</v>
      </c>
      <c r="E34" s="119">
        <v>42643</v>
      </c>
      <c r="F34" s="120">
        <v>7.5</v>
      </c>
    </row>
    <row r="35" spans="1:7" ht="18" customHeight="1" x14ac:dyDescent="0.2">
      <c r="A35" s="256"/>
      <c r="B35" s="256"/>
    </row>
    <row r="36" spans="1:7" ht="31.5" customHeight="1" x14ac:dyDescent="0.2">
      <c r="A36" s="263" t="s">
        <v>197</v>
      </c>
      <c r="B36" s="263"/>
      <c r="C36" s="263"/>
      <c r="D36" s="263"/>
      <c r="E36" s="263"/>
      <c r="F36" s="263"/>
    </row>
    <row r="37" spans="1:7" x14ac:dyDescent="0.2">
      <c r="A37" s="267"/>
      <c r="B37" s="267"/>
      <c r="C37" s="267"/>
      <c r="D37" s="267"/>
      <c r="E37" s="267"/>
      <c r="F37" s="267"/>
      <c r="G37" s="267"/>
    </row>
  </sheetData>
  <mergeCells count="9">
    <mergeCell ref="A36:F36"/>
    <mergeCell ref="A37:G37"/>
    <mergeCell ref="C6:F6"/>
    <mergeCell ref="A1:F1"/>
    <mergeCell ref="A3:F3"/>
    <mergeCell ref="A4:F4"/>
    <mergeCell ref="A35:B35"/>
    <mergeCell ref="B6:B7"/>
    <mergeCell ref="A6:A7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A1:K32"/>
  <sheetViews>
    <sheetView tabSelected="1" view="pageBreakPreview" zoomScale="93" zoomScaleNormal="75" zoomScaleSheetLayoutView="93" workbookViewId="0">
      <selection activeCell="D13" sqref="D13"/>
    </sheetView>
  </sheetViews>
  <sheetFormatPr baseColWidth="10" defaultRowHeight="12.75" x14ac:dyDescent="0.2"/>
  <cols>
    <col min="1" max="1" width="12.7109375" customWidth="1"/>
    <col min="2" max="11" width="14.42578125" customWidth="1"/>
  </cols>
  <sheetData>
    <row r="1" spans="1:11" ht="18" x14ac:dyDescent="0.2">
      <c r="A1" s="276" t="s">
        <v>5</v>
      </c>
      <c r="B1" s="276"/>
      <c r="C1" s="276"/>
      <c r="D1" s="276"/>
      <c r="E1" s="276"/>
      <c r="F1" s="276"/>
      <c r="G1" s="276"/>
      <c r="H1" s="276"/>
      <c r="I1" s="276"/>
      <c r="J1" s="320"/>
      <c r="K1" s="320"/>
    </row>
    <row r="3" spans="1:11" ht="15" x14ac:dyDescent="0.2">
      <c r="A3" s="278" t="s">
        <v>126</v>
      </c>
      <c r="B3" s="278"/>
      <c r="C3" s="278"/>
      <c r="D3" s="278"/>
      <c r="E3" s="278"/>
      <c r="F3" s="278"/>
      <c r="G3" s="278"/>
      <c r="H3" s="278"/>
      <c r="I3" s="278"/>
      <c r="J3" s="321"/>
      <c r="K3" s="321"/>
    </row>
    <row r="4" spans="1:11" ht="13.5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43.5" customHeight="1" thickBot="1" x14ac:dyDescent="0.25">
      <c r="A5" s="29" t="s">
        <v>6</v>
      </c>
      <c r="B5" s="48" t="s">
        <v>39</v>
      </c>
      <c r="C5" s="48" t="s">
        <v>41</v>
      </c>
      <c r="D5" s="48" t="s">
        <v>40</v>
      </c>
      <c r="E5" s="48" t="s">
        <v>42</v>
      </c>
      <c r="F5" s="48" t="s">
        <v>43</v>
      </c>
      <c r="G5" s="48" t="s">
        <v>128</v>
      </c>
      <c r="H5" s="48" t="s">
        <v>129</v>
      </c>
      <c r="I5" s="48" t="s">
        <v>130</v>
      </c>
      <c r="J5" s="49" t="s">
        <v>44</v>
      </c>
      <c r="K5" s="49" t="s">
        <v>7</v>
      </c>
    </row>
    <row r="6" spans="1:11" x14ac:dyDescent="0.2">
      <c r="A6" s="71">
        <v>1995</v>
      </c>
      <c r="B6" s="142">
        <v>22</v>
      </c>
      <c r="C6" s="142">
        <v>7</v>
      </c>
      <c r="D6" s="142">
        <v>8</v>
      </c>
      <c r="E6" s="142">
        <v>7</v>
      </c>
      <c r="F6" s="142" t="s">
        <v>256</v>
      </c>
      <c r="G6" s="142">
        <v>19</v>
      </c>
      <c r="H6" s="142" t="s">
        <v>256</v>
      </c>
      <c r="I6" s="142" t="s">
        <v>256</v>
      </c>
      <c r="J6" s="143">
        <v>19</v>
      </c>
      <c r="K6" s="144">
        <v>82</v>
      </c>
    </row>
    <row r="7" spans="1:11" x14ac:dyDescent="0.2">
      <c r="A7" s="72">
        <v>1996</v>
      </c>
      <c r="B7" s="40">
        <v>110</v>
      </c>
      <c r="C7" s="40">
        <v>8</v>
      </c>
      <c r="D7" s="40">
        <v>1</v>
      </c>
      <c r="E7" s="40">
        <v>1</v>
      </c>
      <c r="F7" s="40">
        <v>2</v>
      </c>
      <c r="G7" s="40">
        <v>13</v>
      </c>
      <c r="H7" s="40" t="s">
        <v>256</v>
      </c>
      <c r="I7" s="40" t="s">
        <v>256</v>
      </c>
      <c r="J7" s="145">
        <v>13</v>
      </c>
      <c r="K7" s="112">
        <v>148</v>
      </c>
    </row>
    <row r="8" spans="1:11" x14ac:dyDescent="0.2">
      <c r="A8" s="72">
        <v>1997</v>
      </c>
      <c r="B8" s="40">
        <v>40</v>
      </c>
      <c r="C8" s="40">
        <v>2</v>
      </c>
      <c r="D8" s="40">
        <v>4</v>
      </c>
      <c r="E8" s="40" t="s">
        <v>256</v>
      </c>
      <c r="F8" s="40">
        <v>5</v>
      </c>
      <c r="G8" s="40">
        <v>14</v>
      </c>
      <c r="H8" s="40" t="s">
        <v>256</v>
      </c>
      <c r="I8" s="40" t="s">
        <v>256</v>
      </c>
      <c r="J8" s="145">
        <v>13</v>
      </c>
      <c r="K8" s="112">
        <v>78</v>
      </c>
    </row>
    <row r="9" spans="1:11" x14ac:dyDescent="0.2">
      <c r="A9" s="72">
        <v>1998</v>
      </c>
      <c r="B9" s="40" t="s">
        <v>256</v>
      </c>
      <c r="C9" s="40" t="s">
        <v>256</v>
      </c>
      <c r="D9" s="40">
        <v>4</v>
      </c>
      <c r="E9" s="40" t="s">
        <v>256</v>
      </c>
      <c r="F9" s="40">
        <v>1</v>
      </c>
      <c r="G9" s="40">
        <v>2</v>
      </c>
      <c r="H9" s="40" t="s">
        <v>256</v>
      </c>
      <c r="I9" s="40" t="s">
        <v>256</v>
      </c>
      <c r="J9" s="145">
        <v>36</v>
      </c>
      <c r="K9" s="112">
        <v>43</v>
      </c>
    </row>
    <row r="10" spans="1:11" x14ac:dyDescent="0.2">
      <c r="A10" s="72">
        <v>1999</v>
      </c>
      <c r="B10" s="40">
        <v>5</v>
      </c>
      <c r="C10" s="40" t="s">
        <v>256</v>
      </c>
      <c r="D10" s="40">
        <v>8</v>
      </c>
      <c r="E10" s="40" t="s">
        <v>256</v>
      </c>
      <c r="F10" s="40" t="s">
        <v>256</v>
      </c>
      <c r="G10" s="40">
        <v>20</v>
      </c>
      <c r="H10" s="40">
        <v>1</v>
      </c>
      <c r="I10" s="40" t="s">
        <v>256</v>
      </c>
      <c r="J10" s="145">
        <v>17</v>
      </c>
      <c r="K10" s="112">
        <v>51</v>
      </c>
    </row>
    <row r="11" spans="1:11" x14ac:dyDescent="0.2">
      <c r="A11" s="72">
        <v>2000</v>
      </c>
      <c r="B11" s="40">
        <v>14</v>
      </c>
      <c r="C11" s="40" t="s">
        <v>256</v>
      </c>
      <c r="D11" s="40">
        <v>6</v>
      </c>
      <c r="E11" s="40">
        <v>4</v>
      </c>
      <c r="F11" s="40">
        <v>2</v>
      </c>
      <c r="G11" s="40">
        <v>28</v>
      </c>
      <c r="H11" s="40" t="s">
        <v>256</v>
      </c>
      <c r="I11" s="40" t="s">
        <v>256</v>
      </c>
      <c r="J11" s="145">
        <v>37</v>
      </c>
      <c r="K11" s="112">
        <v>91</v>
      </c>
    </row>
    <row r="12" spans="1:11" x14ac:dyDescent="0.2">
      <c r="A12" s="72">
        <v>2001</v>
      </c>
      <c r="B12" s="40">
        <v>9</v>
      </c>
      <c r="C12" s="40">
        <v>1</v>
      </c>
      <c r="D12" s="40">
        <v>1</v>
      </c>
      <c r="E12" s="40">
        <v>2</v>
      </c>
      <c r="F12" s="40">
        <v>4</v>
      </c>
      <c r="G12" s="40">
        <v>17</v>
      </c>
      <c r="H12" s="40" t="s">
        <v>256</v>
      </c>
      <c r="I12" s="40" t="s">
        <v>256</v>
      </c>
      <c r="J12" s="145">
        <v>27</v>
      </c>
      <c r="K12" s="112">
        <v>61</v>
      </c>
    </row>
    <row r="13" spans="1:11" x14ac:dyDescent="0.2">
      <c r="A13" s="72">
        <v>2002</v>
      </c>
      <c r="B13" s="40">
        <v>13</v>
      </c>
      <c r="C13" s="40">
        <v>1</v>
      </c>
      <c r="D13" s="40">
        <v>6</v>
      </c>
      <c r="E13" s="40">
        <v>4</v>
      </c>
      <c r="F13" s="40" t="s">
        <v>256</v>
      </c>
      <c r="G13" s="40">
        <v>12</v>
      </c>
      <c r="H13" s="40" t="s">
        <v>256</v>
      </c>
      <c r="I13" s="40" t="s">
        <v>256</v>
      </c>
      <c r="J13" s="145">
        <v>15</v>
      </c>
      <c r="K13" s="112">
        <v>51</v>
      </c>
    </row>
    <row r="14" spans="1:11" x14ac:dyDescent="0.2">
      <c r="A14" s="72">
        <v>2003</v>
      </c>
      <c r="B14" s="40">
        <v>9</v>
      </c>
      <c r="C14" s="40">
        <v>2</v>
      </c>
      <c r="D14" s="40">
        <v>11</v>
      </c>
      <c r="E14" s="40">
        <v>4</v>
      </c>
      <c r="F14" s="40" t="s">
        <v>256</v>
      </c>
      <c r="G14" s="40">
        <v>8</v>
      </c>
      <c r="H14" s="40">
        <v>60</v>
      </c>
      <c r="I14" s="40" t="s">
        <v>256</v>
      </c>
      <c r="J14" s="145">
        <v>5</v>
      </c>
      <c r="K14" s="112">
        <v>99</v>
      </c>
    </row>
    <row r="15" spans="1:11" x14ac:dyDescent="0.2">
      <c r="A15" s="72">
        <v>2004</v>
      </c>
      <c r="B15" s="40">
        <v>7</v>
      </c>
      <c r="C15" s="40" t="s">
        <v>256</v>
      </c>
      <c r="D15" s="40">
        <v>4</v>
      </c>
      <c r="E15" s="40">
        <v>5</v>
      </c>
      <c r="F15" s="40">
        <v>3</v>
      </c>
      <c r="G15" s="40">
        <v>6</v>
      </c>
      <c r="H15" s="40">
        <v>25</v>
      </c>
      <c r="I15" s="40" t="s">
        <v>256</v>
      </c>
      <c r="J15" s="145">
        <v>20</v>
      </c>
      <c r="K15" s="112">
        <v>70</v>
      </c>
    </row>
    <row r="16" spans="1:11" x14ac:dyDescent="0.2">
      <c r="A16" s="72">
        <v>2005</v>
      </c>
      <c r="B16" s="40">
        <v>8</v>
      </c>
      <c r="C16" s="40" t="s">
        <v>256</v>
      </c>
      <c r="D16" s="40">
        <v>19</v>
      </c>
      <c r="E16" s="40">
        <v>1</v>
      </c>
      <c r="F16" s="40">
        <v>3</v>
      </c>
      <c r="G16" s="40">
        <v>8</v>
      </c>
      <c r="H16" s="40">
        <v>9</v>
      </c>
      <c r="I16" s="40" t="s">
        <v>256</v>
      </c>
      <c r="J16" s="145" t="s">
        <v>127</v>
      </c>
      <c r="K16" s="112">
        <v>48</v>
      </c>
    </row>
    <row r="17" spans="1:11" x14ac:dyDescent="0.2">
      <c r="A17" s="72">
        <v>2006</v>
      </c>
      <c r="B17" s="40">
        <v>9</v>
      </c>
      <c r="C17" s="40">
        <v>5</v>
      </c>
      <c r="D17" s="40">
        <v>8</v>
      </c>
      <c r="E17" s="40" t="s">
        <v>256</v>
      </c>
      <c r="F17" s="40" t="s">
        <v>256</v>
      </c>
      <c r="G17" s="40">
        <v>9</v>
      </c>
      <c r="H17" s="40">
        <v>23</v>
      </c>
      <c r="I17" s="40" t="s">
        <v>256</v>
      </c>
      <c r="J17" s="145" t="s">
        <v>127</v>
      </c>
      <c r="K17" s="112">
        <v>54</v>
      </c>
    </row>
    <row r="18" spans="1:11" x14ac:dyDescent="0.2">
      <c r="A18" s="72">
        <v>2007</v>
      </c>
      <c r="B18" s="40">
        <v>11</v>
      </c>
      <c r="C18" s="40">
        <v>2</v>
      </c>
      <c r="D18" s="40">
        <v>1</v>
      </c>
      <c r="E18" s="40" t="s">
        <v>256</v>
      </c>
      <c r="F18" s="40" t="s">
        <v>256</v>
      </c>
      <c r="G18" s="40">
        <v>3</v>
      </c>
      <c r="H18" s="40">
        <v>9</v>
      </c>
      <c r="I18" s="40" t="s">
        <v>256</v>
      </c>
      <c r="J18" s="145">
        <v>2</v>
      </c>
      <c r="K18" s="112">
        <v>28</v>
      </c>
    </row>
    <row r="19" spans="1:11" x14ac:dyDescent="0.2">
      <c r="A19" s="72">
        <v>2008</v>
      </c>
      <c r="B19" s="40">
        <v>6</v>
      </c>
      <c r="C19" s="40">
        <v>1</v>
      </c>
      <c r="D19" s="40">
        <v>1</v>
      </c>
      <c r="E19" s="40">
        <v>4</v>
      </c>
      <c r="F19" s="40" t="s">
        <v>256</v>
      </c>
      <c r="G19" s="40">
        <v>4</v>
      </c>
      <c r="H19" s="40">
        <v>3</v>
      </c>
      <c r="I19" s="40" t="s">
        <v>256</v>
      </c>
      <c r="J19" s="145">
        <v>5</v>
      </c>
      <c r="K19" s="112">
        <v>24</v>
      </c>
    </row>
    <row r="20" spans="1:11" x14ac:dyDescent="0.2">
      <c r="A20" s="72">
        <v>2009</v>
      </c>
      <c r="B20" s="40">
        <v>6</v>
      </c>
      <c r="C20" s="40">
        <v>2</v>
      </c>
      <c r="D20" s="40">
        <v>11</v>
      </c>
      <c r="E20" s="40">
        <v>3</v>
      </c>
      <c r="F20" s="40">
        <v>1</v>
      </c>
      <c r="G20" s="40">
        <v>12</v>
      </c>
      <c r="H20" s="40">
        <v>6</v>
      </c>
      <c r="I20" s="40" t="s">
        <v>256</v>
      </c>
      <c r="J20" s="146">
        <v>2</v>
      </c>
      <c r="K20" s="112">
        <v>43</v>
      </c>
    </row>
    <row r="21" spans="1:11" x14ac:dyDescent="0.2">
      <c r="A21" s="72">
        <v>2010</v>
      </c>
      <c r="B21" s="40">
        <v>12</v>
      </c>
      <c r="C21" s="40">
        <v>2</v>
      </c>
      <c r="D21" s="40">
        <v>9</v>
      </c>
      <c r="E21" s="40">
        <v>11</v>
      </c>
      <c r="F21" s="40">
        <v>1</v>
      </c>
      <c r="G21" s="40">
        <v>6</v>
      </c>
      <c r="H21" s="40">
        <v>16</v>
      </c>
      <c r="I21" s="40" t="s">
        <v>256</v>
      </c>
      <c r="J21" s="145">
        <v>5</v>
      </c>
      <c r="K21" s="112">
        <v>62</v>
      </c>
    </row>
    <row r="22" spans="1:11" x14ac:dyDescent="0.2">
      <c r="A22" s="72">
        <v>2011</v>
      </c>
      <c r="B22" s="40">
        <v>9</v>
      </c>
      <c r="C22" s="40">
        <v>3</v>
      </c>
      <c r="D22" s="40">
        <v>12</v>
      </c>
      <c r="E22" s="40">
        <v>2</v>
      </c>
      <c r="F22" s="40">
        <v>1</v>
      </c>
      <c r="G22" s="40">
        <v>2</v>
      </c>
      <c r="H22" s="40">
        <v>6</v>
      </c>
      <c r="I22" s="40">
        <v>9</v>
      </c>
      <c r="J22" s="145">
        <v>2</v>
      </c>
      <c r="K22" s="112">
        <v>46</v>
      </c>
    </row>
    <row r="23" spans="1:11" x14ac:dyDescent="0.2">
      <c r="A23" s="72">
        <v>2012</v>
      </c>
      <c r="B23" s="40">
        <v>15</v>
      </c>
      <c r="C23" s="40" t="s">
        <v>256</v>
      </c>
      <c r="D23" s="40">
        <v>10</v>
      </c>
      <c r="E23" s="40" t="s">
        <v>256</v>
      </c>
      <c r="F23" s="40" t="s">
        <v>256</v>
      </c>
      <c r="G23" s="40">
        <v>1</v>
      </c>
      <c r="H23" s="40">
        <v>6</v>
      </c>
      <c r="I23" s="40" t="s">
        <v>256</v>
      </c>
      <c r="J23" s="145">
        <v>7</v>
      </c>
      <c r="K23" s="112">
        <v>39</v>
      </c>
    </row>
    <row r="24" spans="1:11" x14ac:dyDescent="0.2">
      <c r="A24" s="72">
        <v>2013</v>
      </c>
      <c r="B24" s="40">
        <v>5</v>
      </c>
      <c r="C24" s="40">
        <v>2</v>
      </c>
      <c r="D24" s="40">
        <v>1</v>
      </c>
      <c r="E24" s="40">
        <v>4</v>
      </c>
      <c r="F24" s="40" t="s">
        <v>256</v>
      </c>
      <c r="G24" s="40">
        <v>7</v>
      </c>
      <c r="H24" s="40">
        <v>4</v>
      </c>
      <c r="I24" s="40" t="s">
        <v>256</v>
      </c>
      <c r="J24" s="145">
        <v>9</v>
      </c>
      <c r="K24" s="112">
        <v>32</v>
      </c>
    </row>
    <row r="25" spans="1:11" x14ac:dyDescent="0.2">
      <c r="A25" s="72">
        <v>2014</v>
      </c>
      <c r="B25" s="40">
        <v>2</v>
      </c>
      <c r="C25" s="40" t="s">
        <v>256</v>
      </c>
      <c r="D25" s="40">
        <v>4</v>
      </c>
      <c r="E25" s="40" t="s">
        <v>256</v>
      </c>
      <c r="F25" s="40" t="s">
        <v>256</v>
      </c>
      <c r="G25" s="40">
        <v>5</v>
      </c>
      <c r="H25" s="40" t="s">
        <v>256</v>
      </c>
      <c r="I25" s="40" t="s">
        <v>256</v>
      </c>
      <c r="J25" s="145">
        <v>18</v>
      </c>
      <c r="K25" s="112">
        <v>29</v>
      </c>
    </row>
    <row r="26" spans="1:11" x14ac:dyDescent="0.2">
      <c r="A26" s="72">
        <v>2015</v>
      </c>
      <c r="B26" s="40">
        <v>17</v>
      </c>
      <c r="C26" s="40" t="s">
        <v>256</v>
      </c>
      <c r="D26" s="40">
        <v>3</v>
      </c>
      <c r="E26" s="40">
        <v>1</v>
      </c>
      <c r="F26" s="40" t="s">
        <v>256</v>
      </c>
      <c r="G26" s="40">
        <v>3</v>
      </c>
      <c r="H26" s="40">
        <v>33</v>
      </c>
      <c r="I26" s="40" t="s">
        <v>256</v>
      </c>
      <c r="J26" s="145">
        <v>2</v>
      </c>
      <c r="K26" s="112">
        <v>59</v>
      </c>
    </row>
    <row r="27" spans="1:11" x14ac:dyDescent="0.2">
      <c r="A27" s="72">
        <v>2016</v>
      </c>
      <c r="B27" s="40">
        <v>10</v>
      </c>
      <c r="C27" s="40">
        <v>3</v>
      </c>
      <c r="D27" s="40">
        <v>1</v>
      </c>
      <c r="E27" s="40">
        <v>1</v>
      </c>
      <c r="F27" s="40">
        <v>2</v>
      </c>
      <c r="G27" s="40">
        <v>1</v>
      </c>
      <c r="H27" s="40">
        <v>8</v>
      </c>
      <c r="I27" s="40" t="s">
        <v>256</v>
      </c>
      <c r="J27" s="145">
        <v>4</v>
      </c>
      <c r="K27" s="112">
        <v>30</v>
      </c>
    </row>
    <row r="28" spans="1:11" x14ac:dyDescent="0.2">
      <c r="A28" s="72"/>
      <c r="B28" s="40"/>
      <c r="C28" s="40"/>
      <c r="D28" s="40"/>
      <c r="E28" s="40"/>
      <c r="F28" s="40"/>
      <c r="G28" s="40"/>
      <c r="H28" s="40"/>
      <c r="I28" s="40"/>
      <c r="J28" s="145"/>
      <c r="K28" s="145"/>
    </row>
    <row r="29" spans="1:11" s="1" customFormat="1" ht="20.25" customHeight="1" thickBot="1" x14ac:dyDescent="0.25">
      <c r="A29" s="185" t="s">
        <v>9</v>
      </c>
      <c r="B29" s="147">
        <v>339</v>
      </c>
      <c r="C29" s="147">
        <v>41</v>
      </c>
      <c r="D29" s="147">
        <v>133</v>
      </c>
      <c r="E29" s="147">
        <v>54</v>
      </c>
      <c r="F29" s="147">
        <v>25</v>
      </c>
      <c r="G29" s="147">
        <v>200</v>
      </c>
      <c r="H29" s="147">
        <v>209</v>
      </c>
      <c r="I29" s="147">
        <v>9</v>
      </c>
      <c r="J29" s="147">
        <v>258</v>
      </c>
      <c r="K29" s="148">
        <v>1268</v>
      </c>
    </row>
    <row r="30" spans="1:11" ht="18.75" customHeight="1" x14ac:dyDescent="0.2">
      <c r="A30" s="18" t="s">
        <v>74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8.75" customHeight="1" x14ac:dyDescent="0.2">
      <c r="A31" t="s">
        <v>131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67" t="s">
        <v>56</v>
      </c>
      <c r="B32" s="267"/>
      <c r="C32" s="267"/>
      <c r="D32" s="267"/>
    </row>
  </sheetData>
  <mergeCells count="3">
    <mergeCell ref="A1:K1"/>
    <mergeCell ref="A3:K3"/>
    <mergeCell ref="A32:D32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1:F28"/>
  <sheetViews>
    <sheetView tabSelected="1" view="pageBreakPreview" zoomScale="75" zoomScaleNormal="100" workbookViewId="0">
      <selection activeCell="D13" sqref="D13"/>
    </sheetView>
  </sheetViews>
  <sheetFormatPr baseColWidth="10" defaultColWidth="23.28515625" defaultRowHeight="12.75" x14ac:dyDescent="0.2"/>
  <cols>
    <col min="1" max="1" width="28.85546875" customWidth="1"/>
    <col min="2" max="2" width="30.42578125" customWidth="1"/>
    <col min="3" max="3" width="28.42578125" customWidth="1"/>
    <col min="4" max="4" width="29" customWidth="1"/>
    <col min="5" max="5" width="11.7109375" customWidth="1"/>
  </cols>
  <sheetData>
    <row r="1" spans="1:6" ht="18" x14ac:dyDescent="0.2">
      <c r="A1" s="276" t="s">
        <v>5</v>
      </c>
      <c r="B1" s="276"/>
      <c r="C1" s="276"/>
      <c r="D1" s="276"/>
    </row>
    <row r="3" spans="1:6" ht="15" customHeight="1" x14ac:dyDescent="0.2">
      <c r="A3" s="253" t="s">
        <v>198</v>
      </c>
      <c r="B3" s="253"/>
      <c r="C3" s="253"/>
      <c r="D3" s="253"/>
    </row>
    <row r="4" spans="1:6" ht="13.5" thickBot="1" x14ac:dyDescent="0.25">
      <c r="A4" s="9"/>
      <c r="B4" s="2"/>
      <c r="C4" s="2"/>
      <c r="D4" s="2"/>
    </row>
    <row r="5" spans="1:6" ht="38.25" customHeight="1" x14ac:dyDescent="0.2">
      <c r="A5" s="322" t="s">
        <v>111</v>
      </c>
      <c r="B5" s="324" t="s">
        <v>252</v>
      </c>
      <c r="C5" s="325"/>
      <c r="D5" s="325"/>
      <c r="F5" s="313"/>
    </row>
    <row r="6" spans="1:6" ht="36" customHeight="1" thickBot="1" x14ac:dyDescent="0.25">
      <c r="A6" s="323"/>
      <c r="B6" s="149" t="s">
        <v>199</v>
      </c>
      <c r="C6" s="149" t="s">
        <v>200</v>
      </c>
      <c r="D6" s="174" t="s">
        <v>201</v>
      </c>
      <c r="F6" s="313"/>
    </row>
    <row r="7" spans="1:6" x14ac:dyDescent="0.2">
      <c r="A7" s="58" t="s">
        <v>112</v>
      </c>
      <c r="B7" s="150">
        <v>5.8725478735846171</v>
      </c>
      <c r="C7" s="150">
        <v>22.572527439695143</v>
      </c>
      <c r="D7" s="175">
        <v>-14.731223886086729</v>
      </c>
    </row>
    <row r="8" spans="1:6" x14ac:dyDescent="0.2">
      <c r="A8" s="59" t="s">
        <v>64</v>
      </c>
      <c r="B8" s="151">
        <v>6.2160063327156578</v>
      </c>
      <c r="C8" s="151">
        <v>3.841407022942251</v>
      </c>
      <c r="D8" s="176">
        <v>10.140486729976443</v>
      </c>
    </row>
    <row r="9" spans="1:6" x14ac:dyDescent="0.2">
      <c r="A9" s="59" t="s">
        <v>61</v>
      </c>
      <c r="B9" s="151">
        <v>66.964464972749781</v>
      </c>
      <c r="C9" s="151">
        <v>61.372437228400265</v>
      </c>
      <c r="D9" s="176">
        <v>75.478479715563111</v>
      </c>
    </row>
    <row r="10" spans="1:6" x14ac:dyDescent="0.2">
      <c r="A10" s="59" t="s">
        <v>113</v>
      </c>
      <c r="B10" s="151">
        <v>-7.440222281130656</v>
      </c>
      <c r="C10" s="151">
        <v>4.4431941273240598</v>
      </c>
      <c r="D10" s="176">
        <v>-29.375462702180741</v>
      </c>
    </row>
    <row r="11" spans="1:6" x14ac:dyDescent="0.2">
      <c r="A11" s="59" t="s">
        <v>69</v>
      </c>
      <c r="B11" s="151">
        <v>8.4327250305671289</v>
      </c>
      <c r="C11" s="151">
        <v>29.592235601666903</v>
      </c>
      <c r="D11" s="176">
        <v>-9.015646858499121</v>
      </c>
    </row>
    <row r="12" spans="1:6" x14ac:dyDescent="0.2">
      <c r="A12" s="59" t="s">
        <v>21</v>
      </c>
      <c r="B12" s="151">
        <v>0.15148826788319536</v>
      </c>
      <c r="C12" s="151">
        <v>11.045500984475041</v>
      </c>
      <c r="D12" s="176">
        <v>-18.448270180721078</v>
      </c>
    </row>
    <row r="13" spans="1:6" x14ac:dyDescent="0.2">
      <c r="A13" s="59" t="s">
        <v>58</v>
      </c>
      <c r="B13" s="151">
        <v>10.925882919366117</v>
      </c>
      <c r="C13" s="151">
        <v>12.085095606820802</v>
      </c>
      <c r="D13" s="176">
        <v>9.3414604769357386</v>
      </c>
    </row>
    <row r="14" spans="1:6" x14ac:dyDescent="0.2">
      <c r="A14" s="59" t="s">
        <v>72</v>
      </c>
      <c r="B14" s="151">
        <v>15.03978898465202</v>
      </c>
      <c r="C14" s="151">
        <v>25.041704264402437</v>
      </c>
      <c r="D14" s="176">
        <v>4.0748746107094336</v>
      </c>
    </row>
    <row r="15" spans="1:6" x14ac:dyDescent="0.2">
      <c r="A15" s="59" t="s">
        <v>67</v>
      </c>
      <c r="B15" s="151">
        <v>-0.11303467614746382</v>
      </c>
      <c r="C15" s="151">
        <v>8.9520022667215642</v>
      </c>
      <c r="D15" s="176">
        <v>-13.179601913896029</v>
      </c>
    </row>
    <row r="16" spans="1:6" x14ac:dyDescent="0.2">
      <c r="A16" s="59" t="s">
        <v>66</v>
      </c>
      <c r="B16" s="151">
        <v>7.7839755992895174</v>
      </c>
      <c r="C16" s="151">
        <v>15.919572552877691</v>
      </c>
      <c r="D16" s="176">
        <v>-3.8360579016617642</v>
      </c>
    </row>
    <row r="17" spans="1:4" x14ac:dyDescent="0.2">
      <c r="A17" s="59" t="s">
        <v>63</v>
      </c>
      <c r="B17" s="151">
        <v>40.401666881489753</v>
      </c>
      <c r="C17" s="151">
        <v>46.469615147804561</v>
      </c>
      <c r="D17" s="176">
        <v>29.999778229488612</v>
      </c>
    </row>
    <row r="18" spans="1:4" x14ac:dyDescent="0.2">
      <c r="A18" s="59" t="s">
        <v>60</v>
      </c>
      <c r="B18" s="151">
        <v>36.744615639852334</v>
      </c>
      <c r="C18" s="151">
        <v>39.15044677456175</v>
      </c>
      <c r="D18" s="176">
        <v>33.715453832193717</v>
      </c>
    </row>
    <row r="19" spans="1:4" x14ac:dyDescent="0.2">
      <c r="A19" s="59" t="s">
        <v>114</v>
      </c>
      <c r="B19" s="151">
        <v>1.0854660497236899</v>
      </c>
      <c r="C19" s="151">
        <v>11.592935407770389</v>
      </c>
      <c r="D19" s="176">
        <v>-11.02813462668434</v>
      </c>
    </row>
    <row r="20" spans="1:4" x14ac:dyDescent="0.2">
      <c r="A20" s="59" t="s">
        <v>115</v>
      </c>
      <c r="B20" s="151">
        <v>31.274687534517376</v>
      </c>
      <c r="C20" s="151">
        <v>56.981214374542077</v>
      </c>
      <c r="D20" s="176">
        <v>13.408851050093812</v>
      </c>
    </row>
    <row r="21" spans="1:4" x14ac:dyDescent="0.2">
      <c r="A21" s="59" t="s">
        <v>65</v>
      </c>
      <c r="B21" s="151">
        <v>7.2253067073789188</v>
      </c>
      <c r="C21" s="151">
        <v>9.2426653143829878</v>
      </c>
      <c r="D21" s="176">
        <v>4.5867808036209983</v>
      </c>
    </row>
    <row r="22" spans="1:4" x14ac:dyDescent="0.2">
      <c r="A22" s="59" t="s">
        <v>116</v>
      </c>
      <c r="B22" s="151">
        <v>-13.857140187614457</v>
      </c>
      <c r="C22" s="151">
        <v>12.838837516512545</v>
      </c>
      <c r="D22" s="176">
        <v>-52.935036832412521</v>
      </c>
    </row>
    <row r="23" spans="1:4" x14ac:dyDescent="0.2">
      <c r="A23" s="59" t="s">
        <v>117</v>
      </c>
      <c r="B23" s="151">
        <v>12.30579713435819</v>
      </c>
      <c r="C23" s="151">
        <v>18.373062630290942</v>
      </c>
      <c r="D23" s="176">
        <v>-6.0507312614259616</v>
      </c>
    </row>
    <row r="24" spans="1:4" ht="13.5" thickBot="1" x14ac:dyDescent="0.25">
      <c r="A24" s="152" t="s">
        <v>118</v>
      </c>
      <c r="B24" s="201">
        <v>11.090943839145536</v>
      </c>
      <c r="C24" s="201">
        <v>20.140644560427063</v>
      </c>
      <c r="D24" s="244">
        <v>-0.42286106763754716</v>
      </c>
    </row>
    <row r="25" spans="1:4" ht="18.75" customHeight="1" x14ac:dyDescent="0.2">
      <c r="A25" s="267"/>
      <c r="B25" s="267"/>
      <c r="C25" s="267"/>
      <c r="D25" s="267"/>
    </row>
    <row r="26" spans="1:4" x14ac:dyDescent="0.2">
      <c r="A26" s="267" t="s">
        <v>77</v>
      </c>
      <c r="B26" s="267"/>
      <c r="C26" s="267"/>
      <c r="D26" s="267"/>
    </row>
    <row r="27" spans="1:4" x14ac:dyDescent="0.2">
      <c r="A27" s="130" t="s">
        <v>253</v>
      </c>
    </row>
    <row r="28" spans="1:4" x14ac:dyDescent="0.2">
      <c r="A28" t="s">
        <v>202</v>
      </c>
    </row>
  </sheetData>
  <mergeCells count="7">
    <mergeCell ref="F5:F6"/>
    <mergeCell ref="A25:D25"/>
    <mergeCell ref="A26:D26"/>
    <mergeCell ref="A1:D1"/>
    <mergeCell ref="A5:A6"/>
    <mergeCell ref="A3:D3"/>
    <mergeCell ref="B5:D5"/>
  </mergeCells>
  <phoneticPr fontId="6" type="noConversion"/>
  <printOptions horizontalCentered="1"/>
  <pageMargins left="0.78740157480314965" right="0.78740157480314965" top="0.98425196850393704" bottom="0.98425196850393704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  <pageSetUpPr fitToPage="1"/>
  </sheetPr>
  <dimension ref="A1:K38"/>
  <sheetViews>
    <sheetView tabSelected="1" view="pageBreakPreview" zoomScale="85" zoomScaleNormal="100" zoomScaleSheetLayoutView="85" workbookViewId="0">
      <selection activeCell="D13" sqref="D13"/>
    </sheetView>
  </sheetViews>
  <sheetFormatPr baseColWidth="10" defaultColWidth="9.140625" defaultRowHeight="12.75" x14ac:dyDescent="0.2"/>
  <cols>
    <col min="1" max="1" width="15.28515625" customWidth="1"/>
    <col min="2" max="2" width="22.85546875" customWidth="1"/>
    <col min="3" max="3" width="10.5703125" customWidth="1"/>
    <col min="4" max="4" width="24.140625" customWidth="1"/>
    <col min="5" max="5" width="10.5703125" customWidth="1"/>
    <col min="6" max="6" width="7.140625" customWidth="1"/>
  </cols>
  <sheetData>
    <row r="1" spans="1:7" ht="18" customHeight="1" x14ac:dyDescent="0.2">
      <c r="A1" s="254" t="s">
        <v>5</v>
      </c>
      <c r="B1" s="254"/>
      <c r="C1" s="254"/>
      <c r="D1" s="254"/>
      <c r="E1" s="254"/>
      <c r="F1" s="3"/>
      <c r="G1" s="3"/>
    </row>
    <row r="2" spans="1:7" x14ac:dyDescent="0.2">
      <c r="A2" s="2"/>
      <c r="B2" s="2"/>
      <c r="C2" s="2"/>
      <c r="D2" s="2"/>
      <c r="E2" s="2"/>
    </row>
    <row r="3" spans="1:7" ht="15" customHeight="1" x14ac:dyDescent="0.2">
      <c r="A3" s="253" t="s">
        <v>78</v>
      </c>
      <c r="B3" s="253"/>
      <c r="C3" s="253"/>
      <c r="D3" s="253"/>
      <c r="E3" s="253"/>
      <c r="F3" s="4"/>
      <c r="G3" s="4"/>
    </row>
    <row r="4" spans="1:7" ht="15" customHeight="1" x14ac:dyDescent="0.2">
      <c r="A4" s="253" t="s">
        <v>79</v>
      </c>
      <c r="B4" s="253"/>
      <c r="C4" s="253"/>
      <c r="D4" s="253"/>
      <c r="E4" s="253"/>
      <c r="F4" s="4"/>
      <c r="G4" s="4"/>
    </row>
    <row r="5" spans="1:7" ht="13.5" thickBot="1" x14ac:dyDescent="0.25">
      <c r="A5" s="9"/>
      <c r="B5" s="9"/>
      <c r="C5" s="9"/>
      <c r="D5" s="9"/>
      <c r="E5" s="9"/>
    </row>
    <row r="6" spans="1:7" ht="51" customHeight="1" x14ac:dyDescent="0.2">
      <c r="A6" s="259" t="s">
        <v>6</v>
      </c>
      <c r="B6" s="261" t="s">
        <v>80</v>
      </c>
      <c r="C6" s="265"/>
      <c r="D6" s="261" t="s">
        <v>81</v>
      </c>
      <c r="E6" s="262"/>
    </row>
    <row r="7" spans="1:7" ht="37.5" customHeight="1" thickBot="1" x14ac:dyDescent="0.25">
      <c r="A7" s="260"/>
      <c r="B7" s="43" t="s">
        <v>82</v>
      </c>
      <c r="C7" s="43" t="s">
        <v>83</v>
      </c>
      <c r="D7" s="43" t="s">
        <v>84</v>
      </c>
      <c r="E7" s="44" t="s">
        <v>83</v>
      </c>
    </row>
    <row r="8" spans="1:7" ht="18.75" customHeight="1" x14ac:dyDescent="0.2">
      <c r="A8" s="72">
        <v>1990</v>
      </c>
      <c r="B8" s="37">
        <v>126357606.35818639</v>
      </c>
      <c r="C8" s="96">
        <v>100</v>
      </c>
      <c r="D8" s="37">
        <v>3423.9121881265655</v>
      </c>
      <c r="E8" s="96">
        <v>100</v>
      </c>
    </row>
    <row r="9" spans="1:7" x14ac:dyDescent="0.2">
      <c r="A9" s="72">
        <v>1991</v>
      </c>
      <c r="B9" s="37">
        <v>127241885.7545777</v>
      </c>
      <c r="C9" s="96">
        <v>100.6998228455552</v>
      </c>
      <c r="D9" s="37">
        <v>3453.5502864573396</v>
      </c>
      <c r="E9" s="96">
        <v>100.86562086590752</v>
      </c>
    </row>
    <row r="10" spans="1:7" x14ac:dyDescent="0.2">
      <c r="A10" s="72">
        <v>1992</v>
      </c>
      <c r="B10" s="37">
        <v>127029032.51865096</v>
      </c>
      <c r="C10" s="96">
        <v>100.53136980021708</v>
      </c>
      <c r="D10" s="37">
        <v>3519.1246743022903</v>
      </c>
      <c r="E10" s="96">
        <v>102.78080981474649</v>
      </c>
    </row>
    <row r="11" spans="1:7" x14ac:dyDescent="0.2">
      <c r="A11" s="72">
        <v>1993</v>
      </c>
      <c r="B11" s="37">
        <v>121103839.9408163</v>
      </c>
      <c r="C11" s="96">
        <v>95.842144712303892</v>
      </c>
      <c r="D11" s="37">
        <v>3392.8935175529509</v>
      </c>
      <c r="E11" s="96">
        <v>99.0940576489905</v>
      </c>
    </row>
    <row r="12" spans="1:7" x14ac:dyDescent="0.2">
      <c r="A12" s="72">
        <v>1994</v>
      </c>
      <c r="B12" s="37">
        <v>121682659.78986517</v>
      </c>
      <c r="C12" s="96">
        <v>96.300225445020587</v>
      </c>
      <c r="D12" s="37">
        <v>3436.7295636230424</v>
      </c>
      <c r="E12" s="96">
        <v>100.37434883817771</v>
      </c>
    </row>
    <row r="13" spans="1:7" x14ac:dyDescent="0.2">
      <c r="A13" s="72">
        <v>1995</v>
      </c>
      <c r="B13" s="37">
        <v>116318130.2591749</v>
      </c>
      <c r="C13" s="96">
        <v>92.054711711970427</v>
      </c>
      <c r="D13" s="37">
        <v>3351.4714607315236</v>
      </c>
      <c r="E13" s="96">
        <v>97.884270290393204</v>
      </c>
    </row>
    <row r="14" spans="1:7" x14ac:dyDescent="0.2">
      <c r="A14" s="72">
        <v>1996</v>
      </c>
      <c r="B14" s="37">
        <v>110718022.65645811</v>
      </c>
      <c r="C14" s="96">
        <v>87.62276039212496</v>
      </c>
      <c r="D14" s="37">
        <v>3344.2693557976422</v>
      </c>
      <c r="E14" s="96">
        <v>97.673923046125182</v>
      </c>
    </row>
    <row r="15" spans="1:7" x14ac:dyDescent="0.2">
      <c r="A15" s="72">
        <v>1997</v>
      </c>
      <c r="B15" s="37">
        <v>114775256.58649781</v>
      </c>
      <c r="C15" s="96">
        <v>90.833674279286328</v>
      </c>
      <c r="D15" s="37">
        <v>3284.3681862792314</v>
      </c>
      <c r="E15" s="96">
        <v>95.924428134248174</v>
      </c>
    </row>
    <row r="16" spans="1:7" x14ac:dyDescent="0.2">
      <c r="A16" s="72">
        <v>1998</v>
      </c>
      <c r="B16" s="37">
        <v>110500126.09840372</v>
      </c>
      <c r="C16" s="96">
        <v>87.450316038093177</v>
      </c>
      <c r="D16" s="37">
        <v>3288.4384699818252</v>
      </c>
      <c r="E16" s="96">
        <v>96.043306291132808</v>
      </c>
    </row>
    <row r="17" spans="1:11" x14ac:dyDescent="0.2">
      <c r="A17" s="72">
        <v>1999</v>
      </c>
      <c r="B17" s="37">
        <v>111751184.87598856</v>
      </c>
      <c r="C17" s="96">
        <v>88.440409799475816</v>
      </c>
      <c r="D17" s="37">
        <v>3289.0119882594545</v>
      </c>
      <c r="E17" s="96">
        <v>96.06005667041002</v>
      </c>
    </row>
    <row r="18" spans="1:11" x14ac:dyDescent="0.2">
      <c r="A18" s="72">
        <v>2000</v>
      </c>
      <c r="B18" s="37">
        <v>110138861.77990592</v>
      </c>
      <c r="C18" s="96">
        <v>87.164409768648866</v>
      </c>
      <c r="D18" s="37">
        <v>3201.4844584297412</v>
      </c>
      <c r="E18" s="96">
        <v>93.50369643041202</v>
      </c>
    </row>
    <row r="19" spans="1:11" x14ac:dyDescent="0.2">
      <c r="A19" s="72">
        <v>2001</v>
      </c>
      <c r="B19" s="37">
        <v>107682321.50322087</v>
      </c>
      <c r="C19" s="96">
        <v>85.220292317008102</v>
      </c>
      <c r="D19" s="37">
        <v>3067.3035486791791</v>
      </c>
      <c r="E19" s="96">
        <v>89.584760944394745</v>
      </c>
    </row>
    <row r="20" spans="1:11" x14ac:dyDescent="0.2">
      <c r="A20" s="72">
        <v>2002</v>
      </c>
      <c r="B20" s="37">
        <v>112093740.21630411</v>
      </c>
      <c r="C20" s="96">
        <v>88.711509696180499</v>
      </c>
      <c r="D20" s="37">
        <v>3047.2627316261032</v>
      </c>
      <c r="E20" s="96">
        <v>88.999441696939343</v>
      </c>
    </row>
    <row r="21" spans="1:11" x14ac:dyDescent="0.2">
      <c r="A21" s="72">
        <v>2003</v>
      </c>
      <c r="B21" s="37">
        <v>104956303.7790079</v>
      </c>
      <c r="C21" s="96">
        <v>83.062909154426251</v>
      </c>
      <c r="D21" s="37">
        <v>2998.5600645258719</v>
      </c>
      <c r="E21" s="96">
        <v>87.577014238982855</v>
      </c>
    </row>
    <row r="22" spans="1:11" x14ac:dyDescent="0.2">
      <c r="A22" s="72">
        <v>2004</v>
      </c>
      <c r="B22" s="37">
        <v>106498627.13859558</v>
      </c>
      <c r="C22" s="96">
        <v>84.283511066760411</v>
      </c>
      <c r="D22" s="37">
        <v>3017.9658320799517</v>
      </c>
      <c r="E22" s="96">
        <v>88.14378600437378</v>
      </c>
    </row>
    <row r="23" spans="1:11" x14ac:dyDescent="0.2">
      <c r="A23" s="72">
        <v>2005</v>
      </c>
      <c r="B23" s="37">
        <v>102624595.36593439</v>
      </c>
      <c r="C23" s="96">
        <v>81.217584222847691</v>
      </c>
      <c r="D23" s="37">
        <v>2950.8394453510355</v>
      </c>
      <c r="E23" s="96">
        <v>86.183268822838087</v>
      </c>
    </row>
    <row r="24" spans="1:11" x14ac:dyDescent="0.2">
      <c r="A24" s="72">
        <v>2006</v>
      </c>
      <c r="B24" s="37">
        <v>96728723.439141124</v>
      </c>
      <c r="C24" s="96">
        <v>76.551563635151368</v>
      </c>
      <c r="D24" s="37">
        <v>2832.4125414971631</v>
      </c>
      <c r="E24" s="96">
        <v>82.724450449383511</v>
      </c>
    </row>
    <row r="25" spans="1:11" x14ac:dyDescent="0.2">
      <c r="A25" s="72">
        <v>2007</v>
      </c>
      <c r="B25" s="37">
        <v>96136668.129390419</v>
      </c>
      <c r="C25" s="96">
        <v>76.083008297000674</v>
      </c>
      <c r="D25" s="37">
        <v>2805.4057617139265</v>
      </c>
      <c r="E25" s="96">
        <v>81.935680811047263</v>
      </c>
    </row>
    <row r="26" spans="1:11" x14ac:dyDescent="0.2">
      <c r="A26" s="72">
        <v>2008</v>
      </c>
      <c r="B26" s="37">
        <v>70002822.234071657</v>
      </c>
      <c r="C26" s="96">
        <v>55.400560561138192</v>
      </c>
      <c r="D26" s="37">
        <v>2487.8666685695603</v>
      </c>
      <c r="E26" s="96">
        <v>72.6615208531626</v>
      </c>
      <c r="H26" s="2"/>
      <c r="I26" s="2"/>
      <c r="J26" s="2"/>
      <c r="K26" s="2"/>
    </row>
    <row r="27" spans="1:11" x14ac:dyDescent="0.2">
      <c r="A27" s="72">
        <v>2009</v>
      </c>
      <c r="B27" s="37">
        <v>65163632.956446081</v>
      </c>
      <c r="C27" s="96">
        <v>51.570803558692369</v>
      </c>
      <c r="D27" s="37">
        <v>2244.1745091633597</v>
      </c>
      <c r="E27" s="96">
        <v>65.54416076865823</v>
      </c>
      <c r="H27" s="2"/>
      <c r="I27" s="2"/>
      <c r="J27" s="2"/>
      <c r="K27" s="2"/>
    </row>
    <row r="28" spans="1:11" x14ac:dyDescent="0.2">
      <c r="A28" s="72">
        <v>2010</v>
      </c>
      <c r="B28" s="37">
        <v>62626569.202513255</v>
      </c>
      <c r="C28" s="96">
        <v>49.56295945096133</v>
      </c>
      <c r="D28" s="37">
        <v>2147.6410024407874</v>
      </c>
      <c r="E28" s="96">
        <v>62.724768756873253</v>
      </c>
      <c r="H28" s="2"/>
      <c r="I28" s="2"/>
      <c r="J28" s="2"/>
      <c r="K28" s="2"/>
    </row>
    <row r="29" spans="1:11" x14ac:dyDescent="0.2">
      <c r="A29" s="72">
        <v>2011</v>
      </c>
      <c r="B29" s="37">
        <v>62866872.040247686</v>
      </c>
      <c r="C29" s="96">
        <v>49.75313623941144</v>
      </c>
      <c r="D29" s="37">
        <v>2092.291755385922</v>
      </c>
      <c r="E29" s="96">
        <v>61.108218915238723</v>
      </c>
      <c r="H29" s="2"/>
      <c r="I29" s="2"/>
      <c r="J29" s="2"/>
      <c r="K29" s="2"/>
    </row>
    <row r="30" spans="1:11" x14ac:dyDescent="0.2">
      <c r="A30" s="72">
        <v>2012</v>
      </c>
      <c r="B30" s="37">
        <v>60012669.42879767</v>
      </c>
      <c r="C30" s="96">
        <v>47.494306958205215</v>
      </c>
      <c r="D30" s="37">
        <v>2018.781386818787</v>
      </c>
      <c r="E30" s="96">
        <v>58.961248884229931</v>
      </c>
      <c r="H30" s="2"/>
      <c r="I30" s="2"/>
      <c r="J30" s="2"/>
      <c r="K30" s="2"/>
    </row>
    <row r="31" spans="1:11" x14ac:dyDescent="0.2">
      <c r="A31" s="72">
        <v>2013</v>
      </c>
      <c r="B31" s="37">
        <v>53285814.515027337</v>
      </c>
      <c r="C31" s="96">
        <v>42.170642552358764</v>
      </c>
      <c r="D31" s="37">
        <v>1858.90368899245</v>
      </c>
      <c r="E31" s="96">
        <v>54.291803844699984</v>
      </c>
      <c r="H31" s="2"/>
      <c r="I31" s="2"/>
      <c r="J31" s="2"/>
      <c r="K31" s="2"/>
    </row>
    <row r="32" spans="1:11" x14ac:dyDescent="0.2">
      <c r="A32" s="72">
        <v>2014</v>
      </c>
      <c r="B32" s="37">
        <v>53979690.821631394</v>
      </c>
      <c r="C32" s="96">
        <v>42.719779503115113</v>
      </c>
      <c r="D32" s="37">
        <v>1846.1457648921569</v>
      </c>
      <c r="E32" s="96">
        <v>53.919191365193797</v>
      </c>
      <c r="H32" s="2"/>
      <c r="I32" s="2"/>
      <c r="J32" s="2"/>
      <c r="K32" s="2"/>
    </row>
    <row r="33" spans="1:11" ht="13.5" thickBot="1" x14ac:dyDescent="0.25">
      <c r="A33" s="73">
        <v>2015</v>
      </c>
      <c r="B33" s="97">
        <v>56220842.402445875</v>
      </c>
      <c r="C33" s="98">
        <v>44.493437334572832</v>
      </c>
      <c r="D33" s="97">
        <v>1890.1433304428726</v>
      </c>
      <c r="E33" s="98">
        <v>55.204199949914226</v>
      </c>
      <c r="H33" s="2"/>
      <c r="I33" s="2"/>
      <c r="J33" s="2"/>
      <c r="K33" s="2"/>
    </row>
    <row r="35" spans="1:11" ht="12.75" customHeight="1" x14ac:dyDescent="0.2">
      <c r="A35" s="258" t="s">
        <v>77</v>
      </c>
      <c r="B35" s="258"/>
      <c r="C35" s="258"/>
      <c r="D35" s="258"/>
      <c r="E35" s="258"/>
      <c r="F35" s="42"/>
      <c r="G35" s="42"/>
      <c r="H35" s="42"/>
    </row>
    <row r="36" spans="1:11" ht="12.75" customHeight="1" x14ac:dyDescent="0.2">
      <c r="A36" s="263" t="s">
        <v>226</v>
      </c>
      <c r="B36" s="258"/>
      <c r="C36" s="258"/>
      <c r="D36" s="258"/>
      <c r="E36" s="258"/>
      <c r="F36" s="42"/>
      <c r="G36" s="42"/>
      <c r="H36" s="42"/>
    </row>
    <row r="37" spans="1:11" ht="14.25" customHeight="1" x14ac:dyDescent="0.2">
      <c r="A37" s="263" t="s">
        <v>227</v>
      </c>
      <c r="B37" s="258"/>
      <c r="C37" s="258"/>
      <c r="D37" s="258"/>
      <c r="E37" s="258"/>
      <c r="F37" s="42"/>
      <c r="G37" s="42"/>
      <c r="H37" s="42"/>
    </row>
    <row r="38" spans="1:11" x14ac:dyDescent="0.2">
      <c r="A38" s="264"/>
      <c r="B38" s="256"/>
      <c r="C38" s="256"/>
      <c r="D38" s="256"/>
      <c r="E38" s="256"/>
    </row>
  </sheetData>
  <mergeCells count="10">
    <mergeCell ref="A38:E38"/>
    <mergeCell ref="A37:E37"/>
    <mergeCell ref="A36:E36"/>
    <mergeCell ref="A35:E35"/>
    <mergeCell ref="A1:E1"/>
    <mergeCell ref="A3:E3"/>
    <mergeCell ref="A4:E4"/>
    <mergeCell ref="A6:A7"/>
    <mergeCell ref="B6:C6"/>
    <mergeCell ref="D6:E6"/>
  </mergeCells>
  <phoneticPr fontId="6" type="noConversion"/>
  <printOptions horizontalCentered="1"/>
  <pageMargins left="0.78740157480314965" right="0.35433070866141736" top="0.70866141732283472" bottom="0.98425196850393704" header="0" footer="0"/>
  <pageSetup paperSize="9" scale="7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A1:J21"/>
  <sheetViews>
    <sheetView tabSelected="1" view="pageBreakPreview" zoomScale="75" zoomScaleNormal="75" workbookViewId="0">
      <selection activeCell="D13" sqref="D13"/>
    </sheetView>
  </sheetViews>
  <sheetFormatPr baseColWidth="10" defaultRowHeight="12.75" x14ac:dyDescent="0.2"/>
  <cols>
    <col min="1" max="1" width="13.42578125" customWidth="1"/>
    <col min="2" max="8" width="13.7109375" customWidth="1"/>
    <col min="9" max="9" width="14.7109375" customWidth="1"/>
  </cols>
  <sheetData>
    <row r="1" spans="1:10" ht="18" x14ac:dyDescent="0.2">
      <c r="A1" s="276" t="s">
        <v>5</v>
      </c>
      <c r="B1" s="276"/>
      <c r="C1" s="276"/>
      <c r="D1" s="276"/>
      <c r="E1" s="276"/>
      <c r="F1" s="276"/>
      <c r="G1" s="276"/>
      <c r="H1" s="276"/>
      <c r="I1" s="276"/>
      <c r="J1" s="320"/>
    </row>
    <row r="3" spans="1:10" ht="15" x14ac:dyDescent="0.2">
      <c r="A3" s="278" t="s">
        <v>169</v>
      </c>
      <c r="B3" s="278"/>
      <c r="C3" s="278"/>
      <c r="D3" s="278"/>
      <c r="E3" s="278"/>
      <c r="F3" s="278"/>
      <c r="G3" s="278"/>
      <c r="H3" s="278"/>
      <c r="I3" s="278"/>
      <c r="J3" s="321"/>
    </row>
    <row r="4" spans="1:10" ht="13.5" customHeight="1" thickBot="1" x14ac:dyDescent="0.25">
      <c r="A4" s="26"/>
      <c r="B4" s="26"/>
      <c r="C4" s="26"/>
      <c r="D4" s="26"/>
      <c r="E4" s="26"/>
      <c r="F4" s="2"/>
      <c r="G4" s="2"/>
      <c r="H4" s="2"/>
      <c r="I4" s="2"/>
    </row>
    <row r="5" spans="1:10" ht="42" customHeight="1" x14ac:dyDescent="0.2">
      <c r="A5" s="316" t="s">
        <v>6</v>
      </c>
      <c r="B5" s="261" t="s">
        <v>203</v>
      </c>
      <c r="C5" s="283"/>
      <c r="D5" s="283"/>
      <c r="E5" s="327"/>
      <c r="F5" s="261" t="s">
        <v>204</v>
      </c>
      <c r="G5" s="283"/>
      <c r="H5" s="283"/>
      <c r="I5" s="283"/>
      <c r="J5" s="283"/>
    </row>
    <row r="6" spans="1:10" ht="34.5" customHeight="1" thickBot="1" x14ac:dyDescent="0.25">
      <c r="A6" s="317"/>
      <c r="B6" s="16" t="s">
        <v>31</v>
      </c>
      <c r="C6" s="16" t="s">
        <v>32</v>
      </c>
      <c r="D6" s="16" t="s">
        <v>45</v>
      </c>
      <c r="E6" s="16" t="s">
        <v>46</v>
      </c>
      <c r="F6" s="16" t="s">
        <v>31</v>
      </c>
      <c r="G6" s="16" t="s">
        <v>205</v>
      </c>
      <c r="H6" s="16" t="s">
        <v>32</v>
      </c>
      <c r="I6" s="17" t="s">
        <v>206</v>
      </c>
      <c r="J6" s="17" t="s">
        <v>45</v>
      </c>
    </row>
    <row r="7" spans="1:10" ht="21.75" customHeight="1" x14ac:dyDescent="0.2">
      <c r="A7" s="71">
        <v>1990</v>
      </c>
      <c r="B7" s="91">
        <v>207.77</v>
      </c>
      <c r="C7" s="91">
        <v>16.739999999999998</v>
      </c>
      <c r="D7" s="91">
        <v>7.05</v>
      </c>
      <c r="E7" s="91">
        <v>1.1000000000000001</v>
      </c>
      <c r="F7" s="153">
        <v>151</v>
      </c>
      <c r="G7" s="153">
        <v>33.04</v>
      </c>
      <c r="H7" s="153">
        <v>11.613</v>
      </c>
      <c r="I7" s="154">
        <v>5.5431999999999997</v>
      </c>
      <c r="J7" s="155"/>
    </row>
    <row r="8" spans="1:10" ht="21.75" customHeight="1" x14ac:dyDescent="0.2">
      <c r="A8" s="72">
        <v>1995</v>
      </c>
      <c r="B8" s="92">
        <v>296.97199999999998</v>
      </c>
      <c r="C8" s="92">
        <v>16.579999999999998</v>
      </c>
      <c r="D8" s="92">
        <v>10.029999999999999</v>
      </c>
      <c r="E8" s="92">
        <v>1.032</v>
      </c>
      <c r="F8" s="156">
        <v>213</v>
      </c>
      <c r="G8" s="156">
        <v>38</v>
      </c>
      <c r="H8" s="156">
        <v>10.419</v>
      </c>
      <c r="I8" s="157">
        <v>7.3198999999999996</v>
      </c>
      <c r="J8" s="158"/>
    </row>
    <row r="9" spans="1:10" ht="21.75" customHeight="1" x14ac:dyDescent="0.2">
      <c r="A9" s="72">
        <v>2000</v>
      </c>
      <c r="B9" s="92">
        <v>352.88900000000001</v>
      </c>
      <c r="C9" s="92">
        <v>20.149999999999999</v>
      </c>
      <c r="D9" s="92">
        <v>17.02</v>
      </c>
      <c r="E9" s="92">
        <v>1.3360000000000001</v>
      </c>
      <c r="F9" s="156">
        <v>297.596</v>
      </c>
      <c r="G9" s="156">
        <v>35.935000000000002</v>
      </c>
      <c r="H9" s="156">
        <v>12.167</v>
      </c>
      <c r="I9" s="157">
        <v>9.9350000000000005</v>
      </c>
      <c r="J9" s="158"/>
    </row>
    <row r="10" spans="1:10" ht="21.75" customHeight="1" x14ac:dyDescent="0.2">
      <c r="A10" s="72">
        <v>2005</v>
      </c>
      <c r="B10" s="92">
        <v>392.596</v>
      </c>
      <c r="C10" s="92">
        <v>21.603999999999999</v>
      </c>
      <c r="D10" s="92">
        <v>29.763999999999999</v>
      </c>
      <c r="E10" s="92">
        <v>1.407</v>
      </c>
      <c r="F10" s="156">
        <v>329.702</v>
      </c>
      <c r="G10" s="156">
        <v>43.835000000000001</v>
      </c>
      <c r="H10" s="156">
        <v>11.641</v>
      </c>
      <c r="I10" s="157">
        <v>12.657999999999999</v>
      </c>
      <c r="J10" s="158">
        <v>9.0999999999999998E-2</v>
      </c>
    </row>
    <row r="11" spans="1:10" x14ac:dyDescent="0.2">
      <c r="A11" s="72">
        <v>2006</v>
      </c>
      <c r="B11" s="92">
        <v>392.45</v>
      </c>
      <c r="C11" s="92">
        <v>22.105</v>
      </c>
      <c r="D11" s="92">
        <v>31.494</v>
      </c>
      <c r="E11" s="92">
        <v>1.5189999999999999</v>
      </c>
      <c r="F11" s="156">
        <v>331.53699999999998</v>
      </c>
      <c r="G11" s="156">
        <v>43.53</v>
      </c>
      <c r="H11" s="156">
        <v>11.592000000000001</v>
      </c>
      <c r="I11" s="157">
        <v>12.763</v>
      </c>
      <c r="J11" s="158">
        <v>8.5999999999999993E-2</v>
      </c>
    </row>
    <row r="12" spans="1:10" x14ac:dyDescent="0.2">
      <c r="A12" s="72">
        <v>2007</v>
      </c>
      <c r="B12" s="92">
        <v>405.08300000000003</v>
      </c>
      <c r="C12" s="92">
        <v>21.856999999999999</v>
      </c>
      <c r="D12" s="92">
        <v>34.427999999999997</v>
      </c>
      <c r="E12" s="92">
        <v>1.6120000000000001</v>
      </c>
      <c r="F12" s="156">
        <v>352.51499999999999</v>
      </c>
      <c r="G12" s="156">
        <v>45.674999999999997</v>
      </c>
      <c r="H12" s="156">
        <v>11.116</v>
      </c>
      <c r="I12" s="157">
        <v>12.606</v>
      </c>
      <c r="J12" s="158">
        <v>7.6999999999999999E-2</v>
      </c>
    </row>
    <row r="13" spans="1:10" x14ac:dyDescent="0.2">
      <c r="A13" s="72">
        <v>2008</v>
      </c>
      <c r="B13" s="92">
        <v>405.38600000000002</v>
      </c>
      <c r="C13" s="92">
        <v>23.968</v>
      </c>
      <c r="D13" s="92">
        <v>32.411999999999999</v>
      </c>
      <c r="E13" s="92">
        <v>1.5169999999999999</v>
      </c>
      <c r="F13" s="156">
        <v>325.09300000000002</v>
      </c>
      <c r="G13" s="156">
        <v>43.005000000000003</v>
      </c>
      <c r="H13" s="156">
        <v>10.279</v>
      </c>
      <c r="I13" s="157">
        <v>12.941000000000001</v>
      </c>
      <c r="J13" s="158">
        <v>7.0000000000000007E-2</v>
      </c>
    </row>
    <row r="14" spans="1:10" x14ac:dyDescent="0.2">
      <c r="A14" s="72">
        <v>2009</v>
      </c>
      <c r="B14" s="92">
        <v>410.19200000000001</v>
      </c>
      <c r="C14" s="92">
        <v>23.597000000000001</v>
      </c>
      <c r="D14" s="92">
        <v>29.654</v>
      </c>
      <c r="E14" s="92">
        <v>1.409</v>
      </c>
      <c r="F14" s="156">
        <v>286.16699999999997</v>
      </c>
      <c r="G14" s="156">
        <v>38.33</v>
      </c>
      <c r="H14" s="156">
        <v>7.391</v>
      </c>
      <c r="I14" s="157">
        <v>11.343999999999999</v>
      </c>
      <c r="J14" s="158">
        <v>5.2999999999999999E-2</v>
      </c>
    </row>
    <row r="15" spans="1:10" x14ac:dyDescent="0.2">
      <c r="A15" s="72">
        <v>2010</v>
      </c>
      <c r="B15" s="92">
        <v>395.33199999999999</v>
      </c>
      <c r="C15" s="92">
        <v>22.917000000000002</v>
      </c>
      <c r="D15" s="92">
        <v>30.449000000000002</v>
      </c>
      <c r="E15" s="92">
        <v>1.4019999999999999</v>
      </c>
      <c r="F15" s="156">
        <v>272.73</v>
      </c>
      <c r="G15" s="156">
        <v>40.36</v>
      </c>
      <c r="H15" s="156">
        <v>8.577</v>
      </c>
      <c r="I15" s="157">
        <v>11.253</v>
      </c>
      <c r="J15" s="158">
        <v>5.2999999999999999E-2</v>
      </c>
    </row>
    <row r="16" spans="1:10" x14ac:dyDescent="0.2">
      <c r="A16" s="72">
        <v>2011</v>
      </c>
      <c r="B16" s="92">
        <v>391.71100000000001</v>
      </c>
      <c r="C16" s="92">
        <v>23.312999999999999</v>
      </c>
      <c r="D16" s="92">
        <v>30.408999999999999</v>
      </c>
      <c r="E16" s="92">
        <v>1.444</v>
      </c>
      <c r="F16" s="156">
        <v>264.80599999999998</v>
      </c>
      <c r="G16" s="156">
        <v>41.68</v>
      </c>
      <c r="H16" s="156">
        <v>9.5879999999999992</v>
      </c>
      <c r="I16" s="157">
        <v>11.364000000000001</v>
      </c>
      <c r="J16" s="158">
        <v>8.2000000000000003E-2</v>
      </c>
    </row>
    <row r="17" spans="1:10" x14ac:dyDescent="0.2">
      <c r="A17" s="72">
        <v>2012</v>
      </c>
      <c r="B17" s="92">
        <v>377.54399999999998</v>
      </c>
      <c r="C17" s="92">
        <v>23.015999999999998</v>
      </c>
      <c r="D17" s="92">
        <v>26.677</v>
      </c>
      <c r="E17" s="92">
        <v>1.4419999999999999</v>
      </c>
      <c r="F17" s="156">
        <v>241.97300000000001</v>
      </c>
      <c r="G17" s="156">
        <v>40.365000000000002</v>
      </c>
      <c r="H17" s="156">
        <v>9.3930000000000007</v>
      </c>
      <c r="I17" s="157">
        <v>11.477</v>
      </c>
      <c r="J17" s="158">
        <v>7.6999999999999999E-2</v>
      </c>
    </row>
    <row r="18" spans="1:10" x14ac:dyDescent="0.2">
      <c r="A18" s="72">
        <v>2013</v>
      </c>
      <c r="B18" s="92">
        <v>372.31299999999999</v>
      </c>
      <c r="C18" s="92">
        <v>24.323</v>
      </c>
      <c r="D18" s="92">
        <v>23.536000000000001</v>
      </c>
      <c r="E18" s="92">
        <v>1.5780000000000001</v>
      </c>
      <c r="F18" s="156">
        <v>237.45500000000001</v>
      </c>
      <c r="G18" s="156">
        <v>39.366999999999997</v>
      </c>
      <c r="H18" s="156">
        <v>9.3670000000000009</v>
      </c>
      <c r="I18" s="157">
        <v>10.839</v>
      </c>
      <c r="J18" s="158">
        <v>6.7000000000000004E-2</v>
      </c>
    </row>
    <row r="19" spans="1:10" x14ac:dyDescent="0.2">
      <c r="A19" s="72">
        <v>2014</v>
      </c>
      <c r="B19" s="92">
        <v>350.39299999999997</v>
      </c>
      <c r="C19" s="92">
        <v>25.663</v>
      </c>
      <c r="D19" s="92">
        <v>23.895</v>
      </c>
      <c r="E19" s="92">
        <v>0.96499999999999997</v>
      </c>
      <c r="F19" s="156">
        <v>243.91499999999999</v>
      </c>
      <c r="G19" s="156">
        <v>40.448999999999998</v>
      </c>
      <c r="H19" s="156">
        <v>10.303000000000001</v>
      </c>
      <c r="I19" s="157">
        <v>10.978</v>
      </c>
      <c r="J19" s="158">
        <v>6.8000000000000005E-2</v>
      </c>
    </row>
    <row r="20" spans="1:10" ht="13.5" thickBot="1" x14ac:dyDescent="0.25">
      <c r="A20" s="72">
        <v>2015</v>
      </c>
      <c r="B20" s="92">
        <v>366.09199999999998</v>
      </c>
      <c r="C20" s="92">
        <v>26.747</v>
      </c>
      <c r="D20" s="92">
        <v>25.391999999999999</v>
      </c>
      <c r="E20" s="92">
        <v>0.96499999999999997</v>
      </c>
      <c r="F20" s="156">
        <v>254.875</v>
      </c>
      <c r="G20" s="156">
        <v>43.58</v>
      </c>
      <c r="H20" s="156">
        <v>10.884</v>
      </c>
      <c r="I20" s="157">
        <v>12.218</v>
      </c>
      <c r="J20" s="159">
        <v>6.4000000000000001E-2</v>
      </c>
    </row>
    <row r="21" spans="1:10" ht="21.75" customHeight="1" x14ac:dyDescent="0.2">
      <c r="A21" s="326" t="s">
        <v>207</v>
      </c>
      <c r="B21" s="273"/>
      <c r="C21" s="273"/>
      <c r="D21" s="273"/>
      <c r="E21" s="273"/>
      <c r="F21" s="273"/>
      <c r="G21" s="273"/>
      <c r="H21" s="273"/>
      <c r="I21" s="273"/>
    </row>
  </sheetData>
  <mergeCells count="6">
    <mergeCell ref="A21:I21"/>
    <mergeCell ref="A1:J1"/>
    <mergeCell ref="A3:J3"/>
    <mergeCell ref="B5:E5"/>
    <mergeCell ref="A5:A6"/>
    <mergeCell ref="F5:J5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A1:D35"/>
  <sheetViews>
    <sheetView tabSelected="1" view="pageBreakPreview" zoomScale="75" zoomScaleNormal="75" workbookViewId="0">
      <selection activeCell="D13" sqref="D13"/>
    </sheetView>
  </sheetViews>
  <sheetFormatPr baseColWidth="10" defaultRowHeight="12.75" x14ac:dyDescent="0.2"/>
  <cols>
    <col min="1" max="4" width="22.85546875" customWidth="1"/>
  </cols>
  <sheetData>
    <row r="1" spans="1:4" ht="18" x14ac:dyDescent="0.2">
      <c r="A1" s="276" t="s">
        <v>5</v>
      </c>
      <c r="B1" s="276"/>
      <c r="C1" s="276"/>
      <c r="D1" s="276"/>
    </row>
    <row r="3" spans="1:4" ht="15" x14ac:dyDescent="0.2">
      <c r="A3" s="253" t="s">
        <v>132</v>
      </c>
      <c r="B3" s="253"/>
      <c r="C3" s="253"/>
      <c r="D3" s="253"/>
    </row>
    <row r="4" spans="1:4" ht="15" customHeight="1" x14ac:dyDescent="0.2">
      <c r="A4" s="253" t="s">
        <v>1</v>
      </c>
      <c r="B4" s="253"/>
      <c r="C4" s="253"/>
      <c r="D4" s="253"/>
    </row>
    <row r="5" spans="1:4" ht="13.5" thickBot="1" x14ac:dyDescent="0.25">
      <c r="A5" s="9"/>
      <c r="B5" s="9"/>
      <c r="C5" s="9"/>
      <c r="D5" s="9"/>
    </row>
    <row r="6" spans="1:4" ht="69" customHeight="1" thickBot="1" x14ac:dyDescent="0.25">
      <c r="A6" s="19" t="s">
        <v>6</v>
      </c>
      <c r="B6" s="21" t="s">
        <v>47</v>
      </c>
      <c r="C6" s="48" t="s">
        <v>0</v>
      </c>
      <c r="D6" s="20" t="s">
        <v>48</v>
      </c>
    </row>
    <row r="7" spans="1:4" ht="22.5" customHeight="1" x14ac:dyDescent="0.2">
      <c r="A7" s="160">
        <v>1995</v>
      </c>
      <c r="B7" s="40">
        <v>34919575</v>
      </c>
      <c r="C7" s="40">
        <v>40460055</v>
      </c>
      <c r="D7" s="161">
        <v>0.86306296420012285</v>
      </c>
    </row>
    <row r="8" spans="1:4" x14ac:dyDescent="0.2">
      <c r="A8" s="65">
        <v>1996</v>
      </c>
      <c r="B8" s="40">
        <v>36221008</v>
      </c>
      <c r="C8" s="40">
        <v>39669394</v>
      </c>
      <c r="D8" s="161">
        <v>0.91307187601605411</v>
      </c>
    </row>
    <row r="9" spans="1:4" x14ac:dyDescent="0.2">
      <c r="A9" s="65">
        <v>1997</v>
      </c>
      <c r="B9" s="40">
        <v>39552720</v>
      </c>
      <c r="C9" s="40">
        <v>39761023</v>
      </c>
      <c r="D9" s="161">
        <v>0.99476112573864106</v>
      </c>
    </row>
    <row r="10" spans="1:4" x14ac:dyDescent="0.2">
      <c r="A10" s="65">
        <v>1998</v>
      </c>
      <c r="B10" s="40">
        <v>43396083</v>
      </c>
      <c r="C10" s="40">
        <v>39852651</v>
      </c>
      <c r="D10" s="161">
        <v>1.0889133322648976</v>
      </c>
    </row>
    <row r="11" spans="1:4" x14ac:dyDescent="0.2">
      <c r="A11" s="65">
        <v>1999</v>
      </c>
      <c r="B11" s="40">
        <v>46775869</v>
      </c>
      <c r="C11" s="40">
        <v>40202160</v>
      </c>
      <c r="D11" s="161">
        <v>1.1635163135513116</v>
      </c>
    </row>
    <row r="12" spans="1:4" x14ac:dyDescent="0.2">
      <c r="A12" s="65">
        <v>2000</v>
      </c>
      <c r="B12" s="40">
        <v>47897915</v>
      </c>
      <c r="C12" s="40">
        <v>40499791</v>
      </c>
      <c r="D12" s="161">
        <v>1.1826706710659323</v>
      </c>
    </row>
    <row r="13" spans="1:4" x14ac:dyDescent="0.2">
      <c r="A13" s="65">
        <v>2001</v>
      </c>
      <c r="B13" s="40">
        <v>50093555</v>
      </c>
      <c r="C13" s="40">
        <v>41116842</v>
      </c>
      <c r="D13" s="161">
        <v>1.218322044285405</v>
      </c>
    </row>
    <row r="14" spans="1:4" x14ac:dyDescent="0.2">
      <c r="A14" s="65">
        <v>2002</v>
      </c>
      <c r="B14" s="40">
        <v>52326767</v>
      </c>
      <c r="C14" s="40">
        <v>41837894</v>
      </c>
      <c r="D14" s="161">
        <v>1.2507027002841014</v>
      </c>
    </row>
    <row r="15" spans="1:4" x14ac:dyDescent="0.2">
      <c r="A15" s="65">
        <v>2003</v>
      </c>
      <c r="B15" s="40">
        <v>52143649</v>
      </c>
      <c r="C15" s="40">
        <v>42717064</v>
      </c>
      <c r="D15" s="161">
        <v>1.2206749274716071</v>
      </c>
    </row>
    <row r="16" spans="1:4" x14ac:dyDescent="0.2">
      <c r="A16" s="65">
        <v>2004</v>
      </c>
      <c r="B16" s="40">
        <v>53598827</v>
      </c>
      <c r="C16" s="40">
        <v>43197684</v>
      </c>
      <c r="D16" s="161">
        <v>1.2407801075631739</v>
      </c>
    </row>
    <row r="17" spans="1:4" x14ac:dyDescent="0.2">
      <c r="A17" s="65">
        <v>2005</v>
      </c>
      <c r="B17" s="40">
        <v>55576513</v>
      </c>
      <c r="C17" s="40">
        <v>44108530</v>
      </c>
      <c r="D17" s="161">
        <v>1.2599946767666028</v>
      </c>
    </row>
    <row r="18" spans="1:4" x14ac:dyDescent="0.2">
      <c r="A18" s="65">
        <v>2006</v>
      </c>
      <c r="B18" s="40">
        <v>58451142</v>
      </c>
      <c r="C18" s="40">
        <v>44708964</v>
      </c>
      <c r="D18" s="161">
        <v>1.3073696362098661</v>
      </c>
    </row>
    <row r="19" spans="1:4" x14ac:dyDescent="0.2">
      <c r="A19" s="65">
        <v>2007</v>
      </c>
      <c r="B19" s="40">
        <v>59193289</v>
      </c>
      <c r="C19" s="40">
        <v>45200737</v>
      </c>
      <c r="D19" s="161">
        <v>1.3095646869651705</v>
      </c>
    </row>
    <row r="20" spans="1:4" x14ac:dyDescent="0.2">
      <c r="A20" s="65">
        <v>2008</v>
      </c>
      <c r="B20" s="40">
        <v>57310880</v>
      </c>
      <c r="C20" s="40">
        <v>46157822</v>
      </c>
      <c r="D20" s="161">
        <v>1.2416287752918671</v>
      </c>
    </row>
    <row r="21" spans="1:4" x14ac:dyDescent="0.2">
      <c r="A21" s="65">
        <v>2009</v>
      </c>
      <c r="B21" s="40">
        <v>52177640</v>
      </c>
      <c r="C21" s="40">
        <v>46745807</v>
      </c>
      <c r="D21" s="161">
        <v>1.1161993630787035</v>
      </c>
    </row>
    <row r="22" spans="1:4" x14ac:dyDescent="0.2">
      <c r="A22" s="65">
        <v>2010</v>
      </c>
      <c r="B22" s="40">
        <v>52676973</v>
      </c>
      <c r="C22" s="40">
        <v>47021031</v>
      </c>
      <c r="D22" s="161">
        <v>1.1202853676262436</v>
      </c>
    </row>
    <row r="23" spans="1:4" x14ac:dyDescent="0.2">
      <c r="A23" s="65">
        <v>2011</v>
      </c>
      <c r="B23" s="40">
        <v>56694298</v>
      </c>
      <c r="C23" s="40">
        <v>47190493</v>
      </c>
      <c r="D23" s="161">
        <v>1.2013923651952523</v>
      </c>
    </row>
    <row r="24" spans="1:4" x14ac:dyDescent="0.2">
      <c r="A24" s="65">
        <v>2012</v>
      </c>
      <c r="B24" s="40">
        <v>57464496</v>
      </c>
      <c r="C24" s="40">
        <v>47265321</v>
      </c>
      <c r="D24" s="161">
        <v>1.2157855862229308</v>
      </c>
    </row>
    <row r="25" spans="1:4" x14ac:dyDescent="0.2">
      <c r="A25" s="65">
        <v>2013</v>
      </c>
      <c r="B25" s="40">
        <v>60675489</v>
      </c>
      <c r="C25" s="40">
        <v>47129783</v>
      </c>
      <c r="D25" s="161">
        <v>1.2874128658729449</v>
      </c>
    </row>
    <row r="26" spans="1:4" x14ac:dyDescent="0.2">
      <c r="A26" s="65">
        <v>2014</v>
      </c>
      <c r="B26" s="40">
        <v>64938945</v>
      </c>
      <c r="C26" s="40">
        <v>46771341</v>
      </c>
      <c r="D26" s="161">
        <v>1.3884345330188417</v>
      </c>
    </row>
    <row r="27" spans="1:4" x14ac:dyDescent="0.2">
      <c r="A27" s="65">
        <v>2015</v>
      </c>
      <c r="B27" s="40">
        <v>68519403.336960465</v>
      </c>
      <c r="C27" s="40">
        <v>46624382</v>
      </c>
      <c r="D27" s="161">
        <v>1.469604537320419</v>
      </c>
    </row>
    <row r="28" spans="1:4" ht="13.5" thickBot="1" x14ac:dyDescent="0.25">
      <c r="A28" s="65">
        <v>2016</v>
      </c>
      <c r="B28" s="40">
        <v>75563198</v>
      </c>
      <c r="C28" s="40">
        <v>46557008</v>
      </c>
      <c r="D28" s="161">
        <v>1.6230252167407322</v>
      </c>
    </row>
    <row r="29" spans="1:4" ht="28.5" customHeight="1" x14ac:dyDescent="0.2">
      <c r="A29" s="328" t="s">
        <v>77</v>
      </c>
      <c r="B29" s="329"/>
      <c r="C29" s="329"/>
      <c r="D29" s="329"/>
    </row>
    <row r="30" spans="1:4" x14ac:dyDescent="0.2">
      <c r="A30" s="162"/>
    </row>
    <row r="31" spans="1:4" x14ac:dyDescent="0.2">
      <c r="A31" s="130" t="s">
        <v>208</v>
      </c>
    </row>
    <row r="32" spans="1:4" ht="42.75" customHeight="1" x14ac:dyDescent="0.2">
      <c r="A32" s="264" t="s">
        <v>209</v>
      </c>
      <c r="B32" s="264"/>
      <c r="C32" s="264"/>
      <c r="D32" s="264"/>
    </row>
    <row r="33" spans="1:4" ht="37.5" customHeight="1" x14ac:dyDescent="0.2">
      <c r="A33" s="264" t="s">
        <v>210</v>
      </c>
      <c r="B33" s="264"/>
      <c r="C33" s="264"/>
      <c r="D33" s="264"/>
    </row>
    <row r="34" spans="1:4" x14ac:dyDescent="0.2">
      <c r="A34" s="130" t="s">
        <v>211</v>
      </c>
      <c r="C34" s="7"/>
    </row>
    <row r="35" spans="1:4" x14ac:dyDescent="0.2">
      <c r="A35" t="s">
        <v>211</v>
      </c>
    </row>
  </sheetData>
  <mergeCells count="6">
    <mergeCell ref="A29:D29"/>
    <mergeCell ref="A32:D32"/>
    <mergeCell ref="A33:D33"/>
    <mergeCell ref="A1:D1"/>
    <mergeCell ref="A3:D3"/>
    <mergeCell ref="A4:D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/>
    <pageSetUpPr fitToPage="1"/>
  </sheetPr>
  <dimension ref="A1:D29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4" width="25.28515625" customWidth="1"/>
  </cols>
  <sheetData>
    <row r="1" spans="1:4" ht="18" x14ac:dyDescent="0.2">
      <c r="A1" s="276" t="s">
        <v>5</v>
      </c>
      <c r="B1" s="276"/>
      <c r="C1" s="276"/>
      <c r="D1" s="276"/>
    </row>
    <row r="3" spans="1:4" ht="15" x14ac:dyDescent="0.2">
      <c r="A3" s="253" t="s">
        <v>133</v>
      </c>
      <c r="B3" s="253"/>
      <c r="C3" s="253"/>
      <c r="D3" s="253"/>
    </row>
    <row r="4" spans="1:4" ht="18.75" customHeight="1" x14ac:dyDescent="0.2">
      <c r="A4" s="253" t="s">
        <v>2</v>
      </c>
      <c r="B4" s="253"/>
      <c r="C4" s="253"/>
      <c r="D4" s="253"/>
    </row>
    <row r="5" spans="1:4" ht="13.5" thickBot="1" x14ac:dyDescent="0.25">
      <c r="A5" s="9"/>
      <c r="B5" s="9"/>
      <c r="C5" s="9"/>
      <c r="D5" s="9"/>
    </row>
    <row r="6" spans="1:4" ht="29.25" customHeight="1" thickBot="1" x14ac:dyDescent="0.25">
      <c r="A6" s="19" t="s">
        <v>6</v>
      </c>
      <c r="B6" s="21" t="s">
        <v>49</v>
      </c>
      <c r="C6" s="21" t="s">
        <v>24</v>
      </c>
      <c r="D6" s="20" t="s">
        <v>50</v>
      </c>
    </row>
    <row r="7" spans="1:4" x14ac:dyDescent="0.2">
      <c r="A7" s="183">
        <v>1996</v>
      </c>
      <c r="B7" s="202">
        <v>8469074</v>
      </c>
      <c r="C7" s="202">
        <v>223410</v>
      </c>
      <c r="D7" s="203">
        <v>37.908213598316998</v>
      </c>
    </row>
    <row r="8" spans="1:4" x14ac:dyDescent="0.2">
      <c r="A8" s="39">
        <v>1997</v>
      </c>
      <c r="B8" s="53">
        <v>8862218</v>
      </c>
      <c r="C8" s="53">
        <v>223410</v>
      </c>
      <c r="D8" s="204">
        <v>39.667955776375273</v>
      </c>
    </row>
    <row r="9" spans="1:4" x14ac:dyDescent="0.2">
      <c r="A9" s="39">
        <v>1998</v>
      </c>
      <c r="B9" s="53">
        <v>9076653</v>
      </c>
      <c r="C9" s="53">
        <v>223410</v>
      </c>
      <c r="D9" s="204">
        <v>40.627782999865715</v>
      </c>
    </row>
    <row r="10" spans="1:4" x14ac:dyDescent="0.2">
      <c r="A10" s="39">
        <v>1999</v>
      </c>
      <c r="B10" s="53">
        <v>9927726</v>
      </c>
      <c r="C10" s="53">
        <v>315037</v>
      </c>
      <c r="D10" s="204">
        <v>31.51288896224888</v>
      </c>
    </row>
    <row r="11" spans="1:4" x14ac:dyDescent="0.2">
      <c r="A11" s="39">
        <v>2000</v>
      </c>
      <c r="B11" s="53">
        <v>10252799</v>
      </c>
      <c r="C11" s="53">
        <v>315037</v>
      </c>
      <c r="D11" s="204">
        <v>32.544745537825719</v>
      </c>
    </row>
    <row r="12" spans="1:4" x14ac:dyDescent="0.2">
      <c r="A12" s="39">
        <v>2001</v>
      </c>
      <c r="B12" s="53">
        <v>10002517</v>
      </c>
      <c r="C12" s="53">
        <v>315037</v>
      </c>
      <c r="D12" s="204">
        <v>31.750292822747806</v>
      </c>
    </row>
    <row r="13" spans="1:4" x14ac:dyDescent="0.2">
      <c r="A13" s="39">
        <v>2002</v>
      </c>
      <c r="B13" s="53">
        <v>9661493</v>
      </c>
      <c r="C13" s="53">
        <v>315037</v>
      </c>
      <c r="D13" s="204">
        <v>30.667804099201046</v>
      </c>
    </row>
    <row r="14" spans="1:4" x14ac:dyDescent="0.2">
      <c r="A14" s="39">
        <v>2003</v>
      </c>
      <c r="B14" s="53">
        <v>10296382</v>
      </c>
      <c r="C14" s="53">
        <v>323517</v>
      </c>
      <c r="D14" s="204">
        <v>31.826401703774454</v>
      </c>
    </row>
    <row r="15" spans="1:4" x14ac:dyDescent="0.2">
      <c r="A15" s="39">
        <v>2004</v>
      </c>
      <c r="B15" s="53">
        <v>11134880</v>
      </c>
      <c r="C15" s="53">
        <v>327049</v>
      </c>
      <c r="D15" s="204">
        <v>34.046519023143318</v>
      </c>
    </row>
    <row r="16" spans="1:4" x14ac:dyDescent="0.2">
      <c r="A16" s="39">
        <v>2005</v>
      </c>
      <c r="B16" s="53">
        <v>10728378</v>
      </c>
      <c r="C16" s="53">
        <v>327049</v>
      </c>
      <c r="D16" s="204">
        <v>32.803579891698185</v>
      </c>
    </row>
    <row r="17" spans="1:4" x14ac:dyDescent="0.2">
      <c r="A17" s="39">
        <v>2006</v>
      </c>
      <c r="B17" s="53">
        <v>10979470</v>
      </c>
      <c r="C17" s="53">
        <v>327049</v>
      </c>
      <c r="D17" s="204">
        <v>33.57</v>
      </c>
    </row>
    <row r="18" spans="1:4" x14ac:dyDescent="0.2">
      <c r="A18" s="39">
        <v>2007</v>
      </c>
      <c r="B18" s="53">
        <v>10864738</v>
      </c>
      <c r="C18" s="53">
        <v>347022</v>
      </c>
      <c r="D18" s="204">
        <v>31.308499172963096</v>
      </c>
    </row>
    <row r="19" spans="1:4" x14ac:dyDescent="0.2">
      <c r="A19" s="39">
        <v>2008</v>
      </c>
      <c r="B19" s="53">
        <v>10222818</v>
      </c>
      <c r="C19" s="53">
        <v>347030</v>
      </c>
      <c r="D19" s="204">
        <v>29.458023801976776</v>
      </c>
    </row>
    <row r="20" spans="1:4" x14ac:dyDescent="0.2">
      <c r="A20" s="39">
        <v>2009</v>
      </c>
      <c r="B20" s="53">
        <v>10083561</v>
      </c>
      <c r="C20" s="53">
        <v>347030</v>
      </c>
      <c r="D20" s="204">
        <v>29.056741492090023</v>
      </c>
    </row>
    <row r="21" spans="1:4" x14ac:dyDescent="0.2">
      <c r="A21" s="39">
        <v>2010</v>
      </c>
      <c r="B21" s="53">
        <v>9610447</v>
      </c>
      <c r="C21" s="53">
        <v>347306</v>
      </c>
      <c r="D21" s="204">
        <v>27.671410802001692</v>
      </c>
    </row>
    <row r="22" spans="1:4" x14ac:dyDescent="0.2">
      <c r="A22" s="39">
        <v>2011</v>
      </c>
      <c r="B22" s="53">
        <v>10290978</v>
      </c>
      <c r="C22" s="53">
        <v>347306</v>
      </c>
      <c r="D22" s="204">
        <v>29.63086730433681</v>
      </c>
    </row>
    <row r="23" spans="1:4" x14ac:dyDescent="0.2">
      <c r="A23" s="39">
        <v>2012</v>
      </c>
      <c r="B23" s="53">
        <v>9539910</v>
      </c>
      <c r="C23" s="53">
        <v>347306</v>
      </c>
      <c r="D23" s="204">
        <v>27.468313245380156</v>
      </c>
    </row>
    <row r="24" spans="1:4" x14ac:dyDescent="0.2">
      <c r="A24" s="39">
        <v>2013</v>
      </c>
      <c r="B24" s="53">
        <v>11559585</v>
      </c>
      <c r="C24" s="53">
        <v>382271</v>
      </c>
      <c r="D24" s="204">
        <v>30.239241271244744</v>
      </c>
    </row>
    <row r="25" spans="1:4" x14ac:dyDescent="0.2">
      <c r="A25" s="39">
        <v>2014</v>
      </c>
      <c r="B25" s="53">
        <v>13734615</v>
      </c>
      <c r="C25" s="53">
        <v>382271</v>
      </c>
      <c r="D25" s="204">
        <v>35.9290006304428</v>
      </c>
    </row>
    <row r="26" spans="1:4" x14ac:dyDescent="0.2">
      <c r="A26" s="39">
        <v>2015</v>
      </c>
      <c r="B26" s="53">
        <v>14432512</v>
      </c>
      <c r="C26" s="53">
        <v>384738</v>
      </c>
      <c r="D26" s="204">
        <v>37.512572191985193</v>
      </c>
    </row>
    <row r="27" spans="1:4" ht="13.5" thickBot="1" x14ac:dyDescent="0.25">
      <c r="A27" s="41">
        <v>2016</v>
      </c>
      <c r="B27" s="53">
        <v>15013412.48</v>
      </c>
      <c r="C27" s="53">
        <v>384738</v>
      </c>
      <c r="D27" s="204">
        <v>39.022432096647591</v>
      </c>
    </row>
    <row r="28" spans="1:4" x14ac:dyDescent="0.2">
      <c r="A28" s="326"/>
      <c r="B28" s="273"/>
      <c r="C28" s="273"/>
      <c r="D28" s="273"/>
    </row>
    <row r="29" spans="1:4" x14ac:dyDescent="0.2">
      <c r="A29" s="130" t="s">
        <v>212</v>
      </c>
    </row>
  </sheetData>
  <mergeCells count="4">
    <mergeCell ref="A1:D1"/>
    <mergeCell ref="A3:D3"/>
    <mergeCell ref="A4:D4"/>
    <mergeCell ref="A28:D28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0"/>
    <pageSetUpPr fitToPage="1"/>
  </sheetPr>
  <dimension ref="A1:M22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24.7109375" customWidth="1"/>
    <col min="2" max="13" width="7.5703125" bestFit="1" customWidth="1"/>
  </cols>
  <sheetData>
    <row r="1" spans="1:13" ht="18" x14ac:dyDescent="0.2">
      <c r="A1" s="276" t="s">
        <v>5</v>
      </c>
      <c r="B1" s="276"/>
      <c r="C1" s="276"/>
      <c r="D1" s="276"/>
      <c r="E1" s="276"/>
      <c r="F1" s="276"/>
      <c r="G1" s="276"/>
      <c r="H1" s="276"/>
      <c r="I1" s="276"/>
      <c r="J1" s="320"/>
      <c r="K1" s="320"/>
      <c r="L1" s="320"/>
      <c r="M1" s="320"/>
    </row>
    <row r="3" spans="1:13" ht="15" x14ac:dyDescent="0.2">
      <c r="A3" s="278" t="s">
        <v>134</v>
      </c>
      <c r="B3" s="278"/>
      <c r="C3" s="278"/>
      <c r="D3" s="278"/>
      <c r="E3" s="278"/>
      <c r="F3" s="278"/>
      <c r="G3" s="278"/>
      <c r="H3" s="278"/>
      <c r="I3" s="278"/>
      <c r="J3" s="321"/>
      <c r="K3" s="321"/>
      <c r="L3" s="321"/>
      <c r="M3" s="321"/>
    </row>
    <row r="4" spans="1:13" ht="15" x14ac:dyDescent="0.2">
      <c r="A4" s="278" t="s">
        <v>213</v>
      </c>
      <c r="B4" s="278"/>
      <c r="C4" s="278"/>
      <c r="D4" s="278"/>
      <c r="E4" s="278"/>
      <c r="F4" s="278"/>
      <c r="G4" s="278"/>
      <c r="H4" s="278"/>
      <c r="I4" s="278"/>
      <c r="J4" s="321"/>
      <c r="K4" s="321"/>
      <c r="L4" s="321"/>
      <c r="M4" s="321"/>
    </row>
    <row r="5" spans="1:13" ht="13.5" thickBot="1" x14ac:dyDescent="0.25">
      <c r="A5" s="9"/>
      <c r="B5" s="9"/>
      <c r="C5" s="9"/>
      <c r="D5" s="9"/>
      <c r="E5" s="9"/>
      <c r="F5" s="9"/>
      <c r="G5" s="9"/>
    </row>
    <row r="6" spans="1:13" ht="31.5" customHeight="1" thickBot="1" x14ac:dyDescent="0.25">
      <c r="A6" s="22" t="s">
        <v>8</v>
      </c>
      <c r="B6" s="24">
        <v>2005</v>
      </c>
      <c r="C6" s="24">
        <v>2006</v>
      </c>
      <c r="D6" s="24">
        <v>2007</v>
      </c>
      <c r="E6" s="25">
        <v>2008</v>
      </c>
      <c r="F6" s="25">
        <v>2009</v>
      </c>
      <c r="G6" s="25">
        <v>2010</v>
      </c>
      <c r="H6" s="25">
        <v>2011</v>
      </c>
      <c r="I6" s="25">
        <v>2012</v>
      </c>
      <c r="J6" s="25">
        <v>2013</v>
      </c>
      <c r="K6" s="25">
        <v>2014</v>
      </c>
      <c r="L6" s="25">
        <v>2015</v>
      </c>
      <c r="M6" s="25">
        <v>2016</v>
      </c>
    </row>
    <row r="7" spans="1:13" ht="21.75" customHeight="1" x14ac:dyDescent="0.2">
      <c r="A7" s="86" t="s">
        <v>61</v>
      </c>
      <c r="B7" s="10">
        <v>569.40399002493768</v>
      </c>
      <c r="C7" s="10">
        <v>514.37406483790528</v>
      </c>
      <c r="D7" s="10">
        <v>408</v>
      </c>
      <c r="E7" s="10">
        <v>451.46633416458855</v>
      </c>
      <c r="F7" s="10">
        <v>418.85536159600997</v>
      </c>
      <c r="G7" s="10">
        <v>449.5162094763092</v>
      </c>
      <c r="H7" s="14">
        <v>603.20947630922694</v>
      </c>
      <c r="I7" s="14">
        <v>584.05735660847881</v>
      </c>
      <c r="J7" s="14">
        <v>580.41147132169579</v>
      </c>
      <c r="K7" s="14">
        <v>589.83291770573567</v>
      </c>
      <c r="L7" s="14">
        <v>643.19121874029781</v>
      </c>
      <c r="M7" s="14">
        <v>720.69576059850374</v>
      </c>
    </row>
    <row r="8" spans="1:13" x14ac:dyDescent="0.2">
      <c r="A8" s="87" t="s">
        <v>60</v>
      </c>
      <c r="B8" s="11">
        <v>792.30240320427231</v>
      </c>
      <c r="C8" s="11">
        <v>837.88251001335118</v>
      </c>
      <c r="D8" s="11">
        <v>761</v>
      </c>
      <c r="E8" s="11">
        <v>624.04539385847795</v>
      </c>
      <c r="F8" s="11">
        <v>508.9072096128171</v>
      </c>
      <c r="G8" s="11">
        <v>459.79506008010679</v>
      </c>
      <c r="H8" s="15">
        <v>568.46528704939919</v>
      </c>
      <c r="I8" s="15">
        <v>574.99198931909211</v>
      </c>
      <c r="J8" s="15">
        <v>569.57610146862487</v>
      </c>
      <c r="K8" s="15">
        <v>701.21295060080104</v>
      </c>
      <c r="L8" s="15">
        <v>869.13801230167803</v>
      </c>
      <c r="M8" s="15">
        <v>717.38651535380507</v>
      </c>
    </row>
    <row r="9" spans="1:13" x14ac:dyDescent="0.2">
      <c r="A9" s="87" t="s">
        <v>21</v>
      </c>
      <c r="B9" s="11">
        <v>1400.9366197183099</v>
      </c>
      <c r="C9" s="11">
        <v>1382.4471830985915</v>
      </c>
      <c r="D9" s="11">
        <v>1328</v>
      </c>
      <c r="E9" s="11">
        <v>1120.4154929577464</v>
      </c>
      <c r="F9" s="11">
        <v>1109.2464788732395</v>
      </c>
      <c r="G9" s="11">
        <v>979.07042253521126</v>
      </c>
      <c r="H9" s="15">
        <v>1107.0985915492959</v>
      </c>
      <c r="I9" s="15">
        <v>1013.7676056338029</v>
      </c>
      <c r="J9" s="15">
        <v>1094.0105633802816</v>
      </c>
      <c r="K9" s="15">
        <v>1299.7816901408451</v>
      </c>
      <c r="L9" s="15">
        <v>1482.824262218016</v>
      </c>
      <c r="M9" s="15">
        <v>1350.556338028169</v>
      </c>
    </row>
    <row r="10" spans="1:13" x14ac:dyDescent="0.2">
      <c r="A10" s="87" t="s">
        <v>22</v>
      </c>
      <c r="B10" s="11">
        <v>1808.5218978102189</v>
      </c>
      <c r="C10" s="11">
        <v>2105.4014598540148</v>
      </c>
      <c r="D10" s="11">
        <v>2462</v>
      </c>
      <c r="E10" s="11">
        <v>2894.0255474452556</v>
      </c>
      <c r="F10" s="11">
        <v>3086.2299270072995</v>
      </c>
      <c r="G10" s="11">
        <v>2468.1423357664235</v>
      </c>
      <c r="H10" s="15">
        <v>2305.1569343065694</v>
      </c>
      <c r="I10" s="15">
        <v>2126.4744525547444</v>
      </c>
      <c r="J10" s="15">
        <v>2266.1313868613138</v>
      </c>
      <c r="K10" s="15">
        <v>2940.3576642335765</v>
      </c>
      <c r="L10" s="15">
        <v>2919.2098455161708</v>
      </c>
      <c r="M10" s="15">
        <v>3635.5839416058393</v>
      </c>
    </row>
    <row r="11" spans="1:13" x14ac:dyDescent="0.2">
      <c r="A11" s="87" t="s">
        <v>59</v>
      </c>
      <c r="B11" s="11">
        <v>3930.5650406504064</v>
      </c>
      <c r="C11" s="11">
        <v>4288.8414634146338</v>
      </c>
      <c r="D11" s="11">
        <v>4024</v>
      </c>
      <c r="E11" s="11">
        <v>3412.5284552845528</v>
      </c>
      <c r="F11" s="11">
        <v>3266.7926829268295</v>
      </c>
      <c r="G11" s="11">
        <v>3673.7154471544713</v>
      </c>
      <c r="H11" s="15">
        <v>5116.040650406504</v>
      </c>
      <c r="I11" s="15">
        <v>5506.2642276422766</v>
      </c>
      <c r="J11" s="15">
        <v>5960.9024390243903</v>
      </c>
      <c r="K11" s="15">
        <v>6381.0772357723581</v>
      </c>
      <c r="L11" s="15">
        <v>6523.8417934145036</v>
      </c>
      <c r="M11" s="15">
        <v>5705.752032520325</v>
      </c>
    </row>
    <row r="12" spans="1:13" x14ac:dyDescent="0.2">
      <c r="A12" s="87" t="s">
        <v>69</v>
      </c>
      <c r="B12" s="11">
        <v>5964.3537586860393</v>
      </c>
      <c r="C12" s="11">
        <v>6069.6020214782056</v>
      </c>
      <c r="D12" s="11">
        <v>5976</v>
      </c>
      <c r="E12" s="11">
        <v>5910.7978521794066</v>
      </c>
      <c r="F12" s="11">
        <v>5182.2880606443459</v>
      </c>
      <c r="G12" s="11">
        <v>5440.1800379027163</v>
      </c>
      <c r="H12" s="15">
        <v>6450.4611497157293</v>
      </c>
      <c r="I12" s="15">
        <v>6404.6323436512948</v>
      </c>
      <c r="J12" s="15">
        <v>6716.7902716361341</v>
      </c>
      <c r="K12" s="15">
        <v>7249.0277953253317</v>
      </c>
      <c r="L12" s="15">
        <v>7418.254556035482</v>
      </c>
      <c r="M12" s="15">
        <v>8400.4314592545797</v>
      </c>
    </row>
    <row r="13" spans="1:13" x14ac:dyDescent="0.2">
      <c r="A13" s="87" t="s">
        <v>70</v>
      </c>
      <c r="B13" s="11">
        <v>6762.9663865546217</v>
      </c>
      <c r="C13" s="11">
        <v>7077.9348739495799</v>
      </c>
      <c r="D13" s="11">
        <v>7166</v>
      </c>
      <c r="E13" s="11">
        <v>7048.9901960784309</v>
      </c>
      <c r="F13" s="11">
        <v>6328.7023809523807</v>
      </c>
      <c r="G13" s="11">
        <v>6443.8536414565824</v>
      </c>
      <c r="H13" s="15">
        <v>7080.7647058823532</v>
      </c>
      <c r="I13" s="15">
        <v>7258.8998599439774</v>
      </c>
      <c r="J13" s="15">
        <v>7781.042016806723</v>
      </c>
      <c r="K13" s="15">
        <v>7960.2408963585431</v>
      </c>
      <c r="L13" s="15">
        <v>8141.4921222241574</v>
      </c>
      <c r="M13" s="15">
        <v>9111.957983193277</v>
      </c>
    </row>
    <row r="14" spans="1:13" x14ac:dyDescent="0.2">
      <c r="A14" s="87" t="s">
        <v>71</v>
      </c>
      <c r="B14" s="11">
        <v>8837.701587301588</v>
      </c>
      <c r="C14" s="11">
        <v>9044.937566137567</v>
      </c>
      <c r="D14" s="11">
        <v>9115</v>
      </c>
      <c r="E14" s="11">
        <v>8486.4222222222215</v>
      </c>
      <c r="F14" s="11">
        <v>7775.132275132275</v>
      </c>
      <c r="G14" s="11">
        <v>7873.9375661375661</v>
      </c>
      <c r="H14" s="15">
        <v>8216.730158730159</v>
      </c>
      <c r="I14" s="15">
        <v>7967.1079365079368</v>
      </c>
      <c r="J14" s="15">
        <v>8338.7195767195772</v>
      </c>
      <c r="K14" s="15">
        <v>8996.8158730158739</v>
      </c>
      <c r="L14" s="15">
        <v>9985.6466760785297</v>
      </c>
      <c r="M14" s="15">
        <v>11260.813756613758</v>
      </c>
    </row>
    <row r="15" spans="1:13" x14ac:dyDescent="0.2">
      <c r="A15" s="87" t="s">
        <v>66</v>
      </c>
      <c r="B15" s="11">
        <v>10428.009652509652</v>
      </c>
      <c r="C15" s="11">
        <v>10588.737451737452</v>
      </c>
      <c r="D15" s="11">
        <v>10809</v>
      </c>
      <c r="E15" s="11">
        <v>11039.579150579151</v>
      </c>
      <c r="F15" s="11">
        <v>9862.7200772200777</v>
      </c>
      <c r="G15" s="11">
        <v>9693.806949806949</v>
      </c>
      <c r="H15" s="15">
        <v>10303.916988416988</v>
      </c>
      <c r="I15" s="15">
        <v>10345.65637065637</v>
      </c>
      <c r="J15" s="15">
        <v>11528.036679536679</v>
      </c>
      <c r="K15" s="15">
        <v>12034.519305019305</v>
      </c>
      <c r="L15" s="15">
        <v>12958.83725618785</v>
      </c>
      <c r="M15" s="15">
        <v>15113.891891891892</v>
      </c>
    </row>
    <row r="16" spans="1:13" x14ac:dyDescent="0.2">
      <c r="A16" s="87" t="s">
        <v>67</v>
      </c>
      <c r="B16" s="11">
        <v>20069.575107296136</v>
      </c>
      <c r="C16" s="11">
        <v>21463.972818311875</v>
      </c>
      <c r="D16" s="11">
        <v>21807</v>
      </c>
      <c r="E16" s="11">
        <v>20521.238912732475</v>
      </c>
      <c r="F16" s="11">
        <v>18267.711015736768</v>
      </c>
      <c r="G16" s="11">
        <v>18819.067238912732</v>
      </c>
      <c r="H16" s="15">
        <v>18802.815450643779</v>
      </c>
      <c r="I16" s="15">
        <v>20657.731044349071</v>
      </c>
      <c r="J16" s="15">
        <v>22300.719599427754</v>
      </c>
      <c r="K16" s="15">
        <v>24054.648068669529</v>
      </c>
      <c r="L16" s="15">
        <v>24740.523928077</v>
      </c>
      <c r="M16" s="15">
        <v>25735.092989985693</v>
      </c>
    </row>
    <row r="17" spans="1:13" ht="14.25" customHeight="1" x14ac:dyDescent="0.2">
      <c r="A17" s="87"/>
      <c r="B17" s="11"/>
      <c r="C17" s="11"/>
      <c r="D17" s="11"/>
      <c r="E17" s="15"/>
      <c r="F17" s="15"/>
      <c r="G17" s="15"/>
      <c r="H17" s="15"/>
      <c r="I17" s="15"/>
      <c r="J17" s="15"/>
      <c r="K17" s="15"/>
      <c r="L17" s="163"/>
      <c r="M17" s="15"/>
    </row>
    <row r="18" spans="1:13" ht="16.5" customHeight="1" thickBot="1" x14ac:dyDescent="0.25">
      <c r="A18" s="79" t="s">
        <v>73</v>
      </c>
      <c r="B18" s="35">
        <v>6368.2805992889789</v>
      </c>
      <c r="C18" s="35">
        <v>6632.4507364144238</v>
      </c>
      <c r="D18" s="35">
        <v>6665.0731335703404</v>
      </c>
      <c r="E18" s="36">
        <v>6420.9965718638905</v>
      </c>
      <c r="F18" s="36">
        <v>5759.402742508888</v>
      </c>
      <c r="G18" s="36">
        <v>5860.5267902488577</v>
      </c>
      <c r="H18" s="36">
        <v>6331.3664296597253</v>
      </c>
      <c r="I18" s="36">
        <v>6494.7451752158458</v>
      </c>
      <c r="J18" s="36">
        <v>6941.0606907059419</v>
      </c>
      <c r="K18" s="36">
        <v>7417.9770187912645</v>
      </c>
      <c r="L18" s="36">
        <v>7770.1405328249994</v>
      </c>
      <c r="M18" s="36">
        <v>8496.1936262061954</v>
      </c>
    </row>
    <row r="19" spans="1:13" ht="24.75" customHeight="1" x14ac:dyDescent="0.2">
      <c r="A19" s="23" t="s">
        <v>55</v>
      </c>
      <c r="B19" s="18"/>
      <c r="C19" s="18"/>
      <c r="D19" s="18"/>
      <c r="E19" s="18"/>
      <c r="F19" s="18"/>
      <c r="G19" s="18"/>
      <c r="H19" s="18"/>
    </row>
    <row r="20" spans="1:13" x14ac:dyDescent="0.2">
      <c r="A20" s="8"/>
    </row>
    <row r="21" spans="1:13" x14ac:dyDescent="0.2">
      <c r="A21" s="266" t="s">
        <v>214</v>
      </c>
      <c r="B21" s="330"/>
      <c r="C21" s="330"/>
      <c r="D21" s="330"/>
      <c r="E21" s="330"/>
      <c r="F21" s="330"/>
      <c r="G21" s="330"/>
      <c r="H21" s="330"/>
    </row>
    <row r="22" spans="1:13" x14ac:dyDescent="0.2">
      <c r="A22" s="266" t="s">
        <v>215</v>
      </c>
      <c r="B22" s="256"/>
      <c r="C22" s="256"/>
      <c r="D22" s="256"/>
      <c r="E22" s="256"/>
      <c r="F22" s="256"/>
      <c r="G22" s="256"/>
      <c r="H22" s="256"/>
    </row>
  </sheetData>
  <mergeCells count="5">
    <mergeCell ref="A22:H22"/>
    <mergeCell ref="A21:H21"/>
    <mergeCell ref="A3:M3"/>
    <mergeCell ref="A4:M4"/>
    <mergeCell ref="A1:M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  <pageSetUpPr fitToPage="1"/>
  </sheetPr>
  <dimension ref="A1:E26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13.28515625" customWidth="1"/>
    <col min="2" max="4" width="17.7109375" customWidth="1"/>
    <col min="5" max="5" width="20" customWidth="1"/>
  </cols>
  <sheetData>
    <row r="1" spans="1:5" ht="18" x14ac:dyDescent="0.2">
      <c r="A1" s="276" t="s">
        <v>5</v>
      </c>
      <c r="B1" s="276"/>
      <c r="C1" s="276"/>
      <c r="D1" s="276"/>
      <c r="E1" s="276"/>
    </row>
    <row r="3" spans="1:5" ht="15" x14ac:dyDescent="0.2">
      <c r="A3" s="278" t="s">
        <v>135</v>
      </c>
      <c r="B3" s="278"/>
      <c r="C3" s="278"/>
      <c r="D3" s="278"/>
      <c r="E3" s="278"/>
    </row>
    <row r="4" spans="1:5" ht="15" x14ac:dyDescent="0.2">
      <c r="A4" s="278" t="s">
        <v>3</v>
      </c>
      <c r="B4" s="278"/>
      <c r="C4" s="278"/>
      <c r="D4" s="278"/>
      <c r="E4" s="278"/>
    </row>
    <row r="5" spans="1:5" ht="13.5" thickBot="1" x14ac:dyDescent="0.25">
      <c r="A5" s="9"/>
      <c r="B5" s="9"/>
      <c r="C5" s="9"/>
      <c r="D5" s="9"/>
      <c r="E5" s="9"/>
    </row>
    <row r="6" spans="1:5" ht="30.75" customHeight="1" thickBot="1" x14ac:dyDescent="0.25">
      <c r="A6" s="27" t="s">
        <v>6</v>
      </c>
      <c r="B6" s="24" t="s">
        <v>52</v>
      </c>
      <c r="C6" s="24" t="s">
        <v>53</v>
      </c>
      <c r="D6" s="24" t="s">
        <v>75</v>
      </c>
      <c r="E6" s="27" t="s">
        <v>54</v>
      </c>
    </row>
    <row r="7" spans="1:5" ht="21" customHeight="1" x14ac:dyDescent="0.2">
      <c r="A7" s="93">
        <v>2001</v>
      </c>
      <c r="B7" s="37">
        <v>5497</v>
      </c>
      <c r="C7" s="37">
        <v>42925</v>
      </c>
      <c r="D7" s="37">
        <v>1210891</v>
      </c>
      <c r="E7" s="88">
        <v>3660815</v>
      </c>
    </row>
    <row r="8" spans="1:5" x14ac:dyDescent="0.2">
      <c r="A8" s="72">
        <v>2002</v>
      </c>
      <c r="B8" s="37">
        <v>6004</v>
      </c>
      <c r="C8" s="37">
        <v>51010</v>
      </c>
      <c r="D8" s="37">
        <v>1370369</v>
      </c>
      <c r="E8" s="89">
        <v>4104680</v>
      </c>
    </row>
    <row r="9" spans="1:5" x14ac:dyDescent="0.2">
      <c r="A9" s="72">
        <v>2003</v>
      </c>
      <c r="B9" s="37">
        <v>6974</v>
      </c>
      <c r="C9" s="37">
        <v>59884</v>
      </c>
      <c r="D9" s="37">
        <v>1467539</v>
      </c>
      <c r="E9" s="89">
        <v>4476140</v>
      </c>
    </row>
    <row r="10" spans="1:5" x14ac:dyDescent="0.2">
      <c r="A10" s="72">
        <v>2004</v>
      </c>
      <c r="B10" s="37">
        <v>8234</v>
      </c>
      <c r="C10" s="37">
        <v>71488</v>
      </c>
      <c r="D10" s="37">
        <v>1754360</v>
      </c>
      <c r="E10" s="89">
        <v>5492516</v>
      </c>
    </row>
    <row r="11" spans="1:5" x14ac:dyDescent="0.2">
      <c r="A11" s="72">
        <v>2005</v>
      </c>
      <c r="B11" s="37">
        <v>9629</v>
      </c>
      <c r="C11" s="37">
        <v>83916</v>
      </c>
      <c r="D11" s="37">
        <v>1982902</v>
      </c>
      <c r="E11" s="89">
        <v>6306329</v>
      </c>
    </row>
    <row r="12" spans="1:5" x14ac:dyDescent="0.2">
      <c r="A12" s="72">
        <v>2006</v>
      </c>
      <c r="B12" s="37">
        <v>10830</v>
      </c>
      <c r="C12" s="37">
        <v>95906</v>
      </c>
      <c r="D12" s="37">
        <v>2425429</v>
      </c>
      <c r="E12" s="89">
        <v>7438383</v>
      </c>
    </row>
    <row r="13" spans="1:5" x14ac:dyDescent="0.2">
      <c r="A13" s="72">
        <v>2007</v>
      </c>
      <c r="B13" s="37">
        <v>11559</v>
      </c>
      <c r="C13" s="37">
        <v>103455</v>
      </c>
      <c r="D13" s="37">
        <v>2661357</v>
      </c>
      <c r="E13" s="89">
        <v>7969361</v>
      </c>
    </row>
    <row r="14" spans="1:5" x14ac:dyDescent="0.2">
      <c r="A14" s="72">
        <v>2008</v>
      </c>
      <c r="B14" s="37">
        <v>12794</v>
      </c>
      <c r="C14" s="37">
        <v>114766</v>
      </c>
      <c r="D14" s="37">
        <v>2623351</v>
      </c>
      <c r="E14" s="89">
        <v>7843924</v>
      </c>
    </row>
    <row r="15" spans="1:5" x14ac:dyDescent="0.2">
      <c r="A15" s="72">
        <v>2009</v>
      </c>
      <c r="B15" s="37">
        <v>13889</v>
      </c>
      <c r="C15" s="37">
        <v>126235</v>
      </c>
      <c r="D15" s="37">
        <v>2708581</v>
      </c>
      <c r="E15" s="89">
        <v>7901742</v>
      </c>
    </row>
    <row r="16" spans="1:5" x14ac:dyDescent="0.2">
      <c r="A16" s="72">
        <v>2010</v>
      </c>
      <c r="B16" s="37">
        <v>14322</v>
      </c>
      <c r="C16" s="37">
        <v>130882</v>
      </c>
      <c r="D16" s="37">
        <v>2647373</v>
      </c>
      <c r="E16" s="89">
        <v>7615990</v>
      </c>
    </row>
    <row r="17" spans="1:5" x14ac:dyDescent="0.2">
      <c r="A17" s="72">
        <v>2011</v>
      </c>
      <c r="B17" s="37">
        <v>15035</v>
      </c>
      <c r="C17" s="37">
        <v>137761</v>
      </c>
      <c r="D17" s="37">
        <v>2715986</v>
      </c>
      <c r="E17" s="89">
        <v>7696369</v>
      </c>
    </row>
    <row r="18" spans="1:5" x14ac:dyDescent="0.2">
      <c r="A18" s="72">
        <v>2012</v>
      </c>
      <c r="B18" s="37">
        <v>15395</v>
      </c>
      <c r="C18" s="37">
        <v>142468</v>
      </c>
      <c r="D18" s="37">
        <v>2670386</v>
      </c>
      <c r="E18" s="89">
        <v>7527374</v>
      </c>
    </row>
    <row r="19" spans="1:5" x14ac:dyDescent="0.2">
      <c r="A19" s="72">
        <v>2013</v>
      </c>
      <c r="B19" s="37">
        <v>15078.249999999996</v>
      </c>
      <c r="C19" s="37">
        <v>139827.83333333334</v>
      </c>
      <c r="D19" s="37">
        <v>2509509</v>
      </c>
      <c r="E19" s="89">
        <v>6938029</v>
      </c>
    </row>
    <row r="20" spans="1:5" x14ac:dyDescent="0.2">
      <c r="A20" s="72">
        <v>2014</v>
      </c>
      <c r="B20" s="37">
        <v>15221.25</v>
      </c>
      <c r="C20" s="37">
        <v>141478</v>
      </c>
      <c r="D20" s="37">
        <v>2822947</v>
      </c>
      <c r="E20" s="89">
        <v>7750576</v>
      </c>
    </row>
    <row r="21" spans="1:5" x14ac:dyDescent="0.2">
      <c r="A21" s="72">
        <v>2015</v>
      </c>
      <c r="B21" s="37">
        <v>15384.083333333334</v>
      </c>
      <c r="C21" s="37">
        <v>143994.33333333331</v>
      </c>
      <c r="D21" s="37">
        <v>3264189</v>
      </c>
      <c r="E21" s="89">
        <v>8825066</v>
      </c>
    </row>
    <row r="22" spans="1:5" ht="13.5" thickBot="1" x14ac:dyDescent="0.25">
      <c r="A22" s="95">
        <v>2016</v>
      </c>
      <c r="B22" s="37">
        <v>15668.69</v>
      </c>
      <c r="C22" s="37">
        <v>147892.44000000003</v>
      </c>
      <c r="D22" s="37">
        <v>3593856.61</v>
      </c>
      <c r="E22" s="94">
        <v>9838356.0799999982</v>
      </c>
    </row>
    <row r="23" spans="1:5" s="78" customFormat="1" ht="16.5" customHeight="1" x14ac:dyDescent="0.2">
      <c r="A23" s="328"/>
      <c r="B23" s="329"/>
      <c r="C23" s="329"/>
      <c r="D23" s="329"/>
      <c r="E23" s="329"/>
    </row>
    <row r="24" spans="1:5" s="78" customFormat="1" ht="33.75" customHeight="1" x14ac:dyDescent="0.2">
      <c r="A24" s="331" t="s">
        <v>216</v>
      </c>
      <c r="B24" s="332"/>
      <c r="C24" s="332"/>
      <c r="D24" s="332"/>
      <c r="E24" s="332"/>
    </row>
    <row r="25" spans="1:5" s="78" customFormat="1" ht="15.95" customHeight="1" x14ac:dyDescent="0.2">
      <c r="A25" s="333"/>
      <c r="B25" s="333"/>
      <c r="C25" s="333"/>
      <c r="D25" s="333"/>
    </row>
    <row r="26" spans="1:5" ht="15.95" customHeight="1" x14ac:dyDescent="0.2"/>
  </sheetData>
  <mergeCells count="6">
    <mergeCell ref="A24:E24"/>
    <mergeCell ref="A25:D25"/>
    <mergeCell ref="A1:E1"/>
    <mergeCell ref="A3:E3"/>
    <mergeCell ref="A4:E4"/>
    <mergeCell ref="A23:E23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0"/>
  </sheetPr>
  <dimension ref="B1:H37"/>
  <sheetViews>
    <sheetView tabSelected="1" view="pageBreakPreview" zoomScale="60" zoomScaleNormal="85" workbookViewId="0">
      <selection activeCell="D13" sqref="D13"/>
    </sheetView>
  </sheetViews>
  <sheetFormatPr baseColWidth="10" defaultRowHeight="12.75" x14ac:dyDescent="0.2"/>
  <cols>
    <col min="2" max="2" width="15.7109375" customWidth="1"/>
    <col min="3" max="5" width="28.5703125" customWidth="1"/>
  </cols>
  <sheetData>
    <row r="1" spans="2:6" ht="18" x14ac:dyDescent="0.2">
      <c r="B1" s="276" t="s">
        <v>5</v>
      </c>
      <c r="C1" s="276"/>
      <c r="D1" s="276"/>
      <c r="E1" s="276"/>
    </row>
    <row r="3" spans="2:6" ht="20.25" customHeight="1" x14ac:dyDescent="0.2">
      <c r="B3" s="278" t="s">
        <v>217</v>
      </c>
      <c r="C3" s="278"/>
      <c r="D3" s="278"/>
      <c r="E3" s="278"/>
    </row>
    <row r="4" spans="2:6" ht="13.5" thickBot="1" x14ac:dyDescent="0.25"/>
    <row r="5" spans="2:6" ht="65.25" customHeight="1" thickBot="1" x14ac:dyDescent="0.25">
      <c r="B5" s="47" t="s">
        <v>96</v>
      </c>
      <c r="C5" s="48" t="s">
        <v>138</v>
      </c>
      <c r="D5" s="48" t="s">
        <v>218</v>
      </c>
      <c r="E5" s="49" t="s">
        <v>19</v>
      </c>
      <c r="F5" s="128"/>
    </row>
    <row r="6" spans="2:6" x14ac:dyDescent="0.2">
      <c r="B6" s="65">
        <v>2000</v>
      </c>
      <c r="C6" s="74">
        <v>521</v>
      </c>
      <c r="D6" s="74">
        <v>523</v>
      </c>
      <c r="E6" s="177">
        <v>653</v>
      </c>
    </row>
    <row r="7" spans="2:6" x14ac:dyDescent="0.2">
      <c r="B7" s="65">
        <v>2001</v>
      </c>
      <c r="C7" s="74" t="s">
        <v>219</v>
      </c>
      <c r="D7" s="74">
        <v>522</v>
      </c>
      <c r="E7" s="75">
        <v>652</v>
      </c>
    </row>
    <row r="8" spans="2:6" x14ac:dyDescent="0.2">
      <c r="B8" s="65">
        <v>2002</v>
      </c>
      <c r="C8" s="74" t="s">
        <v>219</v>
      </c>
      <c r="D8" s="74">
        <v>527</v>
      </c>
      <c r="E8" s="75">
        <v>637</v>
      </c>
    </row>
    <row r="9" spans="2:6" x14ac:dyDescent="0.2">
      <c r="B9" s="65">
        <v>2003</v>
      </c>
      <c r="C9" s="74" t="s">
        <v>219</v>
      </c>
      <c r="D9" s="74">
        <v>515</v>
      </c>
      <c r="E9" s="75">
        <v>646</v>
      </c>
    </row>
    <row r="10" spans="2:6" x14ac:dyDescent="0.2">
      <c r="B10" s="65">
        <v>2004</v>
      </c>
      <c r="C10" s="74">
        <v>512</v>
      </c>
      <c r="D10" s="74">
        <v>514</v>
      </c>
      <c r="E10" s="75">
        <v>600</v>
      </c>
    </row>
    <row r="11" spans="2:6" x14ac:dyDescent="0.2">
      <c r="B11" s="65">
        <v>2005</v>
      </c>
      <c r="C11" s="74">
        <v>515</v>
      </c>
      <c r="D11" s="74">
        <v>517</v>
      </c>
      <c r="E11" s="75">
        <v>588</v>
      </c>
    </row>
    <row r="12" spans="2:6" x14ac:dyDescent="0.2">
      <c r="B12" s="65">
        <v>2006</v>
      </c>
      <c r="C12" s="74">
        <v>522</v>
      </c>
      <c r="D12" s="74">
        <v>523</v>
      </c>
      <c r="E12" s="75">
        <v>590</v>
      </c>
    </row>
    <row r="13" spans="2:6" x14ac:dyDescent="0.2">
      <c r="B13" s="65">
        <v>2007</v>
      </c>
      <c r="C13" s="74">
        <v>524</v>
      </c>
      <c r="D13" s="74">
        <v>525</v>
      </c>
      <c r="E13" s="75">
        <v>578</v>
      </c>
    </row>
    <row r="14" spans="2:6" x14ac:dyDescent="0.2">
      <c r="B14" s="65">
        <v>2008</v>
      </c>
      <c r="C14" s="74">
        <v>521</v>
      </c>
      <c r="D14" s="74">
        <v>522</v>
      </c>
      <c r="E14" s="75">
        <v>551</v>
      </c>
    </row>
    <row r="15" spans="2:6" x14ac:dyDescent="0.2">
      <c r="B15" s="65">
        <v>2009</v>
      </c>
      <c r="C15" s="74">
        <v>511</v>
      </c>
      <c r="D15" s="74">
        <v>512</v>
      </c>
      <c r="E15" s="75">
        <v>542</v>
      </c>
    </row>
    <row r="16" spans="2:6" x14ac:dyDescent="0.2">
      <c r="B16" s="65">
        <v>2010</v>
      </c>
      <c r="C16" s="74">
        <v>504</v>
      </c>
      <c r="D16" s="74">
        <v>505</v>
      </c>
      <c r="E16" s="75">
        <v>510</v>
      </c>
    </row>
    <row r="17" spans="2:8" x14ac:dyDescent="0.2">
      <c r="B17" s="65">
        <v>2011</v>
      </c>
      <c r="C17" s="74">
        <v>498</v>
      </c>
      <c r="D17" s="74">
        <v>499</v>
      </c>
      <c r="E17" s="75">
        <v>485</v>
      </c>
    </row>
    <row r="18" spans="2:8" x14ac:dyDescent="0.2">
      <c r="B18" s="65">
        <v>2012</v>
      </c>
      <c r="C18" s="183">
        <v>485</v>
      </c>
      <c r="D18" s="205">
        <v>486</v>
      </c>
      <c r="E18" s="206">
        <v>468</v>
      </c>
    </row>
    <row r="19" spans="2:8" x14ac:dyDescent="0.2">
      <c r="B19" s="65">
        <v>2013</v>
      </c>
      <c r="C19" s="183">
        <v>478</v>
      </c>
      <c r="D19" s="205">
        <v>479</v>
      </c>
      <c r="E19" s="206">
        <v>454</v>
      </c>
    </row>
    <row r="20" spans="2:8" x14ac:dyDescent="0.2">
      <c r="B20" s="65">
        <v>2014</v>
      </c>
      <c r="C20" s="183">
        <v>479</v>
      </c>
      <c r="D20" s="205">
        <v>479</v>
      </c>
      <c r="E20" s="206">
        <v>448</v>
      </c>
    </row>
    <row r="21" spans="2:8" x14ac:dyDescent="0.2">
      <c r="B21" s="65">
        <v>2015</v>
      </c>
      <c r="C21" s="183">
        <v>481</v>
      </c>
      <c r="D21" s="205">
        <v>481</v>
      </c>
      <c r="E21" s="206">
        <v>456</v>
      </c>
    </row>
    <row r="22" spans="2:8" ht="13.5" thickBot="1" x14ac:dyDescent="0.25">
      <c r="B22" s="164">
        <v>2016</v>
      </c>
      <c r="C22" s="159">
        <v>482</v>
      </c>
      <c r="D22" s="207">
        <v>483</v>
      </c>
      <c r="E22" s="208">
        <v>443</v>
      </c>
      <c r="F22" s="129"/>
      <c r="H22" s="102"/>
    </row>
    <row r="23" spans="2:8" x14ac:dyDescent="0.2">
      <c r="B23" s="130"/>
    </row>
    <row r="24" spans="2:8" ht="32.25" customHeight="1" x14ac:dyDescent="0.2">
      <c r="B24" t="s">
        <v>77</v>
      </c>
    </row>
    <row r="25" spans="2:8" ht="14.1" customHeight="1" x14ac:dyDescent="0.2">
      <c r="B25" s="275" t="s">
        <v>220</v>
      </c>
      <c r="C25" s="275"/>
      <c r="D25" s="275"/>
      <c r="E25" s="275"/>
    </row>
    <row r="26" spans="2:8" x14ac:dyDescent="0.2">
      <c r="B26" s="130"/>
    </row>
    <row r="27" spans="2:8" x14ac:dyDescent="0.2">
      <c r="B27" s="181"/>
      <c r="C27" s="181"/>
      <c r="D27" s="181"/>
      <c r="E27" s="181"/>
    </row>
    <row r="37" spans="3:3" x14ac:dyDescent="0.2">
      <c r="C37" t="s">
        <v>173</v>
      </c>
    </row>
  </sheetData>
  <mergeCells count="3">
    <mergeCell ref="B1:E1"/>
    <mergeCell ref="B3:E3"/>
    <mergeCell ref="B25:E25"/>
  </mergeCells>
  <pageMargins left="0.7" right="0.7" top="0.75" bottom="0.75" header="0.3" footer="0.3"/>
  <pageSetup paperSize="9" scale="71" orientation="portrait" r:id="rId1"/>
  <colBreaks count="1" manualBreakCount="1">
    <brk id="7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0"/>
  </sheetPr>
  <dimension ref="B1:M23"/>
  <sheetViews>
    <sheetView tabSelected="1" view="pageBreakPreview" zoomScaleNormal="70" zoomScaleSheetLayoutView="100" workbookViewId="0">
      <selection activeCell="D13" sqref="D13"/>
    </sheetView>
  </sheetViews>
  <sheetFormatPr baseColWidth="10" defaultRowHeight="12.75" x14ac:dyDescent="0.2"/>
  <cols>
    <col min="1" max="1" width="4.140625" customWidth="1"/>
    <col min="2" max="2" width="20.28515625" customWidth="1"/>
    <col min="3" max="3" width="14" customWidth="1"/>
    <col min="4" max="4" width="10.140625" customWidth="1"/>
    <col min="5" max="5" width="9.85546875" customWidth="1"/>
    <col min="6" max="6" width="11.42578125" customWidth="1"/>
    <col min="14" max="14" width="3.85546875" customWidth="1"/>
  </cols>
  <sheetData>
    <row r="1" spans="2:13" ht="18" x14ac:dyDescent="0.2">
      <c r="B1" s="276" t="s">
        <v>5</v>
      </c>
      <c r="C1" s="276"/>
      <c r="D1" s="276"/>
      <c r="E1" s="276"/>
      <c r="F1" s="276"/>
      <c r="G1" s="276"/>
      <c r="H1" s="276"/>
      <c r="I1" s="276"/>
      <c r="J1" s="320"/>
      <c r="K1" s="320"/>
      <c r="L1" s="320"/>
      <c r="M1" s="320"/>
    </row>
    <row r="3" spans="2:13" ht="20.25" customHeight="1" x14ac:dyDescent="0.2">
      <c r="B3" s="278" t="s">
        <v>221</v>
      </c>
      <c r="C3" s="278"/>
      <c r="D3" s="278"/>
      <c r="E3" s="278"/>
      <c r="F3" s="278"/>
      <c r="G3" s="278"/>
      <c r="H3" s="278"/>
      <c r="I3" s="278"/>
      <c r="J3" s="321"/>
      <c r="K3" s="321"/>
      <c r="L3" s="321"/>
      <c r="M3" s="321"/>
    </row>
    <row r="4" spans="2:13" ht="13.5" thickBot="1" x14ac:dyDescent="0.25"/>
    <row r="5" spans="2:13" ht="65.25" customHeight="1" thickBot="1" x14ac:dyDescent="0.25">
      <c r="B5" s="47"/>
      <c r="C5" s="48">
        <v>2005</v>
      </c>
      <c r="D5" s="48">
        <v>2006</v>
      </c>
      <c r="E5" s="48">
        <v>2007</v>
      </c>
      <c r="F5" s="48">
        <v>2008</v>
      </c>
      <c r="G5" s="48">
        <v>2009</v>
      </c>
      <c r="H5" s="48">
        <v>2010</v>
      </c>
      <c r="I5" s="48">
        <v>2011</v>
      </c>
      <c r="J5" s="48">
        <v>2012</v>
      </c>
      <c r="K5" s="48">
        <v>2013</v>
      </c>
      <c r="L5" s="48">
        <v>2014</v>
      </c>
      <c r="M5" s="165">
        <v>2015</v>
      </c>
    </row>
    <row r="6" spans="2:13" ht="18" customHeight="1" x14ac:dyDescent="0.2">
      <c r="B6" s="166" t="s">
        <v>222</v>
      </c>
      <c r="C6" s="153">
        <v>50.4</v>
      </c>
      <c r="D6" s="153">
        <v>54</v>
      </c>
      <c r="E6" s="153">
        <v>56.3</v>
      </c>
      <c r="F6" s="246">
        <v>59.1</v>
      </c>
      <c r="G6" s="246">
        <v>60.3</v>
      </c>
      <c r="H6" s="246">
        <v>61.9</v>
      </c>
      <c r="I6" s="246">
        <v>64.400000000000006</v>
      </c>
      <c r="J6" s="246">
        <v>66.5</v>
      </c>
      <c r="K6" s="246">
        <v>66.599999999999994</v>
      </c>
      <c r="L6" s="246">
        <v>68.7</v>
      </c>
      <c r="M6" s="209">
        <v>68.41</v>
      </c>
    </row>
    <row r="7" spans="2:13" ht="19.5" customHeight="1" thickBot="1" x14ac:dyDescent="0.25">
      <c r="B7" s="167" t="s">
        <v>223</v>
      </c>
      <c r="C7" s="245">
        <v>56.1</v>
      </c>
      <c r="D7" s="245">
        <v>60.7</v>
      </c>
      <c r="E7" s="245">
        <v>62.1</v>
      </c>
      <c r="F7" s="247">
        <v>65.400000000000006</v>
      </c>
      <c r="G7" s="247">
        <v>67.8</v>
      </c>
      <c r="H7" s="247">
        <v>70</v>
      </c>
      <c r="I7" s="247">
        <v>72.099999999999994</v>
      </c>
      <c r="J7" s="247">
        <v>73</v>
      </c>
      <c r="K7" s="247">
        <v>73.3</v>
      </c>
      <c r="L7" s="247">
        <v>75</v>
      </c>
      <c r="M7" s="210">
        <v>72.7</v>
      </c>
    </row>
    <row r="8" spans="2:13" x14ac:dyDescent="0.2">
      <c r="B8" s="168"/>
      <c r="C8" s="169"/>
      <c r="D8" s="169"/>
      <c r="E8" s="169"/>
    </row>
    <row r="9" spans="2:13" x14ac:dyDescent="0.2">
      <c r="B9" s="130"/>
    </row>
    <row r="10" spans="2:13" x14ac:dyDescent="0.2">
      <c r="B10" t="s">
        <v>77</v>
      </c>
    </row>
    <row r="11" spans="2:13" ht="22.5" customHeight="1" x14ac:dyDescent="0.2">
      <c r="B11" s="275" t="s">
        <v>224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2:13" ht="14.1" customHeight="1" x14ac:dyDescent="0.2">
      <c r="B12" s="130"/>
    </row>
    <row r="13" spans="2:13" x14ac:dyDescent="0.2">
      <c r="B13" s="181"/>
      <c r="C13" s="181"/>
      <c r="D13" s="181"/>
      <c r="E13" s="181"/>
    </row>
    <row r="23" spans="3:3" x14ac:dyDescent="0.2">
      <c r="C23" t="s">
        <v>173</v>
      </c>
    </row>
  </sheetData>
  <mergeCells count="3">
    <mergeCell ref="B1:M1"/>
    <mergeCell ref="B3:M3"/>
    <mergeCell ref="B11:M11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  <pageSetUpPr fitToPage="1"/>
  </sheetPr>
  <dimension ref="A1:G28"/>
  <sheetViews>
    <sheetView tabSelected="1" view="pageBreakPreview" zoomScale="75" zoomScaleNormal="75" workbookViewId="0">
      <selection activeCell="D13" sqref="D13"/>
    </sheetView>
  </sheetViews>
  <sheetFormatPr baseColWidth="10" defaultRowHeight="12.75" x14ac:dyDescent="0.2"/>
  <cols>
    <col min="1" max="1" width="19.42578125" customWidth="1"/>
    <col min="2" max="2" width="29.140625" bestFit="1" customWidth="1"/>
    <col min="3" max="3" width="20.5703125" bestFit="1" customWidth="1"/>
    <col min="4" max="4" width="22.42578125" bestFit="1" customWidth="1"/>
    <col min="5" max="5" width="27" customWidth="1"/>
  </cols>
  <sheetData>
    <row r="1" spans="1:7" ht="18" customHeight="1" x14ac:dyDescent="0.2">
      <c r="A1" s="254" t="s">
        <v>5</v>
      </c>
      <c r="B1" s="254"/>
      <c r="C1" s="254"/>
      <c r="D1" s="254"/>
      <c r="E1" s="254"/>
      <c r="F1" s="3"/>
    </row>
    <row r="3" spans="1:7" ht="15" customHeight="1" x14ac:dyDescent="0.2">
      <c r="A3" s="253" t="s">
        <v>86</v>
      </c>
      <c r="B3" s="253"/>
      <c r="C3" s="253"/>
      <c r="D3" s="253"/>
      <c r="E3" s="253"/>
      <c r="F3" s="4"/>
      <c r="G3" s="4"/>
    </row>
    <row r="4" spans="1:7" ht="13.5" thickBot="1" x14ac:dyDescent="0.25">
      <c r="A4" s="9"/>
      <c r="B4" s="9"/>
      <c r="C4" s="9"/>
      <c r="D4" s="9"/>
      <c r="E4" s="9"/>
    </row>
    <row r="5" spans="1:7" ht="21.75" customHeight="1" x14ac:dyDescent="0.2">
      <c r="A5" s="268" t="s">
        <v>6</v>
      </c>
      <c r="B5" s="270" t="s">
        <v>10</v>
      </c>
      <c r="C5" s="271"/>
      <c r="D5" s="271"/>
      <c r="E5" s="271"/>
      <c r="F5" s="2"/>
      <c r="G5" s="2"/>
    </row>
    <row r="6" spans="1:7" ht="69.75" customHeight="1" thickBot="1" x14ac:dyDescent="0.25">
      <c r="A6" s="269"/>
      <c r="B6" s="100" t="s">
        <v>105</v>
      </c>
      <c r="C6" s="43" t="s">
        <v>139</v>
      </c>
      <c r="D6" s="43" t="s">
        <v>106</v>
      </c>
      <c r="E6" s="101" t="s">
        <v>140</v>
      </c>
      <c r="F6" s="2"/>
      <c r="G6" s="2"/>
    </row>
    <row r="7" spans="1:7" ht="15" customHeight="1" x14ac:dyDescent="0.2">
      <c r="A7" s="38">
        <v>2000</v>
      </c>
      <c r="B7" s="45">
        <v>100</v>
      </c>
      <c r="C7" s="45">
        <v>100</v>
      </c>
      <c r="D7" s="60">
        <v>99.999999999999986</v>
      </c>
      <c r="E7" s="61">
        <v>100</v>
      </c>
      <c r="F7" s="2"/>
      <c r="G7" s="2"/>
    </row>
    <row r="8" spans="1:7" x14ac:dyDescent="0.2">
      <c r="A8" s="39">
        <v>2001</v>
      </c>
      <c r="B8" s="30">
        <v>97.588068391431904</v>
      </c>
      <c r="C8" s="30">
        <v>111.60020612816164</v>
      </c>
      <c r="D8" s="60">
        <v>100.6</v>
      </c>
      <c r="E8" s="62">
        <v>105.68294701986756</v>
      </c>
      <c r="F8" s="2"/>
      <c r="G8" s="2"/>
    </row>
    <row r="9" spans="1:7" x14ac:dyDescent="0.2">
      <c r="A9" s="39">
        <v>2002</v>
      </c>
      <c r="B9" s="30">
        <v>92.981623622493643</v>
      </c>
      <c r="C9" s="30">
        <v>109.51827298639903</v>
      </c>
      <c r="D9" s="60">
        <v>101.2035890985932</v>
      </c>
      <c r="E9" s="62">
        <v>107.16473509933775</v>
      </c>
      <c r="F9" s="2"/>
      <c r="G9" s="2"/>
    </row>
    <row r="10" spans="1:7" x14ac:dyDescent="0.2">
      <c r="A10" s="39">
        <v>2003</v>
      </c>
      <c r="B10" s="30">
        <v>100.87936934776549</v>
      </c>
      <c r="C10" s="30">
        <v>112.75397451840956</v>
      </c>
      <c r="D10" s="60">
        <v>101.77899685097292</v>
      </c>
      <c r="E10" s="62">
        <v>112.46274834437087</v>
      </c>
      <c r="F10" s="2"/>
      <c r="G10" s="2"/>
    </row>
    <row r="11" spans="1:7" x14ac:dyDescent="0.2">
      <c r="A11" s="39">
        <v>2004</v>
      </c>
      <c r="B11" s="30">
        <v>96.499505565351882</v>
      </c>
      <c r="C11" s="30">
        <v>129.26449871151505</v>
      </c>
      <c r="D11" s="60">
        <v>101.95781992570595</v>
      </c>
      <c r="E11" s="62">
        <v>109.59437086092716</v>
      </c>
      <c r="F11" s="2"/>
      <c r="G11" s="2"/>
    </row>
    <row r="12" spans="1:7" x14ac:dyDescent="0.2">
      <c r="A12" s="39">
        <v>2005</v>
      </c>
      <c r="B12" s="30">
        <v>83.315909817532656</v>
      </c>
      <c r="C12" s="30">
        <v>114.5297414548029</v>
      </c>
      <c r="D12" s="60">
        <v>102.85059568072568</v>
      </c>
      <c r="E12" s="62">
        <v>104.46192052980132</v>
      </c>
      <c r="F12" s="2"/>
      <c r="G12" s="2"/>
    </row>
    <row r="13" spans="1:7" x14ac:dyDescent="0.2">
      <c r="A13" s="39">
        <v>2006</v>
      </c>
      <c r="B13" s="30">
        <v>84.449821910124825</v>
      </c>
      <c r="C13" s="30">
        <v>114.22603939306282</v>
      </c>
      <c r="D13" s="60">
        <v>100.35954825914402</v>
      </c>
      <c r="E13" s="62">
        <v>98.294701986754973</v>
      </c>
      <c r="F13" s="2"/>
      <c r="G13" s="2"/>
    </row>
    <row r="14" spans="1:7" x14ac:dyDescent="0.2">
      <c r="A14" s="39">
        <v>2007</v>
      </c>
      <c r="B14" s="30">
        <v>94.775167005698222</v>
      </c>
      <c r="C14" s="30">
        <v>113.03618481605176</v>
      </c>
      <c r="D14" s="60">
        <v>102.86562882033779</v>
      </c>
      <c r="E14" s="62">
        <v>109.17218543046357</v>
      </c>
      <c r="F14" s="2"/>
      <c r="G14" s="2"/>
    </row>
    <row r="15" spans="1:7" x14ac:dyDescent="0.2">
      <c r="A15" s="39">
        <v>2008</v>
      </c>
      <c r="B15" s="30">
        <v>64.480027058138219</v>
      </c>
      <c r="C15" s="30">
        <v>115.01927577773688</v>
      </c>
      <c r="D15" s="60">
        <v>103.53685312127955</v>
      </c>
      <c r="E15" s="62">
        <v>105.79884105960265</v>
      </c>
      <c r="F15" s="2"/>
      <c r="G15" s="2"/>
    </row>
    <row r="16" spans="1:7" x14ac:dyDescent="0.2">
      <c r="A16" s="39">
        <v>2009</v>
      </c>
      <c r="B16" s="30">
        <v>56.243470057623128</v>
      </c>
      <c r="C16" s="30">
        <v>101.13763904594103</v>
      </c>
      <c r="D16" s="60">
        <v>104.6301192573147</v>
      </c>
      <c r="E16" s="62">
        <v>97.471026490066222</v>
      </c>
      <c r="F16" s="2"/>
      <c r="G16" s="2"/>
    </row>
    <row r="17" spans="1:7" x14ac:dyDescent="0.2">
      <c r="A17" s="39">
        <v>2010</v>
      </c>
      <c r="B17" s="30">
        <v>79.560779490435479</v>
      </c>
      <c r="C17" s="30">
        <v>113.43280300838877</v>
      </c>
      <c r="D17" s="60">
        <v>104.27703161454342</v>
      </c>
      <c r="E17" s="62">
        <v>104.52400662251655</v>
      </c>
      <c r="F17" s="2"/>
      <c r="G17" s="2"/>
    </row>
    <row r="18" spans="1:7" x14ac:dyDescent="0.2">
      <c r="A18" s="39">
        <v>2011</v>
      </c>
      <c r="B18" s="30">
        <v>72.917708253206172</v>
      </c>
      <c r="C18" s="30">
        <v>111.84633023904068</v>
      </c>
      <c r="D18" s="60">
        <v>106.33767553991458</v>
      </c>
      <c r="E18" s="62">
        <v>100.95612582781457</v>
      </c>
      <c r="F18" s="2"/>
      <c r="G18" s="2"/>
    </row>
    <row r="19" spans="1:7" x14ac:dyDescent="0.2">
      <c r="A19" s="39">
        <v>2012</v>
      </c>
      <c r="B19" s="30">
        <v>73.797013773152798</v>
      </c>
      <c r="C19" s="30">
        <v>109.86323927735556</v>
      </c>
      <c r="D19" s="60">
        <v>107.82655275403179</v>
      </c>
      <c r="E19" s="62">
        <v>98.580298013245027</v>
      </c>
      <c r="F19" s="2"/>
      <c r="G19" s="2"/>
    </row>
    <row r="20" spans="1:7" x14ac:dyDescent="0.2">
      <c r="A20" s="39">
        <v>2013</v>
      </c>
      <c r="B20" s="30">
        <v>82.661011926434767</v>
      </c>
      <c r="C20" s="30">
        <v>106.7</v>
      </c>
      <c r="D20" s="60">
        <v>108.35564963228792</v>
      </c>
      <c r="E20" s="62">
        <v>109.93377483443709</v>
      </c>
      <c r="F20" s="2"/>
      <c r="G20" s="2"/>
    </row>
    <row r="21" spans="1:7" x14ac:dyDescent="0.2">
      <c r="A21" s="39">
        <v>2014</v>
      </c>
      <c r="B21" s="30">
        <v>85.746840497053256</v>
      </c>
      <c r="C21" s="30">
        <v>108.6926909755726</v>
      </c>
      <c r="D21" s="60">
        <v>111.42455075440844</v>
      </c>
      <c r="E21" s="62">
        <v>97.516556291390728</v>
      </c>
      <c r="F21" s="2"/>
      <c r="G21" s="2"/>
    </row>
    <row r="22" spans="1:7" ht="13.5" thickBot="1" x14ac:dyDescent="0.25">
      <c r="A22" s="41">
        <v>2015</v>
      </c>
      <c r="B22" s="32">
        <v>74.232877761418933</v>
      </c>
      <c r="C22" s="32">
        <v>111.62968652599643</v>
      </c>
      <c r="D22" s="60">
        <v>111.96280453365752</v>
      </c>
      <c r="E22" s="63">
        <v>103.49337748344371</v>
      </c>
      <c r="F22" s="2"/>
      <c r="G22" s="2"/>
    </row>
    <row r="23" spans="1:7" ht="16.5" customHeight="1" x14ac:dyDescent="0.2">
      <c r="A23" s="273"/>
      <c r="B23" s="273"/>
      <c r="C23" s="273"/>
      <c r="D23" s="18"/>
      <c r="E23" s="18"/>
      <c r="F23" s="2"/>
      <c r="G23" s="2"/>
    </row>
    <row r="24" spans="1:7" ht="16.5" customHeight="1" x14ac:dyDescent="0.2">
      <c r="A24" s="274" t="s">
        <v>85</v>
      </c>
      <c r="B24" s="274"/>
      <c r="C24" s="274"/>
      <c r="D24" s="274"/>
      <c r="E24" s="274"/>
      <c r="F24" s="2"/>
      <c r="G24" s="2"/>
    </row>
    <row r="25" spans="1:7" ht="12.75" customHeight="1" x14ac:dyDescent="0.2">
      <c r="A25" s="256" t="s">
        <v>141</v>
      </c>
      <c r="B25" s="266"/>
      <c r="C25" s="266"/>
      <c r="D25" s="266"/>
      <c r="E25" s="266"/>
      <c r="F25" s="2"/>
      <c r="G25" s="2"/>
    </row>
    <row r="26" spans="1:7" ht="15" customHeight="1" x14ac:dyDescent="0.2">
      <c r="A26" s="272" t="s">
        <v>171</v>
      </c>
      <c r="B26" s="266"/>
      <c r="C26" s="266"/>
      <c r="D26" s="266"/>
      <c r="E26" s="266"/>
      <c r="F26" s="266"/>
    </row>
    <row r="27" spans="1:7" ht="13.5" customHeight="1" x14ac:dyDescent="0.2">
      <c r="A27" s="256" t="s">
        <v>142</v>
      </c>
      <c r="B27" s="266"/>
      <c r="C27" s="266"/>
      <c r="D27" s="266"/>
      <c r="E27" s="266"/>
    </row>
    <row r="28" spans="1:7" x14ac:dyDescent="0.2">
      <c r="A28" s="267" t="s">
        <v>172</v>
      </c>
      <c r="B28" s="256"/>
      <c r="C28" s="256"/>
      <c r="D28" s="256"/>
      <c r="E28" s="256"/>
      <c r="F28" s="256"/>
    </row>
  </sheetData>
  <mergeCells count="10">
    <mergeCell ref="A27:E27"/>
    <mergeCell ref="A28:F28"/>
    <mergeCell ref="A5:A6"/>
    <mergeCell ref="B5:E5"/>
    <mergeCell ref="A1:E1"/>
    <mergeCell ref="A3:E3"/>
    <mergeCell ref="A26:F26"/>
    <mergeCell ref="A25:E25"/>
    <mergeCell ref="A23:C23"/>
    <mergeCell ref="A24:E2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G38"/>
  <sheetViews>
    <sheetView tabSelected="1" view="pageBreakPreview" zoomScale="75" zoomScaleNormal="75" workbookViewId="0">
      <selection activeCell="D13" sqref="D13"/>
    </sheetView>
  </sheetViews>
  <sheetFormatPr baseColWidth="10" defaultRowHeight="12.75" x14ac:dyDescent="0.2"/>
  <cols>
    <col min="1" max="1" width="18.7109375" customWidth="1"/>
    <col min="2" max="2" width="20.42578125" customWidth="1"/>
    <col min="3" max="3" width="22.140625" customWidth="1"/>
    <col min="4" max="4" width="29.7109375" customWidth="1"/>
    <col min="5" max="5" width="6.28515625" customWidth="1"/>
  </cols>
  <sheetData>
    <row r="1" spans="1:7" ht="18" x14ac:dyDescent="0.2">
      <c r="A1" s="276" t="s">
        <v>5</v>
      </c>
      <c r="B1" s="276"/>
      <c r="C1" s="276"/>
      <c r="D1" s="276"/>
    </row>
    <row r="3" spans="1:7" ht="15" customHeight="1" x14ac:dyDescent="0.2">
      <c r="A3" s="253" t="s">
        <v>91</v>
      </c>
      <c r="B3" s="253"/>
      <c r="C3" s="253"/>
      <c r="D3" s="253"/>
    </row>
    <row r="4" spans="1:7" ht="15" customHeight="1" x14ac:dyDescent="0.2">
      <c r="A4" s="277" t="s">
        <v>57</v>
      </c>
      <c r="B4" s="277"/>
      <c r="C4" s="277"/>
      <c r="D4" s="277"/>
    </row>
    <row r="5" spans="1:7" ht="13.5" thickBot="1" x14ac:dyDescent="0.25">
      <c r="A5" s="9"/>
      <c r="B5" s="9"/>
      <c r="C5" s="9"/>
      <c r="D5" s="9"/>
    </row>
    <row r="6" spans="1:7" ht="45" customHeight="1" thickBot="1" x14ac:dyDescent="0.25">
      <c r="A6" s="19" t="s">
        <v>6</v>
      </c>
      <c r="B6" s="19" t="s">
        <v>87</v>
      </c>
      <c r="C6" s="21" t="s">
        <v>88</v>
      </c>
      <c r="D6" s="20" t="s">
        <v>89</v>
      </c>
      <c r="E6" s="5"/>
      <c r="F6" s="5"/>
      <c r="G6" s="5"/>
    </row>
    <row r="7" spans="1:7" x14ac:dyDescent="0.2">
      <c r="A7" s="46">
        <v>2002</v>
      </c>
      <c r="B7" s="30">
        <v>25254678</v>
      </c>
      <c r="C7" s="30">
        <v>3316682.0487350007</v>
      </c>
      <c r="D7" s="31">
        <v>13.132941345500427</v>
      </c>
    </row>
    <row r="8" spans="1:7" x14ac:dyDescent="0.2">
      <c r="A8" s="46">
        <v>2003</v>
      </c>
      <c r="B8" s="30">
        <v>25029424</v>
      </c>
      <c r="C8" s="30">
        <v>3335539.5278028771</v>
      </c>
      <c r="D8" s="31">
        <v>13.326473385096186</v>
      </c>
    </row>
    <row r="9" spans="1:7" x14ac:dyDescent="0.2">
      <c r="A9" s="46">
        <v>2004</v>
      </c>
      <c r="B9" s="30">
        <v>24942736</v>
      </c>
      <c r="C9" s="30">
        <v>3354416.0755999996</v>
      </c>
      <c r="D9" s="31">
        <v>13.448468827156729</v>
      </c>
    </row>
    <row r="10" spans="1:7" x14ac:dyDescent="0.2">
      <c r="A10" s="46">
        <v>2005</v>
      </c>
      <c r="B10" s="30">
        <v>24973015</v>
      </c>
      <c r="C10" s="30">
        <v>3396601.3922999999</v>
      </c>
      <c r="D10" s="31">
        <v>13.601086582056674</v>
      </c>
    </row>
    <row r="11" spans="1:7" x14ac:dyDescent="0.2">
      <c r="A11" s="46">
        <v>2006</v>
      </c>
      <c r="B11" s="30">
        <v>25096200</v>
      </c>
      <c r="C11" s="30">
        <v>3319790</v>
      </c>
      <c r="D11" s="31">
        <v>13.228257664506977</v>
      </c>
    </row>
    <row r="12" spans="1:7" x14ac:dyDescent="0.2">
      <c r="A12" s="46">
        <v>2007</v>
      </c>
      <c r="B12" s="30">
        <v>25143903</v>
      </c>
      <c r="C12" s="30">
        <v>3398738</v>
      </c>
      <c r="D12" s="31">
        <v>13.517145687366039</v>
      </c>
    </row>
    <row r="13" spans="1:7" x14ac:dyDescent="0.2">
      <c r="A13" s="46">
        <v>2008</v>
      </c>
      <c r="B13" s="30">
        <v>25491069.096000001</v>
      </c>
      <c r="C13" s="30">
        <v>3421163.2191000003</v>
      </c>
      <c r="D13" s="31">
        <v>13.421026816159864</v>
      </c>
    </row>
    <row r="14" spans="1:7" x14ac:dyDescent="0.2">
      <c r="A14" s="46">
        <v>2009</v>
      </c>
      <c r="B14" s="30">
        <v>25311062</v>
      </c>
      <c r="C14" s="30">
        <v>3456006</v>
      </c>
      <c r="D14" s="31">
        <v>13.654132726631541</v>
      </c>
    </row>
    <row r="15" spans="1:7" x14ac:dyDescent="0.2">
      <c r="A15" s="46">
        <v>2010</v>
      </c>
      <c r="B15" s="30">
        <v>25271187</v>
      </c>
      <c r="C15" s="30">
        <v>3444080</v>
      </c>
      <c r="D15" s="31">
        <v>13.628485278511057</v>
      </c>
    </row>
    <row r="16" spans="1:7" x14ac:dyDescent="0.2">
      <c r="A16" s="46">
        <v>2011</v>
      </c>
      <c r="B16" s="30">
        <v>25491556.429499999</v>
      </c>
      <c r="C16" s="30">
        <v>3509334.1069999998</v>
      </c>
      <c r="D16" s="31">
        <v>13.766652957050663</v>
      </c>
    </row>
    <row r="17" spans="1:4" x14ac:dyDescent="0.2">
      <c r="A17" s="46">
        <v>2012</v>
      </c>
      <c r="B17" s="30">
        <v>25436221.093999993</v>
      </c>
      <c r="C17" s="30">
        <v>3557829.9357000003</v>
      </c>
      <c r="D17" s="31">
        <v>13.98725825881124</v>
      </c>
    </row>
    <row r="18" spans="1:4" x14ac:dyDescent="0.2">
      <c r="A18" s="46">
        <v>2013</v>
      </c>
      <c r="B18" s="30">
        <v>25445649.092199996</v>
      </c>
      <c r="C18" s="30">
        <v>3575935.2535999999</v>
      </c>
      <c r="D18" s="31">
        <v>14.053228670421902</v>
      </c>
    </row>
    <row r="19" spans="1:4" x14ac:dyDescent="0.2">
      <c r="A19" s="46">
        <v>2014</v>
      </c>
      <c r="B19" s="30">
        <v>25358428.621999998</v>
      </c>
      <c r="C19" s="30">
        <v>3651647.2445999999</v>
      </c>
      <c r="D19" s="31">
        <v>14.400132196803279</v>
      </c>
    </row>
    <row r="20" spans="1:4" x14ac:dyDescent="0.2">
      <c r="A20" s="46">
        <v>2015</v>
      </c>
      <c r="B20" s="30">
        <v>25260583.23320001</v>
      </c>
      <c r="C20" s="30">
        <v>3669287.0997000001</v>
      </c>
      <c r="D20" s="31">
        <v>14.525741808199632</v>
      </c>
    </row>
    <row r="21" spans="1:4" x14ac:dyDescent="0.2">
      <c r="A21" s="46">
        <v>2016</v>
      </c>
      <c r="B21" s="30">
        <v>25253244.7643</v>
      </c>
      <c r="C21" s="30">
        <v>3690895.8892999999</v>
      </c>
      <c r="D21" s="31">
        <v>14.615531286172558</v>
      </c>
    </row>
    <row r="22" spans="1:4" ht="13.5" thickBot="1" x14ac:dyDescent="0.25">
      <c r="A22" s="184">
        <v>2017</v>
      </c>
      <c r="B22" s="32">
        <v>25364637</v>
      </c>
      <c r="C22" s="32">
        <v>3763762.7381000007</v>
      </c>
      <c r="D22" s="33">
        <f>C22*100/B22</f>
        <v>14.838622520401142</v>
      </c>
    </row>
    <row r="23" spans="1:4" ht="19.5" customHeight="1" x14ac:dyDescent="0.2"/>
    <row r="24" spans="1:4" ht="15.75" customHeight="1" x14ac:dyDescent="0.2"/>
    <row r="25" spans="1:4" x14ac:dyDescent="0.2">
      <c r="A25" t="s">
        <v>90</v>
      </c>
    </row>
    <row r="26" spans="1:4" x14ac:dyDescent="0.2">
      <c r="A26" s="267" t="s">
        <v>228</v>
      </c>
      <c r="B26" s="256"/>
      <c r="C26" s="256"/>
      <c r="D26" s="256"/>
    </row>
    <row r="27" spans="1:4" x14ac:dyDescent="0.2">
      <c r="A27" s="267" t="s">
        <v>229</v>
      </c>
      <c r="B27" s="256"/>
      <c r="C27" s="256"/>
      <c r="D27" s="256"/>
    </row>
    <row r="28" spans="1:4" x14ac:dyDescent="0.2">
      <c r="A28" s="275" t="s">
        <v>230</v>
      </c>
      <c r="B28" s="264"/>
      <c r="C28" s="264"/>
      <c r="D28" s="264"/>
    </row>
    <row r="34" spans="2:6" x14ac:dyDescent="0.2">
      <c r="F34" s="2"/>
    </row>
    <row r="38" spans="2:6" x14ac:dyDescent="0.2">
      <c r="B38" t="s">
        <v>173</v>
      </c>
    </row>
  </sheetData>
  <mergeCells count="6">
    <mergeCell ref="A26:D26"/>
    <mergeCell ref="A27:D27"/>
    <mergeCell ref="A28:D28"/>
    <mergeCell ref="A1:D1"/>
    <mergeCell ref="A3:D3"/>
    <mergeCell ref="A4:D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H35"/>
  <sheetViews>
    <sheetView tabSelected="1" view="pageBreakPreview" zoomScale="70" zoomScaleNormal="75" zoomScaleSheetLayoutView="70" workbookViewId="0">
      <selection activeCell="D13" sqref="D13"/>
    </sheetView>
  </sheetViews>
  <sheetFormatPr baseColWidth="10" defaultRowHeight="12.75" x14ac:dyDescent="0.2"/>
  <cols>
    <col min="1" max="1" width="15.7109375" customWidth="1"/>
    <col min="2" max="2" width="44.140625" customWidth="1"/>
    <col min="3" max="4" width="15.7109375" customWidth="1"/>
    <col min="5" max="5" width="25.85546875" customWidth="1"/>
  </cols>
  <sheetData>
    <row r="1" spans="1:8" ht="18" x14ac:dyDescent="0.2">
      <c r="A1" s="276" t="s">
        <v>5</v>
      </c>
      <c r="B1" s="276"/>
      <c r="C1" s="276"/>
      <c r="D1" s="276"/>
      <c r="E1" s="276"/>
    </row>
    <row r="3" spans="1:8" ht="20.25" customHeight="1" x14ac:dyDescent="0.2">
      <c r="A3" s="278" t="s">
        <v>174</v>
      </c>
      <c r="B3" s="278"/>
      <c r="C3" s="278"/>
      <c r="D3" s="278"/>
      <c r="E3" s="278"/>
    </row>
    <row r="4" spans="1:8" ht="13.5" thickBot="1" x14ac:dyDescent="0.25"/>
    <row r="5" spans="1:8" ht="65.25" customHeight="1" thickBot="1" x14ac:dyDescent="0.25">
      <c r="A5" s="47" t="s">
        <v>96</v>
      </c>
      <c r="B5" s="48" t="s">
        <v>175</v>
      </c>
      <c r="C5" s="48" t="s">
        <v>93</v>
      </c>
      <c r="D5" s="48" t="s">
        <v>92</v>
      </c>
      <c r="E5" s="49" t="s">
        <v>176</v>
      </c>
      <c r="F5" s="128"/>
    </row>
    <row r="6" spans="1:8" x14ac:dyDescent="0.2">
      <c r="A6" s="65">
        <v>2000</v>
      </c>
      <c r="B6" s="74">
        <v>3781680</v>
      </c>
      <c r="C6" s="74">
        <v>2482085</v>
      </c>
      <c r="D6" s="74">
        <v>840165</v>
      </c>
      <c r="E6" s="75">
        <v>459430</v>
      </c>
      <c r="H6" s="102"/>
    </row>
    <row r="7" spans="1:8" x14ac:dyDescent="0.2">
      <c r="A7" s="65">
        <v>2001</v>
      </c>
      <c r="B7" s="74">
        <v>3870650</v>
      </c>
      <c r="C7" s="74">
        <v>2459548</v>
      </c>
      <c r="D7" s="74">
        <v>920127</v>
      </c>
      <c r="E7" s="75">
        <v>490975</v>
      </c>
    </row>
    <row r="8" spans="1:8" x14ac:dyDescent="0.2">
      <c r="A8" s="65">
        <v>2002</v>
      </c>
      <c r="B8" s="74">
        <v>3855697</v>
      </c>
      <c r="C8" s="74">
        <v>2511810</v>
      </c>
      <c r="D8" s="74">
        <v>891039</v>
      </c>
      <c r="E8" s="75">
        <v>452848</v>
      </c>
    </row>
    <row r="9" spans="1:8" x14ac:dyDescent="0.2">
      <c r="A9" s="65">
        <v>2003</v>
      </c>
      <c r="B9" s="74">
        <v>4019615</v>
      </c>
      <c r="C9" s="74">
        <v>2602904</v>
      </c>
      <c r="D9" s="74">
        <v>933309</v>
      </c>
      <c r="E9" s="75">
        <v>483402</v>
      </c>
    </row>
    <row r="10" spans="1:8" x14ac:dyDescent="0.2">
      <c r="A10" s="65">
        <v>2004</v>
      </c>
      <c r="B10" s="74">
        <v>4042399</v>
      </c>
      <c r="C10" s="74">
        <v>2700928</v>
      </c>
      <c r="D10" s="74">
        <v>969340</v>
      </c>
      <c r="E10" s="75">
        <v>372131</v>
      </c>
    </row>
    <row r="11" spans="1:8" x14ac:dyDescent="0.2">
      <c r="A11" s="65">
        <v>2005</v>
      </c>
      <c r="B11" s="74">
        <v>4002180</v>
      </c>
      <c r="C11" s="74">
        <v>2673564</v>
      </c>
      <c r="D11" s="74">
        <v>947955</v>
      </c>
      <c r="E11" s="75">
        <v>380661</v>
      </c>
    </row>
    <row r="12" spans="1:8" x14ac:dyDescent="0.2">
      <c r="A12" s="65">
        <v>2006</v>
      </c>
      <c r="B12" s="74">
        <v>3913059</v>
      </c>
      <c r="C12" s="74">
        <v>2615751</v>
      </c>
      <c r="D12" s="74">
        <v>911264</v>
      </c>
      <c r="E12" s="75">
        <v>386044</v>
      </c>
    </row>
    <row r="13" spans="1:8" x14ac:dyDescent="0.2">
      <c r="A13" s="65">
        <v>2007</v>
      </c>
      <c r="B13" s="74">
        <v>3778036</v>
      </c>
      <c r="C13" s="74">
        <v>2543714</v>
      </c>
      <c r="D13" s="74">
        <v>852276</v>
      </c>
      <c r="E13" s="75">
        <v>382046</v>
      </c>
    </row>
    <row r="14" spans="1:8" x14ac:dyDescent="0.2">
      <c r="A14" s="65">
        <v>2008</v>
      </c>
      <c r="B14" s="74">
        <v>3731399</v>
      </c>
      <c r="C14" s="74">
        <v>2539891</v>
      </c>
      <c r="D14" s="74">
        <v>832701</v>
      </c>
      <c r="E14" s="75">
        <v>358807</v>
      </c>
    </row>
    <row r="15" spans="1:8" x14ac:dyDescent="0.2">
      <c r="A15" s="65">
        <v>2009</v>
      </c>
      <c r="B15" s="74">
        <v>3500578</v>
      </c>
      <c r="C15" s="74">
        <v>2493842</v>
      </c>
      <c r="D15" s="74">
        <v>701655</v>
      </c>
      <c r="E15" s="75">
        <v>305081</v>
      </c>
    </row>
    <row r="16" spans="1:8" x14ac:dyDescent="0.2">
      <c r="A16" s="65">
        <v>2010</v>
      </c>
      <c r="B16" s="74">
        <v>3393271</v>
      </c>
      <c r="C16" s="74">
        <v>2412708</v>
      </c>
      <c r="D16" s="74">
        <v>675454</v>
      </c>
      <c r="E16" s="75">
        <v>305109</v>
      </c>
    </row>
    <row r="17" spans="1:6" x14ac:dyDescent="0.2">
      <c r="A17" s="65">
        <v>2011</v>
      </c>
      <c r="B17" s="74">
        <v>3381318</v>
      </c>
      <c r="C17" s="74">
        <v>2384386</v>
      </c>
      <c r="D17" s="74">
        <v>693420</v>
      </c>
      <c r="E17" s="75">
        <v>303512</v>
      </c>
    </row>
    <row r="18" spans="1:6" x14ac:dyDescent="0.2">
      <c r="A18" s="65">
        <v>2012</v>
      </c>
      <c r="B18" s="74">
        <v>3338028</v>
      </c>
      <c r="C18" s="74">
        <v>2308872</v>
      </c>
      <c r="D18" s="74">
        <v>711170</v>
      </c>
      <c r="E18" s="75">
        <v>317986</v>
      </c>
    </row>
    <row r="19" spans="1:6" x14ac:dyDescent="0.2">
      <c r="A19" s="65">
        <v>2013</v>
      </c>
      <c r="B19" s="74">
        <v>3210843</v>
      </c>
      <c r="C19" s="74">
        <v>2217686</v>
      </c>
      <c r="D19" s="74">
        <v>694659</v>
      </c>
      <c r="E19" s="75">
        <v>298498</v>
      </c>
    </row>
    <row r="20" spans="1:6" ht="13.5" thickBot="1" x14ac:dyDescent="0.25">
      <c r="A20" s="67">
        <v>2014</v>
      </c>
      <c r="B20" s="76">
        <v>3214034</v>
      </c>
      <c r="C20" s="76">
        <v>2237746</v>
      </c>
      <c r="D20" s="76">
        <v>684841</v>
      </c>
      <c r="E20" s="77">
        <v>291447</v>
      </c>
      <c r="F20" s="129"/>
    </row>
    <row r="22" spans="1:6" x14ac:dyDescent="0.2">
      <c r="A22" t="s">
        <v>77</v>
      </c>
    </row>
    <row r="23" spans="1:6" ht="14.1" customHeight="1" x14ac:dyDescent="0.2">
      <c r="A23" s="130" t="s">
        <v>177</v>
      </c>
    </row>
    <row r="24" spans="1:6" ht="14.1" customHeight="1" x14ac:dyDescent="0.2">
      <c r="A24" s="130" t="s">
        <v>178</v>
      </c>
    </row>
    <row r="25" spans="1:6" x14ac:dyDescent="0.2">
      <c r="A25" s="127" t="s">
        <v>179</v>
      </c>
      <c r="B25" s="127"/>
      <c r="C25" s="127"/>
      <c r="D25" s="127"/>
      <c r="E25" s="127"/>
    </row>
    <row r="35" spans="2:2" x14ac:dyDescent="0.2">
      <c r="B35" t="s">
        <v>173</v>
      </c>
    </row>
  </sheetData>
  <mergeCells count="2">
    <mergeCell ref="A3:E3"/>
    <mergeCell ref="A1:E1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I43"/>
  <sheetViews>
    <sheetView tabSelected="1" view="pageBreakPreview" topLeftCell="A3" zoomScaleNormal="75" zoomScaleSheetLayoutView="100" workbookViewId="0">
      <selection activeCell="D13" sqref="D13"/>
    </sheetView>
  </sheetViews>
  <sheetFormatPr baseColWidth="10" defaultRowHeight="12.75" x14ac:dyDescent="0.2"/>
  <cols>
    <col min="1" max="1" width="13.7109375" customWidth="1"/>
    <col min="2" max="2" width="18.7109375" customWidth="1"/>
    <col min="3" max="3" width="12.85546875" customWidth="1"/>
    <col min="4" max="4" width="14.85546875" customWidth="1"/>
    <col min="5" max="5" width="15.140625" customWidth="1"/>
    <col min="6" max="6" width="15.28515625" customWidth="1"/>
    <col min="7" max="7" width="18.85546875" customWidth="1"/>
  </cols>
  <sheetData>
    <row r="1" spans="1:9" ht="18" x14ac:dyDescent="0.2">
      <c r="A1" s="276" t="s">
        <v>5</v>
      </c>
      <c r="B1" s="276"/>
      <c r="C1" s="276"/>
      <c r="D1" s="276"/>
      <c r="E1" s="276"/>
      <c r="F1" s="276"/>
      <c r="G1" s="276"/>
    </row>
    <row r="3" spans="1:9" ht="15" x14ac:dyDescent="0.2">
      <c r="A3" s="278" t="s">
        <v>20</v>
      </c>
      <c r="B3" s="278"/>
      <c r="C3" s="278"/>
      <c r="D3" s="278"/>
      <c r="E3" s="278"/>
      <c r="F3" s="278"/>
      <c r="G3" s="278"/>
    </row>
    <row r="4" spans="1:9" ht="13.5" thickBot="1" x14ac:dyDescent="0.25">
      <c r="A4" s="9"/>
      <c r="B4" s="9"/>
      <c r="C4" s="9"/>
      <c r="D4" s="9"/>
      <c r="E4" s="9"/>
      <c r="F4" s="9"/>
      <c r="G4" s="9"/>
    </row>
    <row r="5" spans="1:9" ht="27.75" customHeight="1" x14ac:dyDescent="0.2">
      <c r="A5" s="259" t="s">
        <v>6</v>
      </c>
      <c r="B5" s="280" t="s">
        <v>18</v>
      </c>
      <c r="C5" s="282" t="s">
        <v>94</v>
      </c>
      <c r="D5" s="283"/>
      <c r="E5" s="283"/>
      <c r="F5" s="283"/>
      <c r="G5" s="283"/>
    </row>
    <row r="6" spans="1:9" ht="34.5" customHeight="1" thickBot="1" x14ac:dyDescent="0.25">
      <c r="A6" s="260"/>
      <c r="B6" s="281"/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</row>
    <row r="7" spans="1:9" x14ac:dyDescent="0.2">
      <c r="A7" s="39">
        <v>2000</v>
      </c>
      <c r="B7" s="66">
        <v>124128</v>
      </c>
      <c r="C7" s="131">
        <v>16.866460427945348</v>
      </c>
      <c r="D7" s="131">
        <v>52.264597834493429</v>
      </c>
      <c r="E7" s="131">
        <v>12.258313998453209</v>
      </c>
      <c r="F7" s="131">
        <v>13.059905903583397</v>
      </c>
      <c r="G7" s="178">
        <v>5.5507218355246195</v>
      </c>
      <c r="I7" s="103"/>
    </row>
    <row r="8" spans="1:9" x14ac:dyDescent="0.2">
      <c r="A8" s="39">
        <v>2001</v>
      </c>
      <c r="B8" s="66">
        <v>127329</v>
      </c>
      <c r="C8" s="131">
        <v>15.053915447384336</v>
      </c>
      <c r="D8" s="131">
        <v>52.622733234377087</v>
      </c>
      <c r="E8" s="131">
        <v>12.877663375978763</v>
      </c>
      <c r="F8" s="131">
        <v>13.039448986483833</v>
      </c>
      <c r="G8" s="179">
        <v>6.406238955775982</v>
      </c>
      <c r="I8" s="103"/>
    </row>
    <row r="9" spans="1:9" x14ac:dyDescent="0.2">
      <c r="A9" s="39">
        <v>2002</v>
      </c>
      <c r="B9" s="66">
        <v>130868</v>
      </c>
      <c r="C9" s="131">
        <v>16.50365253537916</v>
      </c>
      <c r="D9" s="131">
        <v>51.354036128006847</v>
      </c>
      <c r="E9" s="131">
        <v>14.325885625210136</v>
      </c>
      <c r="F9" s="131">
        <v>12.548522175016046</v>
      </c>
      <c r="G9" s="179">
        <v>5.2679035363878111</v>
      </c>
      <c r="I9" s="103"/>
    </row>
    <row r="10" spans="1:9" x14ac:dyDescent="0.2">
      <c r="A10" s="39">
        <v>2003</v>
      </c>
      <c r="B10" s="66">
        <v>135807</v>
      </c>
      <c r="C10" s="131">
        <v>14.821769128248176</v>
      </c>
      <c r="D10" s="131">
        <v>50.813286502168516</v>
      </c>
      <c r="E10" s="131">
        <v>15.720102792934091</v>
      </c>
      <c r="F10" s="131">
        <v>11.873467494311781</v>
      </c>
      <c r="G10" s="179">
        <v>6.7713740823374344</v>
      </c>
      <c r="I10" s="103"/>
    </row>
    <row r="11" spans="1:9" x14ac:dyDescent="0.2">
      <c r="A11" s="39">
        <v>2004</v>
      </c>
      <c r="B11" s="66">
        <v>142445</v>
      </c>
      <c r="C11" s="131">
        <v>14.776931447225245</v>
      </c>
      <c r="D11" s="131">
        <v>49.730071255572327</v>
      </c>
      <c r="E11" s="131">
        <v>17.667871810172347</v>
      </c>
      <c r="F11" s="131">
        <v>11.636772087472357</v>
      </c>
      <c r="G11" s="179">
        <v>6.188353399557724</v>
      </c>
      <c r="I11" s="103"/>
    </row>
    <row r="12" spans="1:9" x14ac:dyDescent="0.2">
      <c r="A12" s="39">
        <v>2005</v>
      </c>
      <c r="B12" s="66">
        <v>144984</v>
      </c>
      <c r="C12" s="131">
        <v>14.14845776085637</v>
      </c>
      <c r="D12" s="131">
        <v>49.137146167853004</v>
      </c>
      <c r="E12" s="131">
        <v>20.580201953318987</v>
      </c>
      <c r="F12" s="131">
        <v>10.342520553992165</v>
      </c>
      <c r="G12" s="179">
        <v>5.7916735639794732</v>
      </c>
      <c r="I12" s="103"/>
    </row>
    <row r="13" spans="1:9" x14ac:dyDescent="0.2">
      <c r="A13" s="39">
        <v>2006</v>
      </c>
      <c r="B13" s="66">
        <v>144905</v>
      </c>
      <c r="C13" s="131">
        <v>12.35844173769021</v>
      </c>
      <c r="D13" s="131">
        <v>48.954142369138403</v>
      </c>
      <c r="E13" s="131">
        <v>21.549981022048929</v>
      </c>
      <c r="F13" s="131">
        <v>10.813291466823092</v>
      </c>
      <c r="G13" s="179">
        <v>6.3241434042993685</v>
      </c>
      <c r="I13" s="103"/>
    </row>
    <row r="14" spans="1:9" x14ac:dyDescent="0.2">
      <c r="A14" s="39">
        <v>2007</v>
      </c>
      <c r="B14" s="66">
        <v>147545</v>
      </c>
      <c r="C14" s="131">
        <v>13.534853773425057</v>
      </c>
      <c r="D14" s="131">
        <v>48.412348774950019</v>
      </c>
      <c r="E14" s="131">
        <v>21.537835914466772</v>
      </c>
      <c r="F14" s="131">
        <v>9.7326239452370462</v>
      </c>
      <c r="G14" s="179">
        <v>6.7823375919211086</v>
      </c>
      <c r="I14" s="103"/>
    </row>
    <row r="15" spans="1:9" x14ac:dyDescent="0.2">
      <c r="A15" s="39">
        <v>2008</v>
      </c>
      <c r="B15" s="66">
        <v>142597</v>
      </c>
      <c r="C15" s="131">
        <v>9.3038422968225145</v>
      </c>
      <c r="D15" s="131">
        <v>48.041683906393544</v>
      </c>
      <c r="E15" s="131">
        <v>24.476672019747962</v>
      </c>
      <c r="F15" s="131">
        <v>10.777926604346515</v>
      </c>
      <c r="G15" s="179">
        <v>7.3998751726894678</v>
      </c>
      <c r="I15" s="103"/>
    </row>
    <row r="16" spans="1:9" x14ac:dyDescent="0.2">
      <c r="A16" s="39">
        <v>2009</v>
      </c>
      <c r="B16" s="66">
        <v>130355</v>
      </c>
      <c r="C16" s="131">
        <v>7.1466380269264702</v>
      </c>
      <c r="D16" s="131">
        <v>48.69241686164704</v>
      </c>
      <c r="E16" s="131">
        <v>23.949215603544168</v>
      </c>
      <c r="F16" s="131">
        <v>10.54811859920985</v>
      </c>
      <c r="G16" s="179">
        <v>9.6636109086724709</v>
      </c>
      <c r="I16" s="103"/>
    </row>
    <row r="17" spans="1:9" x14ac:dyDescent="0.2">
      <c r="A17" s="39">
        <v>2010</v>
      </c>
      <c r="B17" s="66">
        <v>130313</v>
      </c>
      <c r="C17" s="131">
        <v>5.2182053977730538</v>
      </c>
      <c r="D17" s="131">
        <v>46.933153254088232</v>
      </c>
      <c r="E17" s="131">
        <v>23.88326567571923</v>
      </c>
      <c r="F17" s="131">
        <v>12.39707473544466</v>
      </c>
      <c r="G17" s="179">
        <v>11.568300936974822</v>
      </c>
      <c r="I17" s="103"/>
    </row>
    <row r="18" spans="1:9" x14ac:dyDescent="0.2">
      <c r="A18" s="39">
        <v>2011</v>
      </c>
      <c r="B18" s="66">
        <v>129894</v>
      </c>
      <c r="C18" s="131">
        <v>9.7702742235977027</v>
      </c>
      <c r="D18" s="131">
        <v>44.93818036244938</v>
      </c>
      <c r="E18" s="131">
        <v>22.272006405222719</v>
      </c>
      <c r="F18" s="131">
        <v>11.580211557115803</v>
      </c>
      <c r="G18" s="179">
        <v>11.439327451614393</v>
      </c>
      <c r="I18" s="103"/>
    </row>
    <row r="19" spans="1:9" x14ac:dyDescent="0.2">
      <c r="A19" s="39">
        <v>2012</v>
      </c>
      <c r="B19" s="66">
        <v>130059</v>
      </c>
      <c r="C19" s="131">
        <v>11.787727108466157</v>
      </c>
      <c r="D19" s="131">
        <v>41.502702619580347</v>
      </c>
      <c r="E19" s="131">
        <v>21.966184577768551</v>
      </c>
      <c r="F19" s="131">
        <v>12.316717797307376</v>
      </c>
      <c r="G19" s="179">
        <v>12.426667896877571</v>
      </c>
      <c r="I19" s="103"/>
    </row>
    <row r="20" spans="1:9" x14ac:dyDescent="0.2">
      <c r="A20" s="39">
        <v>2013</v>
      </c>
      <c r="B20" s="66">
        <v>121378</v>
      </c>
      <c r="C20" s="131">
        <v>9.3493054754568377</v>
      </c>
      <c r="D20" s="131">
        <v>42.279490517227174</v>
      </c>
      <c r="E20" s="131">
        <v>21.550857651304192</v>
      </c>
      <c r="F20" s="131">
        <v>12.179307617525417</v>
      </c>
      <c r="G20" s="179">
        <v>14.641038738486381</v>
      </c>
      <c r="I20" s="103"/>
    </row>
    <row r="21" spans="1:9" x14ac:dyDescent="0.2">
      <c r="A21" s="39">
        <v>2014</v>
      </c>
      <c r="B21" s="66">
        <v>118478</v>
      </c>
      <c r="C21" s="131">
        <v>9.8237647495737601</v>
      </c>
      <c r="D21" s="131">
        <v>42.57921301845068</v>
      </c>
      <c r="E21" s="131">
        <v>19.97164030452911</v>
      </c>
      <c r="F21" s="131">
        <v>12.604871790543392</v>
      </c>
      <c r="G21" s="179">
        <v>15.020510136903054</v>
      </c>
      <c r="I21" s="103"/>
    </row>
    <row r="22" spans="1:9" x14ac:dyDescent="0.2">
      <c r="A22" s="39">
        <v>2015</v>
      </c>
      <c r="B22" s="66">
        <v>123225</v>
      </c>
      <c r="C22" s="131">
        <f>13686*100/$B$22</f>
        <v>11.106512477175897</v>
      </c>
      <c r="D22" s="131">
        <f>53171*100/$B$22</f>
        <v>43.149523229864073</v>
      </c>
      <c r="E22" s="131">
        <f>24533*100/$B$22</f>
        <v>19.909109352809899</v>
      </c>
      <c r="F22" s="131">
        <f>14934*100/$B$22</f>
        <v>12.119293974437005</v>
      </c>
      <c r="G22" s="179">
        <f>(2397+7476+6787)*100/$B$22</f>
        <v>13.519983769527288</v>
      </c>
      <c r="I22" s="103"/>
    </row>
    <row r="23" spans="1:9" ht="13.5" thickBot="1" x14ac:dyDescent="0.25">
      <c r="A23" s="41">
        <v>2015</v>
      </c>
      <c r="B23" s="191">
        <v>123484</v>
      </c>
      <c r="C23" s="192">
        <f>10442*100/$B$23</f>
        <v>8.456156263159599</v>
      </c>
      <c r="D23" s="192">
        <f>54633*100/$B$23</f>
        <v>44.24297884746202</v>
      </c>
      <c r="E23" s="192">
        <f>25035*100/$B$23</f>
        <v>20.273881636487317</v>
      </c>
      <c r="F23" s="192">
        <f>15260*100/$B$23</f>
        <v>12.357876324058177</v>
      </c>
      <c r="G23" s="211">
        <f>(3130+7394+6688)*100/$B$23</f>
        <v>13.938647921997992</v>
      </c>
      <c r="I23" s="103"/>
    </row>
    <row r="24" spans="1:9" ht="14.25" x14ac:dyDescent="0.2">
      <c r="A24" s="274" t="s">
        <v>143</v>
      </c>
      <c r="B24" s="274"/>
      <c r="C24" s="28"/>
      <c r="D24" s="2"/>
      <c r="E24" s="2"/>
      <c r="F24" s="2"/>
      <c r="G24" s="2"/>
    </row>
    <row r="25" spans="1:9" x14ac:dyDescent="0.2">
      <c r="A25" s="274"/>
      <c r="B25" s="274"/>
      <c r="C25" s="274"/>
      <c r="D25" s="274"/>
      <c r="E25" s="274"/>
      <c r="F25" s="274"/>
      <c r="G25" s="274"/>
    </row>
    <row r="26" spans="1:9" x14ac:dyDescent="0.2">
      <c r="A26" s="279" t="s">
        <v>144</v>
      </c>
      <c r="B26" s="274"/>
      <c r="C26" s="274"/>
      <c r="D26" s="274"/>
      <c r="E26" s="274"/>
      <c r="F26" s="274"/>
      <c r="G26" s="274"/>
    </row>
    <row r="27" spans="1:9" x14ac:dyDescent="0.2">
      <c r="A27" s="275" t="s">
        <v>231</v>
      </c>
      <c r="B27" s="275"/>
      <c r="C27" s="275"/>
      <c r="D27" s="275"/>
      <c r="E27" s="275"/>
      <c r="F27" s="275"/>
      <c r="G27" s="275"/>
    </row>
    <row r="28" spans="1:9" x14ac:dyDescent="0.2">
      <c r="A28" s="275" t="s">
        <v>232</v>
      </c>
      <c r="B28" s="275"/>
      <c r="C28" s="275"/>
      <c r="D28" s="275"/>
      <c r="E28" s="275"/>
      <c r="F28" s="275"/>
      <c r="G28" s="275"/>
    </row>
    <row r="31" spans="1:9" x14ac:dyDescent="0.2">
      <c r="A31" s="183"/>
      <c r="B31" s="50"/>
      <c r="C31" s="183"/>
      <c r="D31" s="183"/>
      <c r="E31" s="183"/>
      <c r="F31" s="183"/>
      <c r="G31" s="183"/>
    </row>
    <row r="32" spans="1:9" x14ac:dyDescent="0.2">
      <c r="A32" s="183"/>
      <c r="B32" s="50"/>
      <c r="C32" s="183"/>
      <c r="D32" s="183"/>
      <c r="E32" s="183"/>
      <c r="F32" s="183"/>
      <c r="G32" s="183"/>
    </row>
    <row r="33" spans="1:7" x14ac:dyDescent="0.2">
      <c r="A33" s="183"/>
      <c r="B33" s="50"/>
      <c r="C33" s="183"/>
      <c r="D33" s="183"/>
      <c r="E33" s="183"/>
      <c r="F33" s="183"/>
      <c r="G33" s="183"/>
    </row>
    <row r="34" spans="1:7" x14ac:dyDescent="0.2">
      <c r="A34" s="183"/>
      <c r="B34" s="50"/>
      <c r="C34" s="183"/>
      <c r="D34" s="183"/>
      <c r="E34" s="183"/>
      <c r="F34" s="183"/>
      <c r="G34" s="183"/>
    </row>
    <row r="35" spans="1:7" x14ac:dyDescent="0.2">
      <c r="A35" s="183"/>
      <c r="B35" s="50"/>
      <c r="C35" s="183"/>
      <c r="D35" s="183"/>
      <c r="E35" s="183"/>
      <c r="F35" s="183"/>
      <c r="G35" s="183"/>
    </row>
    <row r="36" spans="1:7" x14ac:dyDescent="0.2">
      <c r="A36" s="183"/>
      <c r="B36" s="50"/>
      <c r="C36" s="183"/>
      <c r="D36" s="183"/>
      <c r="E36" s="183"/>
      <c r="F36" s="183"/>
      <c r="G36" s="183"/>
    </row>
    <row r="37" spans="1:7" x14ac:dyDescent="0.2">
      <c r="A37" s="183"/>
      <c r="B37" s="50"/>
      <c r="C37" s="183"/>
      <c r="D37" s="183"/>
      <c r="E37" s="183"/>
      <c r="F37" s="183"/>
      <c r="G37" s="183"/>
    </row>
    <row r="38" spans="1:7" x14ac:dyDescent="0.2">
      <c r="A38" s="183"/>
      <c r="B38" s="50"/>
      <c r="C38" s="183"/>
      <c r="D38" s="183"/>
      <c r="E38" s="183"/>
      <c r="F38" s="183"/>
      <c r="G38" s="183"/>
    </row>
    <row r="39" spans="1:7" x14ac:dyDescent="0.2">
      <c r="A39" s="183"/>
      <c r="B39" s="50"/>
      <c r="C39" s="183"/>
      <c r="D39" s="183"/>
      <c r="E39" s="183"/>
      <c r="F39" s="183"/>
      <c r="G39" s="183"/>
    </row>
    <row r="40" spans="1:7" x14ac:dyDescent="0.2">
      <c r="A40" s="183"/>
      <c r="B40" s="50"/>
      <c r="C40" s="183"/>
      <c r="D40" s="183"/>
      <c r="E40" s="183"/>
      <c r="F40" s="183"/>
      <c r="G40" s="183"/>
    </row>
    <row r="41" spans="1:7" x14ac:dyDescent="0.2">
      <c r="A41" s="183"/>
      <c r="B41" s="50"/>
      <c r="C41" s="183"/>
      <c r="D41" s="183"/>
      <c r="E41" s="183"/>
      <c r="F41" s="183"/>
      <c r="G41" s="183"/>
    </row>
    <row r="42" spans="1:7" x14ac:dyDescent="0.2">
      <c r="A42" s="183"/>
      <c r="B42" s="50"/>
      <c r="C42" s="183"/>
      <c r="D42" s="183"/>
      <c r="E42" s="183"/>
      <c r="F42" s="183"/>
      <c r="G42" s="183"/>
    </row>
    <row r="43" spans="1:7" x14ac:dyDescent="0.2">
      <c r="A43" s="183"/>
      <c r="B43" s="50"/>
      <c r="C43" s="183"/>
      <c r="D43" s="183"/>
      <c r="E43" s="183"/>
      <c r="F43" s="183"/>
      <c r="G43" s="183"/>
    </row>
  </sheetData>
  <mergeCells count="10">
    <mergeCell ref="A26:G26"/>
    <mergeCell ref="A27:G27"/>
    <mergeCell ref="A28:G28"/>
    <mergeCell ref="A25:G25"/>
    <mergeCell ref="A1:G1"/>
    <mergeCell ref="A3:G3"/>
    <mergeCell ref="B5:B6"/>
    <mergeCell ref="A5:A6"/>
    <mergeCell ref="C5:G5"/>
    <mergeCell ref="A24:B24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1:D27"/>
  <sheetViews>
    <sheetView tabSelected="1" view="pageBreakPreview" zoomScale="85" zoomScaleNormal="75" zoomScaleSheetLayoutView="85" workbookViewId="0">
      <selection activeCell="D13" sqref="D13"/>
    </sheetView>
  </sheetViews>
  <sheetFormatPr baseColWidth="10" defaultRowHeight="12.75" x14ac:dyDescent="0.2"/>
  <cols>
    <col min="1" max="1" width="23.28515625" customWidth="1"/>
    <col min="2" max="2" width="28.7109375" customWidth="1"/>
    <col min="3" max="3" width="29.5703125" customWidth="1"/>
  </cols>
  <sheetData>
    <row r="1" spans="1:4" ht="18" x14ac:dyDescent="0.2">
      <c r="A1" s="276" t="s">
        <v>5</v>
      </c>
      <c r="B1" s="276"/>
      <c r="C1" s="276"/>
      <c r="D1" s="6"/>
    </row>
    <row r="3" spans="1:4" ht="15" customHeight="1" x14ac:dyDescent="0.2">
      <c r="A3" s="253" t="s">
        <v>145</v>
      </c>
      <c r="B3" s="253"/>
      <c r="C3" s="253"/>
      <c r="D3" s="4"/>
    </row>
    <row r="4" spans="1:4" ht="13.5" thickBot="1" x14ac:dyDescent="0.25"/>
    <row r="5" spans="1:4" ht="50.25" customHeight="1" x14ac:dyDescent="0.2">
      <c r="A5" s="259" t="s">
        <v>6</v>
      </c>
      <c r="B5" s="282" t="s">
        <v>95</v>
      </c>
      <c r="C5" s="284"/>
    </row>
    <row r="6" spans="1:4" ht="38.25" customHeight="1" thickBot="1" x14ac:dyDescent="0.25">
      <c r="A6" s="260"/>
      <c r="B6" s="17" t="s">
        <v>107</v>
      </c>
      <c r="C6" s="17" t="s">
        <v>19</v>
      </c>
    </row>
    <row r="7" spans="1:4" x14ac:dyDescent="0.2">
      <c r="A7" s="68">
        <v>2000</v>
      </c>
      <c r="B7" s="153">
        <v>154.9</v>
      </c>
      <c r="C7" s="132">
        <v>142.5</v>
      </c>
    </row>
    <row r="8" spans="1:4" ht="14.1" customHeight="1" x14ac:dyDescent="0.2">
      <c r="A8" s="68">
        <v>2001</v>
      </c>
      <c r="B8" s="156">
        <v>154.9</v>
      </c>
      <c r="C8" s="132">
        <v>140.6</v>
      </c>
    </row>
    <row r="9" spans="1:4" ht="14.1" customHeight="1" x14ac:dyDescent="0.2">
      <c r="A9" s="68">
        <v>2002</v>
      </c>
      <c r="B9" s="156">
        <v>152.80000000000001</v>
      </c>
      <c r="C9" s="132">
        <v>140.6</v>
      </c>
    </row>
    <row r="10" spans="1:4" ht="14.1" customHeight="1" x14ac:dyDescent="0.2">
      <c r="A10" s="68">
        <v>2003</v>
      </c>
      <c r="B10" s="156">
        <v>153.9</v>
      </c>
      <c r="C10" s="132">
        <v>141</v>
      </c>
    </row>
    <row r="11" spans="1:4" ht="14.1" customHeight="1" x14ac:dyDescent="0.2">
      <c r="A11" s="68">
        <v>2004</v>
      </c>
      <c r="B11" s="156">
        <v>151.6</v>
      </c>
      <c r="C11" s="132">
        <v>142.80000000000001</v>
      </c>
    </row>
    <row r="12" spans="1:4" ht="14.1" customHeight="1" x14ac:dyDescent="0.2">
      <c r="A12" s="68">
        <v>2005</v>
      </c>
      <c r="B12" s="156">
        <v>149.19999999999999</v>
      </c>
      <c r="C12" s="132">
        <v>140.69999999999999</v>
      </c>
    </row>
    <row r="13" spans="1:4" ht="14.1" customHeight="1" x14ac:dyDescent="0.2">
      <c r="A13" s="68">
        <v>2006</v>
      </c>
      <c r="B13" s="156">
        <v>145.1</v>
      </c>
      <c r="C13" s="132">
        <v>135.19999999999999</v>
      </c>
    </row>
    <row r="14" spans="1:4" ht="14.1" customHeight="1" x14ac:dyDescent="0.2">
      <c r="A14" s="68">
        <v>2007</v>
      </c>
      <c r="B14" s="156">
        <v>138.5</v>
      </c>
      <c r="C14" s="132">
        <v>132</v>
      </c>
    </row>
    <row r="15" spans="1:4" ht="14.1" customHeight="1" x14ac:dyDescent="0.2">
      <c r="A15" s="68">
        <v>2008</v>
      </c>
      <c r="B15" s="156">
        <v>137.5</v>
      </c>
      <c r="C15" s="132">
        <v>126.5</v>
      </c>
    </row>
    <row r="16" spans="1:4" ht="14.1" customHeight="1" x14ac:dyDescent="0.2">
      <c r="A16" s="68">
        <v>2009</v>
      </c>
      <c r="B16" s="156">
        <v>135.5</v>
      </c>
      <c r="C16" s="132">
        <v>120.8</v>
      </c>
    </row>
    <row r="17" spans="1:3" ht="14.1" customHeight="1" x14ac:dyDescent="0.2">
      <c r="A17" s="68">
        <v>2010</v>
      </c>
      <c r="B17" s="156">
        <v>137.5</v>
      </c>
      <c r="C17" s="132">
        <v>120.5</v>
      </c>
    </row>
    <row r="18" spans="1:3" ht="14.1" customHeight="1" x14ac:dyDescent="0.2">
      <c r="A18" s="65">
        <v>2011</v>
      </c>
      <c r="B18" s="156">
        <v>130.30000000000001</v>
      </c>
      <c r="C18" s="132">
        <v>120.1</v>
      </c>
    </row>
    <row r="19" spans="1:3" ht="14.1" customHeight="1" x14ac:dyDescent="0.2">
      <c r="A19" s="65">
        <v>2012</v>
      </c>
      <c r="B19" s="156">
        <v>129.80000000000001</v>
      </c>
      <c r="C19" s="132">
        <v>123.3</v>
      </c>
    </row>
    <row r="20" spans="1:3" ht="14.1" customHeight="1" x14ac:dyDescent="0.2">
      <c r="A20" s="65">
        <v>2013</v>
      </c>
      <c r="B20" s="156">
        <v>128.1</v>
      </c>
      <c r="C20" s="132">
        <v>116.9</v>
      </c>
    </row>
    <row r="21" spans="1:3" ht="14.1" customHeight="1" x14ac:dyDescent="0.2">
      <c r="A21" s="65">
        <v>2014</v>
      </c>
      <c r="B21" s="156">
        <v>121.3</v>
      </c>
      <c r="C21" s="132" t="s">
        <v>233</v>
      </c>
    </row>
    <row r="22" spans="1:3" ht="14.1" customHeight="1" x14ac:dyDescent="0.2">
      <c r="A22" s="65">
        <v>2015</v>
      </c>
      <c r="B22" s="156">
        <v>120.1</v>
      </c>
      <c r="C22" s="132" t="s">
        <v>234</v>
      </c>
    </row>
    <row r="23" spans="1:3" ht="13.5" thickBot="1" x14ac:dyDescent="0.25">
      <c r="A23" s="67">
        <v>2015</v>
      </c>
      <c r="B23" s="212">
        <v>118.6</v>
      </c>
      <c r="C23" s="133" t="s">
        <v>235</v>
      </c>
    </row>
    <row r="25" spans="1:3" ht="12.75" customHeight="1" x14ac:dyDescent="0.2">
      <c r="A25" s="275" t="s">
        <v>180</v>
      </c>
      <c r="B25" s="264"/>
      <c r="C25" s="264"/>
    </row>
    <row r="26" spans="1:3" x14ac:dyDescent="0.2">
      <c r="A26" s="264"/>
      <c r="B26" s="264"/>
      <c r="C26" s="264"/>
    </row>
    <row r="27" spans="1:3" x14ac:dyDescent="0.2">
      <c r="A27" s="264"/>
      <c r="B27" s="264"/>
      <c r="C27" s="264"/>
    </row>
  </sheetData>
  <mergeCells count="5">
    <mergeCell ref="A1:C1"/>
    <mergeCell ref="A3:C3"/>
    <mergeCell ref="A5:A6"/>
    <mergeCell ref="B5:C5"/>
    <mergeCell ref="A25:C27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G16"/>
  <sheetViews>
    <sheetView showGridLines="0" tabSelected="1" view="pageBreakPreview" zoomScale="115" zoomScaleNormal="75" zoomScaleSheetLayoutView="115" workbookViewId="0">
      <selection activeCell="D13" sqref="D13"/>
    </sheetView>
  </sheetViews>
  <sheetFormatPr baseColWidth="10" defaultRowHeight="12.75" x14ac:dyDescent="0.2"/>
  <cols>
    <col min="1" max="4" width="15.7109375" customWidth="1"/>
    <col min="5" max="5" width="10.7109375" customWidth="1"/>
    <col min="6" max="6" width="16.7109375" customWidth="1"/>
  </cols>
  <sheetData>
    <row r="1" spans="1:7" ht="18" x14ac:dyDescent="0.2">
      <c r="A1" s="276" t="s">
        <v>5</v>
      </c>
      <c r="B1" s="276"/>
      <c r="C1" s="276"/>
      <c r="D1" s="276"/>
      <c r="E1" s="287"/>
      <c r="F1" s="287"/>
      <c r="G1" s="287"/>
    </row>
    <row r="3" spans="1:7" ht="15" customHeight="1" x14ac:dyDescent="0.2">
      <c r="A3" s="253" t="s">
        <v>119</v>
      </c>
      <c r="B3" s="253"/>
      <c r="C3" s="253"/>
      <c r="D3" s="253"/>
      <c r="E3" s="253"/>
      <c r="F3" s="253"/>
      <c r="G3" s="253"/>
    </row>
    <row r="4" spans="1:7" ht="15" customHeight="1" x14ac:dyDescent="0.2">
      <c r="A4" s="253" t="s">
        <v>97</v>
      </c>
      <c r="B4" s="253"/>
      <c r="C4" s="253"/>
      <c r="D4" s="253"/>
      <c r="E4" s="253"/>
      <c r="F4" s="253"/>
      <c r="G4" s="253"/>
    </row>
    <row r="5" spans="1:7" ht="15.75" thickBot="1" x14ac:dyDescent="0.25">
      <c r="A5" s="170"/>
      <c r="B5" s="182"/>
      <c r="C5" s="182"/>
      <c r="D5" s="182"/>
      <c r="E5" s="2"/>
      <c r="F5" s="2"/>
    </row>
    <row r="6" spans="1:7" x14ac:dyDescent="0.2">
      <c r="A6" s="259" t="s">
        <v>4</v>
      </c>
      <c r="B6" s="261" t="s">
        <v>236</v>
      </c>
      <c r="C6" s="283"/>
      <c r="D6" s="283"/>
      <c r="E6" s="288"/>
      <c r="F6" s="288"/>
      <c r="G6" s="288"/>
    </row>
    <row r="7" spans="1:7" ht="26.25" thickBot="1" x14ac:dyDescent="0.25">
      <c r="A7" s="260"/>
      <c r="B7" s="221" t="s">
        <v>237</v>
      </c>
      <c r="C7" s="221" t="s">
        <v>238</v>
      </c>
      <c r="D7" s="221" t="s">
        <v>239</v>
      </c>
      <c r="E7" s="221" t="s">
        <v>240</v>
      </c>
      <c r="F7" s="221" t="s">
        <v>241</v>
      </c>
      <c r="G7" s="13" t="s">
        <v>9</v>
      </c>
    </row>
    <row r="8" spans="1:7" ht="15" x14ac:dyDescent="0.25">
      <c r="A8" s="213">
        <v>2010</v>
      </c>
      <c r="B8" s="215">
        <v>7233.1444921868033</v>
      </c>
      <c r="C8" s="218">
        <v>153.84031810649924</v>
      </c>
      <c r="D8" s="218">
        <v>3275.4180713577866</v>
      </c>
      <c r="E8" s="218">
        <v>1363.3877892837886</v>
      </c>
      <c r="F8" s="218">
        <v>4786.4546690651205</v>
      </c>
      <c r="G8" s="248">
        <v>16812.245339999998</v>
      </c>
    </row>
    <row r="9" spans="1:7" ht="15" x14ac:dyDescent="0.25">
      <c r="A9" s="65">
        <v>2011</v>
      </c>
      <c r="B9" s="216">
        <v>6487.6747628789162</v>
      </c>
      <c r="C9" s="219">
        <v>154.82616873920847</v>
      </c>
      <c r="D9" s="219">
        <v>2838.5344377697943</v>
      </c>
      <c r="E9" s="219">
        <v>1240.316370627419</v>
      </c>
      <c r="F9" s="219">
        <v>4813.5242999846614</v>
      </c>
      <c r="G9" s="249">
        <v>15534.876039999999</v>
      </c>
    </row>
    <row r="10" spans="1:7" ht="15" x14ac:dyDescent="0.25">
      <c r="A10" s="65">
        <v>2012</v>
      </c>
      <c r="B10" s="216">
        <v>6426.1633423573066</v>
      </c>
      <c r="C10" s="219">
        <v>152.90716856045685</v>
      </c>
      <c r="D10" s="219">
        <v>2862.945254173273</v>
      </c>
      <c r="E10" s="219">
        <v>1236.4112653612437</v>
      </c>
      <c r="F10" s="219">
        <v>4749.0758095477186</v>
      </c>
      <c r="G10" s="249">
        <v>15427.502839999997</v>
      </c>
    </row>
    <row r="11" spans="1:7" ht="15" x14ac:dyDescent="0.25">
      <c r="A11" s="65">
        <v>2013</v>
      </c>
      <c r="B11" s="216">
        <v>6327.02384516239</v>
      </c>
      <c r="C11" s="219">
        <v>144.87161971368829</v>
      </c>
      <c r="D11" s="219">
        <v>2695.2267584694027</v>
      </c>
      <c r="E11" s="219">
        <v>1157.715792396303</v>
      </c>
      <c r="F11" s="219">
        <v>4494.3176942582149</v>
      </c>
      <c r="G11" s="249">
        <v>14819.155709999999</v>
      </c>
    </row>
    <row r="12" spans="1:7" ht="15" x14ac:dyDescent="0.25">
      <c r="A12" s="65">
        <v>2014</v>
      </c>
      <c r="B12" s="216">
        <v>6311.0021426045278</v>
      </c>
      <c r="C12" s="219">
        <v>144.20952028440061</v>
      </c>
      <c r="D12" s="219">
        <v>2633.5257836663295</v>
      </c>
      <c r="E12" s="219">
        <v>1130.5531296113827</v>
      </c>
      <c r="F12" s="219">
        <v>4472.1813138333582</v>
      </c>
      <c r="G12" s="249">
        <v>14691.471889999997</v>
      </c>
    </row>
    <row r="13" spans="1:7" ht="15.75" thickBot="1" x14ac:dyDescent="0.3">
      <c r="A13" s="214">
        <v>2015</v>
      </c>
      <c r="B13" s="217">
        <v>6547.7505810069088</v>
      </c>
      <c r="C13" s="220">
        <v>142.89661604756898</v>
      </c>
      <c r="D13" s="220">
        <v>2630.7157155459568</v>
      </c>
      <c r="E13" s="220">
        <v>1112.6795415600839</v>
      </c>
      <c r="F13" s="220">
        <v>4430.8179058394808</v>
      </c>
      <c r="G13" s="250">
        <v>14864.860359999999</v>
      </c>
    </row>
    <row r="14" spans="1:7" x14ac:dyDescent="0.2">
      <c r="A14" s="51"/>
      <c r="B14" s="69"/>
      <c r="C14" s="70"/>
      <c r="D14" s="70"/>
      <c r="E14" s="2"/>
      <c r="F14" s="2"/>
      <c r="G14" s="193"/>
    </row>
    <row r="15" spans="1:7" ht="88.5" customHeight="1" x14ac:dyDescent="0.2">
      <c r="A15" s="285" t="s">
        <v>242</v>
      </c>
      <c r="B15" s="285"/>
      <c r="C15" s="285"/>
      <c r="D15" s="285"/>
      <c r="E15" s="286"/>
      <c r="F15" s="286"/>
      <c r="G15" s="286"/>
    </row>
    <row r="16" spans="1:7" x14ac:dyDescent="0.2">
      <c r="E16" s="2"/>
      <c r="F16" s="2"/>
    </row>
  </sheetData>
  <mergeCells count="6">
    <mergeCell ref="A15:G15"/>
    <mergeCell ref="A6:A7"/>
    <mergeCell ref="A1:G1"/>
    <mergeCell ref="A3:G3"/>
    <mergeCell ref="A4:G4"/>
    <mergeCell ref="B6:G6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  <pageSetUpPr fitToPage="1"/>
  </sheetPr>
  <dimension ref="A1:H12"/>
  <sheetViews>
    <sheetView showGridLines="0" tabSelected="1" view="pageBreakPreview" zoomScale="96" zoomScaleNormal="75" zoomScaleSheetLayoutView="96" workbookViewId="0">
      <selection activeCell="D13" sqref="D13"/>
    </sheetView>
  </sheetViews>
  <sheetFormatPr baseColWidth="10" defaultRowHeight="12.75" x14ac:dyDescent="0.2"/>
  <cols>
    <col min="1" max="1" width="26.85546875" customWidth="1"/>
    <col min="2" max="8" width="10.28515625" customWidth="1"/>
    <col min="9" max="9" width="3.28515625" customWidth="1"/>
  </cols>
  <sheetData>
    <row r="1" spans="1:8" ht="18" x14ac:dyDescent="0.2">
      <c r="A1" s="276" t="s">
        <v>5</v>
      </c>
      <c r="B1" s="276"/>
      <c r="C1" s="276"/>
      <c r="D1" s="276"/>
      <c r="E1" s="276"/>
      <c r="F1" s="276"/>
      <c r="G1" s="276"/>
      <c r="H1" s="276"/>
    </row>
    <row r="3" spans="1:8" s="78" customFormat="1" ht="24" customHeight="1" x14ac:dyDescent="0.25">
      <c r="A3" s="289" t="s">
        <v>146</v>
      </c>
      <c r="B3" s="289"/>
      <c r="C3" s="289"/>
      <c r="D3" s="289"/>
      <c r="E3" s="289"/>
      <c r="F3" s="289"/>
      <c r="G3" s="289"/>
      <c r="H3" s="289"/>
    </row>
    <row r="4" spans="1:8" ht="13.5" thickBot="1" x14ac:dyDescent="0.25">
      <c r="A4" s="2"/>
      <c r="B4" s="2"/>
      <c r="C4" s="2"/>
      <c r="D4" s="2"/>
      <c r="E4" s="2"/>
    </row>
    <row r="5" spans="1:8" ht="51" customHeight="1" thickBot="1" x14ac:dyDescent="0.25">
      <c r="A5" s="19" t="s">
        <v>181</v>
      </c>
      <c r="B5" s="21">
        <v>2010</v>
      </c>
      <c r="C5" s="21" t="s">
        <v>182</v>
      </c>
      <c r="D5" s="21" t="s">
        <v>183</v>
      </c>
      <c r="E5" s="21" t="s">
        <v>184</v>
      </c>
      <c r="F5" s="21" t="s">
        <v>185</v>
      </c>
      <c r="G5" s="20" t="s">
        <v>186</v>
      </c>
      <c r="H5" s="20">
        <v>2016</v>
      </c>
    </row>
    <row r="6" spans="1:8" ht="15" x14ac:dyDescent="0.25">
      <c r="A6" s="171" t="s">
        <v>187</v>
      </c>
      <c r="B6" s="134">
        <v>11253.88</v>
      </c>
      <c r="C6" s="134">
        <v>11258.86</v>
      </c>
      <c r="D6" s="134">
        <v>10991.02</v>
      </c>
      <c r="E6" s="134">
        <v>10694.68</v>
      </c>
      <c r="F6" s="134">
        <v>10759.37</v>
      </c>
      <c r="G6" s="134">
        <v>10960.38</v>
      </c>
      <c r="H6" s="194">
        <v>11312.4</v>
      </c>
    </row>
    <row r="7" spans="1:8" ht="15.75" thickBot="1" x14ac:dyDescent="0.3">
      <c r="A7" s="172" t="s">
        <v>188</v>
      </c>
      <c r="B7" s="139">
        <v>29434.67</v>
      </c>
      <c r="C7" s="139">
        <v>29130.03</v>
      </c>
      <c r="D7" s="139">
        <v>28142.73</v>
      </c>
      <c r="E7" s="139">
        <v>27097.95</v>
      </c>
      <c r="F7" s="139">
        <v>27037.74</v>
      </c>
      <c r="G7" s="139">
        <v>27419.52</v>
      </c>
      <c r="H7" s="140">
        <v>28199.88</v>
      </c>
    </row>
    <row r="8" spans="1:8" x14ac:dyDescent="0.2">
      <c r="A8" s="274"/>
      <c r="B8" s="274"/>
    </row>
    <row r="9" spans="1:8" x14ac:dyDescent="0.2">
      <c r="A9" t="s">
        <v>77</v>
      </c>
    </row>
    <row r="10" spans="1:8" ht="30" customHeight="1" x14ac:dyDescent="0.2">
      <c r="A10" s="275" t="s">
        <v>243</v>
      </c>
      <c r="B10" s="264"/>
      <c r="C10" s="264"/>
      <c r="D10" s="264"/>
      <c r="E10" s="264"/>
      <c r="F10" s="264"/>
      <c r="G10" s="264"/>
      <c r="H10" s="264"/>
    </row>
    <row r="11" spans="1:8" x14ac:dyDescent="0.2">
      <c r="A11" s="183"/>
      <c r="B11" s="52"/>
      <c r="C11" s="52"/>
      <c r="D11" s="52"/>
    </row>
    <row r="12" spans="1:8" x14ac:dyDescent="0.2">
      <c r="A12" s="183"/>
      <c r="B12" s="52"/>
      <c r="C12" s="52"/>
      <c r="D12" s="52"/>
    </row>
  </sheetData>
  <mergeCells count="4">
    <mergeCell ref="A8:B8"/>
    <mergeCell ref="A1:H1"/>
    <mergeCell ref="A3:H3"/>
    <mergeCell ref="A10:H10"/>
  </mergeCells>
  <phoneticPr fontId="6" type="noConversion"/>
  <printOptions horizontalCentered="1"/>
  <pageMargins left="0.78740157480314965" right="0.78740157480314965" top="0.59055118110236227" bottom="0.98425196850393704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11.1.1</vt:lpstr>
      <vt:lpstr>11.1.2</vt:lpstr>
      <vt:lpstr>11.2.1</vt:lpstr>
      <vt:lpstr>11.2.2</vt:lpstr>
      <vt:lpstr>11.3.1</vt:lpstr>
      <vt:lpstr>11.4.1</vt:lpstr>
      <vt:lpstr>11.4.2</vt:lpstr>
      <vt:lpstr>11.5.1</vt:lpstr>
      <vt:lpstr>11.5.2</vt:lpstr>
      <vt:lpstr>11.5.3</vt:lpstr>
      <vt:lpstr>11.6.1</vt:lpstr>
      <vt:lpstr>11.7.1.</vt:lpstr>
      <vt:lpstr>11.7.2</vt:lpstr>
      <vt:lpstr>11.8.1</vt:lpstr>
      <vt:lpstr>11.8.2</vt:lpstr>
      <vt:lpstr>11.8.3</vt:lpstr>
      <vt:lpstr>11.8.4</vt:lpstr>
      <vt:lpstr>11.8.5</vt:lpstr>
      <vt:lpstr>11.9.1</vt:lpstr>
      <vt:lpstr>11.10.1</vt:lpstr>
      <vt:lpstr>11.11.1</vt:lpstr>
      <vt:lpstr>11.11.2</vt:lpstr>
      <vt:lpstr>11.11.3</vt:lpstr>
      <vt:lpstr>11.11.4</vt:lpstr>
      <vt:lpstr>11.12.1</vt:lpstr>
      <vt:lpstr>11.12.2</vt:lpstr>
      <vt:lpstr>'11.1.1'!Área_de_impresión</vt:lpstr>
      <vt:lpstr>'11.1.2'!Área_de_impresión</vt:lpstr>
      <vt:lpstr>'11.10.1'!Área_de_impresión</vt:lpstr>
      <vt:lpstr>'11.11.1'!Área_de_impresión</vt:lpstr>
      <vt:lpstr>'11.11.2'!Área_de_impresión</vt:lpstr>
      <vt:lpstr>'11.11.3'!Área_de_impresión</vt:lpstr>
      <vt:lpstr>'11.11.4'!Área_de_impresión</vt:lpstr>
      <vt:lpstr>'11.12.1'!Área_de_impresión</vt:lpstr>
      <vt:lpstr>'11.12.2'!Área_de_impresión</vt:lpstr>
      <vt:lpstr>'11.2.1'!Área_de_impresión</vt:lpstr>
      <vt:lpstr>'11.2.2'!Área_de_impresión</vt:lpstr>
      <vt:lpstr>'11.3.1'!Área_de_impresión</vt:lpstr>
      <vt:lpstr>'11.4.1'!Área_de_impresión</vt:lpstr>
      <vt:lpstr>'11.4.2'!Área_de_impresión</vt:lpstr>
      <vt:lpstr>'11.5.1'!Área_de_impresión</vt:lpstr>
      <vt:lpstr>'11.5.2'!Área_de_impresión</vt:lpstr>
      <vt:lpstr>'11.5.3'!Área_de_impresión</vt:lpstr>
      <vt:lpstr>'11.6.1'!Área_de_impresión</vt:lpstr>
      <vt:lpstr>'11.7.1.'!Área_de_impresión</vt:lpstr>
      <vt:lpstr>'11.7.2'!Área_de_impresión</vt:lpstr>
      <vt:lpstr>'11.8.1'!Área_de_impresión</vt:lpstr>
      <vt:lpstr>'11.8.2'!Área_de_impresión</vt:lpstr>
      <vt:lpstr>'11.8.3'!Área_de_impresión</vt:lpstr>
      <vt:lpstr>'11.8.4'!Área_de_impresión</vt:lpstr>
      <vt:lpstr>'11.8.5'!Área_de_impresión</vt:lpstr>
      <vt:lpstr>'11.9.1'!Área_de_impresión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2018-03-07T08:44:31Z</cp:lastPrinted>
  <dcterms:created xsi:type="dcterms:W3CDTF">1996-11-27T10:00:04Z</dcterms:created>
  <dcterms:modified xsi:type="dcterms:W3CDTF">2018-11-09T10:09:54Z</dcterms:modified>
</cp:coreProperties>
</file>