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73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ave4ena" sheetId="8" r:id="rId8"/>
    <sheet name="cen5eno" sheetId="9" r:id="rId9"/>
    <sheet name="tri6ale" sheetId="10" r:id="rId10"/>
    <sheet name="maí7aíz" sheetId="11" r:id="rId11"/>
    <sheet name="sor8rgo" sheetId="12" r:id="rId12"/>
    <sheet name="arr9roz" sheetId="13" r:id="rId13"/>
    <sheet name="pat10día" sheetId="14" r:id="rId14"/>
    <sheet name="pat11tal" sheetId="15" r:id="rId15"/>
    <sheet name="rem12no)" sheetId="16" r:id="rId16"/>
    <sheet name="alg13dón" sheetId="17" r:id="rId17"/>
    <sheet name="gir14sol" sheetId="18" r:id="rId18"/>
    <sheet name="tab15aco" sheetId="19" r:id="rId19"/>
    <sheet name="col16tal" sheetId="20" r:id="rId20"/>
    <sheet name="tom17-V)" sheetId="21" r:id="rId21"/>
    <sheet name="tom18II)" sheetId="22" r:id="rId22"/>
    <sheet name="tom19tal" sheetId="23" r:id="rId23"/>
    <sheet name="tom20rva" sheetId="24" r:id="rId24"/>
    <sheet name="pim21rva" sheetId="25" r:id="rId25"/>
    <sheet name="alc22ofa" sheetId="26" r:id="rId26"/>
    <sheet name="ceb23osa" sheetId="27" r:id="rId27"/>
    <sheet name="ceb24ano" sheetId="28" r:id="rId28"/>
    <sheet name="esc25las" sheetId="29" r:id="rId29"/>
    <sheet name="esp26cas" sheetId="30" r:id="rId30"/>
    <sheet name="cha27ñón" sheetId="31" r:id="rId31"/>
    <sheet name="otr28tas" sheetId="32" r:id="rId32"/>
    <sheet name="bró29oli" sheetId="33" r:id="rId33"/>
    <sheet name="cal30cín" sheetId="34" r:id="rId34"/>
    <sheet name="nab31abo" sheetId="35" r:id="rId35"/>
    <sheet name="ráb32ano" sheetId="36" r:id="rId36"/>
    <sheet name="pom33elo" sheetId="37" r:id="rId37"/>
    <sheet name="sat34mas" sheetId="38" r:id="rId38"/>
    <sheet name="cle35nas" sheetId="39" r:id="rId39"/>
    <sheet name="man36esa" sheetId="40" r:id="rId40"/>
    <sheet name="per37tal" sheetId="41" r:id="rId41"/>
    <sheet name="hig38igo" sheetId="42" r:id="rId42"/>
    <sheet name="nec39ina" sheetId="43" r:id="rId43"/>
    <sheet name="alm40dra" sheetId="44" r:id="rId44"/>
    <sheet name="ave41ana" sheetId="45" r:id="rId45"/>
    <sheet name="uva42esa" sheetId="46" r:id="rId46"/>
    <sheet name="uva43ión" sheetId="47" r:id="rId47"/>
    <sheet name="uva45asa" sheetId="48" r:id="rId48"/>
    <sheet name="ace46ezo" sheetId="49" r:id="rId49"/>
    <sheet name="ace47ara" sheetId="50" r:id="rId50"/>
    <sheet name="ace48ite" sheetId="51" r:id="rId51"/>
  </sheets>
  <externalReferences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xlnm.Print_Area" localSheetId="0">'portada'!$A$1:$K$70</definedName>
    <definedName name="_xlnm.Print_Area" localSheetId="2">'resumen nacional'!$A$1:$AB$96</definedName>
    <definedName name="_xlnm.Print_Area" localSheetId="3">'tri0ndo'!$A$1:$K$88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48">'ace46ezo'!#REF!</definedName>
    <definedName name="Menú_cuaderno" localSheetId="49">'ace47ara'!#REF!</definedName>
    <definedName name="Menú_cuaderno" localSheetId="50">'ace48ite'!#REF!</definedName>
    <definedName name="Menú_cuaderno" localSheetId="25">'alc22ofa'!#REF!</definedName>
    <definedName name="Menú_cuaderno" localSheetId="16">'alg13dón'!#REF!</definedName>
    <definedName name="Menú_cuaderno" localSheetId="43">'alm40dra'!#REF!</definedName>
    <definedName name="Menú_cuaderno" localSheetId="12">'arr9roz'!#REF!</definedName>
    <definedName name="Menú_cuaderno" localSheetId="44">'ave41ana'!#REF!</definedName>
    <definedName name="Menú_cuaderno" localSheetId="7">'ave4ena'!#REF!</definedName>
    <definedName name="Menú_cuaderno" localSheetId="32">'bró29oli'!#REF!</definedName>
    <definedName name="Menú_cuaderno" localSheetId="33">'cal30cín'!#REF!</definedName>
    <definedName name="Menú_cuaderno" localSheetId="26">'ceb23osa'!#REF!</definedName>
    <definedName name="Menú_cuaderno" localSheetId="27">'ceb24ano'!#REF!</definedName>
    <definedName name="Menú_cuaderno" localSheetId="6">'ceb3ras'!#REF!</definedName>
    <definedName name="Menú_cuaderno" localSheetId="8">'cen5eno'!#REF!</definedName>
    <definedName name="Menú_cuaderno" localSheetId="30">'cha27ñón'!#REF!</definedName>
    <definedName name="Menú_cuaderno" localSheetId="38">'cle35nas'!#REF!</definedName>
    <definedName name="Menú_cuaderno" localSheetId="19">'col16tal'!#REF!</definedName>
    <definedName name="Menú_cuaderno" localSheetId="28">'esc25las'!#REF!</definedName>
    <definedName name="Menú_cuaderno" localSheetId="29">'esp26cas'!#REF!</definedName>
    <definedName name="Menú_cuaderno" localSheetId="17">'gir14sol'!#REF!</definedName>
    <definedName name="Menú_cuaderno" localSheetId="41">'hig38igo'!#REF!</definedName>
    <definedName name="Menú_cuaderno" localSheetId="10">'maí7aíz'!#REF!</definedName>
    <definedName name="Menú_cuaderno" localSheetId="39">'man36esa'!#REF!</definedName>
    <definedName name="Menú_cuaderno" localSheetId="34">'nab31abo'!#REF!</definedName>
    <definedName name="Menú_cuaderno" localSheetId="42">'nec39ina'!#REF!</definedName>
    <definedName name="Menú_cuaderno" localSheetId="31">'otr28tas'!#REF!</definedName>
    <definedName name="Menú_cuaderno" localSheetId="13">'pat10día'!#REF!</definedName>
    <definedName name="Menú_cuaderno" localSheetId="14">'pat11tal'!#REF!</definedName>
    <definedName name="Menú_cuaderno" localSheetId="40">'per37tal'!#REF!</definedName>
    <definedName name="Menú_cuaderno" localSheetId="24">'pim21rva'!#REF!</definedName>
    <definedName name="Menú_cuaderno" localSheetId="36">'pom33elo'!#REF!</definedName>
    <definedName name="Menú_cuaderno" localSheetId="0">'[5]tri0ndo'!#REF!</definedName>
    <definedName name="Menú_cuaderno" localSheetId="35">'ráb32ano'!#REF!</definedName>
    <definedName name="Menú_cuaderno" localSheetId="15">'rem12no)'!#REF!</definedName>
    <definedName name="Menú_cuaderno" localSheetId="37">'sat34mas'!#REF!</definedName>
    <definedName name="Menú_cuaderno" localSheetId="11">'sor8rgo'!#REF!</definedName>
    <definedName name="Menú_cuaderno" localSheetId="18">'tab15aco'!#REF!</definedName>
    <definedName name="Menú_cuaderno" localSheetId="20">'tom17-V)'!#REF!</definedName>
    <definedName name="Menú_cuaderno" localSheetId="21">'tom18II)'!#REF!</definedName>
    <definedName name="Menú_cuaderno" localSheetId="22">'tom19tal'!#REF!</definedName>
    <definedName name="Menú_cuaderno" localSheetId="23">'tom20rva'!#REF!</definedName>
    <definedName name="Menú_cuaderno" localSheetId="4">'tri1uro'!#REF!</definedName>
    <definedName name="Menú_cuaderno" localSheetId="5">'tri2tal'!#REF!</definedName>
    <definedName name="Menú_cuaderno" localSheetId="9">'tri6ale'!#REF!</definedName>
    <definedName name="Menú_cuaderno" localSheetId="45">'uva42esa'!#REF!</definedName>
    <definedName name="Menú_cuaderno" localSheetId="46">'uva43ión'!#REF!</definedName>
    <definedName name="Menú_cuaderno" localSheetId="47">'uva45asa'!#REF!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<sst xmlns="http://schemas.openxmlformats.org/spreadsheetml/2006/main" count="3734" uniqueCount="329">
  <si>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</si>
  <si>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</si>
  <si>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</si>
  <si>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</si>
  <si>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</si>
  <si>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</si>
  <si>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</si>
  <si>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</si>
  <si>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</si>
  <si>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</si>
  <si>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</si>
  <si>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</si>
  <si>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</si>
  <si>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</si>
  <si>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</si>
  <si>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</si>
  <si>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</si>
  <si>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</si>
  <si>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</si>
  <si>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</si>
  <si>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</si>
  <si>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</si>
  <si>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</si>
  <si>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</si>
  <si>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</si>
  <si>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</si>
  <si>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</si>
  <si>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</si>
  <si>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</si>
  <si>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</si>
  <si>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</si>
  <si>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</si>
  <si>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</si>
  <si>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</si>
  <si>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</si>
  <si>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</si>
  <si>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</si>
  <si>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</si>
  <si>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</si>
  <si>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</si>
  <si>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</si>
  <si>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</si>
  <si>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</si>
  <si>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</si>
  <si>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</si>
  <si>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</si>
  <si>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</si>
  <si>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</si>
  <si>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</si>
  <si>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</si>
  <si>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</si>
  <si>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</si>
  <si>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</si>
  <si>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</si>
  <si>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</si>
  <si>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</si>
  <si>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</si>
  <si>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</si>
  <si>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</si>
  <si>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</si>
  <si>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</si>
  <si>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</si>
  <si>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</si>
  <si>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</si>
  <si>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</si>
  <si>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</si>
  <si>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</si>
  <si>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</si>
  <si>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</si>
  <si>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2020 OCTUBRE</t>
  </si>
  <si>
    <t>TRIGO DURO</t>
  </si>
  <si>
    <t>TRIGO TOTAL</t>
  </si>
  <si>
    <t>CEBADA DE SEIS CARRERAS</t>
  </si>
  <si>
    <t>AVENA</t>
  </si>
  <si>
    <t>CENTENO</t>
  </si>
  <si>
    <t>TRITICALE</t>
  </si>
  <si>
    <t>MAÍZ</t>
  </si>
  <si>
    <t>SORGO</t>
  </si>
  <si>
    <t>ARROZ</t>
  </si>
  <si>
    <t>PATATA TARDÍA</t>
  </si>
  <si>
    <t>PATATA TOTAL</t>
  </si>
  <si>
    <t>REMOLACHA AZUCARERA (R. VERANO)</t>
  </si>
  <si>
    <t>ALGODÓN</t>
  </si>
  <si>
    <t>GIRASOL</t>
  </si>
  <si>
    <t>TABACO</t>
  </si>
  <si>
    <t>COL REPOLLO TOTAL</t>
  </si>
  <si>
    <t>TOMATE (REC. 1-I/31-V)</t>
  </si>
  <si>
    <t>TOMATE (REC. 1-X/31XII)</t>
  </si>
  <si>
    <t>TOMATE TOTAL</t>
  </si>
  <si>
    <t>TOMATE CONSERVA</t>
  </si>
  <si>
    <t>PIMIENTO CONSERVA</t>
  </si>
  <si>
    <t>ALCACHOFA</t>
  </si>
  <si>
    <t>CEBOLLA BABOSA</t>
  </si>
  <si>
    <t>CEBOLLA GRANO Y MEDIO GRANO</t>
  </si>
  <si>
    <t>ESCAROLAS</t>
  </si>
  <si>
    <t>ESPINACAS</t>
  </si>
  <si>
    <t>CHAMPIÑÓN</t>
  </si>
  <si>
    <t>OTRAS SETAS</t>
  </si>
  <si>
    <t>BRÓCOLI</t>
  </si>
  <si>
    <t>CALABACÍN</t>
  </si>
  <si>
    <t>NABO</t>
  </si>
  <si>
    <t>RÁBANO</t>
  </si>
  <si>
    <t>POMELO</t>
  </si>
  <si>
    <t>SATSUMAS</t>
  </si>
  <si>
    <t>CLEMENTINAS</t>
  </si>
  <si>
    <t>MANZANA DE MESA</t>
  </si>
  <si>
    <t>PERA TOTAL</t>
  </si>
  <si>
    <t>HIGO</t>
  </si>
  <si>
    <t>NECTARINA</t>
  </si>
  <si>
    <t>ALMENDRA</t>
  </si>
  <si>
    <t>AVELLANA</t>
  </si>
  <si>
    <t>UVA DE MESA</t>
  </si>
  <si>
    <t>UVA VINIFICACIÓN</t>
  </si>
  <si>
    <t>UVA PASA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</si>
  <si>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</si>
  <si>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</si>
  <si>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</si>
  <si>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</si>
  <si>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</si>
  <si>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</si>
  <si>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</si>
  <si>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</si>
  <si>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</si>
  <si>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</si>
  <si>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OCTUBRE 2020</t>
  </si>
  <si>
    <t>CEREALES</t>
  </si>
  <si>
    <t>trigo blando</t>
  </si>
  <si>
    <t>trigo duro</t>
  </si>
  <si>
    <t>trigo total</t>
  </si>
  <si>
    <t>cebada de seis carreras</t>
  </si>
  <si>
    <t>avena</t>
  </si>
  <si>
    <t>centeno</t>
  </si>
  <si>
    <t>triticale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</si>
  <si>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</si>
  <si>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</si>
  <si>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</si>
  <si>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</si>
  <si>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</si>
  <si>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</si>
  <si>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champiñón</t>
  </si>
  <si>
    <t>otras setas</t>
  </si>
  <si>
    <t>calabacín</t>
  </si>
  <si>
    <t>nabo</t>
  </si>
  <si>
    <t>rábano</t>
  </si>
  <si>
    <t>cebada de dos carreras</t>
  </si>
  <si>
    <t>cebada total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</si>
  <si>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</si>
  <si>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</si>
  <si>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</si>
  <si>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</si>
  <si>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</si>
  <si>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</si>
  <si>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</si>
  <si>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</si>
  <si>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</si>
  <si>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</si>
  <si>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</si>
  <si>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</si>
  <si>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</si>
  <si>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</si>
  <si>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</si>
  <si>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</si>
  <si>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</si>
  <si>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</si>
  <si>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</si>
  <si>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</si>
  <si>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</si>
  <si>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</si>
  <si>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</si>
  <si>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</si>
  <si>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</si>
  <si>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</si>
  <si>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</si>
  <si>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</si>
  <si>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</si>
  <si>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</si>
  <si>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</si>
  <si>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</si>
  <si>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</si>
  <si>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</si>
  <si>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</si>
  <si>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</si>
  <si>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</si>
  <si>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</si>
  <si>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</si>
  <si>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espinacas</t>
  </si>
  <si>
    <t>brócoli</t>
  </si>
  <si>
    <t>apio</t>
  </si>
  <si>
    <t>pepino</t>
  </si>
  <si>
    <t>berenjena</t>
  </si>
  <si>
    <t>calabaza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</si>
  <si>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</si>
  <si>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</si>
  <si>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</si>
  <si>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</si>
  <si>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</si>
  <si>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</si>
  <si>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</si>
  <si>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</si>
  <si>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</si>
  <si>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</si>
  <si>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</si>
  <si>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</si>
  <si>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</si>
  <si>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</si>
  <si>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</si>
  <si>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</si>
  <si>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</si>
  <si>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</si>
  <si>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</si>
  <si>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</si>
  <si>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</si>
  <si>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</si>
  <si>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</si>
  <si>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</si>
  <si>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</si>
  <si>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</si>
  <si>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</si>
  <si>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</si>
  <si>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</si>
  <si>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</si>
  <si>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</si>
  <si>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</si>
  <si>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</si>
  <si>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</si>
  <si>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</si>
  <si>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</si>
  <si>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</si>
  <si>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</si>
  <si>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</si>
  <si>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</si>
  <si>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</si>
  <si>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</si>
  <si>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</si>
  <si>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</si>
  <si>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</si>
  <si>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</si>
  <si>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</si>
  <si>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</si>
  <si>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col repollo total</t>
  </si>
  <si>
    <t xml:space="preserve"> tomate (rec. 1-i/31-v)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</si>
  <si>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</si>
  <si>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</si>
  <si>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</si>
  <si>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</si>
  <si>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</si>
  <si>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</si>
  <si>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</si>
  <si>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</si>
  <si>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</si>
  <si>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</si>
  <si>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</si>
  <si>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</si>
  <si>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</si>
  <si>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nabo</t>
  </si>
  <si>
    <t xml:space="preserve"> rábano</t>
  </si>
  <si>
    <t xml:space="preserve"> pomelo</t>
  </si>
  <si>
    <t xml:space="preserve"> satsumas</t>
  </si>
  <si>
    <t xml:space="preserve"> clementinas</t>
  </si>
  <si>
    <t xml:space="preserve"> manzana de mesa</t>
  </si>
  <si>
    <t xml:space="preserve"> pera total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</si>
  <si>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</si>
  <si>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</si>
  <si>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</si>
  <si>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</si>
  <si>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</si>
  <si>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</si>
  <si>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uva pasa</t>
  </si>
  <si>
    <t xml:space="preserve"> aceituna de aderezo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</si>
  <si>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</si>
  <si>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</si>
  <si>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</si>
  <si>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</si>
  <si>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OCTUBRE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</si>
  <si>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</si>
  <si>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</si>
  <si>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</si>
  <si>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</si>
  <si>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</si>
  <si>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 11/12/2020</t>
  </si>
  <si>
    <t xml:space="preserve">   Resumen de cifras nacionales .................................................................. páginas 7 y 8</t>
  </si>
  <si>
    <t>cereales otoño invierno</t>
  </si>
  <si>
    <t>manzana total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</si>
  <si>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</si>
  <si>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</si>
  <si>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</si>
  <si>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</si>
  <si>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</si>
  <si>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</si>
  <si>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</si>
  <si>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arroz (2)</t>
  </si>
  <si>
    <t>remolacha total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</si>
  <si>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</si>
  <si>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</si>
  <si>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</si>
  <si>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</si>
  <si>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</si>
  <si>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</si>
  <si>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</si>
  <si>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</si>
  <si>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mandarina total (11)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</si>
  <si>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</si>
  <si>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</si>
  <si>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</si>
  <si>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</si>
  <si>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</si>
  <si>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</si>
  <si>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</si>
  <si>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MES (1)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</si>
  <si>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</si>
  <si>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</si>
  <si>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</si>
  <si>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</si>
  <si>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</si>
  <si>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</si>
  <si>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</si>
  <si>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</si>
  <si>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</si>
  <si>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</si>
  <si>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</si>
  <si>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</si>
  <si>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</si>
  <si>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</si>
  <si>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</si>
  <si>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</si>
  <si>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>(16) En 2016 y posteriores son datos de entrada de uva en bodega. En cosechas anteriores son la producción provincial de uva</t>
  </si>
  <si>
    <t>Nota: Madrid sin actualizar información por falta de envío de datos por parte de la comunidad autónoma</t>
  </si>
  <si>
    <t>DEFINIT.</t>
  </si>
  <si>
    <t>DEFINITIVO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</si>
</sst>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0.0"/>
    <numFmt numFmtId="168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281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5" fillId="33" borderId="0" xfId="54" applyFont="1" applyFill="1" applyBorder="1" applyAlignment="1" quotePrefix="1">
      <alignment horizontal="left" vertical="justify"/>
      <protection/>
    </xf>
    <xf numFmtId="0" fontId="5" fillId="33" borderId="0" xfId="54" applyFont="1" applyFill="1" applyBorder="1" applyAlignment="1">
      <alignment horizontal="left" vertical="center"/>
      <protection/>
    </xf>
    <xf numFmtId="0" fontId="2" fillId="0" borderId="0" xfId="54">
      <alignment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Border="1" applyAlignment="1">
      <alignment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 applyProtection="1">
      <alignment vertical="justify"/>
      <protection/>
    </xf>
    <xf numFmtId="164" fontId="7" fillId="33" borderId="0" xfId="54" applyNumberFormat="1" applyFont="1" applyFill="1" applyAlignment="1" applyProtection="1">
      <alignment vertical="justify"/>
      <protection/>
    </xf>
    <xf numFmtId="164" fontId="7" fillId="33" borderId="20" xfId="54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 applyProtection="1">
      <alignment vertical="justify"/>
      <protection/>
    </xf>
    <xf numFmtId="164" fontId="6" fillId="34" borderId="23" xfId="54" applyNumberFormat="1" applyFont="1" applyFill="1" applyBorder="1" applyAlignment="1" applyProtection="1">
      <alignment vertical="justify"/>
      <protection/>
    </xf>
    <xf numFmtId="164" fontId="6" fillId="33" borderId="0" xfId="54" applyNumberFormat="1" applyFont="1" applyFill="1" applyAlignment="1" applyProtection="1">
      <alignment vertical="justify"/>
      <protection/>
    </xf>
    <xf numFmtId="164" fontId="6" fillId="34" borderId="24" xfId="54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3" borderId="0" xfId="54" applyFont="1" applyFill="1" applyBorder="1" applyAlignment="1">
      <alignment vertical="justify"/>
      <protection/>
    </xf>
    <xf numFmtId="3" fontId="7" fillId="33" borderId="0" xfId="54" applyNumberFormat="1" applyFont="1" applyFill="1" applyBorder="1" applyAlignment="1" applyProtection="1">
      <alignment vertical="justify"/>
      <protection/>
    </xf>
    <xf numFmtId="164" fontId="7" fillId="33" borderId="0" xfId="54" applyNumberFormat="1" applyFont="1" applyFill="1" applyBorder="1" applyAlignment="1" applyProtection="1">
      <alignment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 applyProtection="1">
      <alignment vertical="justify"/>
      <protection/>
    </xf>
    <xf numFmtId="164" fontId="7" fillId="34" borderId="17" xfId="54" applyNumberFormat="1" applyFont="1" applyFill="1" applyBorder="1" applyAlignment="1" applyProtection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Border="1" applyAlignment="1">
      <alignment vertical="justify"/>
      <protection/>
    </xf>
    <xf numFmtId="3" fontId="6" fillId="34" borderId="0" xfId="54" applyNumberFormat="1" applyFont="1" applyFill="1" applyBorder="1" applyAlignment="1" applyProtection="1">
      <alignment vertical="justify"/>
      <protection/>
    </xf>
    <xf numFmtId="164" fontId="6" fillId="34" borderId="20" xfId="54" applyNumberFormat="1" applyFont="1" applyFill="1" applyBorder="1" applyAlignment="1" applyProtection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 applyProtection="1">
      <alignment vertical="justify"/>
      <protection/>
    </xf>
    <xf numFmtId="0" fontId="4" fillId="0" borderId="0" xfId="55" applyFont="1" applyAlignment="1">
      <alignment vertical="justify"/>
      <protection/>
    </xf>
    <xf numFmtId="0" fontId="4" fillId="33" borderId="0" xfId="55" applyFont="1" applyFill="1" applyAlignment="1">
      <alignment vertical="justify"/>
      <protection/>
    </xf>
    <xf numFmtId="0" fontId="5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vertical="justify"/>
      <protection/>
    </xf>
    <xf numFmtId="0" fontId="5" fillId="33" borderId="0" xfId="55" applyFont="1" applyFill="1" applyBorder="1" applyAlignment="1" quotePrefix="1">
      <alignment horizontal="left" vertical="justify"/>
      <protection/>
    </xf>
    <xf numFmtId="0" fontId="5" fillId="33" borderId="0" xfId="55" applyFont="1" applyFill="1" applyBorder="1" applyAlignment="1">
      <alignment horizontal="left" vertical="center"/>
      <protection/>
    </xf>
    <xf numFmtId="0" fontId="6" fillId="34" borderId="10" xfId="55" applyFont="1" applyFill="1" applyBorder="1" applyAlignment="1" quotePrefix="1">
      <alignment horizontal="center" vertical="justify"/>
      <protection/>
    </xf>
    <xf numFmtId="0" fontId="6" fillId="33" borderId="0" xfId="55" applyFont="1" applyFill="1" applyBorder="1" applyAlignment="1">
      <alignment vertical="justify"/>
      <protection/>
    </xf>
    <xf numFmtId="0" fontId="6" fillId="33" borderId="0" xfId="55" applyFont="1" applyFill="1" applyAlignment="1">
      <alignment vertical="justify"/>
      <protection/>
    </xf>
    <xf numFmtId="0" fontId="5" fillId="0" borderId="0" xfId="55" applyFont="1" applyAlignment="1">
      <alignment vertical="justify"/>
      <protection/>
    </xf>
    <xf numFmtId="0" fontId="6" fillId="34" borderId="11" xfId="55" applyFont="1" applyFill="1" applyBorder="1" applyAlignment="1" quotePrefix="1">
      <alignment horizontal="center" vertical="justify"/>
      <protection/>
    </xf>
    <xf numFmtId="0" fontId="6" fillId="34" borderId="12" xfId="55" applyFont="1" applyFill="1" applyBorder="1" applyAlignment="1">
      <alignment vertical="justify"/>
      <protection/>
    </xf>
    <xf numFmtId="0" fontId="6" fillId="34" borderId="13" xfId="55" applyFont="1" applyFill="1" applyBorder="1" applyAlignment="1">
      <alignment vertical="justify"/>
      <protection/>
    </xf>
    <xf numFmtId="0" fontId="6" fillId="34" borderId="14" xfId="55" applyFont="1" applyFill="1" applyBorder="1" applyAlignment="1">
      <alignment vertical="justify"/>
      <protection/>
    </xf>
    <xf numFmtId="1" fontId="6" fillId="34" borderId="15" xfId="55" applyNumberFormat="1" applyFont="1" applyFill="1" applyBorder="1" applyAlignment="1">
      <alignment horizontal="center" vertical="justify"/>
      <protection/>
    </xf>
    <xf numFmtId="1" fontId="6" fillId="34" borderId="16" xfId="55" applyNumberFormat="1" applyFont="1" applyFill="1" applyBorder="1" applyAlignment="1">
      <alignment horizontal="center" vertical="justify"/>
      <protection/>
    </xf>
    <xf numFmtId="1" fontId="6" fillId="34" borderId="17" xfId="55" applyNumberFormat="1" applyFont="1" applyFill="1" applyBorder="1" applyAlignment="1">
      <alignment horizontal="center" vertical="justify"/>
      <protection/>
    </xf>
    <xf numFmtId="1" fontId="6" fillId="33" borderId="0" xfId="55" applyNumberFormat="1" applyFont="1" applyFill="1" applyAlignment="1">
      <alignment horizontal="center" vertical="justify"/>
      <protection/>
    </xf>
    <xf numFmtId="0" fontId="6" fillId="34" borderId="18" xfId="55" applyFont="1" applyFill="1" applyBorder="1" applyAlignment="1">
      <alignment vertical="justify"/>
      <protection/>
    </xf>
    <xf numFmtId="0" fontId="6" fillId="34" borderId="12" xfId="55" applyFont="1" applyFill="1" applyBorder="1" applyAlignment="1">
      <alignment horizontal="center" vertical="justify"/>
      <protection/>
    </xf>
    <xf numFmtId="0" fontId="6" fillId="34" borderId="13" xfId="55" applyFont="1" applyFill="1" applyBorder="1" applyAlignment="1">
      <alignment horizontal="center" vertical="justify"/>
      <protection/>
    </xf>
    <xf numFmtId="0" fontId="6" fillId="34" borderId="14" xfId="55" applyFont="1" applyFill="1" applyBorder="1" applyAlignment="1">
      <alignment horizontal="center" vertical="justify"/>
      <protection/>
    </xf>
    <xf numFmtId="0" fontId="6" fillId="33" borderId="0" xfId="55" applyFont="1" applyFill="1" applyAlignment="1">
      <alignment horizontal="center" vertical="justify"/>
      <protection/>
    </xf>
    <xf numFmtId="0" fontId="4" fillId="33" borderId="19" xfId="55" applyFont="1" applyFill="1" applyBorder="1" applyAlignment="1">
      <alignment horizontal="fill" vertical="justify"/>
      <protection/>
    </xf>
    <xf numFmtId="0" fontId="4" fillId="33" borderId="0" xfId="55" applyFont="1" applyFill="1" applyAlignment="1">
      <alignment horizontal="fill" vertical="justify"/>
      <protection/>
    </xf>
    <xf numFmtId="0" fontId="4" fillId="33" borderId="0" xfId="55" applyFont="1" applyFill="1" applyBorder="1" applyAlignment="1">
      <alignment horizontal="fill" vertical="justify"/>
      <protection/>
    </xf>
    <xf numFmtId="0" fontId="4" fillId="33" borderId="20" xfId="55" applyFont="1" applyFill="1" applyBorder="1" applyAlignment="1">
      <alignment horizontal="fill" vertical="justify"/>
      <protection/>
    </xf>
    <xf numFmtId="0" fontId="7" fillId="33" borderId="19" xfId="55" applyFont="1" applyFill="1" applyBorder="1" applyAlignment="1" quotePrefix="1">
      <alignment horizontal="left" vertical="justify"/>
      <protection/>
    </xf>
    <xf numFmtId="0" fontId="7" fillId="33" borderId="0" xfId="55" applyFont="1" applyFill="1" applyAlignment="1">
      <alignment vertical="justify"/>
      <protection/>
    </xf>
    <xf numFmtId="3" fontId="7" fillId="33" borderId="0" xfId="55" applyNumberFormat="1" applyFont="1" applyFill="1" applyAlignment="1" applyProtection="1">
      <alignment vertical="justify"/>
      <protection/>
    </xf>
    <xf numFmtId="164" fontId="7" fillId="33" borderId="0" xfId="55" applyNumberFormat="1" applyFont="1" applyFill="1" applyAlignment="1" applyProtection="1">
      <alignment vertical="justify"/>
      <protection/>
    </xf>
    <xf numFmtId="164" fontId="7" fillId="33" borderId="20" xfId="55" applyNumberFormat="1" applyFont="1" applyFill="1" applyBorder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7" fillId="0" borderId="19" xfId="55" applyFont="1" applyBorder="1" applyAlignment="1">
      <alignment vertical="justify"/>
      <protection/>
    </xf>
    <xf numFmtId="0" fontId="7" fillId="33" borderId="19" xfId="55" applyFont="1" applyFill="1" applyBorder="1" applyAlignment="1">
      <alignment vertical="justify"/>
      <protection/>
    </xf>
    <xf numFmtId="0" fontId="6" fillId="34" borderId="21" xfId="55" applyFont="1" applyFill="1" applyBorder="1" applyAlignment="1">
      <alignment vertical="justify"/>
      <protection/>
    </xf>
    <xf numFmtId="0" fontId="6" fillId="34" borderId="22" xfId="55" applyFont="1" applyFill="1" applyBorder="1" applyAlignment="1">
      <alignment vertical="justify"/>
      <protection/>
    </xf>
    <xf numFmtId="3" fontId="6" fillId="34" borderId="22" xfId="55" applyNumberFormat="1" applyFont="1" applyFill="1" applyBorder="1" applyAlignment="1" applyProtection="1">
      <alignment vertical="justify"/>
      <protection/>
    </xf>
    <xf numFmtId="164" fontId="6" fillId="34" borderId="23" xfId="55" applyNumberFormat="1" applyFont="1" applyFill="1" applyBorder="1" applyAlignment="1" applyProtection="1">
      <alignment vertical="justify"/>
      <protection/>
    </xf>
    <xf numFmtId="164" fontId="6" fillId="33" borderId="0" xfId="55" applyNumberFormat="1" applyFont="1" applyFill="1" applyAlignment="1" applyProtection="1">
      <alignment vertical="justify"/>
      <protection/>
    </xf>
    <xf numFmtId="164" fontId="6" fillId="34" borderId="24" xfId="55" applyNumberFormat="1" applyFont="1" applyFill="1" applyBorder="1" applyAlignment="1" applyProtection="1">
      <alignment vertical="justify"/>
      <protection/>
    </xf>
    <xf numFmtId="0" fontId="6" fillId="0" borderId="0" xfId="55" applyFont="1" applyAlignment="1">
      <alignment vertical="justify"/>
      <protection/>
    </xf>
    <xf numFmtId="0" fontId="6" fillId="34" borderId="21" xfId="55" applyFont="1" applyFill="1" applyBorder="1" applyAlignment="1" quotePrefix="1">
      <alignment horizontal="left" vertical="justify"/>
      <protection/>
    </xf>
    <xf numFmtId="0" fontId="7" fillId="33" borderId="0" xfId="55" applyFont="1" applyFill="1" applyBorder="1" applyAlignment="1">
      <alignment vertical="justify"/>
      <protection/>
    </xf>
    <xf numFmtId="3" fontId="7" fillId="33" borderId="0" xfId="55" applyNumberFormat="1" applyFont="1" applyFill="1" applyBorder="1" applyAlignment="1" applyProtection="1">
      <alignment vertical="justify"/>
      <protection/>
    </xf>
    <xf numFmtId="164" fontId="7" fillId="33" borderId="0" xfId="55" applyNumberFormat="1" applyFont="1" applyFill="1" applyBorder="1" applyAlignment="1" applyProtection="1">
      <alignment vertical="justify"/>
      <protection/>
    </xf>
    <xf numFmtId="0" fontId="7" fillId="34" borderId="25" xfId="55" applyFont="1" applyFill="1" applyBorder="1" applyAlignment="1">
      <alignment vertical="justify"/>
      <protection/>
    </xf>
    <xf numFmtId="0" fontId="7" fillId="34" borderId="16" xfId="55" applyFont="1" applyFill="1" applyBorder="1" applyAlignment="1">
      <alignment vertical="justify"/>
      <protection/>
    </xf>
    <xf numFmtId="3" fontId="7" fillId="34" borderId="16" xfId="55" applyNumberFormat="1" applyFont="1" applyFill="1" applyBorder="1" applyAlignment="1" applyProtection="1">
      <alignment vertical="justify"/>
      <protection/>
    </xf>
    <xf numFmtId="164" fontId="7" fillId="34" borderId="17" xfId="55" applyNumberFormat="1" applyFont="1" applyFill="1" applyBorder="1" applyAlignment="1" applyProtection="1">
      <alignment vertical="justify"/>
      <protection/>
    </xf>
    <xf numFmtId="0" fontId="6" fillId="34" borderId="19" xfId="55" applyFont="1" applyFill="1" applyBorder="1" applyAlignment="1">
      <alignment vertical="justify"/>
      <protection/>
    </xf>
    <xf numFmtId="0" fontId="6" fillId="34" borderId="0" xfId="55" applyFont="1" applyFill="1" applyBorder="1" applyAlignment="1">
      <alignment vertical="justify"/>
      <protection/>
    </xf>
    <xf numFmtId="3" fontId="6" fillId="34" borderId="0" xfId="55" applyNumberFormat="1" applyFont="1" applyFill="1" applyBorder="1" applyAlignment="1" applyProtection="1">
      <alignment vertical="justify"/>
      <protection/>
    </xf>
    <xf numFmtId="164" fontId="6" fillId="34" borderId="20" xfId="55" applyNumberFormat="1" applyFont="1" applyFill="1" applyBorder="1" applyAlignment="1" applyProtection="1">
      <alignment vertical="justify"/>
      <protection/>
    </xf>
    <xf numFmtId="0" fontId="2" fillId="34" borderId="26" xfId="55" applyFont="1" applyFill="1" applyBorder="1" applyAlignment="1">
      <alignment vertical="justify"/>
      <protection/>
    </xf>
    <xf numFmtId="0" fontId="2" fillId="34" borderId="13" xfId="55" applyFont="1" applyFill="1" applyBorder="1" applyAlignment="1">
      <alignment vertical="justify"/>
      <protection/>
    </xf>
    <xf numFmtId="3" fontId="2" fillId="34" borderId="13" xfId="55" applyNumberFormat="1" applyFont="1" applyFill="1" applyBorder="1" applyAlignment="1">
      <alignment vertical="justify"/>
      <protection/>
    </xf>
    <xf numFmtId="0" fontId="2" fillId="34" borderId="14" xfId="55" applyFont="1" applyFill="1" applyBorder="1" applyAlignment="1">
      <alignment vertical="justify"/>
      <protection/>
    </xf>
    <xf numFmtId="0" fontId="2" fillId="33" borderId="13" xfId="55" applyFont="1" applyFill="1" applyBorder="1" applyAlignment="1">
      <alignment vertical="justify"/>
      <protection/>
    </xf>
    <xf numFmtId="165" fontId="2" fillId="34" borderId="12" xfId="55" applyNumberFormat="1" applyFont="1" applyFill="1" applyBorder="1" applyAlignment="1">
      <alignment vertical="justify"/>
      <protection/>
    </xf>
    <xf numFmtId="165" fontId="2" fillId="34" borderId="13" xfId="55" applyNumberFormat="1" applyFont="1" applyFill="1" applyBorder="1" applyAlignment="1">
      <alignment vertical="justify"/>
      <protection/>
    </xf>
    <xf numFmtId="0" fontId="2" fillId="0" borderId="0" xfId="55" applyFont="1" applyAlignment="1">
      <alignment vertical="justify"/>
      <protection/>
    </xf>
    <xf numFmtId="37" fontId="2" fillId="0" borderId="0" xfId="55" applyNumberFormat="1" applyFont="1" applyAlignment="1" applyProtection="1">
      <alignment vertical="justify"/>
      <protection/>
    </xf>
    <xf numFmtId="0" fontId="9" fillId="0" borderId="0" xfId="57" applyFont="1" applyFill="1">
      <alignment/>
      <protection/>
    </xf>
    <xf numFmtId="0" fontId="9" fillId="0" borderId="0" xfId="57" applyFont="1">
      <alignment/>
      <protection/>
    </xf>
    <xf numFmtId="0" fontId="6" fillId="0" borderId="0" xfId="57" applyFont="1" applyFill="1" applyAlignment="1" quotePrefix="1">
      <alignment horizontal="left"/>
      <protection/>
    </xf>
    <xf numFmtId="0" fontId="6" fillId="0" borderId="0" xfId="57" applyFont="1" applyFill="1">
      <alignment/>
      <protection/>
    </xf>
    <xf numFmtId="0" fontId="6" fillId="0" borderId="0" xfId="57" applyFont="1">
      <alignment/>
      <protection/>
    </xf>
    <xf numFmtId="0" fontId="6" fillId="34" borderId="15" xfId="57" applyFont="1" applyFill="1" applyBorder="1">
      <alignment/>
      <protection/>
    </xf>
    <xf numFmtId="0" fontId="6" fillId="34" borderId="17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6" fillId="34" borderId="27" xfId="57" applyFont="1" applyFill="1" applyBorder="1" applyAlignment="1" quotePrefix="1">
      <alignment horizontal="center"/>
      <protection/>
    </xf>
    <xf numFmtId="0" fontId="6" fillId="34" borderId="20" xfId="57" applyFont="1" applyFill="1" applyBorder="1">
      <alignment/>
      <protection/>
    </xf>
    <xf numFmtId="0" fontId="6" fillId="34" borderId="16" xfId="57" applyFont="1" applyFill="1" applyBorder="1" applyAlignment="1">
      <alignment horizontal="center"/>
      <protection/>
    </xf>
    <xf numFmtId="0" fontId="6" fillId="34" borderId="17" xfId="57" applyNumberFormat="1" applyFont="1" applyFill="1" applyBorder="1" applyAlignment="1" applyProtection="1">
      <alignment horizontal="center"/>
      <protection/>
    </xf>
    <xf numFmtId="0" fontId="6" fillId="34" borderId="12" xfId="57" applyFont="1" applyFill="1" applyBorder="1" applyAlignment="1">
      <alignment vertical="center"/>
      <protection/>
    </xf>
    <xf numFmtId="0" fontId="6" fillId="34" borderId="14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6" fillId="34" borderId="13" xfId="57" applyNumberFormat="1" applyFont="1" applyFill="1" applyBorder="1" applyAlignment="1" applyProtection="1">
      <alignment horizontal="center" vertical="center"/>
      <protection/>
    </xf>
    <xf numFmtId="0" fontId="6" fillId="34" borderId="14" xfId="55" applyFont="1" applyFill="1" applyBorder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7" fillId="0" borderId="0" xfId="57" applyFont="1" applyFill="1" applyAlignment="1">
      <alignment vertical="justify"/>
      <protection/>
    </xf>
    <xf numFmtId="0" fontId="4" fillId="0" borderId="0" xfId="57" applyFont="1" applyFill="1" applyAlignment="1">
      <alignment vertical="justify"/>
      <protection/>
    </xf>
    <xf numFmtId="165" fontId="4" fillId="0" borderId="0" xfId="57" applyNumberFormat="1" applyFont="1" applyFill="1" applyAlignment="1">
      <alignment vertical="justify"/>
      <protection/>
    </xf>
    <xf numFmtId="0" fontId="4" fillId="0" borderId="0" xfId="57" applyFont="1" applyAlignment="1">
      <alignment vertical="justify"/>
      <protection/>
    </xf>
    <xf numFmtId="165" fontId="4" fillId="0" borderId="0" xfId="57" applyNumberFormat="1" applyFont="1" applyAlignment="1">
      <alignment vertical="justify"/>
      <protection/>
    </xf>
    <xf numFmtId="165" fontId="4" fillId="0" borderId="0" xfId="57" applyNumberFormat="1" applyFont="1" applyAlignment="1" applyProtection="1">
      <alignment vertical="justify"/>
      <protection/>
    </xf>
    <xf numFmtId="0" fontId="7" fillId="0" borderId="0" xfId="57" applyFont="1" applyAlignment="1">
      <alignment vertical="justify"/>
      <protection/>
    </xf>
    <xf numFmtId="0" fontId="4" fillId="0" borderId="0" xfId="57" applyFont="1" applyFill="1" applyAlignment="1">
      <alignment horizontal="right" vertical="justify"/>
      <protection/>
    </xf>
    <xf numFmtId="0" fontId="4" fillId="0" borderId="0" xfId="57" applyFont="1" applyAlignment="1">
      <alignment horizontal="right" vertical="justify"/>
      <protection/>
    </xf>
    <xf numFmtId="165" fontId="4" fillId="0" borderId="0" xfId="57" applyNumberFormat="1" applyFont="1" applyFill="1" applyAlignment="1" applyProtection="1">
      <alignment vertical="justify"/>
      <protection/>
    </xf>
    <xf numFmtId="0" fontId="7" fillId="0" borderId="0" xfId="57" applyFont="1" applyAlignment="1">
      <alignment vertical="center"/>
      <protection/>
    </xf>
    <xf numFmtId="0" fontId="4" fillId="0" borderId="0" xfId="57" applyFont="1">
      <alignment/>
      <protection/>
    </xf>
    <xf numFmtId="0" fontId="6" fillId="34" borderId="12" xfId="57" applyFont="1" applyFill="1" applyBorder="1">
      <alignment/>
      <protection/>
    </xf>
    <xf numFmtId="0" fontId="6" fillId="34" borderId="14" xfId="57" applyFont="1" applyFill="1" applyBorder="1">
      <alignment/>
      <protection/>
    </xf>
    <xf numFmtId="0" fontId="6" fillId="34" borderId="12" xfId="57" applyFont="1" applyFill="1" applyBorder="1" applyAlignment="1">
      <alignment horizontal="center"/>
      <protection/>
    </xf>
    <xf numFmtId="0" fontId="6" fillId="34" borderId="13" xfId="57" applyNumberFormat="1" applyFont="1" applyFill="1" applyBorder="1" applyAlignment="1" applyProtection="1">
      <alignment horizontal="center"/>
      <protection/>
    </xf>
    <xf numFmtId="0" fontId="7" fillId="0" borderId="0" xfId="57" applyFont="1" applyAlignment="1">
      <alignment horizontal="fill" vertical="justify"/>
      <protection/>
    </xf>
    <xf numFmtId="164" fontId="4" fillId="0" borderId="0" xfId="57" applyNumberFormat="1" applyFont="1" applyAlignment="1" applyProtection="1">
      <alignment vertical="justify"/>
      <protection/>
    </xf>
    <xf numFmtId="0" fontId="8" fillId="0" borderId="0" xfId="57">
      <alignment/>
      <protection/>
    </xf>
    <xf numFmtId="0" fontId="7" fillId="0" borderId="0" xfId="57" applyFont="1">
      <alignment/>
      <protection/>
    </xf>
    <xf numFmtId="165" fontId="4" fillId="0" borderId="0" xfId="57" applyNumberFormat="1" applyFont="1" applyFill="1" applyAlignment="1">
      <alignment horizontal="right" vertical="justify"/>
      <protection/>
    </xf>
    <xf numFmtId="165" fontId="4" fillId="0" borderId="0" xfId="57" applyNumberFormat="1" applyFont="1" applyAlignment="1">
      <alignment horizontal="right" vertical="justify"/>
      <protection/>
    </xf>
    <xf numFmtId="3" fontId="7" fillId="0" borderId="0" xfId="57" applyNumberFormat="1" applyFont="1" applyFill="1" applyAlignment="1">
      <alignment horizontal="right" vertical="justify"/>
      <protection/>
    </xf>
    <xf numFmtId="3" fontId="7" fillId="0" borderId="0" xfId="57" applyNumberFormat="1" applyFont="1" applyAlignment="1">
      <alignment horizontal="right" vertical="justify"/>
      <protection/>
    </xf>
    <xf numFmtId="0" fontId="2" fillId="33" borderId="0" xfId="54" applyFill="1">
      <alignment/>
      <protection/>
    </xf>
    <xf numFmtId="0" fontId="5" fillId="33" borderId="0" xfId="54" applyFont="1" applyFill="1" applyAlignment="1" quotePrefix="1">
      <alignment horizontal="left"/>
      <protection/>
    </xf>
    <xf numFmtId="0" fontId="5" fillId="33" borderId="0" xfId="54" applyFont="1" applyFill="1" applyAlignment="1" quotePrefix="1">
      <alignment/>
      <protection/>
    </xf>
    <xf numFmtId="0" fontId="5" fillId="33" borderId="0" xfId="54" applyFont="1" applyFill="1" applyAlignment="1">
      <alignment/>
      <protection/>
    </xf>
    <xf numFmtId="0" fontId="11" fillId="33" borderId="0" xfId="54" applyFont="1" applyFill="1">
      <alignment/>
      <protection/>
    </xf>
    <xf numFmtId="0" fontId="5" fillId="34" borderId="28" xfId="54" applyFont="1" applyFill="1" applyBorder="1">
      <alignment/>
      <protection/>
    </xf>
    <xf numFmtId="0" fontId="5" fillId="34" borderId="29" xfId="54" applyFont="1" applyFill="1" applyBorder="1">
      <alignment/>
      <protection/>
    </xf>
    <xf numFmtId="0" fontId="5" fillId="34" borderId="30" xfId="54" applyFont="1" applyFill="1" applyBorder="1" applyAlignment="1" quotePrefix="1">
      <alignment horizontal="center"/>
      <protection/>
    </xf>
    <xf numFmtId="0" fontId="5" fillId="33" borderId="0" xfId="54" applyFont="1" applyFill="1">
      <alignment/>
      <protection/>
    </xf>
    <xf numFmtId="0" fontId="5" fillId="34" borderId="19" xfId="54" applyFont="1" applyFill="1" applyBorder="1" applyAlignment="1">
      <alignment horizontal="left"/>
      <protection/>
    </xf>
    <xf numFmtId="0" fontId="5" fillId="34" borderId="0" xfId="54" applyFont="1" applyFill="1" applyBorder="1" applyAlignment="1">
      <alignment horizontal="left"/>
      <protection/>
    </xf>
    <xf numFmtId="0" fontId="5" fillId="34" borderId="31" xfId="54" applyFont="1" applyFill="1" applyBorder="1" applyAlignment="1">
      <alignment horizontal="center"/>
      <protection/>
    </xf>
    <xf numFmtId="0" fontId="5" fillId="33" borderId="19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horizontal="left"/>
      <protection/>
    </xf>
    <xf numFmtId="0" fontId="5" fillId="33" borderId="31" xfId="54" applyFont="1" applyFill="1" applyBorder="1" applyAlignment="1">
      <alignment horizontal="center"/>
      <protection/>
    </xf>
    <xf numFmtId="0" fontId="5" fillId="34" borderId="32" xfId="54" applyFont="1" applyFill="1" applyBorder="1" applyAlignment="1">
      <alignment horizontal="left"/>
      <protection/>
    </xf>
    <xf numFmtId="0" fontId="5" fillId="34" borderId="33" xfId="54" applyFont="1" applyFill="1" applyBorder="1" applyAlignment="1">
      <alignment horizontal="left"/>
      <protection/>
    </xf>
    <xf numFmtId="0" fontId="5" fillId="34" borderId="34" xfId="54" applyFont="1" applyFill="1" applyBorder="1" applyAlignment="1">
      <alignment horizontal="center"/>
      <protection/>
    </xf>
    <xf numFmtId="0" fontId="2" fillId="0" borderId="0" xfId="54" applyBorder="1">
      <alignment/>
      <protection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2" fillId="33" borderId="0" xfId="56" applyFill="1" applyAlignment="1">
      <alignment/>
      <protection/>
    </xf>
    <xf numFmtId="0" fontId="2" fillId="33" borderId="19" xfId="56" applyFill="1" applyBorder="1" applyAlignment="1">
      <alignment horizontal="left"/>
      <protection/>
    </xf>
    <xf numFmtId="0" fontId="4" fillId="33" borderId="0" xfId="56" applyFont="1" applyFill="1" applyBorder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2" fillId="33" borderId="0" xfId="56" applyFill="1" applyAlignment="1">
      <alignment horizontal="left"/>
      <protection/>
    </xf>
    <xf numFmtId="0" fontId="7" fillId="33" borderId="0" xfId="56" applyFont="1" applyFill="1" applyAlignment="1">
      <alignment horizontal="center"/>
      <protection/>
    </xf>
    <xf numFmtId="0" fontId="2" fillId="34" borderId="35" xfId="56" applyFill="1" applyBorder="1">
      <alignment/>
      <protection/>
    </xf>
    <xf numFmtId="0" fontId="2" fillId="34" borderId="36" xfId="56" applyFill="1" applyBorder="1">
      <alignment/>
      <protection/>
    </xf>
    <xf numFmtId="0" fontId="2" fillId="34" borderId="37" xfId="56" applyFill="1" applyBorder="1">
      <alignment/>
      <protection/>
    </xf>
    <xf numFmtId="0" fontId="2" fillId="34" borderId="38" xfId="56" applyFill="1" applyBorder="1">
      <alignment/>
      <protection/>
    </xf>
    <xf numFmtId="0" fontId="2" fillId="34" borderId="0" xfId="56" applyFill="1" applyBorder="1">
      <alignment/>
      <protection/>
    </xf>
    <xf numFmtId="0" fontId="2" fillId="34" borderId="39" xfId="56" applyFill="1" applyBorder="1">
      <alignment/>
      <protection/>
    </xf>
    <xf numFmtId="0" fontId="14" fillId="34" borderId="38" xfId="56" applyFont="1" applyFill="1" applyBorder="1">
      <alignment/>
      <protection/>
    </xf>
    <xf numFmtId="0" fontId="14" fillId="34" borderId="0" xfId="56" applyFont="1" applyFill="1" applyBorder="1">
      <alignment/>
      <protection/>
    </xf>
    <xf numFmtId="0" fontId="14" fillId="34" borderId="39" xfId="56" applyFont="1" applyFill="1" applyBorder="1">
      <alignment/>
      <protection/>
    </xf>
    <xf numFmtId="0" fontId="2" fillId="34" borderId="40" xfId="56" applyFill="1" applyBorder="1">
      <alignment/>
      <protection/>
    </xf>
    <xf numFmtId="0" fontId="2" fillId="34" borderId="41" xfId="56" applyFill="1" applyBorder="1">
      <alignment/>
      <protection/>
    </xf>
    <xf numFmtId="0" fontId="2" fillId="34" borderId="42" xfId="56" applyFill="1" applyBorder="1">
      <alignment/>
      <protection/>
    </xf>
    <xf numFmtId="0" fontId="10" fillId="33" borderId="0" xfId="56" applyFont="1" applyFill="1" applyAlignment="1">
      <alignment/>
      <protection/>
    </xf>
    <xf numFmtId="0" fontId="12" fillId="33" borderId="0" xfId="56" applyFont="1" applyFill="1">
      <alignment/>
      <protection/>
    </xf>
    <xf numFmtId="0" fontId="3" fillId="33" borderId="0" xfId="56" applyFont="1" applyFill="1" applyAlignment="1">
      <alignment horizontal="center"/>
      <protection/>
    </xf>
    <xf numFmtId="0" fontId="10" fillId="33" borderId="0" xfId="56" applyFont="1" applyFill="1" applyBorder="1" applyAlignment="1" quotePrefix="1">
      <alignment horizontal="center" vertical="center"/>
      <protection/>
    </xf>
    <xf numFmtId="0" fontId="12" fillId="0" borderId="0" xfId="56" applyFont="1">
      <alignment/>
      <protection/>
    </xf>
    <xf numFmtId="0" fontId="2" fillId="0" borderId="0" xfId="56" applyBorder="1">
      <alignment/>
      <protection/>
    </xf>
    <xf numFmtId="0" fontId="7" fillId="0" borderId="0" xfId="57" applyFont="1" applyBorder="1" applyAlignment="1">
      <alignment vertical="justify"/>
      <protection/>
    </xf>
    <xf numFmtId="0" fontId="7" fillId="0" borderId="0" xfId="57" applyFont="1" applyAlignment="1">
      <alignment vertical="justify" wrapText="1"/>
      <protection/>
    </xf>
    <xf numFmtId="0" fontId="7" fillId="0" borderId="0" xfId="57" applyNumberFormat="1" applyFont="1" applyAlignment="1">
      <alignment horizontal="left" vertical="top" wrapText="1" readingOrder="1"/>
      <protection/>
    </xf>
    <xf numFmtId="0" fontId="52" fillId="0" borderId="0" xfId="0" applyFont="1" applyAlignment="1">
      <alignment/>
    </xf>
    <xf numFmtId="0" fontId="7" fillId="0" borderId="0" xfId="57" applyFont="1" applyAlignment="1">
      <alignment horizontal="left" vertical="justify" wrapText="1"/>
      <protection/>
    </xf>
    <xf numFmtId="166" fontId="7" fillId="33" borderId="0" xfId="54" applyNumberFormat="1" applyFont="1" applyFill="1" applyBorder="1" applyAlignment="1" applyProtection="1">
      <alignment vertical="justify"/>
      <protection/>
    </xf>
    <xf numFmtId="166" fontId="6" fillId="34" borderId="21" xfId="54" applyNumberFormat="1" applyFont="1" applyFill="1" applyBorder="1" applyAlignment="1" applyProtection="1">
      <alignment vertical="justify"/>
      <protection/>
    </xf>
    <xf numFmtId="166" fontId="6" fillId="34" borderId="22" xfId="54" applyNumberFormat="1" applyFont="1" applyFill="1" applyBorder="1" applyAlignment="1" applyProtection="1">
      <alignment vertical="justify"/>
      <protection/>
    </xf>
    <xf numFmtId="166" fontId="7" fillId="34" borderId="15" xfId="54" applyNumberFormat="1" applyFont="1" applyFill="1" applyBorder="1" applyAlignment="1" applyProtection="1">
      <alignment vertical="justify"/>
      <protection/>
    </xf>
    <xf numFmtId="166" fontId="7" fillId="34" borderId="16" xfId="54" applyNumberFormat="1" applyFont="1" applyFill="1" applyBorder="1" applyAlignment="1" applyProtection="1">
      <alignment vertical="justify"/>
      <protection/>
    </xf>
    <xf numFmtId="166" fontId="6" fillId="34" borderId="27" xfId="54" applyNumberFormat="1" applyFont="1" applyFill="1" applyBorder="1" applyAlignment="1" applyProtection="1">
      <alignment vertical="justify"/>
      <protection/>
    </xf>
    <xf numFmtId="166" fontId="6" fillId="34" borderId="0" xfId="54" applyNumberFormat="1" applyFont="1" applyFill="1" applyBorder="1" applyAlignment="1" applyProtection="1">
      <alignment vertical="justify"/>
      <protection/>
    </xf>
    <xf numFmtId="166" fontId="7" fillId="33" borderId="0" xfId="55" applyNumberFormat="1" applyFont="1" applyFill="1" applyBorder="1" applyAlignment="1" applyProtection="1">
      <alignment vertical="justify"/>
      <protection/>
    </xf>
    <xf numFmtId="166" fontId="6" fillId="34" borderId="21" xfId="55" applyNumberFormat="1" applyFont="1" applyFill="1" applyBorder="1" applyAlignment="1" applyProtection="1">
      <alignment vertical="justify"/>
      <protection/>
    </xf>
    <xf numFmtId="166" fontId="6" fillId="34" borderId="22" xfId="55" applyNumberFormat="1" applyFont="1" applyFill="1" applyBorder="1" applyAlignment="1" applyProtection="1">
      <alignment vertical="justify"/>
      <protection/>
    </xf>
    <xf numFmtId="166" fontId="7" fillId="34" borderId="15" xfId="55" applyNumberFormat="1" applyFont="1" applyFill="1" applyBorder="1" applyAlignment="1" applyProtection="1">
      <alignment vertical="justify"/>
      <protection/>
    </xf>
    <xf numFmtId="166" fontId="7" fillId="34" borderId="16" xfId="55" applyNumberFormat="1" applyFont="1" applyFill="1" applyBorder="1" applyAlignment="1" applyProtection="1">
      <alignment vertical="justify"/>
      <protection/>
    </xf>
    <xf numFmtId="166" fontId="6" fillId="34" borderId="27" xfId="55" applyNumberFormat="1" applyFont="1" applyFill="1" applyBorder="1" applyAlignment="1" applyProtection="1">
      <alignment vertical="justify"/>
      <protection/>
    </xf>
    <xf numFmtId="166" fontId="6" fillId="34" borderId="0" xfId="55" applyNumberFormat="1" applyFont="1" applyFill="1" applyBorder="1" applyAlignment="1" applyProtection="1">
      <alignment vertical="justify"/>
      <protection/>
    </xf>
    <xf numFmtId="3" fontId="7" fillId="33" borderId="0" xfId="55" applyNumberFormat="1" applyFont="1" applyFill="1" applyBorder="1" applyAlignment="1" applyProtection="1">
      <alignment horizontal="center" vertical="justify"/>
      <protection/>
    </xf>
    <xf numFmtId="165" fontId="7" fillId="0" borderId="0" xfId="57" applyNumberFormat="1" applyFont="1" applyAlignment="1">
      <alignment vertical="justify"/>
      <protection/>
    </xf>
    <xf numFmtId="0" fontId="2" fillId="33" borderId="0" xfId="56" applyFill="1" applyAlignment="1">
      <alignment horizontal="center" vertical="center" wrapText="1"/>
      <protection/>
    </xf>
    <xf numFmtId="0" fontId="4" fillId="33" borderId="28" xfId="56" applyFont="1" applyFill="1" applyBorder="1" applyAlignment="1">
      <alignment horizontal="left"/>
      <protection/>
    </xf>
    <xf numFmtId="0" fontId="4" fillId="33" borderId="29" xfId="56" applyFont="1" applyFill="1" applyBorder="1" applyAlignment="1">
      <alignment horizontal="left"/>
      <protection/>
    </xf>
    <xf numFmtId="0" fontId="4" fillId="33" borderId="30" xfId="56" applyFont="1" applyFill="1" applyBorder="1" applyAlignment="1">
      <alignment horizontal="left"/>
      <protection/>
    </xf>
    <xf numFmtId="0" fontId="4" fillId="33" borderId="19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4" fillId="33" borderId="31" xfId="56" applyFont="1" applyFill="1" applyBorder="1" applyAlignment="1">
      <alignment horizontal="center" vertical="center"/>
      <protection/>
    </xf>
    <xf numFmtId="0" fontId="4" fillId="33" borderId="32" xfId="56" applyFont="1" applyFill="1" applyBorder="1" applyAlignment="1">
      <alignment horizontal="left"/>
      <protection/>
    </xf>
    <xf numFmtId="0" fontId="4" fillId="33" borderId="33" xfId="56" applyFont="1" applyFill="1" applyBorder="1" applyAlignment="1">
      <alignment horizontal="left"/>
      <protection/>
    </xf>
    <xf numFmtId="0" fontId="4" fillId="33" borderId="34" xfId="56" applyFont="1" applyFill="1" applyBorder="1" applyAlignment="1">
      <alignment horizontal="left"/>
      <protection/>
    </xf>
    <xf numFmtId="0" fontId="7" fillId="33" borderId="0" xfId="56" applyFont="1" applyFill="1" applyAlignment="1">
      <alignment horizontal="left"/>
      <protection/>
    </xf>
    <xf numFmtId="0" fontId="3" fillId="33" borderId="0" xfId="56" applyFont="1" applyFill="1" applyAlignment="1">
      <alignment horizontal="left"/>
      <protection/>
    </xf>
    <xf numFmtId="0" fontId="10" fillId="33" borderId="43" xfId="56" applyFont="1" applyFill="1" applyBorder="1" applyAlignment="1">
      <alignment horizontal="center" vertical="center"/>
      <protection/>
    </xf>
    <xf numFmtId="0" fontId="10" fillId="33" borderId="44" xfId="56" applyFont="1" applyFill="1" applyBorder="1" applyAlignment="1" quotePrefix="1">
      <alignment horizontal="center" vertical="center"/>
      <protection/>
    </xf>
    <xf numFmtId="0" fontId="10" fillId="33" borderId="45" xfId="56" applyFont="1" applyFill="1" applyBorder="1" applyAlignment="1" quotePrefix="1">
      <alignment horizontal="center" vertical="center"/>
      <protection/>
    </xf>
    <xf numFmtId="0" fontId="13" fillId="34" borderId="38" xfId="56" applyFont="1" applyFill="1" applyBorder="1" applyAlignment="1">
      <alignment horizontal="center" vertical="center"/>
      <protection/>
    </xf>
    <xf numFmtId="0" fontId="13" fillId="34" borderId="0" xfId="56" applyFont="1" applyFill="1" applyBorder="1" applyAlignment="1">
      <alignment horizontal="center" vertical="center"/>
      <protection/>
    </xf>
    <xf numFmtId="0" fontId="13" fillId="34" borderId="39" xfId="56" applyFont="1" applyFill="1" applyBorder="1" applyAlignment="1">
      <alignment horizontal="center" vertical="center"/>
      <protection/>
    </xf>
    <xf numFmtId="0" fontId="10" fillId="33" borderId="0" xfId="56" applyFont="1" applyFill="1" applyAlignment="1">
      <alignment horizontal="left"/>
      <protection/>
    </xf>
    <xf numFmtId="0" fontId="2" fillId="33" borderId="0" xfId="56" applyFill="1" applyAlignment="1">
      <alignment horizontal="center"/>
      <protection/>
    </xf>
    <xf numFmtId="0" fontId="10" fillId="33" borderId="0" xfId="54" applyFont="1" applyFill="1" applyAlignment="1">
      <alignment horizontal="center"/>
      <protection/>
    </xf>
    <xf numFmtId="0" fontId="7" fillId="0" borderId="0" xfId="57" applyNumberFormat="1" applyFont="1" applyAlignment="1">
      <alignment vertical="justify" wrapText="1"/>
      <protection/>
    </xf>
    <xf numFmtId="0" fontId="7" fillId="0" borderId="0" xfId="57" applyFont="1" applyAlignment="1">
      <alignment vertical="justify" wrapText="1"/>
      <protection/>
    </xf>
    <xf numFmtId="0" fontId="7" fillId="0" borderId="0" xfId="57" applyNumberFormat="1" applyFont="1" applyAlignment="1">
      <alignment horizontal="left" vertical="top" wrapText="1" readingOrder="1"/>
      <protection/>
    </xf>
    <xf numFmtId="0" fontId="6" fillId="34" borderId="46" xfId="57" applyFont="1" applyFill="1" applyBorder="1" applyAlignment="1" quotePrefix="1">
      <alignment horizontal="center"/>
      <protection/>
    </xf>
    <xf numFmtId="0" fontId="6" fillId="34" borderId="47" xfId="57" applyFont="1" applyFill="1" applyBorder="1" applyAlignment="1" quotePrefix="1">
      <alignment horizontal="center"/>
      <protection/>
    </xf>
    <xf numFmtId="0" fontId="6" fillId="34" borderId="48" xfId="57" applyFont="1" applyFill="1" applyBorder="1" applyAlignment="1" quotePrefix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5" fillId="33" borderId="0" xfId="54" applyFont="1" applyFill="1" applyBorder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  <xf numFmtId="0" fontId="3" fillId="33" borderId="0" xfId="55" applyFont="1" applyFill="1" applyBorder="1" applyAlignment="1" quotePrefix="1">
      <alignment horizontal="center" vertical="center"/>
      <protection/>
    </xf>
    <xf numFmtId="0" fontId="5" fillId="33" borderId="0" xfId="55" applyFont="1" applyFill="1" applyBorder="1" applyAlignment="1">
      <alignment horizontal="center" vertical="justify"/>
      <protection/>
    </xf>
    <xf numFmtId="0" fontId="6" fillId="34" borderId="15" xfId="55" applyFont="1" applyFill="1" applyBorder="1" applyAlignment="1">
      <alignment horizontal="center" vertical="center"/>
      <protection/>
    </xf>
    <xf numFmtId="0" fontId="6" fillId="34" borderId="16" xfId="55" applyFont="1" applyFill="1" applyBorder="1" applyAlignment="1">
      <alignment horizontal="center" vertical="center"/>
      <protection/>
    </xf>
    <xf numFmtId="0" fontId="6" fillId="34" borderId="17" xfId="55" applyFont="1" applyFill="1" applyBorder="1" applyAlignment="1">
      <alignment horizontal="center" vertical="center"/>
      <protection/>
    </xf>
    <xf numFmtId="0" fontId="6" fillId="34" borderId="15" xfId="55" applyFont="1" applyFill="1" applyBorder="1" applyAlignment="1" quotePrefix="1">
      <alignment horizontal="center" vertical="center"/>
      <protection/>
    </xf>
    <xf numFmtId="0" fontId="6" fillId="34" borderId="16" xfId="55" applyFont="1" applyFill="1" applyBorder="1" applyAlignment="1" quotePrefix="1">
      <alignment horizontal="center" vertical="center"/>
      <protection/>
    </xf>
    <xf numFmtId="0" fontId="6" fillId="34" borderId="17" xfId="55" applyFont="1" applyFill="1" applyBorder="1" applyAlignment="1" quotePrefix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 2" xfId="56"/>
    <cellStyle name="Normal_AVAGFORM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externalLink" Target="externalLinks/externalLink2.xml" /><Relationship Id="rId56" Type="http://schemas.openxmlformats.org/officeDocument/2006/relationships/externalLink" Target="externalLinks/externalLink3.xml" /><Relationship Id="rId57" Type="http://schemas.openxmlformats.org/officeDocument/2006/relationships/externalLink" Target="externalLinks/externalLink4.xml" /><Relationship Id="rId58" Type="http://schemas.openxmlformats.org/officeDocument/2006/relationships/externalLink" Target="externalLinks/externalLink5.xml" /><Relationship Id="rId59" Type="http://schemas.openxmlformats.org/officeDocument/2006/relationships/externalLink" Target="externalLinks/externalLink6.xml" /><Relationship Id="rId6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47700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85" zoomScaleSheetLayoutView="85" zoomScalePageLayoutView="0" workbookViewId="0" topLeftCell="A1">
      <selection activeCell="J87" sqref="J87:K87"/>
    </sheetView>
  </sheetViews>
  <sheetFormatPr defaultColWidth="8.8515625" defaultRowHeight="15"/>
  <cols>
    <col min="1" max="1" width="8.8515625" style="191" customWidth="1"/>
    <col min="2" max="2" width="14.140625" style="191" customWidth="1"/>
    <col min="3" max="10" width="8.8515625" style="191" customWidth="1"/>
    <col min="11" max="11" width="1.57421875" style="191" customWidth="1"/>
    <col min="12" max="16384" width="8.8515625" style="191" customWidth="1"/>
  </cols>
  <sheetData>
    <row r="1" spans="1:11" ht="12.75">
      <c r="A1" s="190"/>
      <c r="B1" s="238" t="s">
        <v>274</v>
      </c>
      <c r="C1" s="238"/>
      <c r="D1" s="238"/>
      <c r="E1" s="190"/>
      <c r="F1" s="190"/>
      <c r="G1" s="190"/>
      <c r="H1" s="190"/>
      <c r="I1" s="190"/>
      <c r="J1" s="190"/>
      <c r="K1" s="190"/>
    </row>
    <row r="2" spans="1:11" ht="12.75">
      <c r="A2" s="190"/>
      <c r="B2" s="238"/>
      <c r="C2" s="238"/>
      <c r="D2" s="238"/>
      <c r="E2" s="190"/>
      <c r="F2" s="190"/>
      <c r="G2" s="239"/>
      <c r="H2" s="240"/>
      <c r="I2" s="240"/>
      <c r="J2" s="241"/>
      <c r="K2" s="192"/>
    </row>
    <row r="3" spans="1:11" ht="5.25" customHeight="1">
      <c r="A3" s="190"/>
      <c r="B3" s="238"/>
      <c r="C3" s="238"/>
      <c r="D3" s="238"/>
      <c r="E3" s="190"/>
      <c r="F3" s="190"/>
      <c r="G3" s="193"/>
      <c r="H3" s="194"/>
      <c r="I3" s="194"/>
      <c r="J3" s="195"/>
      <c r="K3" s="192"/>
    </row>
    <row r="4" spans="1:11" ht="12.75">
      <c r="A4" s="190"/>
      <c r="B4" s="238"/>
      <c r="C4" s="238"/>
      <c r="D4" s="238"/>
      <c r="E4" s="190"/>
      <c r="F4" s="190"/>
      <c r="G4" s="242" t="s">
        <v>271</v>
      </c>
      <c r="H4" s="243"/>
      <c r="I4" s="243"/>
      <c r="J4" s="244"/>
      <c r="K4" s="192"/>
    </row>
    <row r="5" spans="1:11" ht="12.75">
      <c r="A5" s="190"/>
      <c r="B5" s="190"/>
      <c r="C5" s="190"/>
      <c r="D5" s="190"/>
      <c r="E5" s="190"/>
      <c r="F5" s="190"/>
      <c r="G5" s="245"/>
      <c r="H5" s="246"/>
      <c r="I5" s="246"/>
      <c r="J5" s="247"/>
      <c r="K5" s="192"/>
    </row>
    <row r="6" spans="1:11" ht="12.75">
      <c r="A6" s="190"/>
      <c r="B6" s="190"/>
      <c r="C6" s="190"/>
      <c r="D6" s="190"/>
      <c r="E6" s="190"/>
      <c r="F6" s="190"/>
      <c r="G6" s="196"/>
      <c r="H6" s="196"/>
      <c r="I6" s="196"/>
      <c r="J6" s="196"/>
      <c r="K6" s="192"/>
    </row>
    <row r="7" spans="1:11" ht="5.25" customHeight="1">
      <c r="A7" s="190"/>
      <c r="B7" s="190"/>
      <c r="C7" s="190"/>
      <c r="D7" s="190"/>
      <c r="E7" s="190"/>
      <c r="F7" s="190"/>
      <c r="G7" s="197"/>
      <c r="H7" s="197"/>
      <c r="I7" s="197"/>
      <c r="J7" s="197"/>
      <c r="K7" s="192"/>
    </row>
    <row r="8" spans="1:11" ht="12.75">
      <c r="A8" s="190"/>
      <c r="B8" s="190"/>
      <c r="C8" s="190"/>
      <c r="D8" s="190"/>
      <c r="E8" s="190"/>
      <c r="F8" s="190"/>
      <c r="G8" s="248" t="s">
        <v>275</v>
      </c>
      <c r="H8" s="248"/>
      <c r="I8" s="248"/>
      <c r="J8" s="248"/>
      <c r="K8" s="248"/>
    </row>
    <row r="9" spans="1:11" ht="16.5" customHeight="1">
      <c r="A9" s="190"/>
      <c r="B9" s="190"/>
      <c r="C9" s="190"/>
      <c r="D9" s="198"/>
      <c r="E9" s="198"/>
      <c r="F9" s="190"/>
      <c r="G9" s="248" t="s">
        <v>276</v>
      </c>
      <c r="H9" s="248"/>
      <c r="I9" s="248"/>
      <c r="J9" s="248"/>
      <c r="K9" s="248"/>
    </row>
    <row r="10" spans="1:11" ht="12.7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</row>
    <row r="11" spans="1:11" ht="12.75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</row>
    <row r="12" spans="1:11" ht="12.75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</row>
    <row r="13" spans="1:11" ht="12.75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</row>
    <row r="14" spans="1:11" ht="12.75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</row>
    <row r="15" spans="1:11" ht="12.75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 ht="12.75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</row>
    <row r="17" spans="1:11" ht="12.75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</row>
    <row r="18" spans="1:11" ht="12.75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</row>
    <row r="19" spans="1:11" ht="12.75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</row>
    <row r="20" spans="1:11" ht="12.75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12.75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</row>
    <row r="22" spans="1:11" ht="12.75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ht="13.5" thickBo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</row>
    <row r="24" spans="1:11" ht="13.5" thickTop="1">
      <c r="A24" s="190"/>
      <c r="B24" s="190"/>
      <c r="C24" s="199"/>
      <c r="D24" s="200"/>
      <c r="E24" s="200"/>
      <c r="F24" s="200"/>
      <c r="G24" s="200"/>
      <c r="H24" s="200"/>
      <c r="I24" s="201"/>
      <c r="J24" s="190"/>
      <c r="K24" s="190"/>
    </row>
    <row r="25" spans="1:11" ht="12.75">
      <c r="A25" s="190"/>
      <c r="B25" s="190"/>
      <c r="C25" s="202"/>
      <c r="D25" s="203"/>
      <c r="E25" s="203"/>
      <c r="F25" s="203"/>
      <c r="G25" s="203"/>
      <c r="H25" s="203"/>
      <c r="I25" s="204"/>
      <c r="J25" s="190"/>
      <c r="K25" s="190"/>
    </row>
    <row r="26" spans="1:11" ht="12.75">
      <c r="A26" s="190"/>
      <c r="B26" s="190"/>
      <c r="C26" s="202"/>
      <c r="D26" s="203"/>
      <c r="E26" s="203"/>
      <c r="F26" s="203"/>
      <c r="G26" s="203"/>
      <c r="H26" s="203"/>
      <c r="I26" s="204"/>
      <c r="J26" s="190"/>
      <c r="K26" s="190"/>
    </row>
    <row r="27" spans="1:11" ht="18.75" customHeight="1">
      <c r="A27" s="190"/>
      <c r="B27" s="190"/>
      <c r="C27" s="253" t="s">
        <v>272</v>
      </c>
      <c r="D27" s="254"/>
      <c r="E27" s="254"/>
      <c r="F27" s="254"/>
      <c r="G27" s="254"/>
      <c r="H27" s="254"/>
      <c r="I27" s="255"/>
      <c r="J27" s="190"/>
      <c r="K27" s="190"/>
    </row>
    <row r="28" spans="1:11" ht="14.25">
      <c r="A28" s="190"/>
      <c r="B28" s="190"/>
      <c r="C28" s="205"/>
      <c r="D28" s="206"/>
      <c r="E28" s="206"/>
      <c r="F28" s="206"/>
      <c r="G28" s="206"/>
      <c r="H28" s="206"/>
      <c r="I28" s="207"/>
      <c r="J28" s="190"/>
      <c r="K28" s="190"/>
    </row>
    <row r="29" spans="1:11" ht="14.25">
      <c r="A29" s="190"/>
      <c r="B29" s="190"/>
      <c r="C29" s="205"/>
      <c r="D29" s="206"/>
      <c r="E29" s="206"/>
      <c r="F29" s="206"/>
      <c r="G29" s="206"/>
      <c r="H29" s="206"/>
      <c r="I29" s="207"/>
      <c r="J29" s="190"/>
      <c r="K29" s="190"/>
    </row>
    <row r="30" spans="1:11" ht="18.75" customHeight="1">
      <c r="A30" s="190"/>
      <c r="B30" s="190"/>
      <c r="C30" s="253" t="s">
        <v>273</v>
      </c>
      <c r="D30" s="254"/>
      <c r="E30" s="254"/>
      <c r="F30" s="254"/>
      <c r="G30" s="254"/>
      <c r="H30" s="254"/>
      <c r="I30" s="255"/>
      <c r="J30" s="190"/>
      <c r="K30" s="190"/>
    </row>
    <row r="31" spans="1:11" ht="12.75">
      <c r="A31" s="190"/>
      <c r="B31" s="190"/>
      <c r="C31" s="202"/>
      <c r="D31" s="203"/>
      <c r="E31" s="203"/>
      <c r="F31" s="203"/>
      <c r="G31" s="203"/>
      <c r="H31" s="203"/>
      <c r="I31" s="204"/>
      <c r="J31" s="190"/>
      <c r="K31" s="190"/>
    </row>
    <row r="32" spans="1:11" ht="12.75">
      <c r="A32" s="190"/>
      <c r="B32" s="190"/>
      <c r="C32" s="202"/>
      <c r="D32" s="203"/>
      <c r="E32" s="203"/>
      <c r="F32" s="203"/>
      <c r="G32" s="203"/>
      <c r="H32" s="203"/>
      <c r="I32" s="204"/>
      <c r="J32" s="190"/>
      <c r="K32" s="190"/>
    </row>
    <row r="33" spans="1:11" ht="12.75">
      <c r="A33" s="190"/>
      <c r="B33" s="190"/>
      <c r="C33" s="202"/>
      <c r="D33" s="203"/>
      <c r="E33" s="203"/>
      <c r="F33" s="203"/>
      <c r="G33" s="203"/>
      <c r="H33" s="203"/>
      <c r="I33" s="204"/>
      <c r="J33" s="190"/>
      <c r="K33" s="190"/>
    </row>
    <row r="34" spans="1:11" ht="13.5" thickBot="1">
      <c r="A34" s="190"/>
      <c r="B34" s="190"/>
      <c r="C34" s="208"/>
      <c r="D34" s="209"/>
      <c r="E34" s="209"/>
      <c r="F34" s="209"/>
      <c r="G34" s="209"/>
      <c r="H34" s="209"/>
      <c r="I34" s="210"/>
      <c r="J34" s="190"/>
      <c r="K34" s="190"/>
    </row>
    <row r="35" spans="1:11" ht="13.5" thickTop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</row>
    <row r="36" spans="1:11" ht="12.75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</row>
    <row r="37" spans="1:11" ht="12.75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</row>
    <row r="38" spans="1:11" ht="12.75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</row>
    <row r="39" spans="1:11" ht="12.75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</row>
    <row r="40" spans="1:11" ht="15.75">
      <c r="A40" s="190"/>
      <c r="B40" s="190"/>
      <c r="C40" s="190"/>
      <c r="D40" s="190"/>
      <c r="E40" s="256"/>
      <c r="F40" s="256"/>
      <c r="G40" s="256"/>
      <c r="H40" s="190"/>
      <c r="I40" s="190"/>
      <c r="J40" s="190"/>
      <c r="K40" s="190"/>
    </row>
    <row r="41" spans="1:11" ht="12.75">
      <c r="A41" s="190"/>
      <c r="B41" s="190"/>
      <c r="C41" s="190"/>
      <c r="D41" s="190"/>
      <c r="E41" s="257"/>
      <c r="F41" s="257"/>
      <c r="G41" s="257"/>
      <c r="H41" s="190"/>
      <c r="I41" s="190"/>
      <c r="J41" s="190"/>
      <c r="K41" s="190"/>
    </row>
    <row r="42" spans="1:11" ht="15.75">
      <c r="A42" s="190"/>
      <c r="B42" s="190"/>
      <c r="C42" s="190"/>
      <c r="D42" s="190"/>
      <c r="E42" s="256"/>
      <c r="F42" s="256"/>
      <c r="G42" s="256"/>
      <c r="H42" s="190"/>
      <c r="I42" s="190"/>
      <c r="J42" s="190"/>
      <c r="K42" s="190"/>
    </row>
    <row r="43" spans="1:11" ht="12.75">
      <c r="A43" s="190"/>
      <c r="B43" s="190"/>
      <c r="C43" s="190"/>
      <c r="D43" s="190"/>
      <c r="E43" s="257"/>
      <c r="F43" s="257"/>
      <c r="G43" s="257"/>
      <c r="H43" s="190"/>
      <c r="I43" s="190"/>
      <c r="J43" s="190"/>
      <c r="K43" s="190"/>
    </row>
    <row r="44" spans="1:11" ht="15.75">
      <c r="A44" s="190"/>
      <c r="B44" s="190"/>
      <c r="C44" s="190"/>
      <c r="D44" s="190"/>
      <c r="E44" s="211" t="s">
        <v>277</v>
      </c>
      <c r="F44" s="211"/>
      <c r="G44" s="211"/>
      <c r="H44" s="190"/>
      <c r="I44" s="190"/>
      <c r="J44" s="190"/>
      <c r="K44" s="190"/>
    </row>
    <row r="45" spans="1:11" ht="12.75">
      <c r="A45" s="190"/>
      <c r="B45" s="190"/>
      <c r="C45" s="190"/>
      <c r="D45" s="190"/>
      <c r="E45" s="249" t="s">
        <v>278</v>
      </c>
      <c r="F45" s="249"/>
      <c r="G45" s="249"/>
      <c r="H45" s="190"/>
      <c r="I45" s="190"/>
      <c r="J45" s="190"/>
      <c r="K45" s="190"/>
    </row>
    <row r="46" spans="1:11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</row>
    <row r="47" spans="1:11" ht="12.75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</row>
    <row r="48" spans="1:11" ht="12.75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</row>
    <row r="49" spans="1:11" ht="12.7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</row>
    <row r="50" spans="1:11" ht="12.75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</row>
    <row r="51" spans="1:11" ht="12.75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</row>
    <row r="52" spans="1:11" ht="12.7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</row>
    <row r="53" spans="1:11" ht="15">
      <c r="A53" s="190"/>
      <c r="B53" s="190"/>
      <c r="C53" s="190"/>
      <c r="D53" s="212"/>
      <c r="E53" s="190"/>
      <c r="F53" s="213"/>
      <c r="G53" s="213"/>
      <c r="H53" s="190"/>
      <c r="I53" s="190"/>
      <c r="J53" s="190"/>
      <c r="K53" s="190"/>
    </row>
    <row r="54" spans="1:11" ht="12.75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</row>
    <row r="55" spans="1:11" ht="12.75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</row>
    <row r="56" spans="1:11" ht="12.75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</row>
    <row r="57" spans="1:11" ht="12.75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</row>
    <row r="58" spans="1:11" ht="12.75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</row>
    <row r="59" spans="1:11" ht="12.75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</row>
    <row r="60" spans="1:11" ht="12.75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</row>
    <row r="61" spans="1:11" ht="12.75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</row>
    <row r="62" spans="1:11" ht="12.75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</row>
    <row r="63" spans="1:11" ht="12.7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</row>
    <row r="64" spans="1:11" ht="12.75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</row>
    <row r="65" spans="1:11" ht="12.7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</row>
    <row r="66" spans="1:11" ht="12.75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</row>
    <row r="67" spans="1:11" ht="13.5" thickBot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</row>
    <row r="68" spans="1:11" ht="19.5" customHeight="1" thickBot="1" thickTop="1">
      <c r="A68" s="190"/>
      <c r="B68" s="190"/>
      <c r="C68" s="190"/>
      <c r="D68" s="190"/>
      <c r="E68" s="190"/>
      <c r="F68" s="190"/>
      <c r="G68" s="190"/>
      <c r="H68" s="250" t="s">
        <v>279</v>
      </c>
      <c r="I68" s="251"/>
      <c r="J68" s="252"/>
      <c r="K68" s="214"/>
    </row>
    <row r="69" spans="1:11" s="215" customFormat="1" ht="12.75" customHeight="1" thickTop="1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</row>
    <row r="70" spans="1:11" ht="12.75" customHeight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</row>
    <row r="71" spans="1:11" ht="12.75" customHeight="1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</row>
    <row r="72" spans="1:11" ht="12.7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</row>
    <row r="73" spans="1:11" ht="12.7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</row>
    <row r="76" spans="1:4" ht="12.75">
      <c r="A76" s="216"/>
      <c r="B76" s="216"/>
      <c r="C76" s="216"/>
      <c r="D76" s="216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SheetLayoutView="100" zoomScalePageLayoutView="0" workbookViewId="0" topLeftCell="A43">
      <selection activeCell="A49" sqref="A4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75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2019</v>
      </c>
      <c r="D6" s="80">
        <f>E6-1</f>
        <v>2020</v>
      </c>
      <c r="E6" s="80">
        <v>2021</v>
      </c>
      <c r="F6" s="81">
        <f>E6</f>
        <v>2021</v>
      </c>
      <c r="G6" s="82"/>
      <c r="H6" s="79">
        <f>J6-2</f>
        <v>2019</v>
      </c>
      <c r="I6" s="80">
        <f>J6-1</f>
        <v>2020</v>
      </c>
      <c r="J6" s="80">
        <v>2021</v>
      </c>
      <c r="K6" s="81">
        <f>J6</f>
        <v>2021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2020=100</v>
      </c>
      <c r="G7" s="87"/>
      <c r="H7" s="84" t="s">
        <v>6</v>
      </c>
      <c r="I7" s="85" t="s">
        <v>6</v>
      </c>
      <c r="J7" s="85"/>
      <c r="K7" s="86" t="str">
        <f>CONCATENATE(I6,"=100")</f>
        <v>2020=100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11</v>
      </c>
      <c r="D9" s="94">
        <v>80</v>
      </c>
      <c r="E9" s="94">
        <v>80</v>
      </c>
      <c r="F9" s="95"/>
      <c r="G9" s="95"/>
      <c r="H9" s="229">
        <v>0.045</v>
      </c>
      <c r="I9" s="229">
        <v>0.48</v>
      </c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>
        <v>25</v>
      </c>
      <c r="E10" s="94">
        <v>6</v>
      </c>
      <c r="F10" s="95"/>
      <c r="G10" s="95"/>
      <c r="H10" s="229"/>
      <c r="I10" s="229">
        <v>0.15</v>
      </c>
      <c r="J10" s="229"/>
      <c r="K10" s="96"/>
    </row>
    <row r="11" spans="1:11" s="97" customFormat="1" ht="11.25" customHeight="1">
      <c r="A11" s="92" t="s">
        <v>9</v>
      </c>
      <c r="B11" s="93"/>
      <c r="C11" s="94">
        <v>91</v>
      </c>
      <c r="D11" s="94">
        <v>200</v>
      </c>
      <c r="E11" s="94">
        <v>200</v>
      </c>
      <c r="F11" s="95"/>
      <c r="G11" s="95"/>
      <c r="H11" s="229">
        <v>0.373</v>
      </c>
      <c r="I11" s="229">
        <v>1.2</v>
      </c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>
        <v>15</v>
      </c>
      <c r="E12" s="94">
        <v>15</v>
      </c>
      <c r="F12" s="95"/>
      <c r="G12" s="95"/>
      <c r="H12" s="229"/>
      <c r="I12" s="229">
        <v>0.09</v>
      </c>
      <c r="J12" s="229"/>
      <c r="K12" s="96"/>
    </row>
    <row r="13" spans="1:11" s="106" customFormat="1" ht="11.25" customHeight="1">
      <c r="A13" s="100" t="s">
        <v>11</v>
      </c>
      <c r="B13" s="101"/>
      <c r="C13" s="102">
        <v>102</v>
      </c>
      <c r="D13" s="102">
        <v>320</v>
      </c>
      <c r="E13" s="102">
        <v>301</v>
      </c>
      <c r="F13" s="103">
        <v>94.0625</v>
      </c>
      <c r="G13" s="104"/>
      <c r="H13" s="230">
        <v>0.418</v>
      </c>
      <c r="I13" s="231">
        <v>1.9200000000000002</v>
      </c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>
        <v>59</v>
      </c>
      <c r="D17" s="102">
        <v>34</v>
      </c>
      <c r="E17" s="102">
        <v>43</v>
      </c>
      <c r="F17" s="103">
        <v>126.47058823529412</v>
      </c>
      <c r="G17" s="104"/>
      <c r="H17" s="230">
        <v>0.087</v>
      </c>
      <c r="I17" s="231">
        <v>0.071</v>
      </c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244</v>
      </c>
      <c r="D19" s="94">
        <v>238</v>
      </c>
      <c r="E19" s="94">
        <v>238</v>
      </c>
      <c r="F19" s="95"/>
      <c r="G19" s="95"/>
      <c r="H19" s="229">
        <v>1.22</v>
      </c>
      <c r="I19" s="229">
        <v>1</v>
      </c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>
        <v>244</v>
      </c>
      <c r="D22" s="102">
        <v>238</v>
      </c>
      <c r="E22" s="102">
        <v>238</v>
      </c>
      <c r="F22" s="103">
        <v>100</v>
      </c>
      <c r="G22" s="104"/>
      <c r="H22" s="230">
        <v>1.22</v>
      </c>
      <c r="I22" s="231">
        <v>1</v>
      </c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2191</v>
      </c>
      <c r="D24" s="102">
        <v>3300</v>
      </c>
      <c r="E24" s="102">
        <v>3500</v>
      </c>
      <c r="F24" s="103">
        <v>106.06060606060606</v>
      </c>
      <c r="G24" s="104"/>
      <c r="H24" s="230">
        <v>4.396</v>
      </c>
      <c r="I24" s="231">
        <v>11.1</v>
      </c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1812</v>
      </c>
      <c r="D26" s="102">
        <v>1700</v>
      </c>
      <c r="E26" s="102">
        <v>1800</v>
      </c>
      <c r="F26" s="103">
        <v>105.88235294117646</v>
      </c>
      <c r="G26" s="104"/>
      <c r="H26" s="230">
        <v>8.043</v>
      </c>
      <c r="I26" s="231">
        <v>8.34</v>
      </c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8733</v>
      </c>
      <c r="D28" s="94">
        <v>9192</v>
      </c>
      <c r="E28" s="94">
        <v>9192</v>
      </c>
      <c r="F28" s="95"/>
      <c r="G28" s="95"/>
      <c r="H28" s="229">
        <v>28.632</v>
      </c>
      <c r="I28" s="229">
        <v>35.244</v>
      </c>
      <c r="J28" s="229"/>
      <c r="K28" s="96"/>
    </row>
    <row r="29" spans="1:11" s="97" customFormat="1" ht="11.25" customHeight="1">
      <c r="A29" s="99" t="s">
        <v>21</v>
      </c>
      <c r="B29" s="93"/>
      <c r="C29" s="94">
        <v>22158</v>
      </c>
      <c r="D29" s="94">
        <v>21239</v>
      </c>
      <c r="E29" s="94">
        <v>21000</v>
      </c>
      <c r="F29" s="95"/>
      <c r="G29" s="95"/>
      <c r="H29" s="229">
        <v>43.206</v>
      </c>
      <c r="I29" s="229">
        <v>37.763</v>
      </c>
      <c r="J29" s="229"/>
      <c r="K29" s="96"/>
    </row>
    <row r="30" spans="1:11" s="97" customFormat="1" ht="11.25" customHeight="1">
      <c r="A30" s="99" t="s">
        <v>22</v>
      </c>
      <c r="B30" s="93"/>
      <c r="C30" s="94">
        <v>10156</v>
      </c>
      <c r="D30" s="94">
        <v>14678</v>
      </c>
      <c r="E30" s="94">
        <v>14663</v>
      </c>
      <c r="F30" s="95"/>
      <c r="G30" s="95"/>
      <c r="H30" s="229">
        <v>16.185</v>
      </c>
      <c r="I30" s="229">
        <v>22.801</v>
      </c>
      <c r="J30" s="229"/>
      <c r="K30" s="96"/>
    </row>
    <row r="31" spans="1:11" s="106" customFormat="1" ht="11.25" customHeight="1">
      <c r="A31" s="107" t="s">
        <v>23</v>
      </c>
      <c r="B31" s="101"/>
      <c r="C31" s="102">
        <v>41047</v>
      </c>
      <c r="D31" s="102">
        <v>45109</v>
      </c>
      <c r="E31" s="102">
        <v>44855</v>
      </c>
      <c r="F31" s="103">
        <v>99.4369194617482</v>
      </c>
      <c r="G31" s="104"/>
      <c r="H31" s="230">
        <v>88.02300000000001</v>
      </c>
      <c r="I31" s="231">
        <v>95.808</v>
      </c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339</v>
      </c>
      <c r="D33" s="94">
        <v>690</v>
      </c>
      <c r="E33" s="94">
        <v>690</v>
      </c>
      <c r="F33" s="95"/>
      <c r="G33" s="95"/>
      <c r="H33" s="229">
        <v>1.113</v>
      </c>
      <c r="I33" s="229">
        <v>2.3</v>
      </c>
      <c r="J33" s="229"/>
      <c r="K33" s="96"/>
    </row>
    <row r="34" spans="1:11" s="97" customFormat="1" ht="11.25" customHeight="1">
      <c r="A34" s="99" t="s">
        <v>25</v>
      </c>
      <c r="B34" s="93"/>
      <c r="C34" s="94">
        <v>386</v>
      </c>
      <c r="D34" s="94">
        <v>390</v>
      </c>
      <c r="E34" s="94">
        <v>390</v>
      </c>
      <c r="F34" s="95"/>
      <c r="G34" s="95"/>
      <c r="H34" s="229">
        <v>0.875</v>
      </c>
      <c r="I34" s="229">
        <v>0.885</v>
      </c>
      <c r="J34" s="229"/>
      <c r="K34" s="96"/>
    </row>
    <row r="35" spans="1:11" s="97" customFormat="1" ht="11.25" customHeight="1">
      <c r="A35" s="99" t="s">
        <v>26</v>
      </c>
      <c r="B35" s="93"/>
      <c r="C35" s="94">
        <v>3507</v>
      </c>
      <c r="D35" s="94">
        <v>4400</v>
      </c>
      <c r="E35" s="94"/>
      <c r="F35" s="95"/>
      <c r="G35" s="95"/>
      <c r="H35" s="229">
        <v>9.812</v>
      </c>
      <c r="I35" s="229">
        <v>7.1</v>
      </c>
      <c r="J35" s="229"/>
      <c r="K35" s="96"/>
    </row>
    <row r="36" spans="1:11" s="97" customFormat="1" ht="11.25" customHeight="1">
      <c r="A36" s="99" t="s">
        <v>27</v>
      </c>
      <c r="B36" s="93"/>
      <c r="C36" s="94">
        <v>359</v>
      </c>
      <c r="D36" s="94">
        <v>360</v>
      </c>
      <c r="E36" s="94">
        <v>360</v>
      </c>
      <c r="F36" s="95"/>
      <c r="G36" s="95"/>
      <c r="H36" s="229">
        <v>0.182</v>
      </c>
      <c r="I36" s="229">
        <v>0.7</v>
      </c>
      <c r="J36" s="229"/>
      <c r="K36" s="96"/>
    </row>
    <row r="37" spans="1:11" s="106" customFormat="1" ht="11.25" customHeight="1">
      <c r="A37" s="100" t="s">
        <v>28</v>
      </c>
      <c r="B37" s="101"/>
      <c r="C37" s="102">
        <v>4591</v>
      </c>
      <c r="D37" s="102">
        <v>5840</v>
      </c>
      <c r="E37" s="102">
        <v>1440</v>
      </c>
      <c r="F37" s="103">
        <v>24.65753424657534</v>
      </c>
      <c r="G37" s="104"/>
      <c r="H37" s="230">
        <v>11.982</v>
      </c>
      <c r="I37" s="231">
        <v>10.985</v>
      </c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882</v>
      </c>
      <c r="D39" s="102">
        <v>900</v>
      </c>
      <c r="E39" s="102">
        <v>880</v>
      </c>
      <c r="F39" s="103">
        <v>97.77777777777777</v>
      </c>
      <c r="G39" s="104"/>
      <c r="H39" s="230">
        <v>0.916</v>
      </c>
      <c r="I39" s="231">
        <v>1</v>
      </c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>
        <v>1300</v>
      </c>
      <c r="D41" s="94">
        <v>2038</v>
      </c>
      <c r="E41" s="94">
        <v>2000</v>
      </c>
      <c r="F41" s="95"/>
      <c r="G41" s="95"/>
      <c r="H41" s="229">
        <v>1.316</v>
      </c>
      <c r="I41" s="229">
        <v>6.716</v>
      </c>
      <c r="J41" s="229"/>
      <c r="K41" s="96"/>
    </row>
    <row r="42" spans="1:11" s="97" customFormat="1" ht="11.25" customHeight="1">
      <c r="A42" s="99" t="s">
        <v>31</v>
      </c>
      <c r="B42" s="93"/>
      <c r="C42" s="94">
        <v>3601</v>
      </c>
      <c r="D42" s="94">
        <v>2977</v>
      </c>
      <c r="E42" s="94">
        <v>3369</v>
      </c>
      <c r="F42" s="95"/>
      <c r="G42" s="95"/>
      <c r="H42" s="229">
        <v>11.702</v>
      </c>
      <c r="I42" s="229">
        <v>12.417</v>
      </c>
      <c r="J42" s="229"/>
      <c r="K42" s="96"/>
    </row>
    <row r="43" spans="1:11" s="97" customFormat="1" ht="11.25" customHeight="1">
      <c r="A43" s="99" t="s">
        <v>32</v>
      </c>
      <c r="B43" s="93"/>
      <c r="C43" s="94">
        <v>2685</v>
      </c>
      <c r="D43" s="94">
        <v>3026</v>
      </c>
      <c r="E43" s="94">
        <v>2600</v>
      </c>
      <c r="F43" s="95"/>
      <c r="G43" s="95"/>
      <c r="H43" s="229">
        <v>5.241</v>
      </c>
      <c r="I43" s="229">
        <v>10.214</v>
      </c>
      <c r="J43" s="229"/>
      <c r="K43" s="96"/>
    </row>
    <row r="44" spans="1:11" s="97" customFormat="1" ht="11.25" customHeight="1">
      <c r="A44" s="99" t="s">
        <v>33</v>
      </c>
      <c r="B44" s="93"/>
      <c r="C44" s="94">
        <v>4028</v>
      </c>
      <c r="D44" s="94">
        <v>3984</v>
      </c>
      <c r="E44" s="94">
        <v>3950</v>
      </c>
      <c r="F44" s="95"/>
      <c r="G44" s="95"/>
      <c r="H44" s="229">
        <v>11.597</v>
      </c>
      <c r="I44" s="229">
        <v>14.955</v>
      </c>
      <c r="J44" s="229"/>
      <c r="K44" s="96"/>
    </row>
    <row r="45" spans="1:11" s="97" customFormat="1" ht="11.25" customHeight="1">
      <c r="A45" s="99" t="s">
        <v>34</v>
      </c>
      <c r="B45" s="93"/>
      <c r="C45" s="94">
        <v>6001</v>
      </c>
      <c r="D45" s="94">
        <v>6127</v>
      </c>
      <c r="E45" s="94">
        <v>6500</v>
      </c>
      <c r="F45" s="95"/>
      <c r="G45" s="95"/>
      <c r="H45" s="229">
        <v>14.112</v>
      </c>
      <c r="I45" s="229">
        <v>21.5</v>
      </c>
      <c r="J45" s="229"/>
      <c r="K45" s="96"/>
    </row>
    <row r="46" spans="1:11" s="97" customFormat="1" ht="11.25" customHeight="1">
      <c r="A46" s="99" t="s">
        <v>35</v>
      </c>
      <c r="B46" s="93"/>
      <c r="C46" s="94">
        <v>4538</v>
      </c>
      <c r="D46" s="94">
        <v>6121</v>
      </c>
      <c r="E46" s="94">
        <v>6000</v>
      </c>
      <c r="F46" s="95"/>
      <c r="G46" s="95"/>
      <c r="H46" s="229">
        <v>9.694</v>
      </c>
      <c r="I46" s="229">
        <v>21.569</v>
      </c>
      <c r="J46" s="229"/>
      <c r="K46" s="96"/>
    </row>
    <row r="47" spans="1:11" s="97" customFormat="1" ht="11.25" customHeight="1">
      <c r="A47" s="99" t="s">
        <v>36</v>
      </c>
      <c r="B47" s="93"/>
      <c r="C47" s="94">
        <v>4982</v>
      </c>
      <c r="D47" s="94">
        <v>4718</v>
      </c>
      <c r="E47" s="94">
        <v>5100</v>
      </c>
      <c r="F47" s="95"/>
      <c r="G47" s="95"/>
      <c r="H47" s="229">
        <v>13.521</v>
      </c>
      <c r="I47" s="229">
        <v>19.476</v>
      </c>
      <c r="J47" s="229"/>
      <c r="K47" s="96"/>
    </row>
    <row r="48" spans="1:11" s="97" customFormat="1" ht="11.25" customHeight="1">
      <c r="A48" s="99" t="s">
        <v>37</v>
      </c>
      <c r="B48" s="93"/>
      <c r="C48" s="94">
        <v>2506</v>
      </c>
      <c r="D48" s="94">
        <v>2498</v>
      </c>
      <c r="E48" s="94">
        <v>2500</v>
      </c>
      <c r="F48" s="95"/>
      <c r="G48" s="95"/>
      <c r="H48" s="229">
        <v>5.984</v>
      </c>
      <c r="I48" s="229">
        <v>11.703</v>
      </c>
      <c r="J48" s="229"/>
      <c r="K48" s="96"/>
    </row>
    <row r="49" spans="1:11" s="97" customFormat="1" ht="11.25" customHeight="1">
      <c r="A49" s="99" t="s">
        <v>38</v>
      </c>
      <c r="B49" s="93"/>
      <c r="C49" s="94">
        <v>4674</v>
      </c>
      <c r="D49" s="94">
        <v>5732</v>
      </c>
      <c r="E49" s="94">
        <v>5300</v>
      </c>
      <c r="F49" s="95"/>
      <c r="G49" s="95"/>
      <c r="H49" s="229">
        <v>11.125</v>
      </c>
      <c r="I49" s="229">
        <v>20.782</v>
      </c>
      <c r="J49" s="229"/>
      <c r="K49" s="96"/>
    </row>
    <row r="50" spans="1:11" s="106" customFormat="1" ht="11.25" customHeight="1">
      <c r="A50" s="107" t="s">
        <v>39</v>
      </c>
      <c r="B50" s="101"/>
      <c r="C50" s="102">
        <v>34315</v>
      </c>
      <c r="D50" s="102">
        <v>37221</v>
      </c>
      <c r="E50" s="102">
        <v>37319</v>
      </c>
      <c r="F50" s="103">
        <v>100.26329222750597</v>
      </c>
      <c r="G50" s="104"/>
      <c r="H50" s="230">
        <v>84.292</v>
      </c>
      <c r="I50" s="231">
        <v>139.332</v>
      </c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6027</v>
      </c>
      <c r="D52" s="102">
        <v>6027</v>
      </c>
      <c r="E52" s="102">
        <v>6027</v>
      </c>
      <c r="F52" s="103">
        <v>100</v>
      </c>
      <c r="G52" s="104"/>
      <c r="H52" s="230">
        <v>11.052</v>
      </c>
      <c r="I52" s="231">
        <v>11.052</v>
      </c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18336</v>
      </c>
      <c r="D54" s="94">
        <v>17700</v>
      </c>
      <c r="E54" s="94">
        <v>17700</v>
      </c>
      <c r="F54" s="95"/>
      <c r="G54" s="95"/>
      <c r="H54" s="229">
        <v>42.773</v>
      </c>
      <c r="I54" s="229">
        <v>35.475</v>
      </c>
      <c r="J54" s="229"/>
      <c r="K54" s="96"/>
    </row>
    <row r="55" spans="1:11" s="97" customFormat="1" ht="11.25" customHeight="1">
      <c r="A55" s="99" t="s">
        <v>42</v>
      </c>
      <c r="B55" s="93"/>
      <c r="C55" s="94">
        <v>14150</v>
      </c>
      <c r="D55" s="94">
        <v>15225</v>
      </c>
      <c r="E55" s="94">
        <v>15225</v>
      </c>
      <c r="F55" s="95"/>
      <c r="G55" s="95"/>
      <c r="H55" s="229">
        <v>29.73</v>
      </c>
      <c r="I55" s="229">
        <v>43.39</v>
      </c>
      <c r="J55" s="229"/>
      <c r="K55" s="96"/>
    </row>
    <row r="56" spans="1:11" s="97" customFormat="1" ht="11.25" customHeight="1">
      <c r="A56" s="99" t="s">
        <v>43</v>
      </c>
      <c r="B56" s="93"/>
      <c r="C56" s="94">
        <v>9839</v>
      </c>
      <c r="D56" s="94">
        <v>9850</v>
      </c>
      <c r="E56" s="94">
        <v>9850</v>
      </c>
      <c r="F56" s="95"/>
      <c r="G56" s="95"/>
      <c r="H56" s="229">
        <v>21.31</v>
      </c>
      <c r="I56" s="229">
        <v>24.3</v>
      </c>
      <c r="J56" s="229"/>
      <c r="K56" s="96"/>
    </row>
    <row r="57" spans="1:11" s="97" customFormat="1" ht="11.25" customHeight="1">
      <c r="A57" s="99" t="s">
        <v>44</v>
      </c>
      <c r="B57" s="93"/>
      <c r="C57" s="94">
        <v>11456</v>
      </c>
      <c r="D57" s="94">
        <v>10848</v>
      </c>
      <c r="E57" s="94">
        <v>10848</v>
      </c>
      <c r="F57" s="95"/>
      <c r="G57" s="95"/>
      <c r="H57" s="229">
        <v>29.924</v>
      </c>
      <c r="I57" s="229">
        <v>43.392</v>
      </c>
      <c r="J57" s="229"/>
      <c r="K57" s="96"/>
    </row>
    <row r="58" spans="1:11" s="97" customFormat="1" ht="11.25" customHeight="1">
      <c r="A58" s="99" t="s">
        <v>45</v>
      </c>
      <c r="B58" s="93"/>
      <c r="C58" s="94">
        <v>27794</v>
      </c>
      <c r="D58" s="94">
        <v>25898</v>
      </c>
      <c r="E58" s="94">
        <v>24932</v>
      </c>
      <c r="F58" s="95"/>
      <c r="G58" s="95"/>
      <c r="H58" s="229">
        <v>34.033</v>
      </c>
      <c r="I58" s="229">
        <v>74.992</v>
      </c>
      <c r="J58" s="229"/>
      <c r="K58" s="96"/>
    </row>
    <row r="59" spans="1:11" s="106" customFormat="1" ht="11.25" customHeight="1">
      <c r="A59" s="100" t="s">
        <v>46</v>
      </c>
      <c r="B59" s="101"/>
      <c r="C59" s="102">
        <v>81575</v>
      </c>
      <c r="D59" s="102">
        <v>79521</v>
      </c>
      <c r="E59" s="102">
        <v>78555</v>
      </c>
      <c r="F59" s="103">
        <v>98.78522654393178</v>
      </c>
      <c r="G59" s="104"/>
      <c r="H59" s="230">
        <v>157.76999999999998</v>
      </c>
      <c r="I59" s="231">
        <v>221.54900000000004</v>
      </c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133</v>
      </c>
      <c r="D61" s="94">
        <v>70</v>
      </c>
      <c r="E61" s="94">
        <v>63</v>
      </c>
      <c r="F61" s="95"/>
      <c r="G61" s="95"/>
      <c r="H61" s="229">
        <v>0.228</v>
      </c>
      <c r="I61" s="229">
        <v>0.188</v>
      </c>
      <c r="J61" s="229"/>
      <c r="K61" s="96"/>
    </row>
    <row r="62" spans="1:11" s="97" customFormat="1" ht="11.25" customHeight="1">
      <c r="A62" s="99" t="s">
        <v>48</v>
      </c>
      <c r="B62" s="93"/>
      <c r="C62" s="94">
        <v>282</v>
      </c>
      <c r="D62" s="94">
        <v>284</v>
      </c>
      <c r="E62" s="94">
        <v>381</v>
      </c>
      <c r="F62" s="95"/>
      <c r="G62" s="95"/>
      <c r="H62" s="229">
        <v>0.468</v>
      </c>
      <c r="I62" s="229">
        <v>0.678</v>
      </c>
      <c r="J62" s="229"/>
      <c r="K62" s="96"/>
    </row>
    <row r="63" spans="1:11" s="97" customFormat="1" ht="11.25" customHeight="1">
      <c r="A63" s="99" t="s">
        <v>49</v>
      </c>
      <c r="B63" s="93"/>
      <c r="C63" s="94">
        <v>396</v>
      </c>
      <c r="D63" s="94">
        <v>396</v>
      </c>
      <c r="E63" s="94"/>
      <c r="F63" s="95"/>
      <c r="G63" s="95"/>
      <c r="H63" s="229">
        <v>0.58</v>
      </c>
      <c r="I63" s="229">
        <v>0.898</v>
      </c>
      <c r="J63" s="229"/>
      <c r="K63" s="96"/>
    </row>
    <row r="64" spans="1:11" s="106" customFormat="1" ht="11.25" customHeight="1">
      <c r="A64" s="100" t="s">
        <v>50</v>
      </c>
      <c r="B64" s="101"/>
      <c r="C64" s="102">
        <v>811</v>
      </c>
      <c r="D64" s="102">
        <v>750</v>
      </c>
      <c r="E64" s="102">
        <v>444</v>
      </c>
      <c r="F64" s="103">
        <v>59.2</v>
      </c>
      <c r="G64" s="104"/>
      <c r="H64" s="230">
        <v>1.276</v>
      </c>
      <c r="I64" s="231">
        <v>1.7640000000000002</v>
      </c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158</v>
      </c>
      <c r="D66" s="102">
        <v>87</v>
      </c>
      <c r="E66" s="102">
        <v>87</v>
      </c>
      <c r="F66" s="103">
        <v>100</v>
      </c>
      <c r="G66" s="104"/>
      <c r="H66" s="230">
        <v>0.183</v>
      </c>
      <c r="I66" s="231">
        <v>0.122</v>
      </c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15820</v>
      </c>
      <c r="D68" s="94">
        <v>15600</v>
      </c>
      <c r="E68" s="94">
        <v>15600</v>
      </c>
      <c r="F68" s="95"/>
      <c r="G68" s="95"/>
      <c r="H68" s="229">
        <v>27.089</v>
      </c>
      <c r="I68" s="229">
        <v>42</v>
      </c>
      <c r="J68" s="229"/>
      <c r="K68" s="96"/>
    </row>
    <row r="69" spans="1:11" s="97" customFormat="1" ht="11.25" customHeight="1">
      <c r="A69" s="99" t="s">
        <v>53</v>
      </c>
      <c r="B69" s="93"/>
      <c r="C69" s="94">
        <v>2463</v>
      </c>
      <c r="D69" s="94">
        <v>2700</v>
      </c>
      <c r="E69" s="94">
        <v>2700</v>
      </c>
      <c r="F69" s="95"/>
      <c r="G69" s="95"/>
      <c r="H69" s="229">
        <v>3.036</v>
      </c>
      <c r="I69" s="229">
        <v>4.7</v>
      </c>
      <c r="J69" s="229"/>
      <c r="K69" s="96"/>
    </row>
    <row r="70" spans="1:11" s="106" customFormat="1" ht="11.25" customHeight="1">
      <c r="A70" s="100" t="s">
        <v>54</v>
      </c>
      <c r="B70" s="101"/>
      <c r="C70" s="102">
        <v>18283</v>
      </c>
      <c r="D70" s="102">
        <v>18300</v>
      </c>
      <c r="E70" s="102">
        <v>18300</v>
      </c>
      <c r="F70" s="103">
        <v>100</v>
      </c>
      <c r="G70" s="104"/>
      <c r="H70" s="230">
        <v>30.125</v>
      </c>
      <c r="I70" s="231">
        <v>46.7</v>
      </c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189</v>
      </c>
      <c r="D72" s="94">
        <v>72</v>
      </c>
      <c r="E72" s="94">
        <v>29</v>
      </c>
      <c r="F72" s="95"/>
      <c r="G72" s="95"/>
      <c r="H72" s="229">
        <v>0.37</v>
      </c>
      <c r="I72" s="229">
        <v>0.135</v>
      </c>
      <c r="J72" s="229"/>
      <c r="K72" s="96"/>
    </row>
    <row r="73" spans="1:11" s="97" customFormat="1" ht="11.25" customHeight="1">
      <c r="A73" s="99" t="s">
        <v>56</v>
      </c>
      <c r="B73" s="93"/>
      <c r="C73" s="94">
        <v>16069</v>
      </c>
      <c r="D73" s="94">
        <v>17250</v>
      </c>
      <c r="E73" s="94">
        <v>17250</v>
      </c>
      <c r="F73" s="95"/>
      <c r="G73" s="95"/>
      <c r="H73" s="229">
        <v>39.256</v>
      </c>
      <c r="I73" s="229">
        <v>57.856</v>
      </c>
      <c r="J73" s="229"/>
      <c r="K73" s="96"/>
    </row>
    <row r="74" spans="1:11" s="97" customFormat="1" ht="11.25" customHeight="1">
      <c r="A74" s="99" t="s">
        <v>57</v>
      </c>
      <c r="B74" s="93"/>
      <c r="C74" s="94">
        <v>8786</v>
      </c>
      <c r="D74" s="94">
        <v>9100</v>
      </c>
      <c r="E74" s="94">
        <v>10000</v>
      </c>
      <c r="F74" s="95"/>
      <c r="G74" s="95"/>
      <c r="H74" s="229">
        <v>18.866</v>
      </c>
      <c r="I74" s="229">
        <v>34.966</v>
      </c>
      <c r="J74" s="229"/>
      <c r="K74" s="96"/>
    </row>
    <row r="75" spans="1:11" s="97" customFormat="1" ht="11.25" customHeight="1">
      <c r="A75" s="99" t="s">
        <v>58</v>
      </c>
      <c r="B75" s="93"/>
      <c r="C75" s="94">
        <v>1157</v>
      </c>
      <c r="D75" s="94">
        <v>1062</v>
      </c>
      <c r="E75" s="94">
        <v>1062</v>
      </c>
      <c r="F75" s="95"/>
      <c r="G75" s="95"/>
      <c r="H75" s="229">
        <v>1.973</v>
      </c>
      <c r="I75" s="229">
        <v>1.492</v>
      </c>
      <c r="J75" s="229"/>
      <c r="K75" s="96"/>
    </row>
    <row r="76" spans="1:11" s="97" customFormat="1" ht="11.25" customHeight="1">
      <c r="A76" s="99" t="s">
        <v>59</v>
      </c>
      <c r="B76" s="93"/>
      <c r="C76" s="94">
        <v>5978</v>
      </c>
      <c r="D76" s="94">
        <v>6745</v>
      </c>
      <c r="E76" s="94">
        <v>6745</v>
      </c>
      <c r="F76" s="95"/>
      <c r="G76" s="95"/>
      <c r="H76" s="229">
        <v>18.439</v>
      </c>
      <c r="I76" s="229">
        <v>20.909</v>
      </c>
      <c r="J76" s="229"/>
      <c r="K76" s="96"/>
    </row>
    <row r="77" spans="1:11" s="97" customFormat="1" ht="11.25" customHeight="1">
      <c r="A77" s="99" t="s">
        <v>60</v>
      </c>
      <c r="B77" s="93"/>
      <c r="C77" s="94">
        <v>1340</v>
      </c>
      <c r="D77" s="94">
        <v>1238</v>
      </c>
      <c r="E77" s="94">
        <v>1238</v>
      </c>
      <c r="F77" s="95"/>
      <c r="G77" s="95"/>
      <c r="H77" s="229">
        <v>3.912</v>
      </c>
      <c r="I77" s="229">
        <v>4.186</v>
      </c>
      <c r="J77" s="229"/>
      <c r="K77" s="96"/>
    </row>
    <row r="78" spans="1:11" s="97" customFormat="1" ht="11.25" customHeight="1">
      <c r="A78" s="99" t="s">
        <v>61</v>
      </c>
      <c r="B78" s="93"/>
      <c r="C78" s="94">
        <v>2198</v>
      </c>
      <c r="D78" s="94">
        <v>1880</v>
      </c>
      <c r="E78" s="94">
        <v>1880</v>
      </c>
      <c r="F78" s="95"/>
      <c r="G78" s="95"/>
      <c r="H78" s="229">
        <v>5.387</v>
      </c>
      <c r="I78" s="229">
        <v>5.104</v>
      </c>
      <c r="J78" s="229"/>
      <c r="K78" s="96"/>
    </row>
    <row r="79" spans="1:11" s="97" customFormat="1" ht="11.25" customHeight="1">
      <c r="A79" s="99" t="s">
        <v>62</v>
      </c>
      <c r="B79" s="93"/>
      <c r="C79" s="94">
        <v>22960</v>
      </c>
      <c r="D79" s="94">
        <v>20900</v>
      </c>
      <c r="E79" s="94">
        <v>30000</v>
      </c>
      <c r="F79" s="95"/>
      <c r="G79" s="95"/>
      <c r="H79" s="229">
        <v>88.514</v>
      </c>
      <c r="I79" s="229">
        <v>87.78</v>
      </c>
      <c r="J79" s="229"/>
      <c r="K79" s="96"/>
    </row>
    <row r="80" spans="1:11" s="106" customFormat="1" ht="11.25" customHeight="1">
      <c r="A80" s="107" t="s">
        <v>63</v>
      </c>
      <c r="B80" s="101"/>
      <c r="C80" s="102">
        <v>58677</v>
      </c>
      <c r="D80" s="102">
        <v>58247</v>
      </c>
      <c r="E80" s="102">
        <v>68204</v>
      </c>
      <c r="F80" s="103">
        <v>117.09444263223857</v>
      </c>
      <c r="G80" s="104"/>
      <c r="H80" s="230">
        <v>176.71699999999998</v>
      </c>
      <c r="I80" s="231">
        <v>212.428</v>
      </c>
      <c r="J80" s="23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7</v>
      </c>
      <c r="D82" s="94">
        <v>7</v>
      </c>
      <c r="E82" s="94">
        <v>7</v>
      </c>
      <c r="F82" s="95"/>
      <c r="G82" s="95"/>
      <c r="H82" s="229">
        <v>0.004</v>
      </c>
      <c r="I82" s="229">
        <v>0.004</v>
      </c>
      <c r="J82" s="229"/>
      <c r="K82" s="96"/>
    </row>
    <row r="83" spans="1:11" s="97" customFormat="1" ht="11.25" customHeight="1">
      <c r="A83" s="99" t="s">
        <v>65</v>
      </c>
      <c r="B83" s="93"/>
      <c r="C83" s="94">
        <v>1</v>
      </c>
      <c r="D83" s="94"/>
      <c r="E83" s="94"/>
      <c r="F83" s="95"/>
      <c r="G83" s="95"/>
      <c r="H83" s="229">
        <v>0.001</v>
      </c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>
        <v>8</v>
      </c>
      <c r="D84" s="102">
        <v>7</v>
      </c>
      <c r="E84" s="102">
        <v>7</v>
      </c>
      <c r="F84" s="103">
        <v>100</v>
      </c>
      <c r="G84" s="104"/>
      <c r="H84" s="230">
        <v>0.005</v>
      </c>
      <c r="I84" s="231">
        <v>0.004</v>
      </c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250782</v>
      </c>
      <c r="D87" s="117">
        <v>257601</v>
      </c>
      <c r="E87" s="117">
        <v>262000</v>
      </c>
      <c r="F87" s="118">
        <f>IF(D87&gt;0,100*E87/D87,0)</f>
        <v>101.70767970621232</v>
      </c>
      <c r="G87" s="104"/>
      <c r="H87" s="234">
        <v>576.505</v>
      </c>
      <c r="I87" s="235">
        <v>763.1750000000001</v>
      </c>
      <c r="J87" s="235">
        <v>0</v>
      </c>
      <c r="K87" s="118">
        <f>IF(I87&gt;0,100*J87/I87,0)</f>
        <v>0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SheetLayoutView="10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76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7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7614</v>
      </c>
      <c r="D9" s="94">
        <v>6631</v>
      </c>
      <c r="E9" s="94">
        <v>7700</v>
      </c>
      <c r="F9" s="95"/>
      <c r="G9" s="95"/>
      <c r="H9" s="229">
        <v>48.357</v>
      </c>
      <c r="I9" s="229">
        <v>39.521</v>
      </c>
      <c r="J9" s="229">
        <v>53.34</v>
      </c>
      <c r="K9" s="96"/>
    </row>
    <row r="10" spans="1:11" s="97" customFormat="1" ht="11.25" customHeight="1">
      <c r="A10" s="99" t="s">
        <v>8</v>
      </c>
      <c r="B10" s="93"/>
      <c r="C10" s="94">
        <v>2300</v>
      </c>
      <c r="D10" s="94">
        <v>2085</v>
      </c>
      <c r="E10" s="94">
        <v>2300</v>
      </c>
      <c r="F10" s="95"/>
      <c r="G10" s="95"/>
      <c r="H10" s="229">
        <v>14.638</v>
      </c>
      <c r="I10" s="229">
        <v>12.427</v>
      </c>
      <c r="J10" s="229">
        <v>15.157</v>
      </c>
      <c r="K10" s="96"/>
    </row>
    <row r="11" spans="1:11" s="97" customFormat="1" ht="11.25" customHeight="1">
      <c r="A11" s="92" t="s">
        <v>9</v>
      </c>
      <c r="B11" s="93"/>
      <c r="C11" s="94">
        <v>1962</v>
      </c>
      <c r="D11" s="94">
        <v>1939</v>
      </c>
      <c r="E11" s="94">
        <v>1970</v>
      </c>
      <c r="F11" s="95"/>
      <c r="G11" s="95"/>
      <c r="H11" s="229">
        <v>11.792</v>
      </c>
      <c r="I11" s="229">
        <v>12.627</v>
      </c>
      <c r="J11" s="229">
        <v>11.82</v>
      </c>
      <c r="K11" s="96"/>
    </row>
    <row r="12" spans="1:11" s="97" customFormat="1" ht="11.25" customHeight="1">
      <c r="A12" s="99" t="s">
        <v>10</v>
      </c>
      <c r="B12" s="93"/>
      <c r="C12" s="94">
        <v>5627</v>
      </c>
      <c r="D12" s="94">
        <v>5146</v>
      </c>
      <c r="E12" s="94">
        <v>5600</v>
      </c>
      <c r="F12" s="95"/>
      <c r="G12" s="95"/>
      <c r="H12" s="229">
        <v>28.146</v>
      </c>
      <c r="I12" s="229">
        <v>25.185</v>
      </c>
      <c r="J12" s="229">
        <v>28</v>
      </c>
      <c r="K12" s="96"/>
    </row>
    <row r="13" spans="1:11" s="106" customFormat="1" ht="11.25" customHeight="1">
      <c r="A13" s="100" t="s">
        <v>11</v>
      </c>
      <c r="B13" s="101"/>
      <c r="C13" s="102">
        <v>17503</v>
      </c>
      <c r="D13" s="102">
        <v>15801</v>
      </c>
      <c r="E13" s="102">
        <v>17570</v>
      </c>
      <c r="F13" s="103">
        <v>111.19549395607874</v>
      </c>
      <c r="G13" s="104"/>
      <c r="H13" s="230">
        <v>102.93299999999999</v>
      </c>
      <c r="I13" s="231">
        <v>89.76</v>
      </c>
      <c r="J13" s="231">
        <v>108.31700000000001</v>
      </c>
      <c r="K13" s="105">
        <v>120.67401960784314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>
        <v>455</v>
      </c>
      <c r="D15" s="102">
        <v>431</v>
      </c>
      <c r="E15" s="102">
        <v>455</v>
      </c>
      <c r="F15" s="103">
        <v>105.56844547563806</v>
      </c>
      <c r="G15" s="104"/>
      <c r="H15" s="230">
        <v>1.183</v>
      </c>
      <c r="I15" s="231">
        <v>1.121</v>
      </c>
      <c r="J15" s="231">
        <v>1</v>
      </c>
      <c r="K15" s="105">
        <v>89.20606601248885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>
        <v>12</v>
      </c>
      <c r="E17" s="102"/>
      <c r="F17" s="103"/>
      <c r="G17" s="104"/>
      <c r="H17" s="230"/>
      <c r="I17" s="231">
        <v>0.018</v>
      </c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2</v>
      </c>
      <c r="D19" s="94">
        <v>4</v>
      </c>
      <c r="E19" s="94">
        <v>4</v>
      </c>
      <c r="F19" s="95"/>
      <c r="G19" s="95"/>
      <c r="H19" s="229">
        <v>0.009</v>
      </c>
      <c r="I19" s="229">
        <v>0.019</v>
      </c>
      <c r="J19" s="229">
        <v>0.023</v>
      </c>
      <c r="K19" s="96"/>
    </row>
    <row r="20" spans="1:11" s="97" customFormat="1" ht="11.25" customHeight="1">
      <c r="A20" s="99" t="s">
        <v>15</v>
      </c>
      <c r="B20" s="93"/>
      <c r="C20" s="94">
        <v>103</v>
      </c>
      <c r="D20" s="94">
        <v>101</v>
      </c>
      <c r="E20" s="94">
        <v>103</v>
      </c>
      <c r="F20" s="95"/>
      <c r="G20" s="95"/>
      <c r="H20" s="229">
        <v>0.309</v>
      </c>
      <c r="I20" s="229">
        <v>0.323</v>
      </c>
      <c r="J20" s="229">
        <v>0.32</v>
      </c>
      <c r="K20" s="96"/>
    </row>
    <row r="21" spans="1:11" s="97" customFormat="1" ht="11.25" customHeight="1">
      <c r="A21" s="99" t="s">
        <v>16</v>
      </c>
      <c r="B21" s="93"/>
      <c r="C21" s="94">
        <v>71</v>
      </c>
      <c r="D21" s="94">
        <v>72</v>
      </c>
      <c r="E21" s="94">
        <v>72</v>
      </c>
      <c r="F21" s="95"/>
      <c r="G21" s="95"/>
      <c r="H21" s="229">
        <v>0.227</v>
      </c>
      <c r="I21" s="229">
        <v>0.256</v>
      </c>
      <c r="J21" s="229">
        <v>0.24</v>
      </c>
      <c r="K21" s="96"/>
    </row>
    <row r="22" spans="1:11" s="106" customFormat="1" ht="11.25" customHeight="1">
      <c r="A22" s="100" t="s">
        <v>17</v>
      </c>
      <c r="B22" s="101"/>
      <c r="C22" s="102">
        <v>176</v>
      </c>
      <c r="D22" s="102">
        <v>177</v>
      </c>
      <c r="E22" s="102">
        <v>179</v>
      </c>
      <c r="F22" s="103">
        <v>101.12994350282486</v>
      </c>
      <c r="G22" s="104"/>
      <c r="H22" s="230">
        <v>0.545</v>
      </c>
      <c r="I22" s="231">
        <v>0.5980000000000001</v>
      </c>
      <c r="J22" s="231">
        <v>0.579</v>
      </c>
      <c r="K22" s="105">
        <v>96.82274247491637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13462</v>
      </c>
      <c r="D24" s="102">
        <v>15280</v>
      </c>
      <c r="E24" s="102">
        <v>15663</v>
      </c>
      <c r="F24" s="103">
        <v>102.5065445026178</v>
      </c>
      <c r="G24" s="104"/>
      <c r="H24" s="230">
        <v>161.624</v>
      </c>
      <c r="I24" s="231">
        <v>175.74</v>
      </c>
      <c r="J24" s="231">
        <v>181.293</v>
      </c>
      <c r="K24" s="105">
        <v>103.1597814953909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416</v>
      </c>
      <c r="D26" s="102">
        <v>428</v>
      </c>
      <c r="E26" s="102">
        <v>300</v>
      </c>
      <c r="F26" s="103">
        <v>70.09345794392523</v>
      </c>
      <c r="G26" s="104"/>
      <c r="H26" s="230">
        <v>4.831</v>
      </c>
      <c r="I26" s="231">
        <v>5.07</v>
      </c>
      <c r="J26" s="231">
        <v>3.75</v>
      </c>
      <c r="K26" s="105">
        <v>73.96449704142012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63316</v>
      </c>
      <c r="D28" s="94">
        <v>70546</v>
      </c>
      <c r="E28" s="94">
        <v>67349</v>
      </c>
      <c r="F28" s="95"/>
      <c r="G28" s="95"/>
      <c r="H28" s="229">
        <v>758.524</v>
      </c>
      <c r="I28" s="229">
        <v>819.988</v>
      </c>
      <c r="J28" s="229">
        <v>813.084</v>
      </c>
      <c r="K28" s="96"/>
    </row>
    <row r="29" spans="1:11" s="97" customFormat="1" ht="11.25" customHeight="1">
      <c r="A29" s="99" t="s">
        <v>21</v>
      </c>
      <c r="B29" s="93"/>
      <c r="C29" s="94">
        <v>1947</v>
      </c>
      <c r="D29" s="94">
        <v>1971</v>
      </c>
      <c r="E29" s="94">
        <v>1369</v>
      </c>
      <c r="F29" s="95"/>
      <c r="G29" s="95"/>
      <c r="H29" s="229">
        <v>18.987</v>
      </c>
      <c r="I29" s="229">
        <v>22.666</v>
      </c>
      <c r="J29" s="229">
        <v>14.121</v>
      </c>
      <c r="K29" s="96"/>
    </row>
    <row r="30" spans="1:11" s="97" customFormat="1" ht="11.25" customHeight="1">
      <c r="A30" s="99" t="s">
        <v>22</v>
      </c>
      <c r="B30" s="93"/>
      <c r="C30" s="94">
        <v>15595</v>
      </c>
      <c r="D30" s="94">
        <v>15711</v>
      </c>
      <c r="E30" s="94">
        <v>15677</v>
      </c>
      <c r="F30" s="95"/>
      <c r="G30" s="95"/>
      <c r="H30" s="229">
        <v>172.889</v>
      </c>
      <c r="I30" s="229">
        <v>178.033</v>
      </c>
      <c r="J30" s="229">
        <v>173.08</v>
      </c>
      <c r="K30" s="96"/>
    </row>
    <row r="31" spans="1:11" s="106" customFormat="1" ht="11.25" customHeight="1">
      <c r="A31" s="107" t="s">
        <v>23</v>
      </c>
      <c r="B31" s="101"/>
      <c r="C31" s="102">
        <v>80858</v>
      </c>
      <c r="D31" s="102">
        <v>88228</v>
      </c>
      <c r="E31" s="102">
        <v>84395</v>
      </c>
      <c r="F31" s="103">
        <v>95.65557419413338</v>
      </c>
      <c r="G31" s="104"/>
      <c r="H31" s="230">
        <v>950.4</v>
      </c>
      <c r="I31" s="231">
        <v>1020.6870000000001</v>
      </c>
      <c r="J31" s="231">
        <v>1000.285</v>
      </c>
      <c r="K31" s="105">
        <v>98.00115020569478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173</v>
      </c>
      <c r="D33" s="94">
        <v>196</v>
      </c>
      <c r="E33" s="94">
        <v>160</v>
      </c>
      <c r="F33" s="95"/>
      <c r="G33" s="95"/>
      <c r="H33" s="229">
        <v>1.17</v>
      </c>
      <c r="I33" s="229">
        <v>1.179</v>
      </c>
      <c r="J33" s="229">
        <v>1.2</v>
      </c>
      <c r="K33" s="96"/>
    </row>
    <row r="34" spans="1:11" s="97" customFormat="1" ht="11.25" customHeight="1">
      <c r="A34" s="99" t="s">
        <v>25</v>
      </c>
      <c r="B34" s="93"/>
      <c r="C34" s="94">
        <v>5545</v>
      </c>
      <c r="D34" s="94">
        <v>5912</v>
      </c>
      <c r="E34" s="94">
        <v>5700</v>
      </c>
      <c r="F34" s="95"/>
      <c r="G34" s="95"/>
      <c r="H34" s="229">
        <v>58.096</v>
      </c>
      <c r="I34" s="229">
        <v>62.256</v>
      </c>
      <c r="J34" s="229">
        <v>60.024</v>
      </c>
      <c r="K34" s="96"/>
    </row>
    <row r="35" spans="1:11" s="97" customFormat="1" ht="11.25" customHeight="1">
      <c r="A35" s="99" t="s">
        <v>26</v>
      </c>
      <c r="B35" s="93"/>
      <c r="C35" s="94">
        <v>31243</v>
      </c>
      <c r="D35" s="94">
        <v>33907</v>
      </c>
      <c r="E35" s="94">
        <v>34000</v>
      </c>
      <c r="F35" s="95"/>
      <c r="G35" s="95"/>
      <c r="H35" s="229">
        <v>320.435</v>
      </c>
      <c r="I35" s="229">
        <v>270.035</v>
      </c>
      <c r="J35" s="229">
        <v>305</v>
      </c>
      <c r="K35" s="96"/>
    </row>
    <row r="36" spans="1:11" s="97" customFormat="1" ht="11.25" customHeight="1">
      <c r="A36" s="99" t="s">
        <v>27</v>
      </c>
      <c r="B36" s="93"/>
      <c r="C36" s="94">
        <v>112</v>
      </c>
      <c r="D36" s="94">
        <v>84</v>
      </c>
      <c r="E36" s="94">
        <v>20</v>
      </c>
      <c r="F36" s="95"/>
      <c r="G36" s="95"/>
      <c r="H36" s="229">
        <v>0.908</v>
      </c>
      <c r="I36" s="229">
        <v>0.751</v>
      </c>
      <c r="J36" s="229">
        <v>0.18</v>
      </c>
      <c r="K36" s="96"/>
    </row>
    <row r="37" spans="1:11" s="106" customFormat="1" ht="11.25" customHeight="1">
      <c r="A37" s="100" t="s">
        <v>28</v>
      </c>
      <c r="B37" s="101"/>
      <c r="C37" s="102">
        <v>37073</v>
      </c>
      <c r="D37" s="102">
        <v>40099</v>
      </c>
      <c r="E37" s="102">
        <v>39880</v>
      </c>
      <c r="F37" s="103">
        <v>99.45385171700042</v>
      </c>
      <c r="G37" s="104"/>
      <c r="H37" s="230">
        <v>380.60900000000004</v>
      </c>
      <c r="I37" s="231">
        <v>334.221</v>
      </c>
      <c r="J37" s="231">
        <v>366.404</v>
      </c>
      <c r="K37" s="105">
        <v>109.62925728784248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138</v>
      </c>
      <c r="D39" s="102">
        <v>119</v>
      </c>
      <c r="E39" s="102">
        <v>110</v>
      </c>
      <c r="F39" s="103">
        <v>92.43697478991596</v>
      </c>
      <c r="G39" s="104"/>
      <c r="H39" s="230">
        <v>0.759</v>
      </c>
      <c r="I39" s="231">
        <v>0.657</v>
      </c>
      <c r="J39" s="231">
        <v>0.59</v>
      </c>
      <c r="K39" s="105">
        <v>89.8021308980213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>
        <v>1163</v>
      </c>
      <c r="D41" s="94">
        <v>410</v>
      </c>
      <c r="E41" s="94">
        <v>1278</v>
      </c>
      <c r="F41" s="95"/>
      <c r="G41" s="95"/>
      <c r="H41" s="229">
        <v>15.825</v>
      </c>
      <c r="I41" s="229">
        <v>4.759</v>
      </c>
      <c r="J41" s="229">
        <v>16.614</v>
      </c>
      <c r="K41" s="96"/>
    </row>
    <row r="42" spans="1:11" s="97" customFormat="1" ht="11.25" customHeight="1">
      <c r="A42" s="99" t="s">
        <v>31</v>
      </c>
      <c r="B42" s="93"/>
      <c r="C42" s="94">
        <v>647</v>
      </c>
      <c r="D42" s="94">
        <v>661</v>
      </c>
      <c r="E42" s="94">
        <v>685</v>
      </c>
      <c r="F42" s="95"/>
      <c r="G42" s="95"/>
      <c r="H42" s="229">
        <v>7.748</v>
      </c>
      <c r="I42" s="229">
        <v>9.915</v>
      </c>
      <c r="J42" s="229">
        <v>8.934</v>
      </c>
      <c r="K42" s="96"/>
    </row>
    <row r="43" spans="1:11" s="97" customFormat="1" ht="11.25" customHeight="1">
      <c r="A43" s="99" t="s">
        <v>32</v>
      </c>
      <c r="B43" s="93"/>
      <c r="C43" s="94">
        <v>57176</v>
      </c>
      <c r="D43" s="94">
        <v>69019</v>
      </c>
      <c r="E43" s="94">
        <v>71848</v>
      </c>
      <c r="F43" s="95"/>
      <c r="G43" s="95"/>
      <c r="H43" s="229">
        <v>714.7</v>
      </c>
      <c r="I43" s="229">
        <v>855.836</v>
      </c>
      <c r="J43" s="229">
        <v>898.1</v>
      </c>
      <c r="K43" s="96"/>
    </row>
    <row r="44" spans="1:11" s="97" customFormat="1" ht="11.25" customHeight="1">
      <c r="A44" s="99" t="s">
        <v>33</v>
      </c>
      <c r="B44" s="93"/>
      <c r="C44" s="94">
        <v>1990</v>
      </c>
      <c r="D44" s="94">
        <v>3380</v>
      </c>
      <c r="E44" s="94">
        <v>4110</v>
      </c>
      <c r="F44" s="95"/>
      <c r="G44" s="95"/>
      <c r="H44" s="229">
        <v>23.952</v>
      </c>
      <c r="I44" s="229">
        <v>40.682</v>
      </c>
      <c r="J44" s="229">
        <v>46.624</v>
      </c>
      <c r="K44" s="96"/>
    </row>
    <row r="45" spans="1:11" s="97" customFormat="1" ht="11.25" customHeight="1">
      <c r="A45" s="99" t="s">
        <v>34</v>
      </c>
      <c r="B45" s="93"/>
      <c r="C45" s="94">
        <v>15914</v>
      </c>
      <c r="D45" s="94">
        <v>17150</v>
      </c>
      <c r="E45" s="94">
        <v>17083</v>
      </c>
      <c r="F45" s="95"/>
      <c r="G45" s="95"/>
      <c r="H45" s="229">
        <v>198.925</v>
      </c>
      <c r="I45" s="229">
        <v>214.752</v>
      </c>
      <c r="J45" s="229">
        <v>219.773</v>
      </c>
      <c r="K45" s="96"/>
    </row>
    <row r="46" spans="1:11" s="97" customFormat="1" ht="11.25" customHeight="1">
      <c r="A46" s="99" t="s">
        <v>35</v>
      </c>
      <c r="B46" s="93"/>
      <c r="C46" s="94">
        <v>73</v>
      </c>
      <c r="D46" s="94">
        <v>77</v>
      </c>
      <c r="E46" s="94">
        <v>51</v>
      </c>
      <c r="F46" s="95"/>
      <c r="G46" s="95"/>
      <c r="H46" s="229">
        <v>0.803</v>
      </c>
      <c r="I46" s="229">
        <v>0.847</v>
      </c>
      <c r="J46" s="229">
        <v>0.536</v>
      </c>
      <c r="K46" s="96"/>
    </row>
    <row r="47" spans="1:11" s="97" customFormat="1" ht="11.25" customHeight="1">
      <c r="A47" s="99" t="s">
        <v>36</v>
      </c>
      <c r="B47" s="93"/>
      <c r="C47" s="94">
        <v>146</v>
      </c>
      <c r="D47" s="94">
        <v>143</v>
      </c>
      <c r="E47" s="94">
        <v>79</v>
      </c>
      <c r="F47" s="95"/>
      <c r="G47" s="95"/>
      <c r="H47" s="229">
        <v>1.755</v>
      </c>
      <c r="I47" s="229">
        <v>1.645</v>
      </c>
      <c r="J47" s="229">
        <v>0.948</v>
      </c>
      <c r="K47" s="96"/>
    </row>
    <row r="48" spans="1:11" s="97" customFormat="1" ht="11.25" customHeight="1">
      <c r="A48" s="99" t="s">
        <v>37</v>
      </c>
      <c r="B48" s="93"/>
      <c r="C48" s="94">
        <v>3837</v>
      </c>
      <c r="D48" s="94">
        <v>5297</v>
      </c>
      <c r="E48" s="94">
        <v>5600</v>
      </c>
      <c r="F48" s="95"/>
      <c r="G48" s="95"/>
      <c r="H48" s="229">
        <v>47.602</v>
      </c>
      <c r="I48" s="229">
        <v>66.032</v>
      </c>
      <c r="J48" s="229">
        <v>72.778</v>
      </c>
      <c r="K48" s="96"/>
    </row>
    <row r="49" spans="1:11" s="97" customFormat="1" ht="11.25" customHeight="1">
      <c r="A49" s="99" t="s">
        <v>38</v>
      </c>
      <c r="B49" s="93"/>
      <c r="C49" s="94">
        <v>11381</v>
      </c>
      <c r="D49" s="94">
        <v>14019</v>
      </c>
      <c r="E49" s="94">
        <v>14846</v>
      </c>
      <c r="F49" s="95"/>
      <c r="G49" s="95"/>
      <c r="H49" s="229">
        <v>159.584</v>
      </c>
      <c r="I49" s="229">
        <v>199</v>
      </c>
      <c r="J49" s="229">
        <v>214.48</v>
      </c>
      <c r="K49" s="96"/>
    </row>
    <row r="50" spans="1:11" s="106" customFormat="1" ht="11.25" customHeight="1">
      <c r="A50" s="107" t="s">
        <v>39</v>
      </c>
      <c r="B50" s="101"/>
      <c r="C50" s="102">
        <v>92327</v>
      </c>
      <c r="D50" s="102">
        <v>110156</v>
      </c>
      <c r="E50" s="102">
        <v>115580</v>
      </c>
      <c r="F50" s="103">
        <v>104.92392606848469</v>
      </c>
      <c r="G50" s="104"/>
      <c r="H50" s="230">
        <v>1170.894</v>
      </c>
      <c r="I50" s="231">
        <v>1393.4679999999998</v>
      </c>
      <c r="J50" s="231">
        <v>1478.7870000000003</v>
      </c>
      <c r="K50" s="105">
        <v>106.12278143452166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4250</v>
      </c>
      <c r="D52" s="102">
        <v>5042</v>
      </c>
      <c r="E52" s="102">
        <v>5042</v>
      </c>
      <c r="F52" s="103">
        <v>100</v>
      </c>
      <c r="G52" s="104"/>
      <c r="H52" s="230">
        <v>50.221</v>
      </c>
      <c r="I52" s="231">
        <v>56.572</v>
      </c>
      <c r="J52" s="231">
        <v>56.572</v>
      </c>
      <c r="K52" s="105">
        <v>100.00000000000001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6442</v>
      </c>
      <c r="D54" s="94">
        <v>6500</v>
      </c>
      <c r="E54" s="94">
        <v>6500</v>
      </c>
      <c r="F54" s="95"/>
      <c r="G54" s="95"/>
      <c r="H54" s="229">
        <v>90.188</v>
      </c>
      <c r="I54" s="229">
        <v>94.25</v>
      </c>
      <c r="J54" s="229">
        <v>93.6</v>
      </c>
      <c r="K54" s="96"/>
    </row>
    <row r="55" spans="1:11" s="97" customFormat="1" ht="11.25" customHeight="1">
      <c r="A55" s="99" t="s">
        <v>42</v>
      </c>
      <c r="B55" s="93"/>
      <c r="C55" s="94">
        <v>3553</v>
      </c>
      <c r="D55" s="94">
        <v>4028</v>
      </c>
      <c r="E55" s="94">
        <v>1227</v>
      </c>
      <c r="F55" s="95"/>
      <c r="G55" s="95"/>
      <c r="H55" s="229">
        <v>40.875</v>
      </c>
      <c r="I55" s="229">
        <v>46.346</v>
      </c>
      <c r="J55" s="229">
        <v>12.885</v>
      </c>
      <c r="K55" s="96"/>
    </row>
    <row r="56" spans="1:11" s="97" customFormat="1" ht="11.25" customHeight="1">
      <c r="A56" s="99" t="s">
        <v>43</v>
      </c>
      <c r="B56" s="93"/>
      <c r="C56" s="94">
        <v>803</v>
      </c>
      <c r="D56" s="94">
        <v>662</v>
      </c>
      <c r="E56" s="94">
        <v>656</v>
      </c>
      <c r="F56" s="95"/>
      <c r="G56" s="95"/>
      <c r="H56" s="229">
        <v>9.408</v>
      </c>
      <c r="I56" s="229">
        <v>7.818</v>
      </c>
      <c r="J56" s="229">
        <v>7.69</v>
      </c>
      <c r="K56" s="96"/>
    </row>
    <row r="57" spans="1:11" s="97" customFormat="1" ht="11.25" customHeight="1">
      <c r="A57" s="99" t="s">
        <v>44</v>
      </c>
      <c r="B57" s="93"/>
      <c r="C57" s="94">
        <v>2434</v>
      </c>
      <c r="D57" s="94">
        <v>2800</v>
      </c>
      <c r="E57" s="94">
        <v>2482</v>
      </c>
      <c r="F57" s="95"/>
      <c r="G57" s="95"/>
      <c r="H57" s="229">
        <v>32.815</v>
      </c>
      <c r="I57" s="229">
        <v>33.545</v>
      </c>
      <c r="J57" s="229">
        <v>33.507</v>
      </c>
      <c r="K57" s="96"/>
    </row>
    <row r="58" spans="1:11" s="97" customFormat="1" ht="11.25" customHeight="1">
      <c r="A58" s="99" t="s">
        <v>45</v>
      </c>
      <c r="B58" s="93"/>
      <c r="C58" s="94">
        <v>5448</v>
      </c>
      <c r="D58" s="94">
        <v>5425</v>
      </c>
      <c r="E58" s="94">
        <v>5930</v>
      </c>
      <c r="F58" s="95"/>
      <c r="G58" s="95"/>
      <c r="H58" s="229">
        <v>68.1</v>
      </c>
      <c r="I58" s="229">
        <v>61.031</v>
      </c>
      <c r="J58" s="229">
        <v>49.72</v>
      </c>
      <c r="K58" s="96"/>
    </row>
    <row r="59" spans="1:11" s="106" customFormat="1" ht="11.25" customHeight="1">
      <c r="A59" s="100" t="s">
        <v>46</v>
      </c>
      <c r="B59" s="101"/>
      <c r="C59" s="102">
        <v>18680</v>
      </c>
      <c r="D59" s="102">
        <v>19415</v>
      </c>
      <c r="E59" s="102">
        <v>16795</v>
      </c>
      <c r="F59" s="103">
        <v>86.50527942312645</v>
      </c>
      <c r="G59" s="104"/>
      <c r="H59" s="230">
        <v>241.38599999999997</v>
      </c>
      <c r="I59" s="231">
        <v>242.99</v>
      </c>
      <c r="J59" s="231">
        <v>197.402</v>
      </c>
      <c r="K59" s="105">
        <v>81.2387341042841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210</v>
      </c>
      <c r="D61" s="94">
        <v>137</v>
      </c>
      <c r="E61" s="94">
        <v>95</v>
      </c>
      <c r="F61" s="95"/>
      <c r="G61" s="95"/>
      <c r="H61" s="229">
        <v>2.299</v>
      </c>
      <c r="I61" s="229">
        <v>1.496</v>
      </c>
      <c r="J61" s="229">
        <v>1.14</v>
      </c>
      <c r="K61" s="96"/>
    </row>
    <row r="62" spans="1:11" s="97" customFormat="1" ht="11.25" customHeight="1">
      <c r="A62" s="99" t="s">
        <v>48</v>
      </c>
      <c r="B62" s="93"/>
      <c r="C62" s="94">
        <v>154</v>
      </c>
      <c r="D62" s="94">
        <v>121</v>
      </c>
      <c r="E62" s="94">
        <v>121</v>
      </c>
      <c r="F62" s="95"/>
      <c r="G62" s="95"/>
      <c r="H62" s="229">
        <v>0.502</v>
      </c>
      <c r="I62" s="229">
        <v>0.384</v>
      </c>
      <c r="J62" s="229">
        <v>0.343</v>
      </c>
      <c r="K62" s="96"/>
    </row>
    <row r="63" spans="1:11" s="97" customFormat="1" ht="11.25" customHeight="1">
      <c r="A63" s="99" t="s">
        <v>49</v>
      </c>
      <c r="B63" s="93"/>
      <c r="C63" s="94">
        <v>121</v>
      </c>
      <c r="D63" s="94">
        <v>153</v>
      </c>
      <c r="E63" s="94">
        <v>142</v>
      </c>
      <c r="F63" s="95"/>
      <c r="G63" s="95"/>
      <c r="H63" s="229">
        <v>1.452</v>
      </c>
      <c r="I63" s="229">
        <v>2.219</v>
      </c>
      <c r="J63" s="229">
        <v>2.125</v>
      </c>
      <c r="K63" s="96"/>
    </row>
    <row r="64" spans="1:11" s="106" customFormat="1" ht="11.25" customHeight="1">
      <c r="A64" s="100" t="s">
        <v>50</v>
      </c>
      <c r="B64" s="101"/>
      <c r="C64" s="102">
        <v>485</v>
      </c>
      <c r="D64" s="102">
        <v>411</v>
      </c>
      <c r="E64" s="102">
        <v>358</v>
      </c>
      <c r="F64" s="103">
        <v>87.10462287104623</v>
      </c>
      <c r="G64" s="104"/>
      <c r="H64" s="230">
        <v>4.253</v>
      </c>
      <c r="I64" s="231">
        <v>4.099</v>
      </c>
      <c r="J64" s="231">
        <v>3.6079999999999997</v>
      </c>
      <c r="K64" s="105">
        <v>88.02146865089044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114</v>
      </c>
      <c r="D66" s="102">
        <v>128</v>
      </c>
      <c r="E66" s="102">
        <v>150</v>
      </c>
      <c r="F66" s="103">
        <v>117.1875</v>
      </c>
      <c r="G66" s="104"/>
      <c r="H66" s="230">
        <v>1.083</v>
      </c>
      <c r="I66" s="231">
        <v>1.261</v>
      </c>
      <c r="J66" s="231">
        <v>1.52</v>
      </c>
      <c r="K66" s="105">
        <v>120.53925455987313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26134</v>
      </c>
      <c r="D68" s="94">
        <v>27307</v>
      </c>
      <c r="E68" s="94">
        <v>24000</v>
      </c>
      <c r="F68" s="95"/>
      <c r="G68" s="95"/>
      <c r="H68" s="229">
        <v>362.27</v>
      </c>
      <c r="I68" s="229">
        <v>391.801</v>
      </c>
      <c r="J68" s="229">
        <v>316</v>
      </c>
      <c r="K68" s="96"/>
    </row>
    <row r="69" spans="1:11" s="97" customFormat="1" ht="11.25" customHeight="1">
      <c r="A69" s="99" t="s">
        <v>53</v>
      </c>
      <c r="B69" s="93"/>
      <c r="C69" s="94">
        <v>18022</v>
      </c>
      <c r="D69" s="94">
        <v>17557</v>
      </c>
      <c r="E69" s="94">
        <v>17500</v>
      </c>
      <c r="F69" s="95"/>
      <c r="G69" s="95"/>
      <c r="H69" s="229">
        <v>271.826</v>
      </c>
      <c r="I69" s="229">
        <v>265.708</v>
      </c>
      <c r="J69" s="229">
        <v>244</v>
      </c>
      <c r="K69" s="96"/>
    </row>
    <row r="70" spans="1:11" s="106" customFormat="1" ht="11.25" customHeight="1">
      <c r="A70" s="100" t="s">
        <v>54</v>
      </c>
      <c r="B70" s="101"/>
      <c r="C70" s="102">
        <v>44156</v>
      </c>
      <c r="D70" s="102">
        <v>44864</v>
      </c>
      <c r="E70" s="102">
        <v>41500</v>
      </c>
      <c r="F70" s="103">
        <v>92.50178316690442</v>
      </c>
      <c r="G70" s="104"/>
      <c r="H70" s="230">
        <v>634.096</v>
      </c>
      <c r="I70" s="231">
        <v>657.509</v>
      </c>
      <c r="J70" s="231">
        <v>560</v>
      </c>
      <c r="K70" s="105">
        <v>85.16993683736648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11</v>
      </c>
      <c r="D72" s="94">
        <v>8</v>
      </c>
      <c r="E72" s="94">
        <v>5</v>
      </c>
      <c r="F72" s="95"/>
      <c r="G72" s="95"/>
      <c r="H72" s="229">
        <v>0.061</v>
      </c>
      <c r="I72" s="229">
        <v>0.029</v>
      </c>
      <c r="J72" s="229">
        <v>0.024</v>
      </c>
      <c r="K72" s="96"/>
    </row>
    <row r="73" spans="1:11" s="97" customFormat="1" ht="11.25" customHeight="1">
      <c r="A73" s="99" t="s">
        <v>56</v>
      </c>
      <c r="B73" s="93"/>
      <c r="C73" s="94">
        <v>1837</v>
      </c>
      <c r="D73" s="94">
        <v>2351</v>
      </c>
      <c r="E73" s="94">
        <v>2465</v>
      </c>
      <c r="F73" s="95"/>
      <c r="G73" s="95"/>
      <c r="H73" s="229">
        <v>22.361</v>
      </c>
      <c r="I73" s="229">
        <v>28.297</v>
      </c>
      <c r="J73" s="229">
        <v>26.53</v>
      </c>
      <c r="K73" s="96"/>
    </row>
    <row r="74" spans="1:11" s="97" customFormat="1" ht="11.25" customHeight="1">
      <c r="A74" s="99" t="s">
        <v>57</v>
      </c>
      <c r="B74" s="93"/>
      <c r="C74" s="94">
        <v>1783</v>
      </c>
      <c r="D74" s="94">
        <v>2575</v>
      </c>
      <c r="E74" s="94">
        <v>990</v>
      </c>
      <c r="F74" s="95"/>
      <c r="G74" s="95"/>
      <c r="H74" s="229">
        <v>22.283</v>
      </c>
      <c r="I74" s="229">
        <v>32.152</v>
      </c>
      <c r="J74" s="229">
        <v>12.229</v>
      </c>
      <c r="K74" s="96"/>
    </row>
    <row r="75" spans="1:11" s="97" customFormat="1" ht="11.25" customHeight="1">
      <c r="A75" s="99" t="s">
        <v>58</v>
      </c>
      <c r="B75" s="93"/>
      <c r="C75" s="94">
        <v>2182</v>
      </c>
      <c r="D75" s="94">
        <v>2067</v>
      </c>
      <c r="E75" s="94">
        <v>1873</v>
      </c>
      <c r="F75" s="95"/>
      <c r="G75" s="95"/>
      <c r="H75" s="229">
        <v>20.447</v>
      </c>
      <c r="I75" s="229">
        <v>21.935</v>
      </c>
      <c r="J75" s="229">
        <v>19.104</v>
      </c>
      <c r="K75" s="96"/>
    </row>
    <row r="76" spans="1:11" s="97" customFormat="1" ht="11.25" customHeight="1">
      <c r="A76" s="99" t="s">
        <v>59</v>
      </c>
      <c r="B76" s="93"/>
      <c r="C76" s="94">
        <v>198</v>
      </c>
      <c r="D76" s="94">
        <v>248</v>
      </c>
      <c r="E76" s="94">
        <v>189</v>
      </c>
      <c r="F76" s="95"/>
      <c r="G76" s="95"/>
      <c r="H76" s="229">
        <v>2.49</v>
      </c>
      <c r="I76" s="229">
        <v>2.34</v>
      </c>
      <c r="J76" s="229">
        <v>2.52</v>
      </c>
      <c r="K76" s="96"/>
    </row>
    <row r="77" spans="1:11" s="97" customFormat="1" ht="11.25" customHeight="1">
      <c r="A77" s="99" t="s">
        <v>60</v>
      </c>
      <c r="B77" s="93"/>
      <c r="C77" s="94">
        <v>362</v>
      </c>
      <c r="D77" s="94">
        <v>574</v>
      </c>
      <c r="E77" s="94">
        <v>682</v>
      </c>
      <c r="F77" s="95"/>
      <c r="G77" s="95"/>
      <c r="H77" s="229">
        <v>5.068</v>
      </c>
      <c r="I77" s="229">
        <v>8.036</v>
      </c>
      <c r="J77" s="229">
        <v>9.548</v>
      </c>
      <c r="K77" s="96"/>
    </row>
    <row r="78" spans="1:11" s="97" customFormat="1" ht="11.25" customHeight="1">
      <c r="A78" s="99" t="s">
        <v>61</v>
      </c>
      <c r="B78" s="93"/>
      <c r="C78" s="94">
        <v>256</v>
      </c>
      <c r="D78" s="94">
        <v>196</v>
      </c>
      <c r="E78" s="94">
        <v>177</v>
      </c>
      <c r="F78" s="95"/>
      <c r="G78" s="95"/>
      <c r="H78" s="229">
        <v>1.779</v>
      </c>
      <c r="I78" s="229">
        <v>1.846</v>
      </c>
      <c r="J78" s="229">
        <v>1.062</v>
      </c>
      <c r="K78" s="96"/>
    </row>
    <row r="79" spans="1:11" s="97" customFormat="1" ht="11.25" customHeight="1">
      <c r="A79" s="99" t="s">
        <v>62</v>
      </c>
      <c r="B79" s="93"/>
      <c r="C79" s="94">
        <v>4938</v>
      </c>
      <c r="D79" s="94">
        <v>7553</v>
      </c>
      <c r="E79" s="94">
        <v>2700</v>
      </c>
      <c r="F79" s="95"/>
      <c r="G79" s="95"/>
      <c r="H79" s="229">
        <v>61.374</v>
      </c>
      <c r="I79" s="229">
        <v>104.383</v>
      </c>
      <c r="J79" s="229">
        <v>36.45</v>
      </c>
      <c r="K79" s="96"/>
    </row>
    <row r="80" spans="1:11" s="106" customFormat="1" ht="11.25" customHeight="1">
      <c r="A80" s="107" t="s">
        <v>63</v>
      </c>
      <c r="B80" s="101"/>
      <c r="C80" s="102">
        <v>11567</v>
      </c>
      <c r="D80" s="102">
        <v>15572</v>
      </c>
      <c r="E80" s="102">
        <v>9081</v>
      </c>
      <c r="F80" s="103">
        <v>58.31620857950167</v>
      </c>
      <c r="G80" s="104"/>
      <c r="H80" s="230">
        <v>135.863</v>
      </c>
      <c r="I80" s="231">
        <v>199.018</v>
      </c>
      <c r="J80" s="231">
        <v>107.467</v>
      </c>
      <c r="K80" s="105">
        <v>53.998633289451206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429</v>
      </c>
      <c r="D82" s="94">
        <v>405</v>
      </c>
      <c r="E82" s="94">
        <v>405</v>
      </c>
      <c r="F82" s="95"/>
      <c r="G82" s="95"/>
      <c r="H82" s="229">
        <v>1.195</v>
      </c>
      <c r="I82" s="229">
        <v>1.096</v>
      </c>
      <c r="J82" s="229">
        <v>1.1</v>
      </c>
      <c r="K82" s="96"/>
    </row>
    <row r="83" spans="1:11" s="97" customFormat="1" ht="11.25" customHeight="1">
      <c r="A83" s="99" t="s">
        <v>65</v>
      </c>
      <c r="B83" s="93"/>
      <c r="C83" s="94">
        <v>284</v>
      </c>
      <c r="D83" s="94">
        <v>257</v>
      </c>
      <c r="E83" s="94">
        <v>257</v>
      </c>
      <c r="F83" s="95"/>
      <c r="G83" s="95"/>
      <c r="H83" s="229">
        <v>0.644</v>
      </c>
      <c r="I83" s="229">
        <v>0.574</v>
      </c>
      <c r="J83" s="229">
        <v>0.574</v>
      </c>
      <c r="K83" s="96"/>
    </row>
    <row r="84" spans="1:11" s="106" customFormat="1" ht="11.25" customHeight="1">
      <c r="A84" s="100" t="s">
        <v>66</v>
      </c>
      <c r="B84" s="101"/>
      <c r="C84" s="102">
        <v>713</v>
      </c>
      <c r="D84" s="102">
        <v>662</v>
      </c>
      <c r="E84" s="102">
        <v>662</v>
      </c>
      <c r="F84" s="103">
        <v>100</v>
      </c>
      <c r="G84" s="104"/>
      <c r="H84" s="230">
        <v>1.839</v>
      </c>
      <c r="I84" s="231">
        <v>1.67</v>
      </c>
      <c r="J84" s="231">
        <v>1.674</v>
      </c>
      <c r="K84" s="105">
        <v>100.23952095808384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322373</v>
      </c>
      <c r="D87" s="117">
        <v>356825</v>
      </c>
      <c r="E87" s="117">
        <v>347720</v>
      </c>
      <c r="F87" s="118">
        <f>IF(D87&gt;0,100*E87/D87,0)</f>
        <v>97.44832901282142</v>
      </c>
      <c r="G87" s="104"/>
      <c r="H87" s="234">
        <v>3842.5190000000002</v>
      </c>
      <c r="I87" s="235">
        <v>4184.459</v>
      </c>
      <c r="J87" s="235">
        <v>4069.2480000000005</v>
      </c>
      <c r="K87" s="118">
        <f>IF(I87&gt;0,100*J87/I87,0)</f>
        <v>97.24669306115798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77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6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>
        <v>5</v>
      </c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25</v>
      </c>
      <c r="D24" s="102">
        <v>12</v>
      </c>
      <c r="E24" s="102">
        <v>20</v>
      </c>
      <c r="F24" s="103">
        <v>166.66666666666666</v>
      </c>
      <c r="G24" s="104"/>
      <c r="H24" s="230">
        <v>0.12</v>
      </c>
      <c r="I24" s="231">
        <v>0.089</v>
      </c>
      <c r="J24" s="231">
        <v>0.15</v>
      </c>
      <c r="K24" s="105">
        <v>168.53932584269663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/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852</v>
      </c>
      <c r="D28" s="94">
        <v>500</v>
      </c>
      <c r="E28" s="94">
        <v>596</v>
      </c>
      <c r="F28" s="95"/>
      <c r="G28" s="95"/>
      <c r="H28" s="229">
        <v>3.929</v>
      </c>
      <c r="I28" s="229">
        <v>2.128</v>
      </c>
      <c r="J28" s="229">
        <v>2.687</v>
      </c>
      <c r="K28" s="96"/>
    </row>
    <row r="29" spans="1:11" s="97" customFormat="1" ht="11.25" customHeight="1">
      <c r="A29" s="99" t="s">
        <v>21</v>
      </c>
      <c r="B29" s="93"/>
      <c r="C29" s="94">
        <v>297</v>
      </c>
      <c r="D29" s="94">
        <v>217</v>
      </c>
      <c r="E29" s="94">
        <v>43</v>
      </c>
      <c r="F29" s="95"/>
      <c r="G29" s="95"/>
      <c r="H29" s="229">
        <v>1.395</v>
      </c>
      <c r="I29" s="229">
        <v>1.019</v>
      </c>
      <c r="J29" s="229">
        <v>0.098</v>
      </c>
      <c r="K29" s="96"/>
    </row>
    <row r="30" spans="1:11" s="97" customFormat="1" ht="11.25" customHeight="1">
      <c r="A30" s="99" t="s">
        <v>22</v>
      </c>
      <c r="B30" s="93"/>
      <c r="C30" s="94">
        <v>536</v>
      </c>
      <c r="D30" s="94">
        <v>298</v>
      </c>
      <c r="E30" s="94">
        <v>214</v>
      </c>
      <c r="F30" s="95"/>
      <c r="G30" s="95"/>
      <c r="H30" s="229">
        <v>3.216</v>
      </c>
      <c r="I30" s="229">
        <v>1.753</v>
      </c>
      <c r="J30" s="229">
        <v>1.344</v>
      </c>
      <c r="K30" s="96"/>
    </row>
    <row r="31" spans="1:11" s="106" customFormat="1" ht="11.25" customHeight="1">
      <c r="A31" s="107" t="s">
        <v>23</v>
      </c>
      <c r="B31" s="101"/>
      <c r="C31" s="102">
        <v>1685</v>
      </c>
      <c r="D31" s="102">
        <v>1015</v>
      </c>
      <c r="E31" s="102">
        <v>853</v>
      </c>
      <c r="F31" s="103">
        <v>84.03940886699507</v>
      </c>
      <c r="G31" s="104"/>
      <c r="H31" s="230">
        <v>8.54</v>
      </c>
      <c r="I31" s="231">
        <v>4.9</v>
      </c>
      <c r="J31" s="231">
        <v>4.129</v>
      </c>
      <c r="K31" s="105">
        <v>84.26530612244896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>
        <v>681</v>
      </c>
      <c r="D34" s="94">
        <v>680</v>
      </c>
      <c r="E34" s="94">
        <v>612</v>
      </c>
      <c r="F34" s="95"/>
      <c r="G34" s="95"/>
      <c r="H34" s="229">
        <v>1.933</v>
      </c>
      <c r="I34" s="229">
        <v>3.008</v>
      </c>
      <c r="J34" s="229">
        <v>2.707</v>
      </c>
      <c r="K34" s="96"/>
    </row>
    <row r="35" spans="1:11" s="97" customFormat="1" ht="11.25" customHeight="1">
      <c r="A35" s="99" t="s">
        <v>26</v>
      </c>
      <c r="B35" s="93"/>
      <c r="C35" s="94">
        <v>385</v>
      </c>
      <c r="D35" s="94">
        <v>531</v>
      </c>
      <c r="E35" s="94">
        <v>900</v>
      </c>
      <c r="F35" s="95"/>
      <c r="G35" s="95"/>
      <c r="H35" s="229">
        <v>2.102</v>
      </c>
      <c r="I35" s="229">
        <v>3.508</v>
      </c>
      <c r="J35" s="229">
        <v>4.5</v>
      </c>
      <c r="K35" s="96"/>
    </row>
    <row r="36" spans="1:11" s="97" customFormat="1" ht="11.25" customHeight="1">
      <c r="A36" s="99" t="s">
        <v>27</v>
      </c>
      <c r="B36" s="93"/>
      <c r="C36" s="94">
        <v>26</v>
      </c>
      <c r="D36" s="94">
        <v>56</v>
      </c>
      <c r="E36" s="94">
        <v>12</v>
      </c>
      <c r="F36" s="95"/>
      <c r="G36" s="95"/>
      <c r="H36" s="229">
        <v>0.06</v>
      </c>
      <c r="I36" s="229">
        <v>0.138</v>
      </c>
      <c r="J36" s="229">
        <v>0.035</v>
      </c>
      <c r="K36" s="96"/>
    </row>
    <row r="37" spans="1:11" s="106" customFormat="1" ht="11.25" customHeight="1">
      <c r="A37" s="100" t="s">
        <v>28</v>
      </c>
      <c r="B37" s="101"/>
      <c r="C37" s="102">
        <v>1092</v>
      </c>
      <c r="D37" s="102">
        <v>1267</v>
      </c>
      <c r="E37" s="102">
        <v>1524</v>
      </c>
      <c r="F37" s="103">
        <v>120.28413575374901</v>
      </c>
      <c r="G37" s="104"/>
      <c r="H37" s="230">
        <v>4.095</v>
      </c>
      <c r="I37" s="231">
        <v>6.654</v>
      </c>
      <c r="J37" s="231">
        <v>7.242</v>
      </c>
      <c r="K37" s="105">
        <v>108.83678990081155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/>
      <c r="I39" s="231"/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>
        <v>56</v>
      </c>
      <c r="D43" s="94">
        <v>10</v>
      </c>
      <c r="E43" s="94">
        <v>9</v>
      </c>
      <c r="F43" s="95"/>
      <c r="G43" s="95"/>
      <c r="H43" s="229">
        <v>0.504</v>
      </c>
      <c r="I43" s="229">
        <v>0.08</v>
      </c>
      <c r="J43" s="229">
        <v>0.072</v>
      </c>
      <c r="K43" s="96"/>
    </row>
    <row r="44" spans="1:11" s="97" customFormat="1" ht="11.25" customHeight="1">
      <c r="A44" s="99" t="s">
        <v>33</v>
      </c>
      <c r="B44" s="93"/>
      <c r="C44" s="94"/>
      <c r="D44" s="94">
        <v>4</v>
      </c>
      <c r="E44" s="94">
        <v>3</v>
      </c>
      <c r="F44" s="95"/>
      <c r="G44" s="95"/>
      <c r="H44" s="229"/>
      <c r="I44" s="229">
        <v>0.03</v>
      </c>
      <c r="J44" s="229">
        <v>0.015</v>
      </c>
      <c r="K44" s="96"/>
    </row>
    <row r="45" spans="1:11" s="97" customFormat="1" ht="11.25" customHeight="1">
      <c r="A45" s="99" t="s">
        <v>34</v>
      </c>
      <c r="B45" s="93"/>
      <c r="C45" s="94">
        <v>40</v>
      </c>
      <c r="D45" s="94">
        <v>46</v>
      </c>
      <c r="E45" s="94"/>
      <c r="F45" s="95"/>
      <c r="G45" s="95"/>
      <c r="H45" s="229">
        <v>0.277</v>
      </c>
      <c r="I45" s="229">
        <v>0.242</v>
      </c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>
        <v>3</v>
      </c>
      <c r="D47" s="94"/>
      <c r="E47" s="94">
        <v>2</v>
      </c>
      <c r="F47" s="95"/>
      <c r="G47" s="95"/>
      <c r="H47" s="229">
        <v>0.024</v>
      </c>
      <c r="I47" s="229"/>
      <c r="J47" s="229">
        <v>0.016</v>
      </c>
      <c r="K47" s="96"/>
    </row>
    <row r="48" spans="1:11" s="97" customFormat="1" ht="11.25" customHeight="1">
      <c r="A48" s="99" t="s">
        <v>37</v>
      </c>
      <c r="B48" s="93"/>
      <c r="C48" s="94">
        <v>83</v>
      </c>
      <c r="D48" s="94">
        <v>90</v>
      </c>
      <c r="E48" s="94">
        <v>51</v>
      </c>
      <c r="F48" s="95"/>
      <c r="G48" s="95"/>
      <c r="H48" s="229">
        <v>0.415</v>
      </c>
      <c r="I48" s="229">
        <v>0.272</v>
      </c>
      <c r="J48" s="229">
        <v>0.255</v>
      </c>
      <c r="K48" s="96"/>
    </row>
    <row r="49" spans="1:11" s="97" customFormat="1" ht="11.25" customHeight="1">
      <c r="A49" s="99" t="s">
        <v>38</v>
      </c>
      <c r="B49" s="93"/>
      <c r="C49" s="94">
        <v>54</v>
      </c>
      <c r="D49" s="94">
        <v>46</v>
      </c>
      <c r="E49" s="94">
        <v>39</v>
      </c>
      <c r="F49" s="95"/>
      <c r="G49" s="95"/>
      <c r="H49" s="229">
        <v>0.405</v>
      </c>
      <c r="I49" s="229">
        <v>0.391</v>
      </c>
      <c r="J49" s="229">
        <v>0.332</v>
      </c>
      <c r="K49" s="96"/>
    </row>
    <row r="50" spans="1:11" s="106" customFormat="1" ht="11.25" customHeight="1">
      <c r="A50" s="107" t="s">
        <v>39</v>
      </c>
      <c r="B50" s="101"/>
      <c r="C50" s="102">
        <v>236</v>
      </c>
      <c r="D50" s="102">
        <v>196</v>
      </c>
      <c r="E50" s="102">
        <v>104</v>
      </c>
      <c r="F50" s="103">
        <v>53.06122448979592</v>
      </c>
      <c r="G50" s="104"/>
      <c r="H50" s="230">
        <v>1.625</v>
      </c>
      <c r="I50" s="231">
        <v>1.0150000000000001</v>
      </c>
      <c r="J50" s="231">
        <v>0.69</v>
      </c>
      <c r="K50" s="105">
        <v>67.98029556650245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36</v>
      </c>
      <c r="D52" s="102">
        <v>38</v>
      </c>
      <c r="E52" s="102">
        <v>38</v>
      </c>
      <c r="F52" s="103">
        <v>100</v>
      </c>
      <c r="G52" s="104"/>
      <c r="H52" s="230">
        <v>0.097</v>
      </c>
      <c r="I52" s="231">
        <v>0.179</v>
      </c>
      <c r="J52" s="231">
        <v>0.179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58</v>
      </c>
      <c r="D54" s="94">
        <v>37</v>
      </c>
      <c r="E54" s="94">
        <v>65</v>
      </c>
      <c r="F54" s="95"/>
      <c r="G54" s="95"/>
      <c r="H54" s="229">
        <v>0.284</v>
      </c>
      <c r="I54" s="229">
        <v>0.222</v>
      </c>
      <c r="J54" s="229">
        <v>0.377</v>
      </c>
      <c r="K54" s="96"/>
    </row>
    <row r="55" spans="1:11" s="97" customFormat="1" ht="11.25" customHeight="1">
      <c r="A55" s="99" t="s">
        <v>42</v>
      </c>
      <c r="B55" s="93"/>
      <c r="C55" s="94">
        <v>143</v>
      </c>
      <c r="D55" s="94">
        <v>181</v>
      </c>
      <c r="E55" s="94">
        <v>41</v>
      </c>
      <c r="F55" s="95"/>
      <c r="G55" s="95"/>
      <c r="H55" s="229">
        <v>0.603</v>
      </c>
      <c r="I55" s="229">
        <v>0.766</v>
      </c>
      <c r="J55" s="229">
        <v>0.185</v>
      </c>
      <c r="K55" s="96"/>
    </row>
    <row r="56" spans="1:11" s="97" customFormat="1" ht="11.25" customHeight="1">
      <c r="A56" s="99" t="s">
        <v>43</v>
      </c>
      <c r="B56" s="93"/>
      <c r="C56" s="94">
        <v>14</v>
      </c>
      <c r="D56" s="94">
        <v>42</v>
      </c>
      <c r="E56" s="94">
        <v>14</v>
      </c>
      <c r="F56" s="95"/>
      <c r="G56" s="95"/>
      <c r="H56" s="229">
        <v>0.056</v>
      </c>
      <c r="I56" s="229">
        <v>0.15</v>
      </c>
      <c r="J56" s="229">
        <v>0.068</v>
      </c>
      <c r="K56" s="96"/>
    </row>
    <row r="57" spans="1:11" s="97" customFormat="1" ht="11.25" customHeight="1">
      <c r="A57" s="99" t="s">
        <v>44</v>
      </c>
      <c r="B57" s="93"/>
      <c r="C57" s="94">
        <v>20</v>
      </c>
      <c r="D57" s="94">
        <v>32</v>
      </c>
      <c r="E57" s="94">
        <v>43</v>
      </c>
      <c r="F57" s="95"/>
      <c r="G57" s="95"/>
      <c r="H57" s="229">
        <v>0.04</v>
      </c>
      <c r="I57" s="229">
        <v>0.064</v>
      </c>
      <c r="J57" s="229">
        <v>0.086</v>
      </c>
      <c r="K57" s="96"/>
    </row>
    <row r="58" spans="1:11" s="97" customFormat="1" ht="11.25" customHeight="1">
      <c r="A58" s="99" t="s">
        <v>45</v>
      </c>
      <c r="B58" s="93"/>
      <c r="C58" s="94">
        <v>23</v>
      </c>
      <c r="D58" s="94">
        <v>10</v>
      </c>
      <c r="E58" s="94">
        <v>50</v>
      </c>
      <c r="F58" s="95"/>
      <c r="G58" s="95"/>
      <c r="H58" s="229">
        <v>0.102</v>
      </c>
      <c r="I58" s="229">
        <v>0.032</v>
      </c>
      <c r="J58" s="229">
        <v>0.112</v>
      </c>
      <c r="K58" s="96"/>
    </row>
    <row r="59" spans="1:11" s="106" customFormat="1" ht="11.25" customHeight="1">
      <c r="A59" s="100" t="s">
        <v>46</v>
      </c>
      <c r="B59" s="101"/>
      <c r="C59" s="102">
        <v>258</v>
      </c>
      <c r="D59" s="102">
        <v>302</v>
      </c>
      <c r="E59" s="102">
        <v>213</v>
      </c>
      <c r="F59" s="103">
        <v>70.52980132450331</v>
      </c>
      <c r="G59" s="104"/>
      <c r="H59" s="230">
        <v>1.0850000000000002</v>
      </c>
      <c r="I59" s="231">
        <v>1.234</v>
      </c>
      <c r="J59" s="231">
        <v>0.8280000000000001</v>
      </c>
      <c r="K59" s="105">
        <v>67.09886547811995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17</v>
      </c>
      <c r="D61" s="94">
        <v>18</v>
      </c>
      <c r="E61" s="94"/>
      <c r="F61" s="95"/>
      <c r="G61" s="95"/>
      <c r="H61" s="229">
        <v>0.098</v>
      </c>
      <c r="I61" s="229">
        <v>0.084</v>
      </c>
      <c r="J61" s="229"/>
      <c r="K61" s="96"/>
    </row>
    <row r="62" spans="1:11" s="97" customFormat="1" ht="11.25" customHeight="1">
      <c r="A62" s="99" t="s">
        <v>48</v>
      </c>
      <c r="B62" s="93"/>
      <c r="C62" s="94">
        <v>62</v>
      </c>
      <c r="D62" s="94">
        <v>27</v>
      </c>
      <c r="E62" s="94">
        <v>25</v>
      </c>
      <c r="F62" s="95"/>
      <c r="G62" s="95"/>
      <c r="H62" s="229">
        <v>0.124</v>
      </c>
      <c r="I62" s="229">
        <v>0.072</v>
      </c>
      <c r="J62" s="229">
        <v>0.104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/>
      <c r="I63" s="229"/>
      <c r="J63" s="229"/>
      <c r="K63" s="96"/>
    </row>
    <row r="64" spans="1:11" s="106" customFormat="1" ht="11.25" customHeight="1">
      <c r="A64" s="100" t="s">
        <v>50</v>
      </c>
      <c r="B64" s="101"/>
      <c r="C64" s="102">
        <v>79</v>
      </c>
      <c r="D64" s="102">
        <v>45</v>
      </c>
      <c r="E64" s="102">
        <v>25</v>
      </c>
      <c r="F64" s="103">
        <v>55.55555555555556</v>
      </c>
      <c r="G64" s="104"/>
      <c r="H64" s="230">
        <v>0.222</v>
      </c>
      <c r="I64" s="231">
        <v>0.156</v>
      </c>
      <c r="J64" s="231">
        <v>0.104</v>
      </c>
      <c r="K64" s="105">
        <v>66.66666666666667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25</v>
      </c>
      <c r="D66" s="102">
        <v>26</v>
      </c>
      <c r="E66" s="102">
        <v>25</v>
      </c>
      <c r="F66" s="103">
        <v>96.15384615384616</v>
      </c>
      <c r="G66" s="104"/>
      <c r="H66" s="230">
        <v>0.049</v>
      </c>
      <c r="I66" s="231">
        <v>0.054</v>
      </c>
      <c r="J66" s="231">
        <v>0.31</v>
      </c>
      <c r="K66" s="105">
        <v>574.0740740740741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>
        <v>26</v>
      </c>
      <c r="E69" s="94"/>
      <c r="F69" s="95"/>
      <c r="G69" s="95"/>
      <c r="H69" s="229"/>
      <c r="I69" s="229">
        <v>0.06</v>
      </c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>
        <v>26</v>
      </c>
      <c r="E70" s="102"/>
      <c r="F70" s="103"/>
      <c r="G70" s="104"/>
      <c r="H70" s="230"/>
      <c r="I70" s="231">
        <v>0.06</v>
      </c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3</v>
      </c>
      <c r="D72" s="94">
        <v>3</v>
      </c>
      <c r="E72" s="94">
        <v>10</v>
      </c>
      <c r="F72" s="95"/>
      <c r="G72" s="95"/>
      <c r="H72" s="229">
        <v>0.008</v>
      </c>
      <c r="I72" s="229">
        <v>0.006</v>
      </c>
      <c r="J72" s="229">
        <v>0.008</v>
      </c>
      <c r="K72" s="96"/>
    </row>
    <row r="73" spans="1:11" s="97" customFormat="1" ht="11.25" customHeight="1">
      <c r="A73" s="99" t="s">
        <v>56</v>
      </c>
      <c r="B73" s="93"/>
      <c r="C73" s="94">
        <v>2084</v>
      </c>
      <c r="D73" s="94">
        <v>3045</v>
      </c>
      <c r="E73" s="94">
        <v>2450</v>
      </c>
      <c r="F73" s="95"/>
      <c r="G73" s="95"/>
      <c r="H73" s="229">
        <v>7.46</v>
      </c>
      <c r="I73" s="229">
        <v>7.796</v>
      </c>
      <c r="J73" s="229">
        <v>8.575</v>
      </c>
      <c r="K73" s="96"/>
    </row>
    <row r="74" spans="1:11" s="97" customFormat="1" ht="11.25" customHeight="1">
      <c r="A74" s="99" t="s">
        <v>57</v>
      </c>
      <c r="B74" s="93"/>
      <c r="C74" s="94">
        <v>51</v>
      </c>
      <c r="D74" s="94">
        <v>103</v>
      </c>
      <c r="E74" s="94">
        <v>78</v>
      </c>
      <c r="F74" s="95"/>
      <c r="G74" s="95"/>
      <c r="H74" s="229">
        <v>0.357</v>
      </c>
      <c r="I74" s="229">
        <v>0.541</v>
      </c>
      <c r="J74" s="229">
        <v>0.546</v>
      </c>
      <c r="K74" s="96"/>
    </row>
    <row r="75" spans="1:11" s="97" customFormat="1" ht="11.25" customHeight="1">
      <c r="A75" s="99" t="s">
        <v>58</v>
      </c>
      <c r="B75" s="93"/>
      <c r="C75" s="94">
        <v>45</v>
      </c>
      <c r="D75" s="94">
        <v>40</v>
      </c>
      <c r="E75" s="94">
        <v>24</v>
      </c>
      <c r="F75" s="95"/>
      <c r="G75" s="95"/>
      <c r="H75" s="229">
        <v>0.258</v>
      </c>
      <c r="I75" s="229">
        <v>0.181</v>
      </c>
      <c r="J75" s="229">
        <v>0.111</v>
      </c>
      <c r="K75" s="96"/>
    </row>
    <row r="76" spans="1:11" s="97" customFormat="1" ht="11.25" customHeight="1">
      <c r="A76" s="99" t="s">
        <v>59</v>
      </c>
      <c r="B76" s="93"/>
      <c r="C76" s="94">
        <v>2</v>
      </c>
      <c r="D76" s="94">
        <v>3</v>
      </c>
      <c r="E76" s="94">
        <v>2</v>
      </c>
      <c r="F76" s="95"/>
      <c r="G76" s="95"/>
      <c r="H76" s="229">
        <v>0.004</v>
      </c>
      <c r="I76" s="229">
        <v>0.003</v>
      </c>
      <c r="J76" s="229">
        <v>0.002</v>
      </c>
      <c r="K76" s="96"/>
    </row>
    <row r="77" spans="1:11" s="97" customFormat="1" ht="11.25" customHeight="1">
      <c r="A77" s="99" t="s">
        <v>60</v>
      </c>
      <c r="B77" s="93"/>
      <c r="C77" s="94"/>
      <c r="D77" s="94">
        <v>11</v>
      </c>
      <c r="E77" s="94">
        <v>19</v>
      </c>
      <c r="F77" s="95"/>
      <c r="G77" s="95"/>
      <c r="H77" s="229"/>
      <c r="I77" s="229">
        <v>0.034</v>
      </c>
      <c r="J77" s="229">
        <v>0.057</v>
      </c>
      <c r="K77" s="96"/>
    </row>
    <row r="78" spans="1:11" s="97" customFormat="1" ht="11.25" customHeight="1">
      <c r="A78" s="99" t="s">
        <v>61</v>
      </c>
      <c r="B78" s="93"/>
      <c r="C78" s="94">
        <v>8</v>
      </c>
      <c r="D78" s="94">
        <v>3</v>
      </c>
      <c r="E78" s="94">
        <v>8</v>
      </c>
      <c r="F78" s="95"/>
      <c r="G78" s="95"/>
      <c r="H78" s="229">
        <v>0.055</v>
      </c>
      <c r="I78" s="229">
        <v>0.023</v>
      </c>
      <c r="J78" s="229">
        <v>0.056</v>
      </c>
      <c r="K78" s="96"/>
    </row>
    <row r="79" spans="1:11" s="97" customFormat="1" ht="11.25" customHeight="1">
      <c r="A79" s="99" t="s">
        <v>62</v>
      </c>
      <c r="B79" s="93"/>
      <c r="C79" s="94">
        <v>338</v>
      </c>
      <c r="D79" s="94">
        <v>420</v>
      </c>
      <c r="E79" s="94">
        <v>300</v>
      </c>
      <c r="F79" s="95"/>
      <c r="G79" s="95"/>
      <c r="H79" s="229">
        <v>1.614</v>
      </c>
      <c r="I79" s="229">
        <v>2.216</v>
      </c>
      <c r="J79" s="229">
        <v>1.8</v>
      </c>
      <c r="K79" s="96"/>
    </row>
    <row r="80" spans="1:11" s="106" customFormat="1" ht="11.25" customHeight="1">
      <c r="A80" s="107" t="s">
        <v>63</v>
      </c>
      <c r="B80" s="101"/>
      <c r="C80" s="102">
        <v>2531</v>
      </c>
      <c r="D80" s="102">
        <v>3628</v>
      </c>
      <c r="E80" s="102">
        <v>2891</v>
      </c>
      <c r="F80" s="103">
        <v>79.68577728776185</v>
      </c>
      <c r="G80" s="104"/>
      <c r="H80" s="230">
        <v>9.756</v>
      </c>
      <c r="I80" s="231">
        <v>10.8</v>
      </c>
      <c r="J80" s="231">
        <v>11.155</v>
      </c>
      <c r="K80" s="105">
        <v>103.28703703703702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5967</v>
      </c>
      <c r="D87" s="117">
        <v>6560</v>
      </c>
      <c r="E87" s="117">
        <f>E24+E31+E37+E50++E52+E64+E66+E80</f>
        <v>5480</v>
      </c>
      <c r="F87" s="118">
        <f>IF(D87&gt;0,100*E87/D87,0)</f>
        <v>83.53658536585365</v>
      </c>
      <c r="G87" s="104"/>
      <c r="H87" s="234">
        <v>25.589</v>
      </c>
      <c r="I87" s="235">
        <v>25.141000000000005</v>
      </c>
      <c r="J87" s="235">
        <v>24.787</v>
      </c>
      <c r="K87" s="118">
        <f>IF(I87&gt;0,100*J87/I87,0)</f>
        <v>98.59194145022073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SheetLayoutView="100" zoomScalePageLayoutView="0" workbookViewId="0" topLeftCell="A1">
      <selection activeCell="I26" sqref="I26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78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9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2004</v>
      </c>
      <c r="D24" s="102">
        <v>2155</v>
      </c>
      <c r="E24" s="102">
        <v>1925</v>
      </c>
      <c r="F24" s="103">
        <v>89.32714617169374</v>
      </c>
      <c r="G24" s="104"/>
      <c r="H24" s="230">
        <v>11.264</v>
      </c>
      <c r="I24" s="231">
        <v>11.587</v>
      </c>
      <c r="J24" s="231">
        <v>12.212</v>
      </c>
      <c r="K24" s="105">
        <v>105.39397600759473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/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2882</v>
      </c>
      <c r="D28" s="94">
        <v>2858</v>
      </c>
      <c r="E28" s="94">
        <v>2612</v>
      </c>
      <c r="F28" s="95"/>
      <c r="G28" s="95"/>
      <c r="H28" s="229">
        <v>16.225</v>
      </c>
      <c r="I28" s="229">
        <v>18.577</v>
      </c>
      <c r="J28" s="229">
        <v>14.627</v>
      </c>
      <c r="K28" s="96"/>
    </row>
    <row r="29" spans="1:11" s="97" customFormat="1" ht="11.25" customHeight="1">
      <c r="A29" s="99" t="s">
        <v>21</v>
      </c>
      <c r="B29" s="93"/>
      <c r="C29" s="94">
        <v>48</v>
      </c>
      <c r="D29" s="94">
        <v>48</v>
      </c>
      <c r="E29" s="94">
        <v>48</v>
      </c>
      <c r="F29" s="95"/>
      <c r="G29" s="95"/>
      <c r="H29" s="229">
        <v>0.144</v>
      </c>
      <c r="I29" s="229">
        <v>0.1</v>
      </c>
      <c r="J29" s="229">
        <v>0.144</v>
      </c>
      <c r="K29" s="96"/>
    </row>
    <row r="30" spans="1:11" s="97" customFormat="1" ht="11.25" customHeight="1">
      <c r="A30" s="99" t="s">
        <v>22</v>
      </c>
      <c r="B30" s="93"/>
      <c r="C30" s="94">
        <v>2195</v>
      </c>
      <c r="D30" s="94">
        <v>2002</v>
      </c>
      <c r="E30" s="94">
        <v>1757</v>
      </c>
      <c r="F30" s="95"/>
      <c r="G30" s="95"/>
      <c r="H30" s="229">
        <v>12.788</v>
      </c>
      <c r="I30" s="229">
        <v>11.663</v>
      </c>
      <c r="J30" s="229">
        <v>9.379</v>
      </c>
      <c r="K30" s="96"/>
    </row>
    <row r="31" spans="1:11" s="106" customFormat="1" ht="11.25" customHeight="1">
      <c r="A31" s="107" t="s">
        <v>23</v>
      </c>
      <c r="B31" s="101"/>
      <c r="C31" s="102">
        <v>5125</v>
      </c>
      <c r="D31" s="102">
        <v>4908</v>
      </c>
      <c r="E31" s="102">
        <v>4417</v>
      </c>
      <c r="F31" s="103">
        <v>89.9959250203749</v>
      </c>
      <c r="G31" s="104"/>
      <c r="H31" s="230">
        <v>29.157</v>
      </c>
      <c r="I31" s="231">
        <v>30.340000000000003</v>
      </c>
      <c r="J31" s="231">
        <v>24.15</v>
      </c>
      <c r="K31" s="105">
        <v>79.59789057350032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>
        <v>1069</v>
      </c>
      <c r="D34" s="94">
        <v>1088</v>
      </c>
      <c r="E34" s="94">
        <v>1083</v>
      </c>
      <c r="F34" s="95"/>
      <c r="G34" s="95"/>
      <c r="H34" s="229">
        <v>6.037</v>
      </c>
      <c r="I34" s="229">
        <v>6.026</v>
      </c>
      <c r="J34" s="229">
        <v>6.01</v>
      </c>
      <c r="K34" s="96"/>
    </row>
    <row r="35" spans="1:11" s="97" customFormat="1" ht="11.25" customHeight="1">
      <c r="A35" s="99" t="s">
        <v>26</v>
      </c>
      <c r="B35" s="93"/>
      <c r="C35" s="94">
        <v>22</v>
      </c>
      <c r="D35" s="94">
        <v>36</v>
      </c>
      <c r="E35" s="94">
        <v>36</v>
      </c>
      <c r="F35" s="95"/>
      <c r="G35" s="95"/>
      <c r="H35" s="229">
        <v>0.17</v>
      </c>
      <c r="I35" s="229">
        <v>0.278</v>
      </c>
      <c r="J35" s="229"/>
      <c r="K35" s="96"/>
    </row>
    <row r="36" spans="1:11" s="97" customFormat="1" ht="11.25" customHeight="1">
      <c r="A36" s="99" t="s">
        <v>27</v>
      </c>
      <c r="B36" s="93"/>
      <c r="C36" s="94">
        <v>19847</v>
      </c>
      <c r="D36" s="94">
        <v>19783</v>
      </c>
      <c r="E36" s="94">
        <v>19874</v>
      </c>
      <c r="F36" s="95"/>
      <c r="G36" s="95"/>
      <c r="H36" s="229">
        <v>140.358</v>
      </c>
      <c r="I36" s="229">
        <v>143.981</v>
      </c>
      <c r="J36" s="229">
        <v>138</v>
      </c>
      <c r="K36" s="96"/>
    </row>
    <row r="37" spans="1:11" s="106" customFormat="1" ht="11.25" customHeight="1">
      <c r="A37" s="100" t="s">
        <v>28</v>
      </c>
      <c r="B37" s="101"/>
      <c r="C37" s="102">
        <v>20938</v>
      </c>
      <c r="D37" s="102">
        <v>20907</v>
      </c>
      <c r="E37" s="102">
        <v>20993</v>
      </c>
      <c r="F37" s="103">
        <v>100.41134548237433</v>
      </c>
      <c r="G37" s="104"/>
      <c r="H37" s="230">
        <v>146.565</v>
      </c>
      <c r="I37" s="231">
        <v>150.285</v>
      </c>
      <c r="J37" s="231">
        <v>144.01</v>
      </c>
      <c r="K37" s="105">
        <v>95.82459992680573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36</v>
      </c>
      <c r="D39" s="102">
        <v>35</v>
      </c>
      <c r="E39" s="102">
        <v>35</v>
      </c>
      <c r="F39" s="103">
        <v>100</v>
      </c>
      <c r="G39" s="104"/>
      <c r="H39" s="230">
        <v>0.07</v>
      </c>
      <c r="I39" s="231">
        <v>0.102</v>
      </c>
      <c r="J39" s="231">
        <v>0.092</v>
      </c>
      <c r="K39" s="105">
        <v>90.19607843137254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/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97</v>
      </c>
      <c r="D54" s="94">
        <v>90</v>
      </c>
      <c r="E54" s="94">
        <v>100</v>
      </c>
      <c r="F54" s="95"/>
      <c r="G54" s="95"/>
      <c r="H54" s="229">
        <v>0.64</v>
      </c>
      <c r="I54" s="229">
        <v>0.585</v>
      </c>
      <c r="J54" s="229">
        <v>0.6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/>
      <c r="J58" s="229"/>
      <c r="K58" s="96"/>
    </row>
    <row r="59" spans="1:11" s="106" customFormat="1" ht="11.25" customHeight="1">
      <c r="A59" s="100" t="s">
        <v>46</v>
      </c>
      <c r="B59" s="101"/>
      <c r="C59" s="102">
        <v>97</v>
      </c>
      <c r="D59" s="102">
        <v>90</v>
      </c>
      <c r="E59" s="102">
        <v>100</v>
      </c>
      <c r="F59" s="103">
        <v>111.11111111111111</v>
      </c>
      <c r="G59" s="104"/>
      <c r="H59" s="230">
        <v>0.64</v>
      </c>
      <c r="I59" s="231">
        <v>0.585</v>
      </c>
      <c r="J59" s="231">
        <v>0.6</v>
      </c>
      <c r="K59" s="105">
        <v>102.56410256410257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415</v>
      </c>
      <c r="D61" s="94">
        <v>421</v>
      </c>
      <c r="E61" s="94">
        <v>415</v>
      </c>
      <c r="F61" s="95"/>
      <c r="G61" s="95"/>
      <c r="H61" s="229">
        <v>1.66</v>
      </c>
      <c r="I61" s="229">
        <v>1.263</v>
      </c>
      <c r="J61" s="229">
        <v>1.494</v>
      </c>
      <c r="K61" s="96"/>
    </row>
    <row r="62" spans="1:11" s="97" customFormat="1" ht="11.25" customHeight="1">
      <c r="A62" s="99" t="s">
        <v>48</v>
      </c>
      <c r="B62" s="93"/>
      <c r="C62" s="94">
        <v>153</v>
      </c>
      <c r="D62" s="94">
        <v>153</v>
      </c>
      <c r="E62" s="94">
        <v>153</v>
      </c>
      <c r="F62" s="95"/>
      <c r="G62" s="95"/>
      <c r="H62" s="229">
        <v>1.193</v>
      </c>
      <c r="I62" s="229">
        <v>1.193</v>
      </c>
      <c r="J62" s="229">
        <v>1.193</v>
      </c>
      <c r="K62" s="96"/>
    </row>
    <row r="63" spans="1:11" s="97" customFormat="1" ht="11.25" customHeight="1">
      <c r="A63" s="99" t="s">
        <v>49</v>
      </c>
      <c r="B63" s="93"/>
      <c r="C63" s="94">
        <v>14806</v>
      </c>
      <c r="D63" s="94">
        <v>14836</v>
      </c>
      <c r="E63" s="94">
        <v>14730</v>
      </c>
      <c r="F63" s="95"/>
      <c r="G63" s="95"/>
      <c r="H63" s="229">
        <v>125.792</v>
      </c>
      <c r="I63" s="229">
        <v>122.278</v>
      </c>
      <c r="J63" s="229">
        <v>121.074</v>
      </c>
      <c r="K63" s="96"/>
    </row>
    <row r="64" spans="1:11" s="106" customFormat="1" ht="11.25" customHeight="1">
      <c r="A64" s="100" t="s">
        <v>50</v>
      </c>
      <c r="B64" s="101"/>
      <c r="C64" s="102">
        <v>15374</v>
      </c>
      <c r="D64" s="102">
        <v>15410</v>
      </c>
      <c r="E64" s="102">
        <v>15298</v>
      </c>
      <c r="F64" s="103">
        <v>99.27319922128488</v>
      </c>
      <c r="G64" s="104"/>
      <c r="H64" s="230">
        <v>128.645</v>
      </c>
      <c r="I64" s="231">
        <v>124.73400000000001</v>
      </c>
      <c r="J64" s="231">
        <v>123.761</v>
      </c>
      <c r="K64" s="105">
        <v>99.21994003238892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421</v>
      </c>
      <c r="D66" s="102">
        <v>409</v>
      </c>
      <c r="E66" s="102">
        <v>395</v>
      </c>
      <c r="F66" s="103">
        <v>96.57701711491443</v>
      </c>
      <c r="G66" s="104"/>
      <c r="H66" s="230">
        <v>2.61</v>
      </c>
      <c r="I66" s="231">
        <v>2.789</v>
      </c>
      <c r="J66" s="231">
        <v>2.439</v>
      </c>
      <c r="K66" s="105">
        <v>87.45069917533166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16498</v>
      </c>
      <c r="D68" s="94">
        <v>16255</v>
      </c>
      <c r="E68" s="94">
        <v>16000</v>
      </c>
      <c r="F68" s="95"/>
      <c r="G68" s="95"/>
      <c r="H68" s="229">
        <v>113.267</v>
      </c>
      <c r="I68" s="229">
        <v>118.506</v>
      </c>
      <c r="J68" s="229">
        <v>116</v>
      </c>
      <c r="K68" s="96"/>
    </row>
    <row r="69" spans="1:11" s="97" customFormat="1" ht="11.25" customHeight="1">
      <c r="A69" s="99" t="s">
        <v>53</v>
      </c>
      <c r="B69" s="93"/>
      <c r="C69" s="94">
        <v>4857</v>
      </c>
      <c r="D69" s="94">
        <v>4937</v>
      </c>
      <c r="E69" s="94">
        <v>4800</v>
      </c>
      <c r="F69" s="95"/>
      <c r="G69" s="95"/>
      <c r="H69" s="229">
        <v>32.689</v>
      </c>
      <c r="I69" s="229">
        <v>35.314</v>
      </c>
      <c r="J69" s="229">
        <v>35</v>
      </c>
      <c r="K69" s="96"/>
    </row>
    <row r="70" spans="1:11" s="106" customFormat="1" ht="11.25" customHeight="1">
      <c r="A70" s="100" t="s">
        <v>54</v>
      </c>
      <c r="B70" s="101"/>
      <c r="C70" s="102">
        <v>21355</v>
      </c>
      <c r="D70" s="102">
        <v>21192</v>
      </c>
      <c r="E70" s="102">
        <v>20800</v>
      </c>
      <c r="F70" s="103">
        <v>98.15024537561344</v>
      </c>
      <c r="G70" s="104"/>
      <c r="H70" s="230">
        <v>145.956</v>
      </c>
      <c r="I70" s="231">
        <v>153.82</v>
      </c>
      <c r="J70" s="231">
        <v>151</v>
      </c>
      <c r="K70" s="105">
        <v>98.16668833701729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/>
      <c r="I72" s="229"/>
      <c r="J72" s="229"/>
      <c r="K72" s="96"/>
    </row>
    <row r="73" spans="1:11" s="97" customFormat="1" ht="11.25" customHeight="1">
      <c r="A73" s="99" t="s">
        <v>56</v>
      </c>
      <c r="B73" s="93"/>
      <c r="C73" s="94">
        <v>2570</v>
      </c>
      <c r="D73" s="94">
        <v>2328</v>
      </c>
      <c r="E73" s="94">
        <v>2350</v>
      </c>
      <c r="F73" s="95"/>
      <c r="G73" s="95"/>
      <c r="H73" s="229">
        <v>17.538</v>
      </c>
      <c r="I73" s="229">
        <v>17.343</v>
      </c>
      <c r="J73" s="229">
        <v>29.475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/>
      <c r="I74" s="229"/>
      <c r="J74" s="22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/>
      <c r="I75" s="229"/>
      <c r="J75" s="229"/>
      <c r="K75" s="96"/>
    </row>
    <row r="76" spans="1:11" s="97" customFormat="1" ht="11.25" customHeight="1">
      <c r="A76" s="99" t="s">
        <v>59</v>
      </c>
      <c r="B76" s="93"/>
      <c r="C76" s="94">
        <v>27</v>
      </c>
      <c r="D76" s="94">
        <v>22</v>
      </c>
      <c r="E76" s="94">
        <v>9</v>
      </c>
      <c r="F76" s="95"/>
      <c r="G76" s="95"/>
      <c r="H76" s="229">
        <v>0.291</v>
      </c>
      <c r="I76" s="229">
        <v>0.204</v>
      </c>
      <c r="J76" s="229">
        <v>0.12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/>
      <c r="I77" s="229"/>
      <c r="J77" s="22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/>
      <c r="I78" s="229"/>
      <c r="J78" s="229"/>
      <c r="K78" s="96"/>
    </row>
    <row r="79" spans="1:11" s="97" customFormat="1" ht="11.25" customHeight="1">
      <c r="A79" s="99" t="s">
        <v>62</v>
      </c>
      <c r="B79" s="93"/>
      <c r="C79" s="94">
        <v>37065</v>
      </c>
      <c r="D79" s="94">
        <v>35911</v>
      </c>
      <c r="E79" s="94">
        <v>35500</v>
      </c>
      <c r="F79" s="95"/>
      <c r="G79" s="95"/>
      <c r="H79" s="229">
        <v>325.431</v>
      </c>
      <c r="I79" s="229">
        <v>296.043</v>
      </c>
      <c r="J79" s="229">
        <v>302.175</v>
      </c>
      <c r="K79" s="96"/>
    </row>
    <row r="80" spans="1:11" s="106" customFormat="1" ht="11.25" customHeight="1">
      <c r="A80" s="107" t="s">
        <v>63</v>
      </c>
      <c r="B80" s="101"/>
      <c r="C80" s="102">
        <v>39662</v>
      </c>
      <c r="D80" s="102">
        <v>38261</v>
      </c>
      <c r="E80" s="102">
        <v>37859</v>
      </c>
      <c r="F80" s="103">
        <v>98.94932176367581</v>
      </c>
      <c r="G80" s="104"/>
      <c r="H80" s="230">
        <v>343.26</v>
      </c>
      <c r="I80" s="231">
        <v>313.59000000000003</v>
      </c>
      <c r="J80" s="231">
        <v>331.77000000000004</v>
      </c>
      <c r="K80" s="105">
        <v>105.79737874294462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105012</v>
      </c>
      <c r="D87" s="117">
        <v>103367</v>
      </c>
      <c r="E87" s="117">
        <v>101822</v>
      </c>
      <c r="F87" s="118">
        <f>IF(D87&gt;0,100*E87/D87,0)</f>
        <v>98.50532568421256</v>
      </c>
      <c r="G87" s="104"/>
      <c r="H87" s="234">
        <v>808.167</v>
      </c>
      <c r="I87" s="235">
        <v>787.8320000000001</v>
      </c>
      <c r="J87" s="235">
        <v>790.0340000000001</v>
      </c>
      <c r="K87" s="118">
        <f>IF(I87&gt;0,100*J87/I87,0)</f>
        <v>100.27950121345667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79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8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42</v>
      </c>
      <c r="D9" s="94">
        <v>39</v>
      </c>
      <c r="E9" s="94">
        <v>46</v>
      </c>
      <c r="F9" s="95"/>
      <c r="G9" s="95"/>
      <c r="H9" s="229">
        <v>0.554</v>
      </c>
      <c r="I9" s="229">
        <v>0.488</v>
      </c>
      <c r="J9" s="229">
        <v>0.69</v>
      </c>
      <c r="K9" s="96"/>
    </row>
    <row r="10" spans="1:11" s="97" customFormat="1" ht="11.25" customHeight="1">
      <c r="A10" s="99" t="s">
        <v>8</v>
      </c>
      <c r="B10" s="93"/>
      <c r="C10" s="94">
        <v>526</v>
      </c>
      <c r="D10" s="94">
        <v>470</v>
      </c>
      <c r="E10" s="94">
        <v>570</v>
      </c>
      <c r="F10" s="95"/>
      <c r="G10" s="95"/>
      <c r="H10" s="229">
        <v>6.117</v>
      </c>
      <c r="I10" s="229">
        <v>5.903</v>
      </c>
      <c r="J10" s="229">
        <v>8.55</v>
      </c>
      <c r="K10" s="96"/>
    </row>
    <row r="11" spans="1:11" s="97" customFormat="1" ht="11.25" customHeight="1">
      <c r="A11" s="92" t="s">
        <v>9</v>
      </c>
      <c r="B11" s="93"/>
      <c r="C11" s="94">
        <v>608</v>
      </c>
      <c r="D11" s="94">
        <v>635</v>
      </c>
      <c r="E11" s="94">
        <v>608</v>
      </c>
      <c r="F11" s="95"/>
      <c r="G11" s="95"/>
      <c r="H11" s="229">
        <v>9.637</v>
      </c>
      <c r="I11" s="229">
        <v>10.808</v>
      </c>
      <c r="J11" s="229">
        <v>9.59</v>
      </c>
      <c r="K11" s="96"/>
    </row>
    <row r="12" spans="1:11" s="97" customFormat="1" ht="11.25" customHeight="1">
      <c r="A12" s="99" t="s">
        <v>10</v>
      </c>
      <c r="B12" s="93"/>
      <c r="C12" s="94">
        <v>20</v>
      </c>
      <c r="D12" s="94">
        <v>20</v>
      </c>
      <c r="E12" s="94">
        <v>20</v>
      </c>
      <c r="F12" s="95"/>
      <c r="G12" s="95"/>
      <c r="H12" s="229">
        <v>0.252</v>
      </c>
      <c r="I12" s="229">
        <v>0.241</v>
      </c>
      <c r="J12" s="229">
        <v>0.251</v>
      </c>
      <c r="K12" s="96"/>
    </row>
    <row r="13" spans="1:11" s="106" customFormat="1" ht="11.25" customHeight="1">
      <c r="A13" s="100" t="s">
        <v>11</v>
      </c>
      <c r="B13" s="101"/>
      <c r="C13" s="102">
        <v>1196</v>
      </c>
      <c r="D13" s="102">
        <v>1164</v>
      </c>
      <c r="E13" s="102">
        <v>1244</v>
      </c>
      <c r="F13" s="103">
        <v>106.87285223367698</v>
      </c>
      <c r="G13" s="104"/>
      <c r="H13" s="230">
        <v>16.56</v>
      </c>
      <c r="I13" s="231">
        <v>17.439999999999998</v>
      </c>
      <c r="J13" s="231">
        <v>19.081</v>
      </c>
      <c r="K13" s="105">
        <v>109.40940366972478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>
        <v>224</v>
      </c>
      <c r="D17" s="102">
        <v>278</v>
      </c>
      <c r="E17" s="102">
        <v>128</v>
      </c>
      <c r="F17" s="103">
        <v>46.0431654676259</v>
      </c>
      <c r="G17" s="104"/>
      <c r="H17" s="230">
        <v>9.478</v>
      </c>
      <c r="I17" s="231">
        <v>10.964</v>
      </c>
      <c r="J17" s="231">
        <v>5.416</v>
      </c>
      <c r="K17" s="105">
        <v>49.398029916089016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853</v>
      </c>
      <c r="D19" s="94">
        <v>817</v>
      </c>
      <c r="E19" s="94">
        <v>885</v>
      </c>
      <c r="F19" s="95"/>
      <c r="G19" s="95"/>
      <c r="H19" s="229">
        <v>38.498</v>
      </c>
      <c r="I19" s="229">
        <v>28.38</v>
      </c>
      <c r="J19" s="229">
        <v>30.01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>
        <v>10</v>
      </c>
      <c r="D21" s="94">
        <v>10</v>
      </c>
      <c r="E21" s="94">
        <v>10</v>
      </c>
      <c r="F21" s="95"/>
      <c r="G21" s="95"/>
      <c r="H21" s="229">
        <v>0.24</v>
      </c>
      <c r="I21" s="229">
        <v>0.25</v>
      </c>
      <c r="J21" s="229">
        <v>0.24</v>
      </c>
      <c r="K21" s="96"/>
    </row>
    <row r="22" spans="1:11" s="106" customFormat="1" ht="11.25" customHeight="1">
      <c r="A22" s="100" t="s">
        <v>17</v>
      </c>
      <c r="B22" s="101"/>
      <c r="C22" s="102">
        <v>863</v>
      </c>
      <c r="D22" s="102">
        <v>827</v>
      </c>
      <c r="E22" s="102">
        <v>895</v>
      </c>
      <c r="F22" s="103">
        <v>108.22249093107618</v>
      </c>
      <c r="G22" s="104"/>
      <c r="H22" s="230">
        <v>38.738</v>
      </c>
      <c r="I22" s="231">
        <v>28.63</v>
      </c>
      <c r="J22" s="231">
        <v>30.25</v>
      </c>
      <c r="K22" s="105">
        <v>105.65840027942718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169</v>
      </c>
      <c r="D24" s="102">
        <v>168</v>
      </c>
      <c r="E24" s="102">
        <v>176</v>
      </c>
      <c r="F24" s="103">
        <v>104.76190476190476</v>
      </c>
      <c r="G24" s="104"/>
      <c r="H24" s="230">
        <v>3.542</v>
      </c>
      <c r="I24" s="231">
        <v>3.45</v>
      </c>
      <c r="J24" s="231">
        <v>3.823</v>
      </c>
      <c r="K24" s="105">
        <v>110.81159420289855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349</v>
      </c>
      <c r="D26" s="102">
        <v>335</v>
      </c>
      <c r="E26" s="102">
        <v>300</v>
      </c>
      <c r="F26" s="103">
        <v>89.55223880597015</v>
      </c>
      <c r="G26" s="104"/>
      <c r="H26" s="230">
        <v>14.463</v>
      </c>
      <c r="I26" s="231">
        <v>17.648</v>
      </c>
      <c r="J26" s="231">
        <v>15</v>
      </c>
      <c r="K26" s="105">
        <v>84.99546690843155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>
        <v>16</v>
      </c>
      <c r="E28" s="94">
        <v>20</v>
      </c>
      <c r="F28" s="95"/>
      <c r="G28" s="95"/>
      <c r="H28" s="229"/>
      <c r="I28" s="229">
        <v>0.294</v>
      </c>
      <c r="J28" s="229">
        <v>0.36</v>
      </c>
      <c r="K28" s="96"/>
    </row>
    <row r="29" spans="1:11" s="97" customFormat="1" ht="11.25" customHeight="1">
      <c r="A29" s="99" t="s">
        <v>21</v>
      </c>
      <c r="B29" s="93"/>
      <c r="C29" s="94">
        <v>212</v>
      </c>
      <c r="D29" s="94">
        <v>185</v>
      </c>
      <c r="E29" s="94">
        <v>186</v>
      </c>
      <c r="F29" s="95"/>
      <c r="G29" s="95"/>
      <c r="H29" s="229">
        <v>4.69</v>
      </c>
      <c r="I29" s="229">
        <v>3.628</v>
      </c>
      <c r="J29" s="229">
        <v>4.284</v>
      </c>
      <c r="K29" s="96"/>
    </row>
    <row r="30" spans="1:11" s="97" customFormat="1" ht="11.25" customHeight="1">
      <c r="A30" s="99" t="s">
        <v>22</v>
      </c>
      <c r="B30" s="93"/>
      <c r="C30" s="94">
        <v>69</v>
      </c>
      <c r="D30" s="94">
        <v>73</v>
      </c>
      <c r="E30" s="94">
        <v>59</v>
      </c>
      <c r="F30" s="95"/>
      <c r="G30" s="95"/>
      <c r="H30" s="229">
        <v>2.205</v>
      </c>
      <c r="I30" s="229">
        <v>2.48</v>
      </c>
      <c r="J30" s="229">
        <v>1.855</v>
      </c>
      <c r="K30" s="96"/>
    </row>
    <row r="31" spans="1:11" s="106" customFormat="1" ht="11.25" customHeight="1">
      <c r="A31" s="107" t="s">
        <v>23</v>
      </c>
      <c r="B31" s="101"/>
      <c r="C31" s="102">
        <v>281</v>
      </c>
      <c r="D31" s="102">
        <v>274</v>
      </c>
      <c r="E31" s="102">
        <v>265</v>
      </c>
      <c r="F31" s="103">
        <v>96.71532846715328</v>
      </c>
      <c r="G31" s="104"/>
      <c r="H31" s="230">
        <v>6.8950000000000005</v>
      </c>
      <c r="I31" s="231">
        <v>6.402</v>
      </c>
      <c r="J31" s="231">
        <v>6.4990000000000006</v>
      </c>
      <c r="K31" s="105">
        <v>101.51515151515153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35</v>
      </c>
      <c r="D33" s="94">
        <v>19</v>
      </c>
      <c r="E33" s="94">
        <v>15</v>
      </c>
      <c r="F33" s="95"/>
      <c r="G33" s="95"/>
      <c r="H33" s="229">
        <v>0.97</v>
      </c>
      <c r="I33" s="229">
        <v>0.564</v>
      </c>
      <c r="J33" s="229">
        <v>0.41</v>
      </c>
      <c r="K33" s="96"/>
    </row>
    <row r="34" spans="1:11" s="97" customFormat="1" ht="11.25" customHeight="1">
      <c r="A34" s="99" t="s">
        <v>25</v>
      </c>
      <c r="B34" s="93"/>
      <c r="C34" s="94">
        <v>16</v>
      </c>
      <c r="D34" s="94">
        <v>8</v>
      </c>
      <c r="E34" s="94">
        <v>8</v>
      </c>
      <c r="F34" s="95"/>
      <c r="G34" s="95"/>
      <c r="H34" s="229">
        <v>0.252</v>
      </c>
      <c r="I34" s="229">
        <v>0.147</v>
      </c>
      <c r="J34" s="229">
        <v>0.147</v>
      </c>
      <c r="K34" s="96"/>
    </row>
    <row r="35" spans="1:11" s="97" customFormat="1" ht="11.25" customHeight="1">
      <c r="A35" s="99" t="s">
        <v>26</v>
      </c>
      <c r="B35" s="93"/>
      <c r="C35" s="94">
        <v>12</v>
      </c>
      <c r="D35" s="94">
        <v>8</v>
      </c>
      <c r="E35" s="94">
        <v>10</v>
      </c>
      <c r="F35" s="95"/>
      <c r="G35" s="95"/>
      <c r="H35" s="229">
        <v>0.243</v>
      </c>
      <c r="I35" s="229">
        <v>0.124</v>
      </c>
      <c r="J35" s="229">
        <v>0.19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/>
      <c r="I36" s="229"/>
      <c r="J36" s="229"/>
      <c r="K36" s="96"/>
    </row>
    <row r="37" spans="1:11" s="106" customFormat="1" ht="11.25" customHeight="1">
      <c r="A37" s="100" t="s">
        <v>28</v>
      </c>
      <c r="B37" s="101"/>
      <c r="C37" s="102">
        <v>63</v>
      </c>
      <c r="D37" s="102">
        <v>35</v>
      </c>
      <c r="E37" s="102">
        <v>33</v>
      </c>
      <c r="F37" s="103">
        <v>94.28571428571429</v>
      </c>
      <c r="G37" s="104"/>
      <c r="H37" s="230">
        <v>1.4649999999999999</v>
      </c>
      <c r="I37" s="231">
        <v>0.835</v>
      </c>
      <c r="J37" s="231">
        <v>0.7469999999999999</v>
      </c>
      <c r="K37" s="105">
        <v>89.46107784431136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275</v>
      </c>
      <c r="D39" s="102">
        <v>261</v>
      </c>
      <c r="E39" s="102">
        <v>250</v>
      </c>
      <c r="F39" s="103">
        <v>95.78544061302682</v>
      </c>
      <c r="G39" s="104"/>
      <c r="H39" s="230">
        <v>8.015</v>
      </c>
      <c r="I39" s="231">
        <v>8.404</v>
      </c>
      <c r="J39" s="231">
        <v>8</v>
      </c>
      <c r="K39" s="105">
        <v>95.19276534983341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>
        <v>1117</v>
      </c>
      <c r="D41" s="94">
        <v>950</v>
      </c>
      <c r="E41" s="94">
        <v>1160</v>
      </c>
      <c r="F41" s="95"/>
      <c r="G41" s="95"/>
      <c r="H41" s="229">
        <v>57.316</v>
      </c>
      <c r="I41" s="229">
        <v>49.422</v>
      </c>
      <c r="J41" s="229">
        <v>61.48</v>
      </c>
      <c r="K41" s="96"/>
    </row>
    <row r="42" spans="1:11" s="97" customFormat="1" ht="11.25" customHeight="1">
      <c r="A42" s="99" t="s">
        <v>31</v>
      </c>
      <c r="B42" s="93"/>
      <c r="C42" s="94">
        <v>1594</v>
      </c>
      <c r="D42" s="94">
        <v>1625</v>
      </c>
      <c r="E42" s="94">
        <v>1500</v>
      </c>
      <c r="F42" s="95"/>
      <c r="G42" s="95"/>
      <c r="H42" s="229">
        <v>61.177</v>
      </c>
      <c r="I42" s="229">
        <v>72.93</v>
      </c>
      <c r="J42" s="229">
        <v>57</v>
      </c>
      <c r="K42" s="96"/>
    </row>
    <row r="43" spans="1:11" s="97" customFormat="1" ht="11.25" customHeight="1">
      <c r="A43" s="99" t="s">
        <v>32</v>
      </c>
      <c r="B43" s="93"/>
      <c r="C43" s="94">
        <v>1435</v>
      </c>
      <c r="D43" s="94">
        <v>1480</v>
      </c>
      <c r="E43" s="94">
        <v>1457</v>
      </c>
      <c r="F43" s="95"/>
      <c r="G43" s="95"/>
      <c r="H43" s="229">
        <v>57.4</v>
      </c>
      <c r="I43" s="229">
        <v>69.513</v>
      </c>
      <c r="J43" s="229">
        <v>56.823</v>
      </c>
      <c r="K43" s="96"/>
    </row>
    <row r="44" spans="1:11" s="97" customFormat="1" ht="11.25" customHeight="1">
      <c r="A44" s="99" t="s">
        <v>33</v>
      </c>
      <c r="B44" s="93"/>
      <c r="C44" s="94">
        <v>836</v>
      </c>
      <c r="D44" s="94">
        <v>868</v>
      </c>
      <c r="E44" s="94">
        <v>767</v>
      </c>
      <c r="F44" s="95"/>
      <c r="G44" s="95"/>
      <c r="H44" s="229">
        <v>27.328</v>
      </c>
      <c r="I44" s="229">
        <v>35.992</v>
      </c>
      <c r="J44" s="229">
        <v>29.67</v>
      </c>
      <c r="K44" s="96"/>
    </row>
    <row r="45" spans="1:11" s="97" customFormat="1" ht="11.25" customHeight="1">
      <c r="A45" s="99" t="s">
        <v>34</v>
      </c>
      <c r="B45" s="93"/>
      <c r="C45" s="94">
        <v>2501</v>
      </c>
      <c r="D45" s="94">
        <v>2843</v>
      </c>
      <c r="E45" s="94">
        <v>1716</v>
      </c>
      <c r="F45" s="95"/>
      <c r="G45" s="95"/>
      <c r="H45" s="229">
        <v>112.545</v>
      </c>
      <c r="I45" s="229">
        <v>149.258</v>
      </c>
      <c r="J45" s="229">
        <v>73.788</v>
      </c>
      <c r="K45" s="96"/>
    </row>
    <row r="46" spans="1:11" s="97" customFormat="1" ht="11.25" customHeight="1">
      <c r="A46" s="99" t="s">
        <v>35</v>
      </c>
      <c r="B46" s="93"/>
      <c r="C46" s="94">
        <v>1684</v>
      </c>
      <c r="D46" s="94">
        <v>1667</v>
      </c>
      <c r="E46" s="94">
        <v>1483</v>
      </c>
      <c r="F46" s="95"/>
      <c r="G46" s="95"/>
      <c r="H46" s="229">
        <v>67.36</v>
      </c>
      <c r="I46" s="229">
        <v>83.35</v>
      </c>
      <c r="J46" s="229">
        <v>71.184</v>
      </c>
      <c r="K46" s="96"/>
    </row>
    <row r="47" spans="1:11" s="97" customFormat="1" ht="11.25" customHeight="1">
      <c r="A47" s="99" t="s">
        <v>36</v>
      </c>
      <c r="B47" s="93"/>
      <c r="C47" s="94">
        <v>477</v>
      </c>
      <c r="D47" s="94">
        <v>437</v>
      </c>
      <c r="E47" s="94">
        <v>397</v>
      </c>
      <c r="F47" s="95"/>
      <c r="G47" s="95"/>
      <c r="H47" s="229">
        <v>19.08</v>
      </c>
      <c r="I47" s="229">
        <v>20.976</v>
      </c>
      <c r="J47" s="229">
        <v>15.086</v>
      </c>
      <c r="K47" s="96"/>
    </row>
    <row r="48" spans="1:11" s="97" customFormat="1" ht="11.25" customHeight="1">
      <c r="A48" s="99" t="s">
        <v>37</v>
      </c>
      <c r="B48" s="93"/>
      <c r="C48" s="94">
        <v>2540</v>
      </c>
      <c r="D48" s="94">
        <v>2646</v>
      </c>
      <c r="E48" s="94">
        <v>2503</v>
      </c>
      <c r="F48" s="95"/>
      <c r="G48" s="95"/>
      <c r="H48" s="229">
        <v>114.3</v>
      </c>
      <c r="I48" s="229">
        <v>132.3</v>
      </c>
      <c r="J48" s="229">
        <v>114.637</v>
      </c>
      <c r="K48" s="96"/>
    </row>
    <row r="49" spans="1:11" s="97" customFormat="1" ht="11.25" customHeight="1">
      <c r="A49" s="99" t="s">
        <v>38</v>
      </c>
      <c r="B49" s="93"/>
      <c r="C49" s="94">
        <v>572</v>
      </c>
      <c r="D49" s="94">
        <v>575</v>
      </c>
      <c r="E49" s="94">
        <v>556</v>
      </c>
      <c r="F49" s="95"/>
      <c r="G49" s="95"/>
      <c r="H49" s="229">
        <v>27.456</v>
      </c>
      <c r="I49" s="229">
        <v>31.05</v>
      </c>
      <c r="J49" s="229">
        <v>27.8</v>
      </c>
      <c r="K49" s="96"/>
    </row>
    <row r="50" spans="1:11" s="106" customFormat="1" ht="11.25" customHeight="1">
      <c r="A50" s="107" t="s">
        <v>39</v>
      </c>
      <c r="B50" s="101"/>
      <c r="C50" s="102">
        <v>12756</v>
      </c>
      <c r="D50" s="102">
        <v>13091</v>
      </c>
      <c r="E50" s="102">
        <v>11539</v>
      </c>
      <c r="F50" s="103">
        <v>88.14452677411963</v>
      </c>
      <c r="G50" s="104"/>
      <c r="H50" s="230">
        <v>543.962</v>
      </c>
      <c r="I50" s="231">
        <v>644.7909999999999</v>
      </c>
      <c r="J50" s="231">
        <v>507.4680000000001</v>
      </c>
      <c r="K50" s="105">
        <v>78.70271142122023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79</v>
      </c>
      <c r="D52" s="102">
        <v>73</v>
      </c>
      <c r="E52" s="102">
        <v>73</v>
      </c>
      <c r="F52" s="103">
        <v>100</v>
      </c>
      <c r="G52" s="104"/>
      <c r="H52" s="230">
        <v>2.945</v>
      </c>
      <c r="I52" s="231">
        <v>2.763</v>
      </c>
      <c r="J52" s="231">
        <v>2.763</v>
      </c>
      <c r="K52" s="105">
        <v>100.00000000000001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358</v>
      </c>
      <c r="D54" s="94">
        <v>371</v>
      </c>
      <c r="E54" s="94">
        <v>350</v>
      </c>
      <c r="F54" s="95"/>
      <c r="G54" s="95"/>
      <c r="H54" s="229">
        <v>11.098</v>
      </c>
      <c r="I54" s="229">
        <v>11.13</v>
      </c>
      <c r="J54" s="229">
        <v>10.5</v>
      </c>
      <c r="K54" s="96"/>
    </row>
    <row r="55" spans="1:11" s="97" customFormat="1" ht="11.25" customHeight="1">
      <c r="A55" s="99" t="s">
        <v>42</v>
      </c>
      <c r="B55" s="93"/>
      <c r="C55" s="94">
        <v>225</v>
      </c>
      <c r="D55" s="94">
        <v>172</v>
      </c>
      <c r="E55" s="94">
        <v>164</v>
      </c>
      <c r="F55" s="95"/>
      <c r="G55" s="95"/>
      <c r="H55" s="229">
        <v>6.75</v>
      </c>
      <c r="I55" s="229">
        <v>5.16</v>
      </c>
      <c r="J55" s="229">
        <v>5.07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>
        <v>102</v>
      </c>
      <c r="D58" s="94">
        <v>78</v>
      </c>
      <c r="E58" s="94">
        <v>90</v>
      </c>
      <c r="F58" s="95"/>
      <c r="G58" s="95"/>
      <c r="H58" s="229">
        <v>3.876</v>
      </c>
      <c r="I58" s="229">
        <v>2.73</v>
      </c>
      <c r="J58" s="229">
        <v>2.59</v>
      </c>
      <c r="K58" s="96"/>
    </row>
    <row r="59" spans="1:11" s="106" customFormat="1" ht="11.25" customHeight="1">
      <c r="A59" s="100" t="s">
        <v>46</v>
      </c>
      <c r="B59" s="101"/>
      <c r="C59" s="102">
        <v>685</v>
      </c>
      <c r="D59" s="102">
        <v>621</v>
      </c>
      <c r="E59" s="102">
        <v>604</v>
      </c>
      <c r="F59" s="103">
        <v>97.26247987117553</v>
      </c>
      <c r="G59" s="104"/>
      <c r="H59" s="230">
        <v>21.724</v>
      </c>
      <c r="I59" s="231">
        <v>19.02</v>
      </c>
      <c r="J59" s="231">
        <v>18.16</v>
      </c>
      <c r="K59" s="105">
        <v>95.47844374342797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201</v>
      </c>
      <c r="D61" s="94">
        <v>193</v>
      </c>
      <c r="E61" s="94">
        <v>180</v>
      </c>
      <c r="F61" s="95"/>
      <c r="G61" s="95"/>
      <c r="H61" s="229">
        <v>5.025</v>
      </c>
      <c r="I61" s="229">
        <v>5.404</v>
      </c>
      <c r="J61" s="229">
        <v>4.5</v>
      </c>
      <c r="K61" s="96"/>
    </row>
    <row r="62" spans="1:11" s="97" customFormat="1" ht="11.25" customHeight="1">
      <c r="A62" s="99" t="s">
        <v>48</v>
      </c>
      <c r="B62" s="93"/>
      <c r="C62" s="94">
        <v>107</v>
      </c>
      <c r="D62" s="94">
        <v>107</v>
      </c>
      <c r="E62" s="94">
        <v>107</v>
      </c>
      <c r="F62" s="95"/>
      <c r="G62" s="95"/>
      <c r="H62" s="229">
        <v>1.31</v>
      </c>
      <c r="I62" s="229">
        <v>1.524</v>
      </c>
      <c r="J62" s="229">
        <v>1.524</v>
      </c>
      <c r="K62" s="96"/>
    </row>
    <row r="63" spans="1:11" s="97" customFormat="1" ht="11.25" customHeight="1">
      <c r="A63" s="99" t="s">
        <v>49</v>
      </c>
      <c r="B63" s="93"/>
      <c r="C63" s="94">
        <v>78</v>
      </c>
      <c r="D63" s="94">
        <v>78</v>
      </c>
      <c r="E63" s="94">
        <v>111</v>
      </c>
      <c r="F63" s="95"/>
      <c r="G63" s="95"/>
      <c r="H63" s="229">
        <v>1.482</v>
      </c>
      <c r="I63" s="229">
        <v>1.482</v>
      </c>
      <c r="J63" s="229">
        <v>2.109</v>
      </c>
      <c r="K63" s="96"/>
    </row>
    <row r="64" spans="1:11" s="106" customFormat="1" ht="11.25" customHeight="1">
      <c r="A64" s="100" t="s">
        <v>50</v>
      </c>
      <c r="B64" s="101"/>
      <c r="C64" s="102">
        <v>386</v>
      </c>
      <c r="D64" s="102">
        <v>378</v>
      </c>
      <c r="E64" s="102">
        <v>398</v>
      </c>
      <c r="F64" s="103">
        <v>105.29100529100529</v>
      </c>
      <c r="G64" s="104"/>
      <c r="H64" s="230">
        <v>7.817000000000001</v>
      </c>
      <c r="I64" s="231">
        <v>8.41</v>
      </c>
      <c r="J64" s="231">
        <v>8.133</v>
      </c>
      <c r="K64" s="105">
        <v>96.70630202140309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305</v>
      </c>
      <c r="D66" s="102">
        <v>345</v>
      </c>
      <c r="E66" s="102">
        <v>290</v>
      </c>
      <c r="F66" s="103">
        <v>84.05797101449275</v>
      </c>
      <c r="G66" s="104"/>
      <c r="H66" s="230">
        <v>11.255</v>
      </c>
      <c r="I66" s="231">
        <v>15.353</v>
      </c>
      <c r="J66" s="231">
        <v>11.6</v>
      </c>
      <c r="K66" s="105">
        <v>75.55526607177751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108</v>
      </c>
      <c r="D72" s="94">
        <v>109</v>
      </c>
      <c r="E72" s="94">
        <v>109</v>
      </c>
      <c r="F72" s="95"/>
      <c r="G72" s="95"/>
      <c r="H72" s="229">
        <v>2.556</v>
      </c>
      <c r="I72" s="229">
        <v>2.536</v>
      </c>
      <c r="J72" s="229">
        <v>3.176</v>
      </c>
      <c r="K72" s="96"/>
    </row>
    <row r="73" spans="1:11" s="97" customFormat="1" ht="11.25" customHeight="1">
      <c r="A73" s="99" t="s">
        <v>56</v>
      </c>
      <c r="B73" s="93"/>
      <c r="C73" s="94">
        <v>300</v>
      </c>
      <c r="D73" s="94">
        <v>305</v>
      </c>
      <c r="E73" s="94">
        <v>305</v>
      </c>
      <c r="F73" s="95"/>
      <c r="G73" s="95"/>
      <c r="H73" s="229">
        <v>5.856</v>
      </c>
      <c r="I73" s="229">
        <v>5.953</v>
      </c>
      <c r="J73" s="229">
        <v>5.95</v>
      </c>
      <c r="K73" s="96"/>
    </row>
    <row r="74" spans="1:11" s="97" customFormat="1" ht="11.25" customHeight="1">
      <c r="A74" s="99" t="s">
        <v>57</v>
      </c>
      <c r="B74" s="93"/>
      <c r="C74" s="94">
        <v>74</v>
      </c>
      <c r="D74" s="94">
        <v>60</v>
      </c>
      <c r="E74" s="94">
        <v>108</v>
      </c>
      <c r="F74" s="95"/>
      <c r="G74" s="95"/>
      <c r="H74" s="229">
        <v>2.59</v>
      </c>
      <c r="I74" s="229">
        <v>2.03</v>
      </c>
      <c r="J74" s="229">
        <v>3.024</v>
      </c>
      <c r="K74" s="96"/>
    </row>
    <row r="75" spans="1:11" s="97" customFormat="1" ht="11.25" customHeight="1">
      <c r="A75" s="99" t="s">
        <v>58</v>
      </c>
      <c r="B75" s="93"/>
      <c r="C75" s="94">
        <v>27</v>
      </c>
      <c r="D75" s="94">
        <v>25</v>
      </c>
      <c r="E75" s="94">
        <v>17</v>
      </c>
      <c r="F75" s="95"/>
      <c r="G75" s="95"/>
      <c r="H75" s="229">
        <v>0.72</v>
      </c>
      <c r="I75" s="229">
        <v>0.67</v>
      </c>
      <c r="J75" s="229">
        <v>0.4</v>
      </c>
      <c r="K75" s="96"/>
    </row>
    <row r="76" spans="1:11" s="97" customFormat="1" ht="11.25" customHeight="1">
      <c r="A76" s="99" t="s">
        <v>59</v>
      </c>
      <c r="B76" s="93"/>
      <c r="C76" s="94">
        <v>71</v>
      </c>
      <c r="D76" s="94">
        <v>70</v>
      </c>
      <c r="E76" s="94">
        <v>20</v>
      </c>
      <c r="F76" s="95"/>
      <c r="G76" s="95"/>
      <c r="H76" s="229">
        <v>1.061</v>
      </c>
      <c r="I76" s="229">
        <v>1.05</v>
      </c>
      <c r="J76" s="229">
        <v>0.572</v>
      </c>
      <c r="K76" s="96"/>
    </row>
    <row r="77" spans="1:11" s="97" customFormat="1" ht="11.25" customHeight="1">
      <c r="A77" s="99" t="s">
        <v>60</v>
      </c>
      <c r="B77" s="93"/>
      <c r="C77" s="94">
        <v>17</v>
      </c>
      <c r="D77" s="94">
        <v>21</v>
      </c>
      <c r="E77" s="94">
        <v>20</v>
      </c>
      <c r="F77" s="95"/>
      <c r="G77" s="95"/>
      <c r="H77" s="229">
        <v>0.366</v>
      </c>
      <c r="I77" s="229">
        <v>0.525</v>
      </c>
      <c r="J77" s="229">
        <v>0.5</v>
      </c>
      <c r="K77" s="96"/>
    </row>
    <row r="78" spans="1:11" s="97" customFormat="1" ht="11.25" customHeight="1">
      <c r="A78" s="99" t="s">
        <v>61</v>
      </c>
      <c r="B78" s="93"/>
      <c r="C78" s="94">
        <v>255</v>
      </c>
      <c r="D78" s="94">
        <v>200</v>
      </c>
      <c r="E78" s="94">
        <v>200</v>
      </c>
      <c r="F78" s="95"/>
      <c r="G78" s="95"/>
      <c r="H78" s="229">
        <v>5.115</v>
      </c>
      <c r="I78" s="229">
        <v>4.2</v>
      </c>
      <c r="J78" s="229">
        <v>5</v>
      </c>
      <c r="K78" s="96"/>
    </row>
    <row r="79" spans="1:11" s="97" customFormat="1" ht="11.25" customHeight="1">
      <c r="A79" s="99" t="s">
        <v>62</v>
      </c>
      <c r="B79" s="93"/>
      <c r="C79" s="94">
        <v>360</v>
      </c>
      <c r="D79" s="94">
        <v>400</v>
      </c>
      <c r="E79" s="94">
        <v>350</v>
      </c>
      <c r="F79" s="95"/>
      <c r="G79" s="95"/>
      <c r="H79" s="229">
        <v>5.4</v>
      </c>
      <c r="I79" s="229">
        <v>12</v>
      </c>
      <c r="J79" s="229">
        <v>8.75</v>
      </c>
      <c r="K79" s="96"/>
    </row>
    <row r="80" spans="1:11" s="106" customFormat="1" ht="11.25" customHeight="1">
      <c r="A80" s="107" t="s">
        <v>63</v>
      </c>
      <c r="B80" s="101"/>
      <c r="C80" s="102">
        <v>1212</v>
      </c>
      <c r="D80" s="102">
        <v>1190</v>
      </c>
      <c r="E80" s="102">
        <v>1129</v>
      </c>
      <c r="F80" s="103">
        <v>94.87394957983193</v>
      </c>
      <c r="G80" s="104"/>
      <c r="H80" s="230">
        <v>23.664</v>
      </c>
      <c r="I80" s="231">
        <v>28.964000000000002</v>
      </c>
      <c r="J80" s="231">
        <v>27.372</v>
      </c>
      <c r="K80" s="105">
        <v>94.50352161303687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243</v>
      </c>
      <c r="D82" s="94">
        <v>176</v>
      </c>
      <c r="E82" s="94">
        <v>176</v>
      </c>
      <c r="F82" s="95"/>
      <c r="G82" s="95"/>
      <c r="H82" s="229">
        <v>4.82</v>
      </c>
      <c r="I82" s="229">
        <v>3.333</v>
      </c>
      <c r="J82" s="229">
        <v>3.333</v>
      </c>
      <c r="K82" s="96"/>
    </row>
    <row r="83" spans="1:11" s="97" customFormat="1" ht="11.25" customHeight="1">
      <c r="A83" s="99" t="s">
        <v>65</v>
      </c>
      <c r="B83" s="93"/>
      <c r="C83" s="94">
        <v>470</v>
      </c>
      <c r="D83" s="94">
        <v>367</v>
      </c>
      <c r="E83" s="94">
        <v>375</v>
      </c>
      <c r="F83" s="95"/>
      <c r="G83" s="95"/>
      <c r="H83" s="229">
        <v>8.528</v>
      </c>
      <c r="I83" s="229">
        <v>7.222</v>
      </c>
      <c r="J83" s="229">
        <v>6.85</v>
      </c>
      <c r="K83" s="96"/>
    </row>
    <row r="84" spans="1:11" s="106" customFormat="1" ht="11.25" customHeight="1">
      <c r="A84" s="100" t="s">
        <v>66</v>
      </c>
      <c r="B84" s="101"/>
      <c r="C84" s="102">
        <v>713</v>
      </c>
      <c r="D84" s="102">
        <v>543</v>
      </c>
      <c r="E84" s="102">
        <v>551</v>
      </c>
      <c r="F84" s="103">
        <v>101.47329650092081</v>
      </c>
      <c r="G84" s="104"/>
      <c r="H84" s="230">
        <v>13.348</v>
      </c>
      <c r="I84" s="231">
        <v>10.555</v>
      </c>
      <c r="J84" s="231">
        <v>10.183</v>
      </c>
      <c r="K84" s="105">
        <v>96.4756039791568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19556</v>
      </c>
      <c r="D87" s="117">
        <v>19583</v>
      </c>
      <c r="E87" s="117">
        <v>17875</v>
      </c>
      <c r="F87" s="118">
        <f>IF(D87&gt;0,100*E87/D87,0)</f>
        <v>91.2781494153092</v>
      </c>
      <c r="G87" s="104"/>
      <c r="H87" s="234">
        <v>723.871</v>
      </c>
      <c r="I87" s="235">
        <v>823.6289999999999</v>
      </c>
      <c r="J87" s="235">
        <v>674.4950000000001</v>
      </c>
      <c r="K87" s="118">
        <f>IF(I87&gt;0,100*J87/I87,0)</f>
        <v>81.89306107482862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Normal="202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80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7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4644</v>
      </c>
      <c r="D9" s="94">
        <v>4366</v>
      </c>
      <c r="E9" s="94">
        <v>5174</v>
      </c>
      <c r="F9" s="95"/>
      <c r="G9" s="95"/>
      <c r="H9" s="229">
        <v>71.643</v>
      </c>
      <c r="I9" s="229">
        <v>66.779</v>
      </c>
      <c r="J9" s="229">
        <v>114.17</v>
      </c>
      <c r="K9" s="96"/>
    </row>
    <row r="10" spans="1:11" s="97" customFormat="1" ht="11.25" customHeight="1">
      <c r="A10" s="99" t="s">
        <v>8</v>
      </c>
      <c r="B10" s="93"/>
      <c r="C10" s="94">
        <v>3586</v>
      </c>
      <c r="D10" s="94">
        <v>3195</v>
      </c>
      <c r="E10" s="94">
        <v>4522</v>
      </c>
      <c r="F10" s="95"/>
      <c r="G10" s="95"/>
      <c r="H10" s="229">
        <v>52.069</v>
      </c>
      <c r="I10" s="229">
        <v>47.05</v>
      </c>
      <c r="J10" s="229">
        <v>68.115</v>
      </c>
      <c r="K10" s="96"/>
    </row>
    <row r="11" spans="1:11" s="97" customFormat="1" ht="11.25" customHeight="1">
      <c r="A11" s="92" t="s">
        <v>9</v>
      </c>
      <c r="B11" s="93"/>
      <c r="C11" s="94">
        <v>6167</v>
      </c>
      <c r="D11" s="94">
        <v>6443</v>
      </c>
      <c r="E11" s="94">
        <v>6598</v>
      </c>
      <c r="F11" s="95"/>
      <c r="G11" s="95"/>
      <c r="H11" s="229">
        <v>145.084</v>
      </c>
      <c r="I11" s="229">
        <v>204.393</v>
      </c>
      <c r="J11" s="229">
        <v>158.35</v>
      </c>
      <c r="K11" s="96"/>
    </row>
    <row r="12" spans="1:11" s="97" customFormat="1" ht="11.25" customHeight="1">
      <c r="A12" s="99" t="s">
        <v>10</v>
      </c>
      <c r="B12" s="93"/>
      <c r="C12" s="94">
        <v>2681</v>
      </c>
      <c r="D12" s="94">
        <v>2597</v>
      </c>
      <c r="E12" s="94">
        <v>2927</v>
      </c>
      <c r="F12" s="95"/>
      <c r="G12" s="95"/>
      <c r="H12" s="229">
        <v>48.538</v>
      </c>
      <c r="I12" s="229">
        <v>53.761</v>
      </c>
      <c r="J12" s="229">
        <v>52.542</v>
      </c>
      <c r="K12" s="96"/>
    </row>
    <row r="13" spans="1:11" s="106" customFormat="1" ht="11.25" customHeight="1">
      <c r="A13" s="100" t="s">
        <v>11</v>
      </c>
      <c r="B13" s="101"/>
      <c r="C13" s="102">
        <v>17078</v>
      </c>
      <c r="D13" s="102">
        <v>16601</v>
      </c>
      <c r="E13" s="102">
        <v>19221</v>
      </c>
      <c r="F13" s="103">
        <v>115.78218179627733</v>
      </c>
      <c r="G13" s="104"/>
      <c r="H13" s="230">
        <v>317.334</v>
      </c>
      <c r="I13" s="231">
        <v>371.983</v>
      </c>
      <c r="J13" s="231">
        <v>393.177</v>
      </c>
      <c r="K13" s="105">
        <v>105.69757220088016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>
        <v>402</v>
      </c>
      <c r="D15" s="102">
        <v>461</v>
      </c>
      <c r="E15" s="102">
        <v>420</v>
      </c>
      <c r="F15" s="103">
        <v>91.1062906724512</v>
      </c>
      <c r="G15" s="104"/>
      <c r="H15" s="230">
        <v>6.894</v>
      </c>
      <c r="I15" s="231">
        <v>8.528</v>
      </c>
      <c r="J15" s="231">
        <v>7.77</v>
      </c>
      <c r="K15" s="105">
        <v>91.11163227016885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>
        <v>224</v>
      </c>
      <c r="D17" s="102">
        <v>278</v>
      </c>
      <c r="E17" s="102">
        <v>128</v>
      </c>
      <c r="F17" s="103">
        <v>46.0431654676259</v>
      </c>
      <c r="G17" s="104"/>
      <c r="H17" s="230">
        <v>9.478</v>
      </c>
      <c r="I17" s="231">
        <v>10.964</v>
      </c>
      <c r="J17" s="231">
        <v>5.416</v>
      </c>
      <c r="K17" s="105">
        <v>49.398029916089016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1210</v>
      </c>
      <c r="D19" s="94">
        <v>1138</v>
      </c>
      <c r="E19" s="94">
        <v>1232</v>
      </c>
      <c r="F19" s="95"/>
      <c r="G19" s="95"/>
      <c r="H19" s="229">
        <v>55.216</v>
      </c>
      <c r="I19" s="229">
        <v>41.155</v>
      </c>
      <c r="J19" s="229">
        <v>43.91</v>
      </c>
      <c r="K19" s="96"/>
    </row>
    <row r="20" spans="1:11" s="97" customFormat="1" ht="11.25" customHeight="1">
      <c r="A20" s="99" t="s">
        <v>15</v>
      </c>
      <c r="B20" s="93"/>
      <c r="C20" s="94">
        <v>165</v>
      </c>
      <c r="D20" s="94">
        <v>160</v>
      </c>
      <c r="E20" s="94">
        <v>160</v>
      </c>
      <c r="F20" s="95"/>
      <c r="G20" s="95"/>
      <c r="H20" s="229">
        <v>3.644</v>
      </c>
      <c r="I20" s="229">
        <v>3.655</v>
      </c>
      <c r="J20" s="229">
        <v>3.375</v>
      </c>
      <c r="K20" s="96"/>
    </row>
    <row r="21" spans="1:11" s="97" customFormat="1" ht="11.25" customHeight="1">
      <c r="A21" s="99" t="s">
        <v>16</v>
      </c>
      <c r="B21" s="93"/>
      <c r="C21" s="94">
        <v>210</v>
      </c>
      <c r="D21" s="94">
        <v>205</v>
      </c>
      <c r="E21" s="94">
        <v>205</v>
      </c>
      <c r="F21" s="95"/>
      <c r="G21" s="95"/>
      <c r="H21" s="229">
        <v>4.98</v>
      </c>
      <c r="I21" s="229">
        <v>5.098</v>
      </c>
      <c r="J21" s="229">
        <v>4.645</v>
      </c>
      <c r="K21" s="96"/>
    </row>
    <row r="22" spans="1:11" s="106" customFormat="1" ht="11.25" customHeight="1">
      <c r="A22" s="100" t="s">
        <v>17</v>
      </c>
      <c r="B22" s="101"/>
      <c r="C22" s="102">
        <v>1585</v>
      </c>
      <c r="D22" s="102">
        <v>1503</v>
      </c>
      <c r="E22" s="102">
        <v>1597</v>
      </c>
      <c r="F22" s="103">
        <v>106.25415834996673</v>
      </c>
      <c r="G22" s="104"/>
      <c r="H22" s="230">
        <v>63.84</v>
      </c>
      <c r="I22" s="231">
        <v>49.908</v>
      </c>
      <c r="J22" s="231">
        <v>51.92999999999999</v>
      </c>
      <c r="K22" s="105">
        <v>104.05145467660493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353</v>
      </c>
      <c r="D24" s="102">
        <v>374</v>
      </c>
      <c r="E24" s="102">
        <v>345</v>
      </c>
      <c r="F24" s="103">
        <v>92.24598930481284</v>
      </c>
      <c r="G24" s="104"/>
      <c r="H24" s="230">
        <v>10.202</v>
      </c>
      <c r="I24" s="231">
        <v>11.779</v>
      </c>
      <c r="J24" s="231">
        <v>10.538</v>
      </c>
      <c r="K24" s="105">
        <v>89.46430087443755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1040</v>
      </c>
      <c r="D26" s="102">
        <v>966</v>
      </c>
      <c r="E26" s="102">
        <v>810</v>
      </c>
      <c r="F26" s="103">
        <v>83.85093167701864</v>
      </c>
      <c r="G26" s="104"/>
      <c r="H26" s="230">
        <v>38.565</v>
      </c>
      <c r="I26" s="231">
        <v>46.737</v>
      </c>
      <c r="J26" s="231">
        <v>40</v>
      </c>
      <c r="K26" s="105">
        <v>85.58529644607056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39</v>
      </c>
      <c r="D28" s="94">
        <v>59</v>
      </c>
      <c r="E28" s="94">
        <v>50</v>
      </c>
      <c r="F28" s="95"/>
      <c r="G28" s="95"/>
      <c r="H28" s="229">
        <v>1.092</v>
      </c>
      <c r="I28" s="229">
        <v>1.796</v>
      </c>
      <c r="J28" s="229">
        <v>1.367</v>
      </c>
      <c r="K28" s="96"/>
    </row>
    <row r="29" spans="1:11" s="97" customFormat="1" ht="11.25" customHeight="1">
      <c r="A29" s="99" t="s">
        <v>21</v>
      </c>
      <c r="B29" s="93"/>
      <c r="C29" s="94">
        <v>215</v>
      </c>
      <c r="D29" s="94">
        <v>185</v>
      </c>
      <c r="E29" s="94">
        <v>186</v>
      </c>
      <c r="F29" s="95"/>
      <c r="G29" s="95"/>
      <c r="H29" s="229">
        <v>4.774</v>
      </c>
      <c r="I29" s="229">
        <v>3.628</v>
      </c>
      <c r="J29" s="229">
        <v>4.284</v>
      </c>
      <c r="K29" s="96"/>
    </row>
    <row r="30" spans="1:11" s="97" customFormat="1" ht="11.25" customHeight="1">
      <c r="A30" s="99" t="s">
        <v>22</v>
      </c>
      <c r="B30" s="93"/>
      <c r="C30" s="94">
        <v>250</v>
      </c>
      <c r="D30" s="94">
        <v>285</v>
      </c>
      <c r="E30" s="94">
        <v>256</v>
      </c>
      <c r="F30" s="95"/>
      <c r="G30" s="95"/>
      <c r="H30" s="229">
        <v>8.515</v>
      </c>
      <c r="I30" s="229">
        <v>9.75</v>
      </c>
      <c r="J30" s="229">
        <v>8.715</v>
      </c>
      <c r="K30" s="96"/>
    </row>
    <row r="31" spans="1:11" s="106" customFormat="1" ht="11.25" customHeight="1">
      <c r="A31" s="107" t="s">
        <v>23</v>
      </c>
      <c r="B31" s="101"/>
      <c r="C31" s="102">
        <v>504</v>
      </c>
      <c r="D31" s="102">
        <v>529</v>
      </c>
      <c r="E31" s="102">
        <v>492</v>
      </c>
      <c r="F31" s="103">
        <v>93.00567107750473</v>
      </c>
      <c r="G31" s="104"/>
      <c r="H31" s="230">
        <v>14.381</v>
      </c>
      <c r="I31" s="231">
        <v>15.174</v>
      </c>
      <c r="J31" s="231">
        <v>14.366</v>
      </c>
      <c r="K31" s="105">
        <v>94.67510214841175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289</v>
      </c>
      <c r="D33" s="94">
        <v>360</v>
      </c>
      <c r="E33" s="94">
        <v>345</v>
      </c>
      <c r="F33" s="95"/>
      <c r="G33" s="95"/>
      <c r="H33" s="229">
        <v>6.888</v>
      </c>
      <c r="I33" s="229">
        <v>8.873</v>
      </c>
      <c r="J33" s="229">
        <v>5.9</v>
      </c>
      <c r="K33" s="96"/>
    </row>
    <row r="34" spans="1:11" s="97" customFormat="1" ht="11.25" customHeight="1">
      <c r="A34" s="99" t="s">
        <v>25</v>
      </c>
      <c r="B34" s="93"/>
      <c r="C34" s="94">
        <v>206</v>
      </c>
      <c r="D34" s="94">
        <v>236</v>
      </c>
      <c r="E34" s="94">
        <v>236</v>
      </c>
      <c r="F34" s="95"/>
      <c r="G34" s="95"/>
      <c r="H34" s="229">
        <v>5.05</v>
      </c>
      <c r="I34" s="229">
        <v>5.546</v>
      </c>
      <c r="J34" s="229">
        <v>5.546</v>
      </c>
      <c r="K34" s="96"/>
    </row>
    <row r="35" spans="1:11" s="97" customFormat="1" ht="11.25" customHeight="1">
      <c r="A35" s="99" t="s">
        <v>26</v>
      </c>
      <c r="B35" s="93"/>
      <c r="C35" s="94">
        <v>241</v>
      </c>
      <c r="D35" s="94">
        <v>246</v>
      </c>
      <c r="E35" s="94">
        <v>245</v>
      </c>
      <c r="F35" s="95"/>
      <c r="G35" s="95"/>
      <c r="H35" s="229">
        <v>5.101</v>
      </c>
      <c r="I35" s="229">
        <v>5.414</v>
      </c>
      <c r="J35" s="229">
        <v>4.78</v>
      </c>
      <c r="K35" s="96"/>
    </row>
    <row r="36" spans="1:11" s="97" customFormat="1" ht="11.25" customHeight="1">
      <c r="A36" s="99" t="s">
        <v>27</v>
      </c>
      <c r="B36" s="93"/>
      <c r="C36" s="94">
        <v>103</v>
      </c>
      <c r="D36" s="94">
        <v>182</v>
      </c>
      <c r="E36" s="94">
        <v>182</v>
      </c>
      <c r="F36" s="95"/>
      <c r="G36" s="95"/>
      <c r="H36" s="229">
        <v>2.741</v>
      </c>
      <c r="I36" s="229">
        <v>4.734</v>
      </c>
      <c r="J36" s="229">
        <v>4.585</v>
      </c>
      <c r="K36" s="96"/>
    </row>
    <row r="37" spans="1:11" s="106" customFormat="1" ht="11.25" customHeight="1">
      <c r="A37" s="100" t="s">
        <v>28</v>
      </c>
      <c r="B37" s="101"/>
      <c r="C37" s="102">
        <v>839</v>
      </c>
      <c r="D37" s="102">
        <v>1024</v>
      </c>
      <c r="E37" s="102">
        <v>1008</v>
      </c>
      <c r="F37" s="103">
        <v>98.4375</v>
      </c>
      <c r="G37" s="104"/>
      <c r="H37" s="230">
        <v>19.779999999999998</v>
      </c>
      <c r="I37" s="231">
        <v>24.567</v>
      </c>
      <c r="J37" s="231">
        <v>20.811000000000003</v>
      </c>
      <c r="K37" s="105">
        <v>84.71119794846747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1673</v>
      </c>
      <c r="D39" s="102">
        <v>1590</v>
      </c>
      <c r="E39" s="102">
        <v>1440</v>
      </c>
      <c r="F39" s="103">
        <v>90.56603773584905</v>
      </c>
      <c r="G39" s="104"/>
      <c r="H39" s="230">
        <v>50.06</v>
      </c>
      <c r="I39" s="231">
        <v>50.027</v>
      </c>
      <c r="J39" s="231">
        <v>44.63</v>
      </c>
      <c r="K39" s="105">
        <v>89.21182561416835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>
        <v>1479</v>
      </c>
      <c r="D41" s="94">
        <v>1326</v>
      </c>
      <c r="E41" s="94">
        <v>1490</v>
      </c>
      <c r="F41" s="95"/>
      <c r="G41" s="95"/>
      <c r="H41" s="229">
        <v>72.861</v>
      </c>
      <c r="I41" s="229">
        <v>66.713</v>
      </c>
      <c r="J41" s="229">
        <v>77.188</v>
      </c>
      <c r="K41" s="96"/>
    </row>
    <row r="42" spans="1:11" s="97" customFormat="1" ht="11.25" customHeight="1">
      <c r="A42" s="99" t="s">
        <v>31</v>
      </c>
      <c r="B42" s="93"/>
      <c r="C42" s="94">
        <v>2389</v>
      </c>
      <c r="D42" s="94">
        <v>2372</v>
      </c>
      <c r="E42" s="94">
        <v>2268</v>
      </c>
      <c r="F42" s="95"/>
      <c r="G42" s="95"/>
      <c r="H42" s="229">
        <v>91.785</v>
      </c>
      <c r="I42" s="229">
        <v>102.81</v>
      </c>
      <c r="J42" s="229">
        <v>87.72</v>
      </c>
      <c r="K42" s="96"/>
    </row>
    <row r="43" spans="1:11" s="97" customFormat="1" ht="11.25" customHeight="1">
      <c r="A43" s="99" t="s">
        <v>32</v>
      </c>
      <c r="B43" s="93"/>
      <c r="C43" s="94">
        <v>1460</v>
      </c>
      <c r="D43" s="94">
        <v>1515</v>
      </c>
      <c r="E43" s="94">
        <v>1483</v>
      </c>
      <c r="F43" s="95"/>
      <c r="G43" s="95"/>
      <c r="H43" s="229">
        <v>58.2</v>
      </c>
      <c r="I43" s="229">
        <v>70.633</v>
      </c>
      <c r="J43" s="229">
        <v>57.603</v>
      </c>
      <c r="K43" s="96"/>
    </row>
    <row r="44" spans="1:11" s="97" customFormat="1" ht="11.25" customHeight="1">
      <c r="A44" s="99" t="s">
        <v>33</v>
      </c>
      <c r="B44" s="93"/>
      <c r="C44" s="94">
        <v>836</v>
      </c>
      <c r="D44" s="94">
        <v>868</v>
      </c>
      <c r="E44" s="94">
        <v>767</v>
      </c>
      <c r="F44" s="95"/>
      <c r="G44" s="95"/>
      <c r="H44" s="229">
        <v>27.328</v>
      </c>
      <c r="I44" s="229">
        <v>35.992</v>
      </c>
      <c r="J44" s="229">
        <v>29.67</v>
      </c>
      <c r="K44" s="96"/>
    </row>
    <row r="45" spans="1:11" s="97" customFormat="1" ht="11.25" customHeight="1">
      <c r="A45" s="99" t="s">
        <v>34</v>
      </c>
      <c r="B45" s="93"/>
      <c r="C45" s="94">
        <v>4538</v>
      </c>
      <c r="D45" s="94">
        <v>4443</v>
      </c>
      <c r="E45" s="94">
        <v>4195</v>
      </c>
      <c r="F45" s="95"/>
      <c r="G45" s="95"/>
      <c r="H45" s="229">
        <v>194.025</v>
      </c>
      <c r="I45" s="229">
        <v>226.058</v>
      </c>
      <c r="J45" s="229">
        <v>197.738</v>
      </c>
      <c r="K45" s="96"/>
    </row>
    <row r="46" spans="1:11" s="97" customFormat="1" ht="11.25" customHeight="1">
      <c r="A46" s="99" t="s">
        <v>35</v>
      </c>
      <c r="B46" s="93"/>
      <c r="C46" s="94">
        <v>2084</v>
      </c>
      <c r="D46" s="94">
        <v>2067</v>
      </c>
      <c r="E46" s="94">
        <v>1883</v>
      </c>
      <c r="F46" s="95"/>
      <c r="G46" s="95"/>
      <c r="H46" s="229">
        <v>85.36</v>
      </c>
      <c r="I46" s="229">
        <v>101.35</v>
      </c>
      <c r="J46" s="229">
        <v>91.184</v>
      </c>
      <c r="K46" s="96"/>
    </row>
    <row r="47" spans="1:11" s="97" customFormat="1" ht="11.25" customHeight="1">
      <c r="A47" s="99" t="s">
        <v>36</v>
      </c>
      <c r="B47" s="93"/>
      <c r="C47" s="94">
        <v>477</v>
      </c>
      <c r="D47" s="94">
        <v>437</v>
      </c>
      <c r="E47" s="94">
        <v>397</v>
      </c>
      <c r="F47" s="95"/>
      <c r="G47" s="95"/>
      <c r="H47" s="229">
        <v>19.08</v>
      </c>
      <c r="I47" s="229">
        <v>20.976</v>
      </c>
      <c r="J47" s="229">
        <v>15.086</v>
      </c>
      <c r="K47" s="96"/>
    </row>
    <row r="48" spans="1:11" s="97" customFormat="1" ht="11.25" customHeight="1">
      <c r="A48" s="99" t="s">
        <v>37</v>
      </c>
      <c r="B48" s="93"/>
      <c r="C48" s="94">
        <v>5136</v>
      </c>
      <c r="D48" s="94">
        <v>5193</v>
      </c>
      <c r="E48" s="94">
        <v>4975</v>
      </c>
      <c r="F48" s="95"/>
      <c r="G48" s="95"/>
      <c r="H48" s="229">
        <v>218.14</v>
      </c>
      <c r="I48" s="229">
        <v>259.65</v>
      </c>
      <c r="J48" s="229">
        <v>230.203</v>
      </c>
      <c r="K48" s="96"/>
    </row>
    <row r="49" spans="1:11" s="97" customFormat="1" ht="11.25" customHeight="1">
      <c r="A49" s="99" t="s">
        <v>38</v>
      </c>
      <c r="B49" s="93"/>
      <c r="C49" s="94">
        <v>952</v>
      </c>
      <c r="D49" s="94">
        <v>959</v>
      </c>
      <c r="E49" s="94">
        <v>920</v>
      </c>
      <c r="F49" s="95"/>
      <c r="G49" s="95"/>
      <c r="H49" s="229">
        <v>43.416</v>
      </c>
      <c r="I49" s="229">
        <v>49.482</v>
      </c>
      <c r="J49" s="229">
        <v>44.18</v>
      </c>
      <c r="K49" s="96"/>
    </row>
    <row r="50" spans="1:11" s="106" customFormat="1" ht="11.25" customHeight="1">
      <c r="A50" s="107" t="s">
        <v>39</v>
      </c>
      <c r="B50" s="101"/>
      <c r="C50" s="102">
        <v>19351</v>
      </c>
      <c r="D50" s="102">
        <v>19180</v>
      </c>
      <c r="E50" s="102">
        <v>18378</v>
      </c>
      <c r="F50" s="103">
        <v>95.81856100104275</v>
      </c>
      <c r="G50" s="104"/>
      <c r="H50" s="230">
        <v>810.1949999999999</v>
      </c>
      <c r="I50" s="231">
        <v>933.664</v>
      </c>
      <c r="J50" s="231">
        <v>830.572</v>
      </c>
      <c r="K50" s="105">
        <v>88.95834047366075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265</v>
      </c>
      <c r="D52" s="102">
        <v>242</v>
      </c>
      <c r="E52" s="102">
        <v>242</v>
      </c>
      <c r="F52" s="103">
        <v>100</v>
      </c>
      <c r="G52" s="104"/>
      <c r="H52" s="230">
        <v>10.46</v>
      </c>
      <c r="I52" s="231">
        <v>9.069</v>
      </c>
      <c r="J52" s="231">
        <v>9.069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1458</v>
      </c>
      <c r="D54" s="94">
        <v>1371</v>
      </c>
      <c r="E54" s="94">
        <v>1200</v>
      </c>
      <c r="F54" s="95"/>
      <c r="G54" s="95"/>
      <c r="H54" s="229">
        <v>46.848</v>
      </c>
      <c r="I54" s="229">
        <v>43.13</v>
      </c>
      <c r="J54" s="229">
        <v>37.53</v>
      </c>
      <c r="K54" s="96"/>
    </row>
    <row r="55" spans="1:11" s="97" customFormat="1" ht="11.25" customHeight="1">
      <c r="A55" s="99" t="s">
        <v>42</v>
      </c>
      <c r="B55" s="93"/>
      <c r="C55" s="94">
        <v>348</v>
      </c>
      <c r="D55" s="94">
        <v>302</v>
      </c>
      <c r="E55" s="94">
        <v>285</v>
      </c>
      <c r="F55" s="95"/>
      <c r="G55" s="95"/>
      <c r="H55" s="229">
        <v>10.44</v>
      </c>
      <c r="I55" s="229">
        <v>9.06</v>
      </c>
      <c r="J55" s="229">
        <v>8.7</v>
      </c>
      <c r="K55" s="96"/>
    </row>
    <row r="56" spans="1:11" s="97" customFormat="1" ht="11.25" customHeight="1">
      <c r="A56" s="99" t="s">
        <v>43</v>
      </c>
      <c r="B56" s="93"/>
      <c r="C56" s="94">
        <v>79</v>
      </c>
      <c r="D56" s="94">
        <v>100</v>
      </c>
      <c r="E56" s="94">
        <v>84</v>
      </c>
      <c r="F56" s="95"/>
      <c r="G56" s="95"/>
      <c r="H56" s="229">
        <v>1.083</v>
      </c>
      <c r="I56" s="229">
        <v>1.023</v>
      </c>
      <c r="J56" s="229">
        <v>1.04</v>
      </c>
      <c r="K56" s="96"/>
    </row>
    <row r="57" spans="1:11" s="97" customFormat="1" ht="11.25" customHeight="1">
      <c r="A57" s="99" t="s">
        <v>44</v>
      </c>
      <c r="B57" s="93"/>
      <c r="C57" s="94">
        <v>38</v>
      </c>
      <c r="D57" s="94">
        <v>62</v>
      </c>
      <c r="E57" s="94">
        <v>53</v>
      </c>
      <c r="F57" s="95"/>
      <c r="G57" s="95"/>
      <c r="H57" s="229">
        <v>0.831</v>
      </c>
      <c r="I57" s="229">
        <v>1.425</v>
      </c>
      <c r="J57" s="229">
        <v>1.06</v>
      </c>
      <c r="K57" s="96"/>
    </row>
    <row r="58" spans="1:11" s="97" customFormat="1" ht="11.25" customHeight="1">
      <c r="A58" s="99" t="s">
        <v>45</v>
      </c>
      <c r="B58" s="93"/>
      <c r="C58" s="94">
        <v>305</v>
      </c>
      <c r="D58" s="94">
        <v>307</v>
      </c>
      <c r="E58" s="94">
        <v>336</v>
      </c>
      <c r="F58" s="95"/>
      <c r="G58" s="95"/>
      <c r="H58" s="229">
        <v>11.793</v>
      </c>
      <c r="I58" s="229">
        <v>11.294</v>
      </c>
      <c r="J58" s="229">
        <v>11.384</v>
      </c>
      <c r="K58" s="96"/>
    </row>
    <row r="59" spans="1:11" s="106" customFormat="1" ht="11.25" customHeight="1">
      <c r="A59" s="100" t="s">
        <v>46</v>
      </c>
      <c r="B59" s="101"/>
      <c r="C59" s="102">
        <v>2228</v>
      </c>
      <c r="D59" s="102">
        <v>2142</v>
      </c>
      <c r="E59" s="102">
        <v>1958</v>
      </c>
      <c r="F59" s="103">
        <v>91.40989729225024</v>
      </c>
      <c r="G59" s="104"/>
      <c r="H59" s="230">
        <v>70.995</v>
      </c>
      <c r="I59" s="231">
        <v>65.932</v>
      </c>
      <c r="J59" s="231">
        <v>59.714000000000006</v>
      </c>
      <c r="K59" s="105">
        <v>90.56907116422981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798</v>
      </c>
      <c r="D61" s="94">
        <v>771</v>
      </c>
      <c r="E61" s="94">
        <v>780</v>
      </c>
      <c r="F61" s="95"/>
      <c r="G61" s="95"/>
      <c r="H61" s="229">
        <v>19.155</v>
      </c>
      <c r="I61" s="229">
        <v>22.744</v>
      </c>
      <c r="J61" s="229">
        <v>19.625</v>
      </c>
      <c r="K61" s="96"/>
    </row>
    <row r="62" spans="1:11" s="97" customFormat="1" ht="11.25" customHeight="1">
      <c r="A62" s="99" t="s">
        <v>48</v>
      </c>
      <c r="B62" s="93"/>
      <c r="C62" s="94">
        <v>437</v>
      </c>
      <c r="D62" s="94">
        <v>444</v>
      </c>
      <c r="E62" s="94">
        <v>444</v>
      </c>
      <c r="F62" s="95"/>
      <c r="G62" s="95"/>
      <c r="H62" s="229">
        <v>10.688</v>
      </c>
      <c r="I62" s="229">
        <v>11.98</v>
      </c>
      <c r="J62" s="229">
        <v>11.98</v>
      </c>
      <c r="K62" s="96"/>
    </row>
    <row r="63" spans="1:11" s="97" customFormat="1" ht="11.25" customHeight="1">
      <c r="A63" s="99" t="s">
        <v>49</v>
      </c>
      <c r="B63" s="93"/>
      <c r="C63" s="94">
        <v>996</v>
      </c>
      <c r="D63" s="94">
        <v>996</v>
      </c>
      <c r="E63" s="94">
        <v>1010</v>
      </c>
      <c r="F63" s="95"/>
      <c r="G63" s="95"/>
      <c r="H63" s="229">
        <v>35.448</v>
      </c>
      <c r="I63" s="229">
        <v>40.635</v>
      </c>
      <c r="J63" s="229">
        <v>24.793</v>
      </c>
      <c r="K63" s="96"/>
    </row>
    <row r="64" spans="1:11" s="106" customFormat="1" ht="11.25" customHeight="1">
      <c r="A64" s="100" t="s">
        <v>50</v>
      </c>
      <c r="B64" s="101"/>
      <c r="C64" s="102">
        <v>2231</v>
      </c>
      <c r="D64" s="102">
        <v>2211</v>
      </c>
      <c r="E64" s="102">
        <v>2234</v>
      </c>
      <c r="F64" s="103">
        <v>101.04025327905924</v>
      </c>
      <c r="G64" s="104"/>
      <c r="H64" s="230">
        <v>65.291</v>
      </c>
      <c r="I64" s="231">
        <v>75.35900000000001</v>
      </c>
      <c r="J64" s="231">
        <v>56.397999999999996</v>
      </c>
      <c r="K64" s="105">
        <v>74.83910349128834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4627</v>
      </c>
      <c r="D66" s="102">
        <v>4837</v>
      </c>
      <c r="E66" s="102">
        <v>4345</v>
      </c>
      <c r="F66" s="103">
        <v>89.82840603679966</v>
      </c>
      <c r="G66" s="104"/>
      <c r="H66" s="230">
        <v>145.782</v>
      </c>
      <c r="I66" s="231">
        <v>161.172</v>
      </c>
      <c r="J66" s="231">
        <v>159.515</v>
      </c>
      <c r="K66" s="105">
        <v>98.9719057900876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399</v>
      </c>
      <c r="D68" s="94">
        <v>525</v>
      </c>
      <c r="E68" s="94">
        <v>600</v>
      </c>
      <c r="F68" s="95"/>
      <c r="G68" s="95"/>
      <c r="H68" s="229">
        <v>16.259</v>
      </c>
      <c r="I68" s="229">
        <v>25.82</v>
      </c>
      <c r="J68" s="229">
        <v>23</v>
      </c>
      <c r="K68" s="96"/>
    </row>
    <row r="69" spans="1:11" s="97" customFormat="1" ht="11.25" customHeight="1">
      <c r="A69" s="99" t="s">
        <v>53</v>
      </c>
      <c r="B69" s="93"/>
      <c r="C69" s="94">
        <v>150</v>
      </c>
      <c r="D69" s="94">
        <v>167</v>
      </c>
      <c r="E69" s="94">
        <v>200</v>
      </c>
      <c r="F69" s="95"/>
      <c r="G69" s="95"/>
      <c r="H69" s="229">
        <v>5.945</v>
      </c>
      <c r="I69" s="229">
        <v>7.933</v>
      </c>
      <c r="J69" s="229">
        <v>7.5</v>
      </c>
      <c r="K69" s="96"/>
    </row>
    <row r="70" spans="1:11" s="106" customFormat="1" ht="11.25" customHeight="1">
      <c r="A70" s="100" t="s">
        <v>54</v>
      </c>
      <c r="B70" s="101"/>
      <c r="C70" s="102">
        <v>549</v>
      </c>
      <c r="D70" s="102">
        <v>692</v>
      </c>
      <c r="E70" s="102">
        <v>800</v>
      </c>
      <c r="F70" s="103">
        <v>115.60693641618496</v>
      </c>
      <c r="G70" s="104"/>
      <c r="H70" s="230">
        <v>22.204</v>
      </c>
      <c r="I70" s="231">
        <v>33.753</v>
      </c>
      <c r="J70" s="231">
        <v>30.5</v>
      </c>
      <c r="K70" s="105">
        <v>90.3623381625337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605</v>
      </c>
      <c r="D72" s="94">
        <v>529</v>
      </c>
      <c r="E72" s="94">
        <v>477</v>
      </c>
      <c r="F72" s="95"/>
      <c r="G72" s="95"/>
      <c r="H72" s="229">
        <v>14.849</v>
      </c>
      <c r="I72" s="229">
        <v>14.017</v>
      </c>
      <c r="J72" s="229">
        <v>12.57</v>
      </c>
      <c r="K72" s="96"/>
    </row>
    <row r="73" spans="1:11" s="97" customFormat="1" ht="11.25" customHeight="1">
      <c r="A73" s="99" t="s">
        <v>56</v>
      </c>
      <c r="B73" s="93"/>
      <c r="C73" s="94">
        <v>2060</v>
      </c>
      <c r="D73" s="94">
        <v>2080</v>
      </c>
      <c r="E73" s="94">
        <v>1953</v>
      </c>
      <c r="F73" s="95"/>
      <c r="G73" s="95"/>
      <c r="H73" s="229">
        <v>42.08</v>
      </c>
      <c r="I73" s="229">
        <v>42.464</v>
      </c>
      <c r="J73" s="229">
        <v>57.075</v>
      </c>
      <c r="K73" s="96"/>
    </row>
    <row r="74" spans="1:11" s="97" customFormat="1" ht="11.25" customHeight="1">
      <c r="A74" s="99" t="s">
        <v>57</v>
      </c>
      <c r="B74" s="93"/>
      <c r="C74" s="94">
        <v>516</v>
      </c>
      <c r="D74" s="94">
        <v>595</v>
      </c>
      <c r="E74" s="94">
        <v>770</v>
      </c>
      <c r="F74" s="95"/>
      <c r="G74" s="95"/>
      <c r="H74" s="229">
        <v>19.825</v>
      </c>
      <c r="I74" s="229">
        <v>22.15</v>
      </c>
      <c r="J74" s="229">
        <v>25.284</v>
      </c>
      <c r="K74" s="96"/>
    </row>
    <row r="75" spans="1:11" s="97" customFormat="1" ht="11.25" customHeight="1">
      <c r="A75" s="99" t="s">
        <v>58</v>
      </c>
      <c r="B75" s="93"/>
      <c r="C75" s="94">
        <v>691</v>
      </c>
      <c r="D75" s="94">
        <v>623</v>
      </c>
      <c r="E75" s="94">
        <v>517</v>
      </c>
      <c r="F75" s="95"/>
      <c r="G75" s="95"/>
      <c r="H75" s="229">
        <v>18.768</v>
      </c>
      <c r="I75" s="229">
        <v>15.143</v>
      </c>
      <c r="J75" s="229">
        <v>14.662</v>
      </c>
      <c r="K75" s="96"/>
    </row>
    <row r="76" spans="1:11" s="97" customFormat="1" ht="11.25" customHeight="1">
      <c r="A76" s="99" t="s">
        <v>59</v>
      </c>
      <c r="B76" s="93"/>
      <c r="C76" s="94">
        <v>459</v>
      </c>
      <c r="D76" s="94">
        <v>450</v>
      </c>
      <c r="E76" s="94">
        <v>265</v>
      </c>
      <c r="F76" s="95"/>
      <c r="G76" s="95"/>
      <c r="H76" s="229">
        <v>12.4</v>
      </c>
      <c r="I76" s="229">
        <v>12.135</v>
      </c>
      <c r="J76" s="229">
        <v>7.632</v>
      </c>
      <c r="K76" s="96"/>
    </row>
    <row r="77" spans="1:11" s="97" customFormat="1" ht="11.25" customHeight="1">
      <c r="A77" s="99" t="s">
        <v>60</v>
      </c>
      <c r="B77" s="93"/>
      <c r="C77" s="94">
        <v>84</v>
      </c>
      <c r="D77" s="94">
        <v>102</v>
      </c>
      <c r="E77" s="94">
        <v>100</v>
      </c>
      <c r="F77" s="95"/>
      <c r="G77" s="95"/>
      <c r="H77" s="229">
        <v>1.874</v>
      </c>
      <c r="I77" s="229">
        <v>2.949</v>
      </c>
      <c r="J77" s="229">
        <v>2.895</v>
      </c>
      <c r="K77" s="96"/>
    </row>
    <row r="78" spans="1:11" s="97" customFormat="1" ht="11.25" customHeight="1">
      <c r="A78" s="99" t="s">
        <v>61</v>
      </c>
      <c r="B78" s="93"/>
      <c r="C78" s="94">
        <v>1050</v>
      </c>
      <c r="D78" s="94">
        <v>860</v>
      </c>
      <c r="E78" s="94">
        <v>865</v>
      </c>
      <c r="F78" s="95"/>
      <c r="G78" s="95"/>
      <c r="H78" s="229">
        <v>28.816</v>
      </c>
      <c r="I78" s="229">
        <v>24.208</v>
      </c>
      <c r="J78" s="229">
        <v>27.935</v>
      </c>
      <c r="K78" s="96"/>
    </row>
    <row r="79" spans="1:11" s="97" customFormat="1" ht="11.25" customHeight="1">
      <c r="A79" s="99" t="s">
        <v>62</v>
      </c>
      <c r="B79" s="93"/>
      <c r="C79" s="94">
        <v>4394</v>
      </c>
      <c r="D79" s="94">
        <v>4700</v>
      </c>
      <c r="E79" s="94">
        <v>4850</v>
      </c>
      <c r="F79" s="95"/>
      <c r="G79" s="95"/>
      <c r="H79" s="229">
        <v>125.928</v>
      </c>
      <c r="I79" s="229">
        <v>174.9</v>
      </c>
      <c r="J79" s="229">
        <v>181.65</v>
      </c>
      <c r="K79" s="96"/>
    </row>
    <row r="80" spans="1:11" s="106" customFormat="1" ht="11.25" customHeight="1">
      <c r="A80" s="107" t="s">
        <v>63</v>
      </c>
      <c r="B80" s="101"/>
      <c r="C80" s="102">
        <v>9859</v>
      </c>
      <c r="D80" s="102">
        <v>9939</v>
      </c>
      <c r="E80" s="102">
        <v>9797</v>
      </c>
      <c r="F80" s="103">
        <v>98.5712848375088</v>
      </c>
      <c r="G80" s="104"/>
      <c r="H80" s="230">
        <v>264.53999999999996</v>
      </c>
      <c r="I80" s="231">
        <v>307.966</v>
      </c>
      <c r="J80" s="231">
        <v>329.703</v>
      </c>
      <c r="K80" s="105">
        <v>107.05824668956961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1643</v>
      </c>
      <c r="D82" s="94">
        <v>1296</v>
      </c>
      <c r="E82" s="94">
        <v>1296</v>
      </c>
      <c r="F82" s="95"/>
      <c r="G82" s="95"/>
      <c r="H82" s="229">
        <v>35.67</v>
      </c>
      <c r="I82" s="229">
        <v>27.609</v>
      </c>
      <c r="J82" s="229">
        <v>27.609</v>
      </c>
      <c r="K82" s="96"/>
    </row>
    <row r="83" spans="1:11" s="97" customFormat="1" ht="11.25" customHeight="1">
      <c r="A83" s="99" t="s">
        <v>65</v>
      </c>
      <c r="B83" s="93"/>
      <c r="C83" s="94">
        <v>3037</v>
      </c>
      <c r="D83" s="94">
        <v>2785</v>
      </c>
      <c r="E83" s="94">
        <v>2785</v>
      </c>
      <c r="F83" s="95"/>
      <c r="G83" s="95"/>
      <c r="H83" s="229">
        <v>55.262</v>
      </c>
      <c r="I83" s="229">
        <v>55.129</v>
      </c>
      <c r="J83" s="229">
        <v>51.15</v>
      </c>
      <c r="K83" s="96"/>
    </row>
    <row r="84" spans="1:11" s="106" customFormat="1" ht="11.25" customHeight="1">
      <c r="A84" s="100" t="s">
        <v>66</v>
      </c>
      <c r="B84" s="101"/>
      <c r="C84" s="102">
        <v>4680</v>
      </c>
      <c r="D84" s="102">
        <v>4081</v>
      </c>
      <c r="E84" s="102">
        <v>4081</v>
      </c>
      <c r="F84" s="103">
        <v>100</v>
      </c>
      <c r="G84" s="104"/>
      <c r="H84" s="230">
        <v>90.932</v>
      </c>
      <c r="I84" s="231">
        <v>82.738</v>
      </c>
      <c r="J84" s="231">
        <v>78.759</v>
      </c>
      <c r="K84" s="105">
        <v>95.19084338514347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67488</v>
      </c>
      <c r="D87" s="117">
        <v>66650</v>
      </c>
      <c r="E87" s="117">
        <v>67296</v>
      </c>
      <c r="F87" s="118">
        <f>IF(D87&gt;0,100*E87/D87,0)</f>
        <v>100.96924231057764</v>
      </c>
      <c r="G87" s="104"/>
      <c r="H87" s="234">
        <v>2010.933</v>
      </c>
      <c r="I87" s="235">
        <v>2259.3199999999997</v>
      </c>
      <c r="J87" s="235">
        <v>2142.868</v>
      </c>
      <c r="K87" s="118">
        <f>IF(I87&gt;0,100*J87/I87,0)</f>
        <v>94.8457057875821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SheetLayoutView="100" zoomScalePageLayoutView="0" workbookViewId="0" topLeftCell="A1">
      <selection activeCell="A49" sqref="A4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81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2019</v>
      </c>
      <c r="D6" s="80">
        <f>E6-1</f>
        <v>2020</v>
      </c>
      <c r="E6" s="80">
        <v>2021</v>
      </c>
      <c r="F6" s="81">
        <f>E6</f>
        <v>2021</v>
      </c>
      <c r="G6" s="82"/>
      <c r="H6" s="79">
        <f>J6-2</f>
        <v>2019</v>
      </c>
      <c r="I6" s="80">
        <f>J6-1</f>
        <v>2020</v>
      </c>
      <c r="J6" s="80">
        <v>2021</v>
      </c>
      <c r="K6" s="81">
        <f>J6</f>
        <v>2021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2020=100</v>
      </c>
      <c r="G7" s="87"/>
      <c r="H7" s="84" t="s">
        <v>6</v>
      </c>
      <c r="I7" s="85" t="s">
        <v>6</v>
      </c>
      <c r="J7" s="85"/>
      <c r="K7" s="86" t="str">
        <f>CONCATENATE(I6,"=100")</f>
        <v>2020=100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/>
      <c r="I24" s="231"/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/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/>
      <c r="I30" s="229"/>
      <c r="J30" s="22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/>
      <c r="I31" s="231"/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/>
      <c r="I34" s="229"/>
      <c r="J34" s="22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/>
      <c r="I35" s="229"/>
      <c r="J35" s="22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/>
      <c r="I36" s="229"/>
      <c r="J36" s="22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/>
      <c r="I37" s="231"/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/>
      <c r="I39" s="231"/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/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/>
      <c r="I54" s="229"/>
      <c r="J54" s="22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/>
      <c r="J58" s="22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/>
      <c r="I59" s="231"/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/>
      <c r="I61" s="229"/>
      <c r="J61" s="22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/>
      <c r="I62" s="229"/>
      <c r="J62" s="22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/>
      <c r="I63" s="229"/>
      <c r="J63" s="22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/>
      <c r="I64" s="231"/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>
        <v>0.02</v>
      </c>
      <c r="I66" s="231"/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/>
      <c r="I72" s="229"/>
      <c r="J72" s="229"/>
      <c r="K72" s="96"/>
    </row>
    <row r="73" spans="1:11" s="97" customFormat="1" ht="11.25" customHeight="1">
      <c r="A73" s="99" t="s">
        <v>56</v>
      </c>
      <c r="B73" s="93"/>
      <c r="C73" s="94">
        <v>2162</v>
      </c>
      <c r="D73" s="94">
        <v>2335</v>
      </c>
      <c r="E73" s="94">
        <v>2335</v>
      </c>
      <c r="F73" s="95"/>
      <c r="G73" s="95"/>
      <c r="H73" s="229">
        <v>102.572</v>
      </c>
      <c r="I73" s="229">
        <v>201.691</v>
      </c>
      <c r="J73" s="229"/>
      <c r="K73" s="96"/>
    </row>
    <row r="74" spans="1:11" s="97" customFormat="1" ht="11.25" customHeight="1">
      <c r="A74" s="99" t="s">
        <v>57</v>
      </c>
      <c r="B74" s="93"/>
      <c r="C74" s="94">
        <v>20</v>
      </c>
      <c r="D74" s="94">
        <v>22</v>
      </c>
      <c r="E74" s="94">
        <v>25</v>
      </c>
      <c r="F74" s="95"/>
      <c r="G74" s="95"/>
      <c r="H74" s="229">
        <v>1.16</v>
      </c>
      <c r="I74" s="229">
        <v>1.32</v>
      </c>
      <c r="J74" s="22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/>
      <c r="I75" s="229"/>
      <c r="J75" s="22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>
        <v>2</v>
      </c>
      <c r="F76" s="95"/>
      <c r="G76" s="95"/>
      <c r="H76" s="229"/>
      <c r="I76" s="229"/>
      <c r="J76" s="229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/>
      <c r="I77" s="229"/>
      <c r="J77" s="22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/>
      <c r="I78" s="229"/>
      <c r="J78" s="229"/>
      <c r="K78" s="96"/>
    </row>
    <row r="79" spans="1:11" s="97" customFormat="1" ht="11.25" customHeight="1">
      <c r="A79" s="99" t="s">
        <v>62</v>
      </c>
      <c r="B79" s="93"/>
      <c r="C79" s="94">
        <v>4090</v>
      </c>
      <c r="D79" s="94">
        <v>4400</v>
      </c>
      <c r="E79" s="94">
        <v>4400</v>
      </c>
      <c r="F79" s="95"/>
      <c r="G79" s="95"/>
      <c r="H79" s="229">
        <v>377.165</v>
      </c>
      <c r="I79" s="229">
        <v>396</v>
      </c>
      <c r="J79" s="229"/>
      <c r="K79" s="96"/>
    </row>
    <row r="80" spans="1:11" s="106" customFormat="1" ht="11.25" customHeight="1">
      <c r="A80" s="107" t="s">
        <v>63</v>
      </c>
      <c r="B80" s="101"/>
      <c r="C80" s="102">
        <v>6272</v>
      </c>
      <c r="D80" s="102">
        <v>6757</v>
      </c>
      <c r="E80" s="102">
        <v>6762</v>
      </c>
      <c r="F80" s="103">
        <v>100.0739973360959</v>
      </c>
      <c r="G80" s="104"/>
      <c r="H80" s="230">
        <v>480.89700000000005</v>
      </c>
      <c r="I80" s="231">
        <v>599.011</v>
      </c>
      <c r="J80" s="23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6272</v>
      </c>
      <c r="D87" s="117">
        <v>6757</v>
      </c>
      <c r="E87" s="117">
        <v>6762</v>
      </c>
      <c r="F87" s="118">
        <f>IF(D87&gt;0,100*E87/D87,0)</f>
        <v>100.0739973360959</v>
      </c>
      <c r="G87" s="104"/>
      <c r="H87" s="234">
        <v>480.91700000000003</v>
      </c>
      <c r="I87" s="235">
        <v>599.011</v>
      </c>
      <c r="J87" s="235">
        <v>0</v>
      </c>
      <c r="K87" s="118">
        <f>IF(I87&gt;0,100*J87/I87,0)</f>
        <v>0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82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7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/>
      <c r="I24" s="231"/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/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/>
      <c r="I30" s="229"/>
      <c r="J30" s="22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/>
      <c r="I31" s="231"/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/>
      <c r="I34" s="229"/>
      <c r="J34" s="22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/>
      <c r="I35" s="229"/>
      <c r="J35" s="22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/>
      <c r="I36" s="229"/>
      <c r="J36" s="22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/>
      <c r="I37" s="231"/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/>
      <c r="I39" s="231"/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/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/>
      <c r="I54" s="229"/>
      <c r="J54" s="22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/>
      <c r="J58" s="22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/>
      <c r="I59" s="231"/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/>
      <c r="I61" s="229"/>
      <c r="J61" s="22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/>
      <c r="I62" s="229"/>
      <c r="J62" s="22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/>
      <c r="I63" s="229"/>
      <c r="J63" s="22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/>
      <c r="I64" s="231"/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50</v>
      </c>
      <c r="D66" s="102">
        <v>40</v>
      </c>
      <c r="E66" s="102">
        <v>20</v>
      </c>
      <c r="F66" s="103">
        <v>50</v>
      </c>
      <c r="G66" s="104"/>
      <c r="H66" s="230">
        <v>0.105</v>
      </c>
      <c r="I66" s="231">
        <v>0.084</v>
      </c>
      <c r="J66" s="231">
        <v>0.037</v>
      </c>
      <c r="K66" s="105">
        <v>44.047619047619044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/>
      <c r="I72" s="229"/>
      <c r="J72" s="229"/>
      <c r="K72" s="96"/>
    </row>
    <row r="73" spans="1:11" s="97" customFormat="1" ht="11.25" customHeight="1">
      <c r="A73" s="99" t="s">
        <v>56</v>
      </c>
      <c r="B73" s="93"/>
      <c r="C73" s="94">
        <v>13775</v>
      </c>
      <c r="D73" s="94">
        <v>14041</v>
      </c>
      <c r="E73" s="94">
        <v>12713</v>
      </c>
      <c r="F73" s="95"/>
      <c r="G73" s="95"/>
      <c r="H73" s="229">
        <v>35.664</v>
      </c>
      <c r="I73" s="229">
        <v>42.245</v>
      </c>
      <c r="J73" s="229">
        <v>39.545</v>
      </c>
      <c r="K73" s="96"/>
    </row>
    <row r="74" spans="1:11" s="97" customFormat="1" ht="11.25" customHeight="1">
      <c r="A74" s="99" t="s">
        <v>57</v>
      </c>
      <c r="B74" s="93"/>
      <c r="C74" s="94">
        <v>4652</v>
      </c>
      <c r="D74" s="94">
        <v>4577</v>
      </c>
      <c r="E74" s="94">
        <v>4250</v>
      </c>
      <c r="F74" s="95"/>
      <c r="G74" s="95"/>
      <c r="H74" s="229">
        <v>15.352</v>
      </c>
      <c r="I74" s="229">
        <v>14.996</v>
      </c>
      <c r="J74" s="229">
        <v>11.5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/>
      <c r="I75" s="229"/>
      <c r="J75" s="229"/>
      <c r="K75" s="96"/>
    </row>
    <row r="76" spans="1:11" s="97" customFormat="1" ht="11.25" customHeight="1">
      <c r="A76" s="99" t="s">
        <v>59</v>
      </c>
      <c r="B76" s="93"/>
      <c r="C76" s="94">
        <v>393</v>
      </c>
      <c r="D76" s="94">
        <v>435</v>
      </c>
      <c r="E76" s="94">
        <v>401</v>
      </c>
      <c r="F76" s="95"/>
      <c r="G76" s="95"/>
      <c r="H76" s="229">
        <v>0.792</v>
      </c>
      <c r="I76" s="229">
        <v>0.828</v>
      </c>
      <c r="J76" s="229">
        <v>0.986</v>
      </c>
      <c r="K76" s="96"/>
    </row>
    <row r="77" spans="1:11" s="97" customFormat="1" ht="11.25" customHeight="1">
      <c r="A77" s="99" t="s">
        <v>60</v>
      </c>
      <c r="B77" s="93"/>
      <c r="C77" s="94">
        <v>4592</v>
      </c>
      <c r="D77" s="94">
        <v>4704</v>
      </c>
      <c r="E77" s="94">
        <v>4324</v>
      </c>
      <c r="F77" s="95"/>
      <c r="G77" s="95"/>
      <c r="H77" s="229">
        <v>13.689</v>
      </c>
      <c r="I77" s="229">
        <v>14.536</v>
      </c>
      <c r="J77" s="229">
        <v>12.358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/>
      <c r="I78" s="229"/>
      <c r="J78" s="229"/>
      <c r="K78" s="96"/>
    </row>
    <row r="79" spans="1:11" s="97" customFormat="1" ht="11.25" customHeight="1">
      <c r="A79" s="99" t="s">
        <v>62</v>
      </c>
      <c r="B79" s="93"/>
      <c r="C79" s="94">
        <v>41659</v>
      </c>
      <c r="D79" s="94">
        <v>42350</v>
      </c>
      <c r="E79" s="94">
        <v>39932</v>
      </c>
      <c r="F79" s="95"/>
      <c r="G79" s="95"/>
      <c r="H79" s="229">
        <v>128.86</v>
      </c>
      <c r="I79" s="229">
        <v>137.326</v>
      </c>
      <c r="J79" s="229">
        <v>128.2</v>
      </c>
      <c r="K79" s="96"/>
    </row>
    <row r="80" spans="1:11" s="106" customFormat="1" ht="11.25" customHeight="1">
      <c r="A80" s="107" t="s">
        <v>63</v>
      </c>
      <c r="B80" s="101"/>
      <c r="C80" s="102">
        <v>65071</v>
      </c>
      <c r="D80" s="102">
        <v>66107</v>
      </c>
      <c r="E80" s="102">
        <v>61620</v>
      </c>
      <c r="F80" s="103">
        <v>93.21251909782625</v>
      </c>
      <c r="G80" s="104"/>
      <c r="H80" s="230">
        <v>194.35700000000003</v>
      </c>
      <c r="I80" s="231">
        <v>209.93099999999998</v>
      </c>
      <c r="J80" s="231">
        <v>192.589</v>
      </c>
      <c r="K80" s="105">
        <v>91.73919049592486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65121</v>
      </c>
      <c r="D87" s="117">
        <v>66147</v>
      </c>
      <c r="E87" s="117">
        <v>61640</v>
      </c>
      <c r="F87" s="118">
        <f>IF(D87&gt;0,100*E87/D87,0)</f>
        <v>93.18638789363085</v>
      </c>
      <c r="G87" s="104"/>
      <c r="H87" s="234">
        <v>194.46200000000002</v>
      </c>
      <c r="I87" s="235">
        <v>210.015</v>
      </c>
      <c r="J87" s="235">
        <v>192.626</v>
      </c>
      <c r="K87" s="118">
        <f>IF(I87&gt;0,100*J87/I87,0)</f>
        <v>91.72011522986455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83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6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>
        <v>33</v>
      </c>
      <c r="D17" s="102">
        <v>45</v>
      </c>
      <c r="E17" s="102">
        <v>33</v>
      </c>
      <c r="F17" s="103">
        <v>73.33333333333333</v>
      </c>
      <c r="G17" s="104"/>
      <c r="H17" s="230">
        <v>0.039</v>
      </c>
      <c r="I17" s="231">
        <v>0.032</v>
      </c>
      <c r="J17" s="231">
        <v>0.047</v>
      </c>
      <c r="K17" s="105">
        <v>146.875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2660</v>
      </c>
      <c r="D19" s="94">
        <v>2109</v>
      </c>
      <c r="E19" s="94">
        <v>2390</v>
      </c>
      <c r="F19" s="95"/>
      <c r="G19" s="95"/>
      <c r="H19" s="229">
        <v>7.204</v>
      </c>
      <c r="I19" s="229">
        <v>4.22</v>
      </c>
      <c r="J19" s="229">
        <v>4.541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>
        <v>2660</v>
      </c>
      <c r="D22" s="102">
        <v>2109</v>
      </c>
      <c r="E22" s="102">
        <v>2390</v>
      </c>
      <c r="F22" s="103">
        <v>113.32385016595543</v>
      </c>
      <c r="G22" s="104"/>
      <c r="H22" s="230">
        <v>7.204</v>
      </c>
      <c r="I22" s="231">
        <v>4.22</v>
      </c>
      <c r="J22" s="231">
        <v>4.541</v>
      </c>
      <c r="K22" s="105">
        <v>107.60663507109005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4077</v>
      </c>
      <c r="D24" s="102">
        <v>4366</v>
      </c>
      <c r="E24" s="102">
        <v>4261</v>
      </c>
      <c r="F24" s="103">
        <v>97.59505267979844</v>
      </c>
      <c r="G24" s="104"/>
      <c r="H24" s="230">
        <v>7.574</v>
      </c>
      <c r="I24" s="231">
        <v>7.245</v>
      </c>
      <c r="J24" s="231">
        <v>7.286</v>
      </c>
      <c r="K24" s="105">
        <v>100.56590752242924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711</v>
      </c>
      <c r="D26" s="102">
        <v>960</v>
      </c>
      <c r="E26" s="102">
        <v>1100</v>
      </c>
      <c r="F26" s="103">
        <v>114.58333333333333</v>
      </c>
      <c r="G26" s="104"/>
      <c r="H26" s="230">
        <v>1.225</v>
      </c>
      <c r="I26" s="231">
        <v>2.089</v>
      </c>
      <c r="J26" s="231">
        <v>2.75</v>
      </c>
      <c r="K26" s="105">
        <v>131.64193393968407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4903</v>
      </c>
      <c r="D28" s="94">
        <v>2587</v>
      </c>
      <c r="E28" s="94">
        <v>2952</v>
      </c>
      <c r="F28" s="95"/>
      <c r="G28" s="95"/>
      <c r="H28" s="229">
        <v>10.576</v>
      </c>
      <c r="I28" s="229">
        <v>6.008</v>
      </c>
      <c r="J28" s="229">
        <v>7.286</v>
      </c>
      <c r="K28" s="96"/>
    </row>
    <row r="29" spans="1:11" s="97" customFormat="1" ht="11.25" customHeight="1">
      <c r="A29" s="99" t="s">
        <v>21</v>
      </c>
      <c r="B29" s="93"/>
      <c r="C29" s="94">
        <v>5184</v>
      </c>
      <c r="D29" s="94">
        <v>4238</v>
      </c>
      <c r="E29" s="94">
        <v>4342</v>
      </c>
      <c r="F29" s="95"/>
      <c r="G29" s="95"/>
      <c r="H29" s="229">
        <v>5.213</v>
      </c>
      <c r="I29" s="229">
        <v>3.893</v>
      </c>
      <c r="J29" s="229">
        <v>3.559</v>
      </c>
      <c r="K29" s="96"/>
    </row>
    <row r="30" spans="1:11" s="97" customFormat="1" ht="11.25" customHeight="1">
      <c r="A30" s="99" t="s">
        <v>22</v>
      </c>
      <c r="B30" s="93"/>
      <c r="C30" s="94">
        <v>8384</v>
      </c>
      <c r="D30" s="94">
        <v>8067</v>
      </c>
      <c r="E30" s="94">
        <v>6955</v>
      </c>
      <c r="F30" s="95"/>
      <c r="G30" s="95"/>
      <c r="H30" s="229">
        <v>12.44</v>
      </c>
      <c r="I30" s="229">
        <v>11.174</v>
      </c>
      <c r="J30" s="229">
        <v>9.159</v>
      </c>
      <c r="K30" s="96"/>
    </row>
    <row r="31" spans="1:11" s="106" customFormat="1" ht="11.25" customHeight="1">
      <c r="A31" s="107" t="s">
        <v>23</v>
      </c>
      <c r="B31" s="101"/>
      <c r="C31" s="102">
        <v>18471</v>
      </c>
      <c r="D31" s="102">
        <v>14892</v>
      </c>
      <c r="E31" s="102">
        <v>14249</v>
      </c>
      <c r="F31" s="103">
        <v>95.6822455009401</v>
      </c>
      <c r="G31" s="104"/>
      <c r="H31" s="230">
        <v>28.229</v>
      </c>
      <c r="I31" s="231">
        <v>21.075</v>
      </c>
      <c r="J31" s="231">
        <v>20.003999999999998</v>
      </c>
      <c r="K31" s="105">
        <v>94.91814946619216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76</v>
      </c>
      <c r="D33" s="94">
        <v>134</v>
      </c>
      <c r="E33" s="94">
        <v>30</v>
      </c>
      <c r="F33" s="95"/>
      <c r="G33" s="95"/>
      <c r="H33" s="229">
        <v>0.179</v>
      </c>
      <c r="I33" s="229">
        <v>0.167</v>
      </c>
      <c r="J33" s="229">
        <v>0.06</v>
      </c>
      <c r="K33" s="96"/>
    </row>
    <row r="34" spans="1:11" s="97" customFormat="1" ht="11.25" customHeight="1">
      <c r="A34" s="99" t="s">
        <v>25</v>
      </c>
      <c r="B34" s="93"/>
      <c r="C34" s="94">
        <v>1467</v>
      </c>
      <c r="D34" s="94">
        <v>2599</v>
      </c>
      <c r="E34" s="94">
        <v>2250</v>
      </c>
      <c r="F34" s="95"/>
      <c r="G34" s="95"/>
      <c r="H34" s="229">
        <v>2.45</v>
      </c>
      <c r="I34" s="229">
        <v>4.276</v>
      </c>
      <c r="J34" s="229">
        <v>4</v>
      </c>
      <c r="K34" s="96"/>
    </row>
    <row r="35" spans="1:11" s="97" customFormat="1" ht="11.25" customHeight="1">
      <c r="A35" s="99" t="s">
        <v>26</v>
      </c>
      <c r="B35" s="93"/>
      <c r="C35" s="94">
        <v>515</v>
      </c>
      <c r="D35" s="94">
        <v>621</v>
      </c>
      <c r="E35" s="94">
        <v>500</v>
      </c>
      <c r="F35" s="95"/>
      <c r="G35" s="95"/>
      <c r="H35" s="229">
        <v>1.052</v>
      </c>
      <c r="I35" s="229">
        <v>1.249</v>
      </c>
      <c r="J35" s="229">
        <v>0.7</v>
      </c>
      <c r="K35" s="96"/>
    </row>
    <row r="36" spans="1:11" s="97" customFormat="1" ht="11.25" customHeight="1">
      <c r="A36" s="99" t="s">
        <v>27</v>
      </c>
      <c r="B36" s="93"/>
      <c r="C36" s="94">
        <v>11</v>
      </c>
      <c r="D36" s="94">
        <v>5</v>
      </c>
      <c r="E36" s="94">
        <v>5</v>
      </c>
      <c r="F36" s="95"/>
      <c r="G36" s="95"/>
      <c r="H36" s="229">
        <v>0.021</v>
      </c>
      <c r="I36" s="229">
        <v>0.01</v>
      </c>
      <c r="J36" s="229">
        <v>0.065</v>
      </c>
      <c r="K36" s="96"/>
    </row>
    <row r="37" spans="1:11" s="106" customFormat="1" ht="11.25" customHeight="1">
      <c r="A37" s="100" t="s">
        <v>28</v>
      </c>
      <c r="B37" s="101"/>
      <c r="C37" s="102">
        <v>2069</v>
      </c>
      <c r="D37" s="102">
        <v>3359</v>
      </c>
      <c r="E37" s="102">
        <v>2785</v>
      </c>
      <c r="F37" s="103">
        <v>82.91158082762728</v>
      </c>
      <c r="G37" s="104"/>
      <c r="H37" s="230">
        <v>3.702</v>
      </c>
      <c r="I37" s="231">
        <v>5.702</v>
      </c>
      <c r="J37" s="231">
        <v>4.825</v>
      </c>
      <c r="K37" s="105">
        <v>84.6194317783234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6</v>
      </c>
      <c r="D39" s="102">
        <v>2</v>
      </c>
      <c r="E39" s="102">
        <v>2</v>
      </c>
      <c r="F39" s="103">
        <v>100</v>
      </c>
      <c r="G39" s="104"/>
      <c r="H39" s="230">
        <v>0.009</v>
      </c>
      <c r="I39" s="231">
        <v>0.003</v>
      </c>
      <c r="J39" s="231">
        <v>0.003</v>
      </c>
      <c r="K39" s="105">
        <v>100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>
        <v>5676</v>
      </c>
      <c r="D41" s="94">
        <v>5326</v>
      </c>
      <c r="E41" s="94">
        <v>3729</v>
      </c>
      <c r="F41" s="95"/>
      <c r="G41" s="95"/>
      <c r="H41" s="229">
        <v>6.145</v>
      </c>
      <c r="I41" s="229">
        <v>3.001</v>
      </c>
      <c r="J41" s="229">
        <v>3.259</v>
      </c>
      <c r="K41" s="96"/>
    </row>
    <row r="42" spans="1:11" s="97" customFormat="1" ht="11.25" customHeight="1">
      <c r="A42" s="99" t="s">
        <v>31</v>
      </c>
      <c r="B42" s="93"/>
      <c r="C42" s="94">
        <v>65062</v>
      </c>
      <c r="D42" s="94">
        <v>68631</v>
      </c>
      <c r="E42" s="94">
        <v>66720</v>
      </c>
      <c r="F42" s="95"/>
      <c r="G42" s="95"/>
      <c r="H42" s="229">
        <v>109.3</v>
      </c>
      <c r="I42" s="229">
        <v>92.846</v>
      </c>
      <c r="J42" s="229">
        <v>102.541</v>
      </c>
      <c r="K42" s="96"/>
    </row>
    <row r="43" spans="1:11" s="97" customFormat="1" ht="11.25" customHeight="1">
      <c r="A43" s="99" t="s">
        <v>32</v>
      </c>
      <c r="B43" s="93"/>
      <c r="C43" s="94">
        <v>9353</v>
      </c>
      <c r="D43" s="94">
        <v>12530</v>
      </c>
      <c r="E43" s="94">
        <v>12418</v>
      </c>
      <c r="F43" s="95"/>
      <c r="G43" s="95"/>
      <c r="H43" s="229">
        <v>21.583</v>
      </c>
      <c r="I43" s="229">
        <v>17.576</v>
      </c>
      <c r="J43" s="229">
        <v>23.303</v>
      </c>
      <c r="K43" s="96"/>
    </row>
    <row r="44" spans="1:11" s="97" customFormat="1" ht="11.25" customHeight="1">
      <c r="A44" s="99" t="s">
        <v>33</v>
      </c>
      <c r="B44" s="93"/>
      <c r="C44" s="94">
        <v>38285</v>
      </c>
      <c r="D44" s="94">
        <v>48726</v>
      </c>
      <c r="E44" s="94">
        <v>40072</v>
      </c>
      <c r="F44" s="95"/>
      <c r="G44" s="95"/>
      <c r="H44" s="229">
        <v>62.954</v>
      </c>
      <c r="I44" s="229">
        <v>48.334</v>
      </c>
      <c r="J44" s="229">
        <v>55.692</v>
      </c>
      <c r="K44" s="96"/>
    </row>
    <row r="45" spans="1:11" s="97" customFormat="1" ht="11.25" customHeight="1">
      <c r="A45" s="99" t="s">
        <v>34</v>
      </c>
      <c r="B45" s="93"/>
      <c r="C45" s="94">
        <v>16090</v>
      </c>
      <c r="D45" s="94">
        <v>16499</v>
      </c>
      <c r="E45" s="94">
        <v>15565</v>
      </c>
      <c r="F45" s="95"/>
      <c r="G45" s="95"/>
      <c r="H45" s="229">
        <v>18.583</v>
      </c>
      <c r="I45" s="229">
        <v>13.802</v>
      </c>
      <c r="J45" s="229">
        <v>17.947</v>
      </c>
      <c r="K45" s="96"/>
    </row>
    <row r="46" spans="1:11" s="97" customFormat="1" ht="11.25" customHeight="1">
      <c r="A46" s="99" t="s">
        <v>35</v>
      </c>
      <c r="B46" s="93"/>
      <c r="C46" s="94">
        <v>28933</v>
      </c>
      <c r="D46" s="94">
        <v>28766</v>
      </c>
      <c r="E46" s="94">
        <v>26998</v>
      </c>
      <c r="F46" s="95"/>
      <c r="G46" s="95"/>
      <c r="H46" s="229">
        <v>25.335</v>
      </c>
      <c r="I46" s="229">
        <v>21.41</v>
      </c>
      <c r="J46" s="229">
        <v>30.099</v>
      </c>
      <c r="K46" s="96"/>
    </row>
    <row r="47" spans="1:11" s="97" customFormat="1" ht="11.25" customHeight="1">
      <c r="A47" s="99" t="s">
        <v>36</v>
      </c>
      <c r="B47" s="93"/>
      <c r="C47" s="94">
        <v>44322</v>
      </c>
      <c r="D47" s="94">
        <v>41393</v>
      </c>
      <c r="E47" s="94">
        <v>37339</v>
      </c>
      <c r="F47" s="95"/>
      <c r="G47" s="95"/>
      <c r="H47" s="229">
        <v>56.314</v>
      </c>
      <c r="I47" s="229">
        <v>49.989</v>
      </c>
      <c r="J47" s="229">
        <v>42.228</v>
      </c>
      <c r="K47" s="96"/>
    </row>
    <row r="48" spans="1:11" s="97" customFormat="1" ht="11.25" customHeight="1">
      <c r="A48" s="99" t="s">
        <v>37</v>
      </c>
      <c r="B48" s="93"/>
      <c r="C48" s="94">
        <v>45169</v>
      </c>
      <c r="D48" s="94">
        <v>47910</v>
      </c>
      <c r="E48" s="94">
        <v>42124</v>
      </c>
      <c r="F48" s="95"/>
      <c r="G48" s="95"/>
      <c r="H48" s="229">
        <v>71.687</v>
      </c>
      <c r="I48" s="229">
        <v>41.135</v>
      </c>
      <c r="J48" s="229">
        <v>58.252</v>
      </c>
      <c r="K48" s="96"/>
    </row>
    <row r="49" spans="1:11" s="97" customFormat="1" ht="11.25" customHeight="1">
      <c r="A49" s="99" t="s">
        <v>38</v>
      </c>
      <c r="B49" s="93"/>
      <c r="C49" s="94">
        <v>26263</v>
      </c>
      <c r="D49" s="94">
        <v>26061</v>
      </c>
      <c r="E49" s="94">
        <v>24665</v>
      </c>
      <c r="F49" s="95"/>
      <c r="G49" s="95"/>
      <c r="H49" s="229">
        <v>39.556</v>
      </c>
      <c r="I49" s="229">
        <v>24.433</v>
      </c>
      <c r="J49" s="229">
        <v>26.588</v>
      </c>
      <c r="K49" s="96"/>
    </row>
    <row r="50" spans="1:11" s="106" customFormat="1" ht="11.25" customHeight="1">
      <c r="A50" s="107" t="s">
        <v>39</v>
      </c>
      <c r="B50" s="101"/>
      <c r="C50" s="102">
        <v>279153</v>
      </c>
      <c r="D50" s="102">
        <v>295842</v>
      </c>
      <c r="E50" s="102">
        <v>269630</v>
      </c>
      <c r="F50" s="103">
        <v>91.13986519831532</v>
      </c>
      <c r="G50" s="104"/>
      <c r="H50" s="230">
        <v>411.457</v>
      </c>
      <c r="I50" s="231">
        <v>312.526</v>
      </c>
      <c r="J50" s="231">
        <v>359.90900000000005</v>
      </c>
      <c r="K50" s="105">
        <v>115.16129857995814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1058</v>
      </c>
      <c r="D52" s="102">
        <v>1281</v>
      </c>
      <c r="E52" s="102">
        <v>1281</v>
      </c>
      <c r="F52" s="103">
        <v>100</v>
      </c>
      <c r="G52" s="104"/>
      <c r="H52" s="230">
        <v>1.108</v>
      </c>
      <c r="I52" s="231">
        <v>1.018</v>
      </c>
      <c r="J52" s="231">
        <v>1.018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3519</v>
      </c>
      <c r="D54" s="94">
        <v>3032</v>
      </c>
      <c r="E54" s="94">
        <v>2889</v>
      </c>
      <c r="F54" s="95"/>
      <c r="G54" s="95"/>
      <c r="H54" s="229">
        <v>5.169</v>
      </c>
      <c r="I54" s="229">
        <v>4.483</v>
      </c>
      <c r="J54" s="229">
        <v>4.524</v>
      </c>
      <c r="K54" s="96"/>
    </row>
    <row r="55" spans="1:11" s="97" customFormat="1" ht="11.25" customHeight="1">
      <c r="A55" s="99" t="s">
        <v>42</v>
      </c>
      <c r="B55" s="93"/>
      <c r="C55" s="94">
        <v>906</v>
      </c>
      <c r="D55" s="94">
        <v>820</v>
      </c>
      <c r="E55" s="94">
        <v>798</v>
      </c>
      <c r="F55" s="95"/>
      <c r="G55" s="95"/>
      <c r="H55" s="229">
        <v>0.823</v>
      </c>
      <c r="I55" s="229">
        <v>0.657</v>
      </c>
      <c r="J55" s="229">
        <v>0.8</v>
      </c>
      <c r="K55" s="96"/>
    </row>
    <row r="56" spans="1:11" s="97" customFormat="1" ht="11.25" customHeight="1">
      <c r="A56" s="99" t="s">
        <v>43</v>
      </c>
      <c r="B56" s="93"/>
      <c r="C56" s="94">
        <v>133396</v>
      </c>
      <c r="D56" s="94">
        <v>128971</v>
      </c>
      <c r="E56" s="94">
        <v>120740</v>
      </c>
      <c r="F56" s="95"/>
      <c r="G56" s="95"/>
      <c r="H56" s="229">
        <v>109.798</v>
      </c>
      <c r="I56" s="229">
        <v>94.471</v>
      </c>
      <c r="J56" s="229">
        <v>101.9</v>
      </c>
      <c r="K56" s="96"/>
    </row>
    <row r="57" spans="1:11" s="97" customFormat="1" ht="11.25" customHeight="1">
      <c r="A57" s="99" t="s">
        <v>44</v>
      </c>
      <c r="B57" s="93"/>
      <c r="C57" s="94">
        <v>29703</v>
      </c>
      <c r="D57" s="94">
        <v>26345</v>
      </c>
      <c r="E57" s="94">
        <v>23807</v>
      </c>
      <c r="F57" s="95"/>
      <c r="G57" s="95"/>
      <c r="H57" s="229">
        <v>34.4</v>
      </c>
      <c r="I57" s="229">
        <v>16.7</v>
      </c>
      <c r="J57" s="229">
        <v>24.182</v>
      </c>
      <c r="K57" s="96"/>
    </row>
    <row r="58" spans="1:11" s="97" customFormat="1" ht="11.25" customHeight="1">
      <c r="A58" s="99" t="s">
        <v>45</v>
      </c>
      <c r="B58" s="93"/>
      <c r="C58" s="94">
        <v>1464</v>
      </c>
      <c r="D58" s="94">
        <v>1160</v>
      </c>
      <c r="E58" s="94">
        <v>964</v>
      </c>
      <c r="F58" s="95"/>
      <c r="G58" s="95"/>
      <c r="H58" s="229">
        <v>1.248</v>
      </c>
      <c r="I58" s="229">
        <v>0.509</v>
      </c>
      <c r="J58" s="229">
        <v>0.978</v>
      </c>
      <c r="K58" s="96"/>
    </row>
    <row r="59" spans="1:11" s="106" customFormat="1" ht="11.25" customHeight="1">
      <c r="A59" s="100" t="s">
        <v>46</v>
      </c>
      <c r="B59" s="101"/>
      <c r="C59" s="102">
        <v>168988</v>
      </c>
      <c r="D59" s="102">
        <v>160328</v>
      </c>
      <c r="E59" s="102">
        <v>149198</v>
      </c>
      <c r="F59" s="103">
        <v>93.05798113866574</v>
      </c>
      <c r="G59" s="104"/>
      <c r="H59" s="230">
        <v>151.438</v>
      </c>
      <c r="I59" s="231">
        <v>116.82000000000001</v>
      </c>
      <c r="J59" s="231">
        <v>132.38400000000001</v>
      </c>
      <c r="K59" s="105">
        <v>113.3230611196713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469</v>
      </c>
      <c r="D61" s="94">
        <v>455</v>
      </c>
      <c r="E61" s="94">
        <v>380</v>
      </c>
      <c r="F61" s="95"/>
      <c r="G61" s="95"/>
      <c r="H61" s="229">
        <v>0.257</v>
      </c>
      <c r="I61" s="229">
        <v>0.313</v>
      </c>
      <c r="J61" s="229">
        <v>0.32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/>
      <c r="I62" s="229"/>
      <c r="J62" s="229"/>
      <c r="K62" s="96"/>
    </row>
    <row r="63" spans="1:11" s="97" customFormat="1" ht="11.25" customHeight="1">
      <c r="A63" s="99" t="s">
        <v>49</v>
      </c>
      <c r="B63" s="93"/>
      <c r="C63" s="94">
        <v>576</v>
      </c>
      <c r="D63" s="94">
        <v>363</v>
      </c>
      <c r="E63" s="94">
        <v>348</v>
      </c>
      <c r="F63" s="95"/>
      <c r="G63" s="95"/>
      <c r="H63" s="229">
        <v>0.537</v>
      </c>
      <c r="I63" s="229">
        <v>0.26</v>
      </c>
      <c r="J63" s="229">
        <v>0.452</v>
      </c>
      <c r="K63" s="96"/>
    </row>
    <row r="64" spans="1:11" s="106" customFormat="1" ht="11.25" customHeight="1">
      <c r="A64" s="100" t="s">
        <v>50</v>
      </c>
      <c r="B64" s="101"/>
      <c r="C64" s="102">
        <v>1045</v>
      </c>
      <c r="D64" s="102">
        <v>818</v>
      </c>
      <c r="E64" s="102">
        <v>728</v>
      </c>
      <c r="F64" s="103">
        <v>88.99755501222494</v>
      </c>
      <c r="G64" s="104"/>
      <c r="H64" s="230">
        <v>0.794</v>
      </c>
      <c r="I64" s="231">
        <v>0.573</v>
      </c>
      <c r="J64" s="231">
        <v>0.772</v>
      </c>
      <c r="K64" s="105">
        <v>134.72949389179757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10</v>
      </c>
      <c r="D66" s="102">
        <v>10</v>
      </c>
      <c r="E66" s="102">
        <v>55</v>
      </c>
      <c r="F66" s="103">
        <v>550</v>
      </c>
      <c r="G66" s="104"/>
      <c r="H66" s="230">
        <v>0.01</v>
      </c>
      <c r="I66" s="231">
        <v>0.011</v>
      </c>
      <c r="J66" s="231">
        <v>0.067</v>
      </c>
      <c r="K66" s="105">
        <v>609.0909090909091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11216</v>
      </c>
      <c r="D68" s="94">
        <v>10905</v>
      </c>
      <c r="E68" s="94">
        <v>7500</v>
      </c>
      <c r="F68" s="95"/>
      <c r="G68" s="95"/>
      <c r="H68" s="229">
        <v>15.842</v>
      </c>
      <c r="I68" s="229">
        <v>12.851</v>
      </c>
      <c r="J68" s="229">
        <v>10</v>
      </c>
      <c r="K68" s="96"/>
    </row>
    <row r="69" spans="1:11" s="97" customFormat="1" ht="11.25" customHeight="1">
      <c r="A69" s="99" t="s">
        <v>53</v>
      </c>
      <c r="B69" s="93"/>
      <c r="C69" s="94">
        <v>740</v>
      </c>
      <c r="D69" s="94">
        <v>413</v>
      </c>
      <c r="E69" s="94">
        <v>380</v>
      </c>
      <c r="F69" s="95"/>
      <c r="G69" s="95"/>
      <c r="H69" s="229">
        <v>1.839</v>
      </c>
      <c r="I69" s="229">
        <v>0.781</v>
      </c>
      <c r="J69" s="229">
        <v>1.1</v>
      </c>
      <c r="K69" s="96"/>
    </row>
    <row r="70" spans="1:11" s="106" customFormat="1" ht="11.25" customHeight="1">
      <c r="A70" s="100" t="s">
        <v>54</v>
      </c>
      <c r="B70" s="101"/>
      <c r="C70" s="102">
        <v>11956</v>
      </c>
      <c r="D70" s="102">
        <v>11318</v>
      </c>
      <c r="E70" s="102">
        <v>7880</v>
      </c>
      <c r="F70" s="103">
        <v>69.6236084113801</v>
      </c>
      <c r="G70" s="104"/>
      <c r="H70" s="230">
        <v>17.681</v>
      </c>
      <c r="I70" s="231">
        <v>13.632000000000001</v>
      </c>
      <c r="J70" s="231">
        <v>11.1</v>
      </c>
      <c r="K70" s="105">
        <v>81.42605633802816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28</v>
      </c>
      <c r="D72" s="94"/>
      <c r="E72" s="94">
        <v>2</v>
      </c>
      <c r="F72" s="95"/>
      <c r="G72" s="95"/>
      <c r="H72" s="229">
        <v>0.021</v>
      </c>
      <c r="I72" s="229"/>
      <c r="J72" s="229">
        <v>0.001</v>
      </c>
      <c r="K72" s="96"/>
    </row>
    <row r="73" spans="1:11" s="97" customFormat="1" ht="11.25" customHeight="1">
      <c r="A73" s="99" t="s">
        <v>56</v>
      </c>
      <c r="B73" s="93"/>
      <c r="C73" s="94">
        <v>56389</v>
      </c>
      <c r="D73" s="94">
        <v>56389</v>
      </c>
      <c r="E73" s="94">
        <v>54500</v>
      </c>
      <c r="F73" s="95"/>
      <c r="G73" s="95"/>
      <c r="H73" s="229">
        <v>88.255</v>
      </c>
      <c r="I73" s="229">
        <v>88.947</v>
      </c>
      <c r="J73" s="229">
        <v>85.29</v>
      </c>
      <c r="K73" s="96"/>
    </row>
    <row r="74" spans="1:11" s="97" customFormat="1" ht="11.25" customHeight="1">
      <c r="A74" s="99" t="s">
        <v>57</v>
      </c>
      <c r="B74" s="93"/>
      <c r="C74" s="94">
        <v>28327</v>
      </c>
      <c r="D74" s="94">
        <v>27434</v>
      </c>
      <c r="E74" s="94">
        <v>25600</v>
      </c>
      <c r="F74" s="95"/>
      <c r="G74" s="95"/>
      <c r="H74" s="229">
        <v>47.055</v>
      </c>
      <c r="I74" s="229">
        <v>29.509</v>
      </c>
      <c r="J74" s="229">
        <v>41.825</v>
      </c>
      <c r="K74" s="96"/>
    </row>
    <row r="75" spans="1:11" s="97" customFormat="1" ht="11.25" customHeight="1">
      <c r="A75" s="99" t="s">
        <v>58</v>
      </c>
      <c r="B75" s="93"/>
      <c r="C75" s="94">
        <v>1376</v>
      </c>
      <c r="D75" s="94">
        <v>776</v>
      </c>
      <c r="E75" s="94">
        <v>631</v>
      </c>
      <c r="F75" s="95"/>
      <c r="G75" s="95"/>
      <c r="H75" s="229">
        <v>0.994</v>
      </c>
      <c r="I75" s="229">
        <v>0.741</v>
      </c>
      <c r="J75" s="229">
        <v>0.603</v>
      </c>
      <c r="K75" s="96"/>
    </row>
    <row r="76" spans="1:11" s="97" customFormat="1" ht="11.25" customHeight="1">
      <c r="A76" s="99" t="s">
        <v>59</v>
      </c>
      <c r="B76" s="93"/>
      <c r="C76" s="94">
        <v>15287</v>
      </c>
      <c r="D76" s="94">
        <v>15062</v>
      </c>
      <c r="E76" s="94">
        <v>14617</v>
      </c>
      <c r="F76" s="95"/>
      <c r="G76" s="95"/>
      <c r="H76" s="229">
        <v>23.115</v>
      </c>
      <c r="I76" s="229">
        <v>19.592</v>
      </c>
      <c r="J76" s="229">
        <v>24.849</v>
      </c>
      <c r="K76" s="96"/>
    </row>
    <row r="77" spans="1:11" s="97" customFormat="1" ht="11.25" customHeight="1">
      <c r="A77" s="99" t="s">
        <v>60</v>
      </c>
      <c r="B77" s="93"/>
      <c r="C77" s="94">
        <v>624</v>
      </c>
      <c r="D77" s="94">
        <v>623</v>
      </c>
      <c r="E77" s="94">
        <v>544</v>
      </c>
      <c r="F77" s="95"/>
      <c r="G77" s="95"/>
      <c r="H77" s="229">
        <v>0.654</v>
      </c>
      <c r="I77" s="229">
        <v>0.775</v>
      </c>
      <c r="J77" s="229">
        <v>0.778</v>
      </c>
      <c r="K77" s="96"/>
    </row>
    <row r="78" spans="1:11" s="97" customFormat="1" ht="11.25" customHeight="1">
      <c r="A78" s="99" t="s">
        <v>61</v>
      </c>
      <c r="B78" s="93"/>
      <c r="C78" s="94">
        <v>1447</v>
      </c>
      <c r="D78" s="94">
        <v>1354</v>
      </c>
      <c r="E78" s="94">
        <v>970</v>
      </c>
      <c r="F78" s="95"/>
      <c r="G78" s="95"/>
      <c r="H78" s="229">
        <v>1.171</v>
      </c>
      <c r="I78" s="229">
        <v>1.287</v>
      </c>
      <c r="J78" s="229">
        <v>1.067</v>
      </c>
      <c r="K78" s="96"/>
    </row>
    <row r="79" spans="1:11" s="97" customFormat="1" ht="11.25" customHeight="1">
      <c r="A79" s="99" t="s">
        <v>62</v>
      </c>
      <c r="B79" s="93"/>
      <c r="C79" s="94">
        <v>97561</v>
      </c>
      <c r="D79" s="94">
        <v>104800</v>
      </c>
      <c r="E79" s="94">
        <v>100600</v>
      </c>
      <c r="F79" s="95"/>
      <c r="G79" s="95"/>
      <c r="H79" s="229">
        <v>158.611</v>
      </c>
      <c r="I79" s="229">
        <v>147.99</v>
      </c>
      <c r="J79" s="229">
        <v>181.08</v>
      </c>
      <c r="K79" s="96"/>
    </row>
    <row r="80" spans="1:11" s="106" customFormat="1" ht="11.25" customHeight="1">
      <c r="A80" s="107" t="s">
        <v>63</v>
      </c>
      <c r="B80" s="101"/>
      <c r="C80" s="102">
        <v>201039</v>
      </c>
      <c r="D80" s="102">
        <v>206438</v>
      </c>
      <c r="E80" s="102">
        <v>197464</v>
      </c>
      <c r="F80" s="103">
        <v>95.65293211521134</v>
      </c>
      <c r="G80" s="104"/>
      <c r="H80" s="230">
        <v>319.876</v>
      </c>
      <c r="I80" s="231">
        <v>288.841</v>
      </c>
      <c r="J80" s="231">
        <v>335.49300000000005</v>
      </c>
      <c r="K80" s="105">
        <v>116.15144664365516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691276</v>
      </c>
      <c r="D87" s="117">
        <v>701768</v>
      </c>
      <c r="E87" s="117">
        <v>651056</v>
      </c>
      <c r="F87" s="118">
        <f>IF(D87&gt;0,100*E87/D87,0)</f>
        <v>92.7736801906043</v>
      </c>
      <c r="G87" s="104"/>
      <c r="H87" s="234">
        <v>950.3459999999999</v>
      </c>
      <c r="I87" s="235">
        <v>773.787</v>
      </c>
      <c r="J87" s="235">
        <v>880.1990000000002</v>
      </c>
      <c r="K87" s="118">
        <f>IF(I87&gt;0,100*J87/I87,0)</f>
        <v>113.75210490742288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84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10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9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8</v>
      </c>
      <c r="D24" s="102">
        <v>9</v>
      </c>
      <c r="E24" s="102">
        <v>8</v>
      </c>
      <c r="F24" s="103">
        <v>88.88888888888889</v>
      </c>
      <c r="G24" s="104"/>
      <c r="H24" s="230">
        <v>0.025</v>
      </c>
      <c r="I24" s="231">
        <v>0.027</v>
      </c>
      <c r="J24" s="231">
        <v>0.01</v>
      </c>
      <c r="K24" s="105">
        <v>37.03703703703704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/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/>
      <c r="I30" s="229"/>
      <c r="J30" s="22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/>
      <c r="I31" s="231"/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/>
      <c r="I34" s="229"/>
      <c r="J34" s="22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/>
      <c r="I35" s="229"/>
      <c r="J35" s="22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/>
      <c r="I36" s="229"/>
      <c r="J36" s="22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/>
      <c r="I37" s="231"/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/>
      <c r="I39" s="231"/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>
        <v>51</v>
      </c>
      <c r="D41" s="94">
        <v>48</v>
      </c>
      <c r="E41" s="94">
        <v>42</v>
      </c>
      <c r="F41" s="95"/>
      <c r="G41" s="95"/>
      <c r="H41" s="229">
        <v>0.156</v>
      </c>
      <c r="I41" s="229">
        <v>0.148</v>
      </c>
      <c r="J41" s="229">
        <v>0.126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>
        <v>51</v>
      </c>
      <c r="D50" s="102">
        <v>48</v>
      </c>
      <c r="E50" s="102">
        <v>42</v>
      </c>
      <c r="F50" s="103">
        <v>87.5</v>
      </c>
      <c r="G50" s="104"/>
      <c r="H50" s="230">
        <v>0.156</v>
      </c>
      <c r="I50" s="231">
        <v>0.148</v>
      </c>
      <c r="J50" s="231">
        <v>0.126</v>
      </c>
      <c r="K50" s="105">
        <v>85.13513513513514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/>
      <c r="I54" s="229"/>
      <c r="J54" s="229"/>
      <c r="K54" s="96"/>
    </row>
    <row r="55" spans="1:11" s="97" customFormat="1" ht="11.25" customHeight="1">
      <c r="A55" s="99" t="s">
        <v>42</v>
      </c>
      <c r="B55" s="93"/>
      <c r="C55" s="94">
        <v>63</v>
      </c>
      <c r="D55" s="94"/>
      <c r="E55" s="94"/>
      <c r="F55" s="95"/>
      <c r="G55" s="95"/>
      <c r="H55" s="229">
        <v>0.221</v>
      </c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>
        <v>48</v>
      </c>
      <c r="D58" s="94">
        <v>42</v>
      </c>
      <c r="E58" s="94">
        <v>34</v>
      </c>
      <c r="F58" s="95"/>
      <c r="G58" s="95"/>
      <c r="H58" s="229">
        <v>0.158</v>
      </c>
      <c r="I58" s="229">
        <v>0.147</v>
      </c>
      <c r="J58" s="229">
        <v>0.126</v>
      </c>
      <c r="K58" s="96"/>
    </row>
    <row r="59" spans="1:11" s="106" customFormat="1" ht="11.25" customHeight="1">
      <c r="A59" s="100" t="s">
        <v>46</v>
      </c>
      <c r="B59" s="101"/>
      <c r="C59" s="102">
        <v>111</v>
      </c>
      <c r="D59" s="102">
        <v>42</v>
      </c>
      <c r="E59" s="102">
        <v>34</v>
      </c>
      <c r="F59" s="103">
        <v>80.95238095238095</v>
      </c>
      <c r="G59" s="104"/>
      <c r="H59" s="230">
        <v>0.379</v>
      </c>
      <c r="I59" s="231">
        <v>0.147</v>
      </c>
      <c r="J59" s="231">
        <v>0.126</v>
      </c>
      <c r="K59" s="105">
        <v>85.71428571428572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/>
      <c r="I61" s="229"/>
      <c r="J61" s="22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/>
      <c r="I62" s="229"/>
      <c r="J62" s="22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/>
      <c r="I63" s="229"/>
      <c r="J63" s="22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/>
      <c r="I64" s="231"/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/>
      <c r="I66" s="231"/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4</v>
      </c>
      <c r="D68" s="94">
        <v>4</v>
      </c>
      <c r="E68" s="94">
        <v>2</v>
      </c>
      <c r="F68" s="95"/>
      <c r="G68" s="95"/>
      <c r="H68" s="229">
        <v>0.011</v>
      </c>
      <c r="I68" s="229">
        <v>0.012</v>
      </c>
      <c r="J68" s="229">
        <v>0.006</v>
      </c>
      <c r="K68" s="96"/>
    </row>
    <row r="69" spans="1:11" s="97" customFormat="1" ht="11.25" customHeight="1">
      <c r="A69" s="99" t="s">
        <v>53</v>
      </c>
      <c r="B69" s="93"/>
      <c r="C69" s="94">
        <v>8256</v>
      </c>
      <c r="D69" s="94">
        <v>8485</v>
      </c>
      <c r="E69" s="94">
        <v>8000</v>
      </c>
      <c r="F69" s="95"/>
      <c r="G69" s="95"/>
      <c r="H69" s="229">
        <v>25.123</v>
      </c>
      <c r="I69" s="229">
        <v>27.093</v>
      </c>
      <c r="J69" s="229">
        <v>26</v>
      </c>
      <c r="K69" s="96"/>
    </row>
    <row r="70" spans="1:11" s="106" customFormat="1" ht="11.25" customHeight="1">
      <c r="A70" s="100" t="s">
        <v>54</v>
      </c>
      <c r="B70" s="101"/>
      <c r="C70" s="102">
        <v>8260</v>
      </c>
      <c r="D70" s="102">
        <v>8489</v>
      </c>
      <c r="E70" s="102">
        <v>8002</v>
      </c>
      <c r="F70" s="103">
        <v>94.2631640947108</v>
      </c>
      <c r="G70" s="104"/>
      <c r="H70" s="230">
        <v>25.134</v>
      </c>
      <c r="I70" s="231">
        <v>27.105</v>
      </c>
      <c r="J70" s="231">
        <v>26.006</v>
      </c>
      <c r="K70" s="105">
        <v>95.94539752813134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/>
      <c r="I72" s="229"/>
      <c r="J72" s="229"/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/>
      <c r="I73" s="229"/>
      <c r="J73" s="22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/>
      <c r="I74" s="229"/>
      <c r="J74" s="229"/>
      <c r="K74" s="96"/>
    </row>
    <row r="75" spans="1:11" s="97" customFormat="1" ht="11.25" customHeight="1">
      <c r="A75" s="99" t="s">
        <v>58</v>
      </c>
      <c r="B75" s="93"/>
      <c r="C75" s="94">
        <v>76</v>
      </c>
      <c r="D75" s="94">
        <v>80</v>
      </c>
      <c r="E75" s="94">
        <v>55</v>
      </c>
      <c r="F75" s="95"/>
      <c r="G75" s="95"/>
      <c r="H75" s="229">
        <v>0.284</v>
      </c>
      <c r="I75" s="229">
        <v>0.335</v>
      </c>
      <c r="J75" s="229">
        <v>0.196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/>
      <c r="I76" s="229"/>
      <c r="J76" s="229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/>
      <c r="I77" s="229"/>
      <c r="J77" s="22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/>
      <c r="I78" s="229"/>
      <c r="J78" s="229"/>
      <c r="K78" s="96"/>
    </row>
    <row r="79" spans="1:11" s="97" customFormat="1" ht="11.25" customHeight="1">
      <c r="A79" s="99" t="s">
        <v>62</v>
      </c>
      <c r="B79" s="93"/>
      <c r="C79" s="94">
        <v>1</v>
      </c>
      <c r="D79" s="94">
        <v>1</v>
      </c>
      <c r="E79" s="94">
        <v>1</v>
      </c>
      <c r="F79" s="95"/>
      <c r="G79" s="95"/>
      <c r="H79" s="229">
        <v>0.002</v>
      </c>
      <c r="I79" s="229">
        <v>0.002</v>
      </c>
      <c r="J79" s="229">
        <v>0.002</v>
      </c>
      <c r="K79" s="96"/>
    </row>
    <row r="80" spans="1:11" s="106" customFormat="1" ht="11.25" customHeight="1">
      <c r="A80" s="107" t="s">
        <v>63</v>
      </c>
      <c r="B80" s="101"/>
      <c r="C80" s="102">
        <v>77</v>
      </c>
      <c r="D80" s="102">
        <v>81</v>
      </c>
      <c r="E80" s="102">
        <v>56</v>
      </c>
      <c r="F80" s="103">
        <v>69.1358024691358</v>
      </c>
      <c r="G80" s="104"/>
      <c r="H80" s="230">
        <v>0.286</v>
      </c>
      <c r="I80" s="231">
        <v>0.337</v>
      </c>
      <c r="J80" s="231">
        <v>0.198</v>
      </c>
      <c r="K80" s="105">
        <v>58.753709198813056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>
        <v>2</v>
      </c>
      <c r="D83" s="94">
        <v>1</v>
      </c>
      <c r="E83" s="94"/>
      <c r="F83" s="95"/>
      <c r="G83" s="95"/>
      <c r="H83" s="229">
        <v>0.003</v>
      </c>
      <c r="I83" s="229">
        <v>0.002</v>
      </c>
      <c r="J83" s="229"/>
      <c r="K83" s="96"/>
    </row>
    <row r="84" spans="1:11" s="106" customFormat="1" ht="11.25" customHeight="1">
      <c r="A84" s="100" t="s">
        <v>66</v>
      </c>
      <c r="B84" s="101"/>
      <c r="C84" s="102">
        <v>2</v>
      </c>
      <c r="D84" s="102">
        <v>1</v>
      </c>
      <c r="E84" s="102"/>
      <c r="F84" s="103"/>
      <c r="G84" s="104"/>
      <c r="H84" s="230">
        <v>0.003</v>
      </c>
      <c r="I84" s="231">
        <v>0.002</v>
      </c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8509</v>
      </c>
      <c r="D87" s="117">
        <v>8670</v>
      </c>
      <c r="E87" s="117">
        <v>8142</v>
      </c>
      <c r="F87" s="118">
        <f>IF(D87&gt;0,100*E87/D87,0)</f>
        <v>93.91003460207612</v>
      </c>
      <c r="G87" s="104"/>
      <c r="H87" s="234">
        <v>25.983</v>
      </c>
      <c r="I87" s="235">
        <v>27.766</v>
      </c>
      <c r="J87" s="235">
        <v>26.466</v>
      </c>
      <c r="K87" s="118">
        <f>IF(I87&gt;0,100*J87/I87,0)</f>
        <v>95.31801483829143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4"/>
  <sheetViews>
    <sheetView view="pageBreakPreview" zoomScaleSheetLayoutView="100" zoomScalePageLayoutView="0" workbookViewId="0" topLeftCell="A1">
      <selection activeCell="J87" sqref="J87:K87"/>
    </sheetView>
  </sheetViews>
  <sheetFormatPr defaultColWidth="11.421875" defaultRowHeight="15"/>
  <cols>
    <col min="1" max="4" width="11.421875" style="7" customWidth="1"/>
    <col min="5" max="5" width="1.8515625" style="7" customWidth="1"/>
    <col min="6" max="16384" width="11.421875" style="7" customWidth="1"/>
  </cols>
  <sheetData>
    <row r="1" spans="1:9" ht="12.75">
      <c r="A1" s="171"/>
      <c r="B1" s="171"/>
      <c r="C1" s="171"/>
      <c r="D1" s="171"/>
      <c r="E1" s="171"/>
      <c r="F1" s="171"/>
      <c r="G1" s="171"/>
      <c r="H1" s="171"/>
      <c r="I1" s="171"/>
    </row>
    <row r="2" spans="1:9" ht="12.75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5.75">
      <c r="A3" s="258" t="s">
        <v>220</v>
      </c>
      <c r="B3" s="258"/>
      <c r="C3" s="258"/>
      <c r="D3" s="258"/>
      <c r="E3" s="258"/>
      <c r="F3" s="258"/>
      <c r="G3" s="258"/>
      <c r="H3" s="258"/>
      <c r="I3" s="258"/>
    </row>
    <row r="4" spans="1:9" ht="12.75">
      <c r="A4" s="171"/>
      <c r="B4" s="171"/>
      <c r="C4" s="171"/>
      <c r="D4" s="171"/>
      <c r="E4" s="171"/>
      <c r="F4" s="171"/>
      <c r="G4" s="171"/>
      <c r="H4" s="171"/>
      <c r="I4" s="171"/>
    </row>
    <row r="5" spans="1:9" ht="12.75">
      <c r="A5" s="171"/>
      <c r="B5" s="171"/>
      <c r="C5" s="171"/>
      <c r="D5" s="171"/>
      <c r="E5" s="171"/>
      <c r="F5" s="171"/>
      <c r="G5" s="171"/>
      <c r="H5" s="171"/>
      <c r="I5" s="171"/>
    </row>
    <row r="6" spans="1:9" ht="12.75">
      <c r="A6" s="171"/>
      <c r="B6" s="171"/>
      <c r="C6" s="171"/>
      <c r="D6" s="171"/>
      <c r="E6" s="171"/>
      <c r="F6" s="171"/>
      <c r="G6" s="171"/>
      <c r="H6" s="171"/>
      <c r="I6" s="171"/>
    </row>
    <row r="7" spans="1:9" ht="12.75">
      <c r="A7" s="172" t="s">
        <v>280</v>
      </c>
      <c r="B7" s="173"/>
      <c r="C7" s="173"/>
      <c r="D7" s="174"/>
      <c r="E7" s="174"/>
      <c r="F7" s="174"/>
      <c r="G7" s="174"/>
      <c r="H7" s="174"/>
      <c r="I7" s="174"/>
    </row>
    <row r="8" spans="1:9" ht="12.75">
      <c r="A8" s="171"/>
      <c r="B8" s="171"/>
      <c r="C8" s="171"/>
      <c r="D8" s="171"/>
      <c r="E8" s="171"/>
      <c r="F8" s="171"/>
      <c r="G8" s="171"/>
      <c r="H8" s="171"/>
      <c r="I8" s="171"/>
    </row>
    <row r="9" spans="1:9" ht="12.75">
      <c r="A9" s="175" t="s">
        <v>221</v>
      </c>
      <c r="B9" s="171"/>
      <c r="C9" s="171"/>
      <c r="D9" s="171"/>
      <c r="E9" s="171"/>
      <c r="F9" s="171"/>
      <c r="G9" s="171"/>
      <c r="H9" s="171"/>
      <c r="I9" s="171"/>
    </row>
    <row r="10" spans="1:9" ht="12.75">
      <c r="A10" s="171"/>
      <c r="B10" s="171"/>
      <c r="C10" s="171"/>
      <c r="D10" s="171"/>
      <c r="E10" s="171"/>
      <c r="F10" s="171"/>
      <c r="G10" s="171"/>
      <c r="H10" s="171"/>
      <c r="I10" s="171"/>
    </row>
    <row r="11" spans="1:9" ht="12.75">
      <c r="A11" s="176"/>
      <c r="B11" s="177"/>
      <c r="C11" s="177"/>
      <c r="D11" s="178" t="s">
        <v>222</v>
      </c>
      <c r="E11" s="179"/>
      <c r="F11" s="176"/>
      <c r="G11" s="177"/>
      <c r="H11" s="177"/>
      <c r="I11" s="178" t="s">
        <v>222</v>
      </c>
    </row>
    <row r="12" spans="1:9" ht="12.75">
      <c r="A12" s="180"/>
      <c r="B12" s="181"/>
      <c r="C12" s="181"/>
      <c r="D12" s="182"/>
      <c r="E12" s="179"/>
      <c r="F12" s="180"/>
      <c r="G12" s="181"/>
      <c r="H12" s="181"/>
      <c r="I12" s="182"/>
    </row>
    <row r="13" spans="1:9" ht="5.25" customHeight="1">
      <c r="A13" s="183"/>
      <c r="B13" s="184"/>
      <c r="C13" s="184"/>
      <c r="D13" s="185"/>
      <c r="E13" s="179"/>
      <c r="F13" s="183"/>
      <c r="G13" s="184"/>
      <c r="H13" s="184"/>
      <c r="I13" s="185"/>
    </row>
    <row r="14" spans="1:9" ht="12.75">
      <c r="A14" s="180" t="s">
        <v>223</v>
      </c>
      <c r="B14" s="181"/>
      <c r="C14" s="181"/>
      <c r="D14" s="182">
        <v>9</v>
      </c>
      <c r="E14" s="179"/>
      <c r="F14" s="180" t="s">
        <v>255</v>
      </c>
      <c r="G14" s="181"/>
      <c r="H14" s="181"/>
      <c r="I14" s="182">
        <v>41</v>
      </c>
    </row>
    <row r="15" spans="1:9" ht="5.25" customHeight="1">
      <c r="A15" s="183"/>
      <c r="B15" s="184"/>
      <c r="C15" s="184"/>
      <c r="D15" s="185"/>
      <c r="E15" s="179"/>
      <c r="F15" s="183"/>
      <c r="G15" s="184"/>
      <c r="H15" s="184"/>
      <c r="I15" s="185"/>
    </row>
    <row r="16" spans="1:9" ht="12.75">
      <c r="A16" s="180" t="s">
        <v>224</v>
      </c>
      <c r="B16" s="181"/>
      <c r="C16" s="181"/>
      <c r="D16" s="182">
        <v>10</v>
      </c>
      <c r="E16" s="179"/>
      <c r="F16" s="180" t="s">
        <v>256</v>
      </c>
      <c r="G16" s="181"/>
      <c r="H16" s="181"/>
      <c r="I16" s="182">
        <v>42</v>
      </c>
    </row>
    <row r="17" spans="1:9" ht="5.25" customHeight="1">
      <c r="A17" s="183"/>
      <c r="B17" s="184"/>
      <c r="C17" s="184"/>
      <c r="D17" s="185"/>
      <c r="E17" s="179"/>
      <c r="F17" s="183"/>
      <c r="G17" s="184"/>
      <c r="H17" s="184"/>
      <c r="I17" s="185"/>
    </row>
    <row r="18" spans="1:9" ht="12.75">
      <c r="A18" s="180" t="s">
        <v>225</v>
      </c>
      <c r="B18" s="181"/>
      <c r="C18" s="181"/>
      <c r="D18" s="182">
        <v>11</v>
      </c>
      <c r="E18" s="179"/>
      <c r="F18" s="180" t="s">
        <v>257</v>
      </c>
      <c r="G18" s="181"/>
      <c r="H18" s="181"/>
      <c r="I18" s="182">
        <v>43</v>
      </c>
    </row>
    <row r="19" spans="1:9" ht="5.25" customHeight="1">
      <c r="A19" s="183"/>
      <c r="B19" s="184"/>
      <c r="C19" s="184"/>
      <c r="D19" s="185"/>
      <c r="E19" s="179"/>
      <c r="F19" s="183"/>
      <c r="G19" s="184"/>
      <c r="H19" s="184"/>
      <c r="I19" s="185"/>
    </row>
    <row r="20" spans="1:9" ht="12.75">
      <c r="A20" s="180" t="s">
        <v>226</v>
      </c>
      <c r="B20" s="181"/>
      <c r="C20" s="181"/>
      <c r="D20" s="182">
        <v>12</v>
      </c>
      <c r="E20" s="179"/>
      <c r="F20" s="180" t="s">
        <v>258</v>
      </c>
      <c r="G20" s="181"/>
      <c r="H20" s="181"/>
      <c r="I20" s="182">
        <v>44</v>
      </c>
    </row>
    <row r="21" spans="1:9" ht="5.25" customHeight="1">
      <c r="A21" s="183"/>
      <c r="B21" s="184"/>
      <c r="C21" s="184"/>
      <c r="D21" s="185"/>
      <c r="E21" s="179"/>
      <c r="F21" s="183"/>
      <c r="G21" s="184"/>
      <c r="H21" s="184"/>
      <c r="I21" s="185"/>
    </row>
    <row r="22" spans="1:9" ht="12.75">
      <c r="A22" s="180" t="s">
        <v>227</v>
      </c>
      <c r="B22" s="181"/>
      <c r="C22" s="181"/>
      <c r="D22" s="182">
        <v>13</v>
      </c>
      <c r="E22" s="179"/>
      <c r="F22" s="180" t="s">
        <v>259</v>
      </c>
      <c r="G22" s="181"/>
      <c r="H22" s="181"/>
      <c r="I22" s="182">
        <v>45</v>
      </c>
    </row>
    <row r="23" spans="1:9" ht="5.25" customHeight="1">
      <c r="A23" s="183"/>
      <c r="B23" s="184"/>
      <c r="C23" s="184"/>
      <c r="D23" s="185"/>
      <c r="E23" s="179"/>
      <c r="F23" s="183"/>
      <c r="G23" s="184"/>
      <c r="H23" s="184"/>
      <c r="I23" s="185"/>
    </row>
    <row r="24" spans="1:9" ht="12.75">
      <c r="A24" s="180" t="s">
        <v>228</v>
      </c>
      <c r="B24" s="181"/>
      <c r="C24" s="181"/>
      <c r="D24" s="182">
        <v>14</v>
      </c>
      <c r="E24" s="179"/>
      <c r="F24" s="180" t="s">
        <v>260</v>
      </c>
      <c r="G24" s="181"/>
      <c r="H24" s="181"/>
      <c r="I24" s="182">
        <v>46</v>
      </c>
    </row>
    <row r="25" spans="1:9" ht="5.25" customHeight="1">
      <c r="A25" s="183"/>
      <c r="B25" s="184"/>
      <c r="C25" s="184"/>
      <c r="D25" s="185"/>
      <c r="E25" s="179"/>
      <c r="F25" s="183"/>
      <c r="G25" s="184"/>
      <c r="H25" s="184"/>
      <c r="I25" s="185"/>
    </row>
    <row r="26" spans="1:9" ht="12.75">
      <c r="A26" s="180" t="s">
        <v>229</v>
      </c>
      <c r="B26" s="181"/>
      <c r="C26" s="181"/>
      <c r="D26" s="182">
        <v>15</v>
      </c>
      <c r="E26" s="179"/>
      <c r="F26" s="180" t="s">
        <v>261</v>
      </c>
      <c r="G26" s="181"/>
      <c r="H26" s="181"/>
      <c r="I26" s="182">
        <v>47</v>
      </c>
    </row>
    <row r="27" spans="1:9" ht="5.25" customHeight="1">
      <c r="A27" s="183"/>
      <c r="B27" s="184"/>
      <c r="C27" s="184"/>
      <c r="D27" s="185"/>
      <c r="E27" s="179"/>
      <c r="F27" s="183"/>
      <c r="G27" s="184"/>
      <c r="H27" s="184"/>
      <c r="I27" s="185"/>
    </row>
    <row r="28" spans="1:9" ht="12.75">
      <c r="A28" s="180" t="s">
        <v>230</v>
      </c>
      <c r="B28" s="181"/>
      <c r="C28" s="181"/>
      <c r="D28" s="182">
        <v>16</v>
      </c>
      <c r="E28" s="179"/>
      <c r="F28" s="180" t="s">
        <v>262</v>
      </c>
      <c r="G28" s="181"/>
      <c r="H28" s="181"/>
      <c r="I28" s="182">
        <v>48</v>
      </c>
    </row>
    <row r="29" spans="1:9" ht="5.25" customHeight="1">
      <c r="A29" s="183"/>
      <c r="B29" s="184"/>
      <c r="C29" s="184"/>
      <c r="D29" s="185"/>
      <c r="E29" s="179"/>
      <c r="F29" s="183"/>
      <c r="G29" s="184"/>
      <c r="H29" s="184"/>
      <c r="I29" s="185"/>
    </row>
    <row r="30" spans="1:9" ht="12.75">
      <c r="A30" s="180" t="s">
        <v>231</v>
      </c>
      <c r="B30" s="181"/>
      <c r="C30" s="181"/>
      <c r="D30" s="182">
        <v>17</v>
      </c>
      <c r="E30" s="179"/>
      <c r="F30" s="180" t="s">
        <v>263</v>
      </c>
      <c r="G30" s="181"/>
      <c r="H30" s="181"/>
      <c r="I30" s="182">
        <v>49</v>
      </c>
    </row>
    <row r="31" spans="1:9" ht="5.25" customHeight="1">
      <c r="A31" s="183"/>
      <c r="B31" s="184"/>
      <c r="C31" s="184"/>
      <c r="D31" s="185"/>
      <c r="E31" s="179"/>
      <c r="F31" s="183"/>
      <c r="G31" s="184"/>
      <c r="H31" s="184"/>
      <c r="I31" s="185"/>
    </row>
    <row r="32" spans="1:9" ht="12.75">
      <c r="A32" s="180" t="s">
        <v>232</v>
      </c>
      <c r="B32" s="181"/>
      <c r="C32" s="181"/>
      <c r="D32" s="182">
        <v>18</v>
      </c>
      <c r="E32" s="179"/>
      <c r="F32" s="180" t="s">
        <v>264</v>
      </c>
      <c r="G32" s="181"/>
      <c r="H32" s="181"/>
      <c r="I32" s="182">
        <v>50</v>
      </c>
    </row>
    <row r="33" spans="1:9" ht="5.25" customHeight="1">
      <c r="A33" s="183"/>
      <c r="B33" s="184"/>
      <c r="C33" s="184"/>
      <c r="D33" s="185"/>
      <c r="E33" s="179"/>
      <c r="F33" s="183"/>
      <c r="G33" s="184"/>
      <c r="H33" s="184"/>
      <c r="I33" s="185"/>
    </row>
    <row r="34" spans="1:9" ht="12.75">
      <c r="A34" s="180" t="s">
        <v>233</v>
      </c>
      <c r="B34" s="181"/>
      <c r="C34" s="181"/>
      <c r="D34" s="182">
        <v>19</v>
      </c>
      <c r="E34" s="179"/>
      <c r="F34" s="180" t="s">
        <v>265</v>
      </c>
      <c r="G34" s="181"/>
      <c r="H34" s="181"/>
      <c r="I34" s="182">
        <v>51</v>
      </c>
    </row>
    <row r="35" spans="1:9" ht="5.25" customHeight="1">
      <c r="A35" s="183"/>
      <c r="B35" s="184"/>
      <c r="C35" s="184"/>
      <c r="D35" s="185"/>
      <c r="E35" s="179"/>
      <c r="F35" s="183"/>
      <c r="G35" s="184"/>
      <c r="H35" s="184"/>
      <c r="I35" s="185"/>
    </row>
    <row r="36" spans="1:9" ht="12.75">
      <c r="A36" s="180" t="s">
        <v>234</v>
      </c>
      <c r="B36" s="181"/>
      <c r="C36" s="181"/>
      <c r="D36" s="182">
        <v>20</v>
      </c>
      <c r="E36" s="179"/>
      <c r="F36" s="180" t="s">
        <v>266</v>
      </c>
      <c r="G36" s="181"/>
      <c r="H36" s="181"/>
      <c r="I36" s="182">
        <v>52</v>
      </c>
    </row>
    <row r="37" spans="1:9" ht="5.25" customHeight="1">
      <c r="A37" s="183"/>
      <c r="B37" s="184"/>
      <c r="C37" s="184"/>
      <c r="D37" s="185"/>
      <c r="E37" s="179"/>
      <c r="F37" s="183"/>
      <c r="G37" s="184"/>
      <c r="H37" s="184"/>
      <c r="I37" s="185"/>
    </row>
    <row r="38" spans="1:9" ht="12.75">
      <c r="A38" s="180" t="s">
        <v>235</v>
      </c>
      <c r="B38" s="181"/>
      <c r="C38" s="181"/>
      <c r="D38" s="182">
        <v>21</v>
      </c>
      <c r="E38" s="179"/>
      <c r="F38" s="180" t="s">
        <v>267</v>
      </c>
      <c r="G38" s="181"/>
      <c r="H38" s="181"/>
      <c r="I38" s="182">
        <v>53</v>
      </c>
    </row>
    <row r="39" spans="1:9" ht="5.25" customHeight="1">
      <c r="A39" s="183"/>
      <c r="B39" s="184"/>
      <c r="C39" s="184"/>
      <c r="D39" s="185"/>
      <c r="E39" s="179"/>
      <c r="F39" s="183"/>
      <c r="G39" s="184"/>
      <c r="H39" s="184"/>
      <c r="I39" s="185"/>
    </row>
    <row r="40" spans="1:9" ht="12.75">
      <c r="A40" s="180" t="s">
        <v>236</v>
      </c>
      <c r="B40" s="181"/>
      <c r="C40" s="181"/>
      <c r="D40" s="182">
        <v>22</v>
      </c>
      <c r="E40" s="179"/>
      <c r="F40" s="180" t="s">
        <v>268</v>
      </c>
      <c r="G40" s="181"/>
      <c r="H40" s="181"/>
      <c r="I40" s="182">
        <v>54</v>
      </c>
    </row>
    <row r="41" spans="1:9" ht="5.25" customHeight="1">
      <c r="A41" s="183"/>
      <c r="B41" s="184"/>
      <c r="C41" s="184"/>
      <c r="D41" s="185"/>
      <c r="E41" s="179"/>
      <c r="F41" s="183"/>
      <c r="G41" s="184"/>
      <c r="H41" s="184"/>
      <c r="I41" s="185"/>
    </row>
    <row r="42" spans="1:9" ht="12.75">
      <c r="A42" s="180" t="s">
        <v>237</v>
      </c>
      <c r="B42" s="181"/>
      <c r="C42" s="181"/>
      <c r="D42" s="182">
        <v>23</v>
      </c>
      <c r="E42" s="179"/>
      <c r="F42" s="180" t="s">
        <v>269</v>
      </c>
      <c r="G42" s="181"/>
      <c r="H42" s="181"/>
      <c r="I42" s="182">
        <v>55</v>
      </c>
    </row>
    <row r="43" spans="1:9" ht="5.25" customHeight="1">
      <c r="A43" s="183"/>
      <c r="B43" s="184"/>
      <c r="C43" s="184"/>
      <c r="D43" s="185"/>
      <c r="E43" s="179"/>
      <c r="F43" s="183"/>
      <c r="G43" s="184"/>
      <c r="H43" s="184"/>
      <c r="I43" s="185"/>
    </row>
    <row r="44" spans="1:9" ht="12.75">
      <c r="A44" s="180" t="s">
        <v>238</v>
      </c>
      <c r="B44" s="181"/>
      <c r="C44" s="181"/>
      <c r="D44" s="182">
        <v>24</v>
      </c>
      <c r="E44" s="179"/>
      <c r="F44" s="180" t="s">
        <v>270</v>
      </c>
      <c r="G44" s="181"/>
      <c r="H44" s="181"/>
      <c r="I44" s="182">
        <v>56</v>
      </c>
    </row>
    <row r="45" spans="1:9" ht="5.25" customHeight="1">
      <c r="A45" s="183"/>
      <c r="B45" s="184"/>
      <c r="C45" s="184"/>
      <c r="D45" s="185"/>
      <c r="E45" s="179"/>
      <c r="F45" s="183"/>
      <c r="G45" s="184"/>
      <c r="H45" s="184"/>
      <c r="I45" s="185"/>
    </row>
    <row r="46" spans="1:9" ht="12.75">
      <c r="A46" s="180" t="s">
        <v>239</v>
      </c>
      <c r="B46" s="181"/>
      <c r="C46" s="181"/>
      <c r="D46" s="182">
        <v>25</v>
      </c>
      <c r="E46" s="179"/>
      <c r="F46" s="180"/>
      <c r="G46" s="181"/>
      <c r="H46" s="181"/>
      <c r="I46" s="182"/>
    </row>
    <row r="47" spans="1:9" ht="5.25" customHeight="1">
      <c r="A47" s="183"/>
      <c r="B47" s="184"/>
      <c r="C47" s="184"/>
      <c r="D47" s="185"/>
      <c r="E47" s="179"/>
      <c r="F47" s="183"/>
      <c r="G47" s="184"/>
      <c r="H47" s="184"/>
      <c r="I47" s="185"/>
    </row>
    <row r="48" spans="1:9" ht="12.75">
      <c r="A48" s="180" t="s">
        <v>240</v>
      </c>
      <c r="B48" s="181"/>
      <c r="C48" s="181"/>
      <c r="D48" s="182">
        <v>26</v>
      </c>
      <c r="E48" s="179"/>
      <c r="F48" s="180"/>
      <c r="G48" s="181"/>
      <c r="H48" s="181"/>
      <c r="I48" s="182"/>
    </row>
    <row r="49" spans="1:9" ht="5.25" customHeight="1">
      <c r="A49" s="183"/>
      <c r="B49" s="184"/>
      <c r="C49" s="184"/>
      <c r="D49" s="185"/>
      <c r="E49" s="179"/>
      <c r="F49" s="183"/>
      <c r="G49" s="184"/>
      <c r="H49" s="184"/>
      <c r="I49" s="185"/>
    </row>
    <row r="50" spans="1:9" ht="12.75">
      <c r="A50" s="180" t="s">
        <v>241</v>
      </c>
      <c r="B50" s="181"/>
      <c r="C50" s="181"/>
      <c r="D50" s="182">
        <v>27</v>
      </c>
      <c r="E50" s="179"/>
      <c r="F50" s="180"/>
      <c r="G50" s="181"/>
      <c r="H50" s="181"/>
      <c r="I50" s="182"/>
    </row>
    <row r="51" spans="1:9" ht="5.25" customHeight="1">
      <c r="A51" s="183"/>
      <c r="B51" s="184"/>
      <c r="C51" s="184"/>
      <c r="D51" s="185"/>
      <c r="E51" s="179"/>
      <c r="F51" s="183"/>
      <c r="G51" s="184"/>
      <c r="H51" s="184"/>
      <c r="I51" s="185"/>
    </row>
    <row r="52" spans="1:9" ht="12.75">
      <c r="A52" s="180" t="s">
        <v>242</v>
      </c>
      <c r="B52" s="181"/>
      <c r="C52" s="181"/>
      <c r="D52" s="182">
        <v>28</v>
      </c>
      <c r="E52" s="179"/>
      <c r="F52" s="180"/>
      <c r="G52" s="181"/>
      <c r="H52" s="181"/>
      <c r="I52" s="182"/>
    </row>
    <row r="53" spans="1:9" ht="5.25" customHeight="1">
      <c r="A53" s="183"/>
      <c r="B53" s="184"/>
      <c r="C53" s="184"/>
      <c r="D53" s="185"/>
      <c r="E53" s="179"/>
      <c r="F53" s="183"/>
      <c r="G53" s="184"/>
      <c r="H53" s="184"/>
      <c r="I53" s="185"/>
    </row>
    <row r="54" spans="1:9" ht="12.75">
      <c r="A54" s="180" t="s">
        <v>243</v>
      </c>
      <c r="B54" s="181"/>
      <c r="C54" s="181"/>
      <c r="D54" s="182">
        <v>29</v>
      </c>
      <c r="E54" s="179"/>
      <c r="F54" s="180"/>
      <c r="G54" s="181"/>
      <c r="H54" s="181"/>
      <c r="I54" s="182"/>
    </row>
    <row r="55" spans="1:9" ht="5.25" customHeight="1">
      <c r="A55" s="183"/>
      <c r="B55" s="184"/>
      <c r="C55" s="184"/>
      <c r="D55" s="185"/>
      <c r="E55" s="179"/>
      <c r="F55" s="183"/>
      <c r="G55" s="184"/>
      <c r="H55" s="184"/>
      <c r="I55" s="185"/>
    </row>
    <row r="56" spans="1:9" ht="12.75">
      <c r="A56" s="180" t="s">
        <v>244</v>
      </c>
      <c r="B56" s="181"/>
      <c r="C56" s="181"/>
      <c r="D56" s="182">
        <v>30</v>
      </c>
      <c r="E56" s="179"/>
      <c r="F56" s="180"/>
      <c r="G56" s="181"/>
      <c r="H56" s="181"/>
      <c r="I56" s="182"/>
    </row>
    <row r="57" spans="1:9" ht="5.25" customHeight="1">
      <c r="A57" s="183"/>
      <c r="B57" s="184"/>
      <c r="C57" s="184"/>
      <c r="D57" s="185"/>
      <c r="E57" s="179"/>
      <c r="F57" s="183"/>
      <c r="G57" s="184"/>
      <c r="H57" s="184"/>
      <c r="I57" s="185"/>
    </row>
    <row r="58" spans="1:9" ht="12.75">
      <c r="A58" s="180" t="s">
        <v>245</v>
      </c>
      <c r="B58" s="181"/>
      <c r="C58" s="181"/>
      <c r="D58" s="182">
        <v>31</v>
      </c>
      <c r="E58" s="179"/>
      <c r="F58" s="180"/>
      <c r="G58" s="181"/>
      <c r="H58" s="181"/>
      <c r="I58" s="182"/>
    </row>
    <row r="59" spans="1:9" ht="5.25" customHeight="1">
      <c r="A59" s="183"/>
      <c r="B59" s="184"/>
      <c r="C59" s="184"/>
      <c r="D59" s="185"/>
      <c r="E59" s="179"/>
      <c r="F59" s="183"/>
      <c r="G59" s="184"/>
      <c r="H59" s="184"/>
      <c r="I59" s="185"/>
    </row>
    <row r="60" spans="1:9" ht="12.75">
      <c r="A60" s="180" t="s">
        <v>246</v>
      </c>
      <c r="B60" s="181"/>
      <c r="C60" s="181"/>
      <c r="D60" s="182">
        <v>32</v>
      </c>
      <c r="E60" s="179"/>
      <c r="F60" s="180"/>
      <c r="G60" s="181"/>
      <c r="H60" s="181"/>
      <c r="I60" s="182"/>
    </row>
    <row r="61" spans="1:9" ht="5.25" customHeight="1">
      <c r="A61" s="183"/>
      <c r="B61" s="184"/>
      <c r="C61" s="184"/>
      <c r="D61" s="185"/>
      <c r="E61" s="179"/>
      <c r="F61" s="183"/>
      <c r="G61" s="184"/>
      <c r="H61" s="184"/>
      <c r="I61" s="185"/>
    </row>
    <row r="62" spans="1:9" ht="12.75">
      <c r="A62" s="180" t="s">
        <v>247</v>
      </c>
      <c r="B62" s="181"/>
      <c r="C62" s="181"/>
      <c r="D62" s="182">
        <v>33</v>
      </c>
      <c r="E62" s="179"/>
      <c r="F62" s="180"/>
      <c r="G62" s="181"/>
      <c r="H62" s="181"/>
      <c r="I62" s="182"/>
    </row>
    <row r="63" spans="1:9" ht="5.25" customHeight="1">
      <c r="A63" s="183"/>
      <c r="B63" s="184"/>
      <c r="C63" s="184"/>
      <c r="D63" s="185"/>
      <c r="E63" s="179"/>
      <c r="F63" s="183"/>
      <c r="G63" s="184"/>
      <c r="H63" s="184"/>
      <c r="I63" s="185"/>
    </row>
    <row r="64" spans="1:9" ht="12.75">
      <c r="A64" s="180" t="s">
        <v>248</v>
      </c>
      <c r="B64" s="181"/>
      <c r="C64" s="181"/>
      <c r="D64" s="182">
        <v>34</v>
      </c>
      <c r="E64" s="179"/>
      <c r="F64" s="180"/>
      <c r="G64" s="181"/>
      <c r="H64" s="181"/>
      <c r="I64" s="182"/>
    </row>
    <row r="65" spans="1:9" ht="5.25" customHeight="1">
      <c r="A65" s="183"/>
      <c r="B65" s="184"/>
      <c r="C65" s="184"/>
      <c r="D65" s="185"/>
      <c r="E65" s="179"/>
      <c r="F65" s="183"/>
      <c r="G65" s="184"/>
      <c r="H65" s="184"/>
      <c r="I65" s="185"/>
    </row>
    <row r="66" spans="1:9" ht="12.75">
      <c r="A66" s="180" t="s">
        <v>249</v>
      </c>
      <c r="B66" s="181"/>
      <c r="C66" s="181"/>
      <c r="D66" s="182">
        <v>35</v>
      </c>
      <c r="E66" s="179"/>
      <c r="F66" s="180"/>
      <c r="G66" s="181"/>
      <c r="H66" s="181"/>
      <c r="I66" s="182"/>
    </row>
    <row r="67" spans="1:9" ht="5.25" customHeight="1">
      <c r="A67" s="183"/>
      <c r="B67" s="184"/>
      <c r="C67" s="184"/>
      <c r="D67" s="185"/>
      <c r="E67" s="179"/>
      <c r="F67" s="183"/>
      <c r="G67" s="184"/>
      <c r="H67" s="184"/>
      <c r="I67" s="185"/>
    </row>
    <row r="68" spans="1:9" ht="12.75">
      <c r="A68" s="180" t="s">
        <v>250</v>
      </c>
      <c r="B68" s="181"/>
      <c r="C68" s="181"/>
      <c r="D68" s="182">
        <v>36</v>
      </c>
      <c r="E68" s="179"/>
      <c r="F68" s="180"/>
      <c r="G68" s="181"/>
      <c r="H68" s="181"/>
      <c r="I68" s="182"/>
    </row>
    <row r="69" spans="1:9" ht="5.25" customHeight="1">
      <c r="A69" s="183"/>
      <c r="B69" s="184"/>
      <c r="C69" s="184"/>
      <c r="D69" s="185"/>
      <c r="E69" s="179"/>
      <c r="F69" s="183"/>
      <c r="G69" s="184"/>
      <c r="H69" s="184"/>
      <c r="I69" s="185"/>
    </row>
    <row r="70" spans="1:9" ht="12.75">
      <c r="A70" s="180" t="s">
        <v>251</v>
      </c>
      <c r="B70" s="181"/>
      <c r="C70" s="181"/>
      <c r="D70" s="182">
        <v>37</v>
      </c>
      <c r="E70" s="179"/>
      <c r="F70" s="180"/>
      <c r="G70" s="181"/>
      <c r="H70" s="181"/>
      <c r="I70" s="182"/>
    </row>
    <row r="71" spans="1:9" ht="5.25" customHeight="1">
      <c r="A71" s="183"/>
      <c r="B71" s="184"/>
      <c r="C71" s="184"/>
      <c r="D71" s="185"/>
      <c r="E71" s="179"/>
      <c r="F71" s="183"/>
      <c r="G71" s="184"/>
      <c r="H71" s="184"/>
      <c r="I71" s="185"/>
    </row>
    <row r="72" spans="1:9" ht="12.75">
      <c r="A72" s="180" t="s">
        <v>252</v>
      </c>
      <c r="B72" s="181"/>
      <c r="C72" s="181"/>
      <c r="D72" s="182">
        <v>38</v>
      </c>
      <c r="E72" s="179"/>
      <c r="F72" s="180"/>
      <c r="G72" s="181"/>
      <c r="H72" s="181"/>
      <c r="I72" s="182"/>
    </row>
    <row r="73" spans="1:9" ht="5.25" customHeight="1">
      <c r="A73" s="183"/>
      <c r="B73" s="184"/>
      <c r="C73" s="184"/>
      <c r="D73" s="185"/>
      <c r="E73" s="171"/>
      <c r="F73" s="183"/>
      <c r="G73" s="184"/>
      <c r="H73" s="184"/>
      <c r="I73" s="185"/>
    </row>
    <row r="74" spans="1:9" ht="12.75">
      <c r="A74" s="180" t="s">
        <v>253</v>
      </c>
      <c r="B74" s="181"/>
      <c r="C74" s="181"/>
      <c r="D74" s="182">
        <v>39</v>
      </c>
      <c r="E74" s="171"/>
      <c r="F74" s="180"/>
      <c r="G74" s="181"/>
      <c r="H74" s="181"/>
      <c r="I74" s="182"/>
    </row>
    <row r="75" spans="1:9" ht="5.25" customHeight="1">
      <c r="A75" s="183"/>
      <c r="B75" s="184"/>
      <c r="C75" s="184"/>
      <c r="D75" s="185"/>
      <c r="E75" s="171"/>
      <c r="F75" s="183"/>
      <c r="G75" s="184"/>
      <c r="H75" s="184"/>
      <c r="I75" s="185"/>
    </row>
    <row r="76" spans="1:9" ht="12.75">
      <c r="A76" s="180" t="s">
        <v>254</v>
      </c>
      <c r="B76" s="181"/>
      <c r="C76" s="181"/>
      <c r="D76" s="182">
        <v>40</v>
      </c>
      <c r="E76" s="171"/>
      <c r="F76" s="180"/>
      <c r="G76" s="181"/>
      <c r="H76" s="181"/>
      <c r="I76" s="182"/>
    </row>
    <row r="77" spans="1:9" ht="5.25" customHeight="1">
      <c r="A77" s="186"/>
      <c r="B77" s="187"/>
      <c r="C77" s="187"/>
      <c r="D77" s="188"/>
      <c r="E77" s="171"/>
      <c r="F77" s="186"/>
      <c r="G77" s="187"/>
      <c r="H77" s="187"/>
      <c r="I77" s="188"/>
    </row>
    <row r="78" spans="1:4" ht="12.75">
      <c r="A78" s="189"/>
      <c r="B78" s="189"/>
      <c r="C78" s="189"/>
      <c r="D78" s="189"/>
    </row>
    <row r="79" spans="1:4" ht="12.75">
      <c r="A79" s="189"/>
      <c r="B79" s="189"/>
      <c r="C79" s="189"/>
      <c r="D79" s="189"/>
    </row>
    <row r="80" spans="1:4" ht="12.75">
      <c r="A80" s="189"/>
      <c r="B80" s="189"/>
      <c r="C80" s="189"/>
      <c r="D80" s="189"/>
    </row>
    <row r="81" spans="1:4" ht="12.75">
      <c r="A81" s="189"/>
      <c r="B81" s="189"/>
      <c r="C81" s="189"/>
      <c r="D81" s="189"/>
    </row>
    <row r="82" spans="1:4" ht="12.75">
      <c r="A82" s="189"/>
      <c r="B82" s="189"/>
      <c r="C82" s="189"/>
      <c r="D82" s="189"/>
    </row>
    <row r="83" spans="1:4" ht="12.75">
      <c r="A83" s="189"/>
      <c r="B83" s="189"/>
      <c r="C83" s="189"/>
      <c r="D83" s="189"/>
    </row>
    <row r="84" spans="1:4" ht="12.75">
      <c r="A84" s="189"/>
      <c r="B84" s="189"/>
      <c r="C84" s="189"/>
      <c r="D84" s="189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85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10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433</v>
      </c>
      <c r="D9" s="94">
        <v>351</v>
      </c>
      <c r="E9" s="94">
        <v>403</v>
      </c>
      <c r="F9" s="95"/>
      <c r="G9" s="95"/>
      <c r="H9" s="229">
        <v>17.902</v>
      </c>
      <c r="I9" s="229">
        <v>14.591</v>
      </c>
      <c r="J9" s="229"/>
      <c r="K9" s="96"/>
    </row>
    <row r="10" spans="1:11" s="97" customFormat="1" ht="11.25" customHeight="1">
      <c r="A10" s="99" t="s">
        <v>8</v>
      </c>
      <c r="B10" s="93"/>
      <c r="C10" s="94">
        <v>191</v>
      </c>
      <c r="D10" s="94">
        <v>199</v>
      </c>
      <c r="E10" s="94">
        <v>199</v>
      </c>
      <c r="F10" s="95"/>
      <c r="G10" s="95"/>
      <c r="H10" s="229">
        <v>9.943</v>
      </c>
      <c r="I10" s="229">
        <v>10.973</v>
      </c>
      <c r="J10" s="229"/>
      <c r="K10" s="96"/>
    </row>
    <row r="11" spans="1:11" s="97" customFormat="1" ht="11.25" customHeight="1">
      <c r="A11" s="92" t="s">
        <v>9</v>
      </c>
      <c r="B11" s="93"/>
      <c r="C11" s="94">
        <v>391</v>
      </c>
      <c r="D11" s="94">
        <v>400</v>
      </c>
      <c r="E11" s="94">
        <v>378</v>
      </c>
      <c r="F11" s="95"/>
      <c r="G11" s="95"/>
      <c r="H11" s="229">
        <v>17.028</v>
      </c>
      <c r="I11" s="229">
        <v>23.166</v>
      </c>
      <c r="J11" s="229"/>
      <c r="K11" s="96"/>
    </row>
    <row r="12" spans="1:11" s="97" customFormat="1" ht="11.25" customHeight="1">
      <c r="A12" s="99" t="s">
        <v>10</v>
      </c>
      <c r="B12" s="93"/>
      <c r="C12" s="94">
        <v>265</v>
      </c>
      <c r="D12" s="94">
        <v>249</v>
      </c>
      <c r="E12" s="94">
        <v>260</v>
      </c>
      <c r="F12" s="95"/>
      <c r="G12" s="95"/>
      <c r="H12" s="229">
        <v>10.24</v>
      </c>
      <c r="I12" s="229">
        <v>9.665</v>
      </c>
      <c r="J12" s="229"/>
      <c r="K12" s="96"/>
    </row>
    <row r="13" spans="1:11" s="106" customFormat="1" ht="11.25" customHeight="1">
      <c r="A13" s="100" t="s">
        <v>11</v>
      </c>
      <c r="B13" s="101"/>
      <c r="C13" s="102">
        <v>1280</v>
      </c>
      <c r="D13" s="102">
        <v>1199</v>
      </c>
      <c r="E13" s="102">
        <v>1240</v>
      </c>
      <c r="F13" s="103">
        <v>103.41951626355296</v>
      </c>
      <c r="G13" s="104"/>
      <c r="H13" s="230">
        <v>55.113</v>
      </c>
      <c r="I13" s="231">
        <v>58.395</v>
      </c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>
        <v>5</v>
      </c>
      <c r="D15" s="102">
        <v>4</v>
      </c>
      <c r="E15" s="102">
        <v>6</v>
      </c>
      <c r="F15" s="103">
        <v>150</v>
      </c>
      <c r="G15" s="104"/>
      <c r="H15" s="230">
        <v>0.125</v>
      </c>
      <c r="I15" s="231">
        <v>0.1</v>
      </c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>
        <v>8</v>
      </c>
      <c r="D17" s="102">
        <v>8</v>
      </c>
      <c r="E17" s="102"/>
      <c r="F17" s="103"/>
      <c r="G17" s="104"/>
      <c r="H17" s="230">
        <v>0.184</v>
      </c>
      <c r="I17" s="231">
        <v>0.184</v>
      </c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31</v>
      </c>
      <c r="D19" s="94">
        <v>31</v>
      </c>
      <c r="E19" s="94">
        <v>18</v>
      </c>
      <c r="F19" s="95"/>
      <c r="G19" s="95"/>
      <c r="H19" s="229">
        <v>0.806</v>
      </c>
      <c r="I19" s="229">
        <v>0.884</v>
      </c>
      <c r="J19" s="229"/>
      <c r="K19" s="96"/>
    </row>
    <row r="20" spans="1:11" s="97" customFormat="1" ht="11.25" customHeight="1">
      <c r="A20" s="99" t="s">
        <v>15</v>
      </c>
      <c r="B20" s="93"/>
      <c r="C20" s="94">
        <v>15</v>
      </c>
      <c r="D20" s="94">
        <v>15</v>
      </c>
      <c r="E20" s="94">
        <v>15</v>
      </c>
      <c r="F20" s="95"/>
      <c r="G20" s="95"/>
      <c r="H20" s="229">
        <v>0.375</v>
      </c>
      <c r="I20" s="229">
        <v>0.39</v>
      </c>
      <c r="J20" s="229"/>
      <c r="K20" s="96"/>
    </row>
    <row r="21" spans="1:11" s="97" customFormat="1" ht="11.25" customHeight="1">
      <c r="A21" s="99" t="s">
        <v>16</v>
      </c>
      <c r="B21" s="93"/>
      <c r="C21" s="94">
        <v>39</v>
      </c>
      <c r="D21" s="94">
        <v>39</v>
      </c>
      <c r="E21" s="94">
        <v>9</v>
      </c>
      <c r="F21" s="95"/>
      <c r="G21" s="95"/>
      <c r="H21" s="229">
        <v>1.026</v>
      </c>
      <c r="I21" s="229">
        <v>1.053</v>
      </c>
      <c r="J21" s="229"/>
      <c r="K21" s="96"/>
    </row>
    <row r="22" spans="1:11" s="106" customFormat="1" ht="11.25" customHeight="1">
      <c r="A22" s="100" t="s">
        <v>17</v>
      </c>
      <c r="B22" s="101"/>
      <c r="C22" s="102">
        <v>85</v>
      </c>
      <c r="D22" s="102">
        <v>85</v>
      </c>
      <c r="E22" s="102">
        <v>42</v>
      </c>
      <c r="F22" s="103">
        <v>49.411764705882355</v>
      </c>
      <c r="G22" s="104"/>
      <c r="H22" s="230">
        <v>2.207</v>
      </c>
      <c r="I22" s="231">
        <v>2.327</v>
      </c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83</v>
      </c>
      <c r="D24" s="102">
        <v>66</v>
      </c>
      <c r="E24" s="102">
        <v>66</v>
      </c>
      <c r="F24" s="103">
        <v>100</v>
      </c>
      <c r="G24" s="104"/>
      <c r="H24" s="230">
        <v>2.349</v>
      </c>
      <c r="I24" s="231">
        <v>1.759</v>
      </c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81</v>
      </c>
      <c r="D26" s="102">
        <v>86</v>
      </c>
      <c r="E26" s="102">
        <v>100</v>
      </c>
      <c r="F26" s="103">
        <v>116.27906976744185</v>
      </c>
      <c r="G26" s="104"/>
      <c r="H26" s="230">
        <v>3.157</v>
      </c>
      <c r="I26" s="231">
        <v>3.178</v>
      </c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>
        <v>10</v>
      </c>
      <c r="E28" s="94">
        <v>4</v>
      </c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>
        <v>109</v>
      </c>
      <c r="F30" s="95"/>
      <c r="G30" s="95"/>
      <c r="H30" s="229"/>
      <c r="I30" s="229"/>
      <c r="J30" s="229"/>
      <c r="K30" s="96"/>
    </row>
    <row r="31" spans="1:11" s="106" customFormat="1" ht="11.25" customHeight="1">
      <c r="A31" s="107" t="s">
        <v>23</v>
      </c>
      <c r="B31" s="101"/>
      <c r="C31" s="102"/>
      <c r="D31" s="102">
        <v>10</v>
      </c>
      <c r="E31" s="102">
        <v>113</v>
      </c>
      <c r="F31" s="103">
        <v>1130</v>
      </c>
      <c r="G31" s="104"/>
      <c r="H31" s="230"/>
      <c r="I31" s="231"/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136</v>
      </c>
      <c r="D33" s="94">
        <v>150</v>
      </c>
      <c r="E33" s="94">
        <v>140</v>
      </c>
      <c r="F33" s="95"/>
      <c r="G33" s="95"/>
      <c r="H33" s="229">
        <v>3.264</v>
      </c>
      <c r="I33" s="229">
        <v>3.995</v>
      </c>
      <c r="J33" s="229"/>
      <c r="K33" s="96"/>
    </row>
    <row r="34" spans="1:11" s="97" customFormat="1" ht="11.25" customHeight="1">
      <c r="A34" s="99" t="s">
        <v>25</v>
      </c>
      <c r="B34" s="93"/>
      <c r="C34" s="94">
        <v>25</v>
      </c>
      <c r="D34" s="94">
        <v>26</v>
      </c>
      <c r="E34" s="94">
        <v>28</v>
      </c>
      <c r="F34" s="95"/>
      <c r="G34" s="95"/>
      <c r="H34" s="229">
        <v>0.578</v>
      </c>
      <c r="I34" s="229">
        <v>0.732</v>
      </c>
      <c r="J34" s="229"/>
      <c r="K34" s="96"/>
    </row>
    <row r="35" spans="1:11" s="97" customFormat="1" ht="11.25" customHeight="1">
      <c r="A35" s="99" t="s">
        <v>26</v>
      </c>
      <c r="B35" s="93"/>
      <c r="C35" s="94">
        <v>19</v>
      </c>
      <c r="D35" s="94">
        <v>37</v>
      </c>
      <c r="E35" s="94">
        <v>25</v>
      </c>
      <c r="F35" s="95"/>
      <c r="G35" s="95"/>
      <c r="H35" s="229">
        <v>0.499</v>
      </c>
      <c r="I35" s="229">
        <v>0.898</v>
      </c>
      <c r="J35" s="229"/>
      <c r="K35" s="96"/>
    </row>
    <row r="36" spans="1:11" s="97" customFormat="1" ht="11.25" customHeight="1">
      <c r="A36" s="99" t="s">
        <v>27</v>
      </c>
      <c r="B36" s="93"/>
      <c r="C36" s="94">
        <v>298</v>
      </c>
      <c r="D36" s="94">
        <v>329</v>
      </c>
      <c r="E36" s="94">
        <v>300</v>
      </c>
      <c r="F36" s="95"/>
      <c r="G36" s="95"/>
      <c r="H36" s="229">
        <v>7.433</v>
      </c>
      <c r="I36" s="229">
        <v>8.191</v>
      </c>
      <c r="J36" s="229"/>
      <c r="K36" s="96"/>
    </row>
    <row r="37" spans="1:11" s="106" customFormat="1" ht="11.25" customHeight="1">
      <c r="A37" s="100" t="s">
        <v>28</v>
      </c>
      <c r="B37" s="101"/>
      <c r="C37" s="102">
        <v>478</v>
      </c>
      <c r="D37" s="102">
        <v>542</v>
      </c>
      <c r="E37" s="102">
        <v>493</v>
      </c>
      <c r="F37" s="103">
        <v>90.95940959409594</v>
      </c>
      <c r="G37" s="104"/>
      <c r="H37" s="230">
        <v>11.774</v>
      </c>
      <c r="I37" s="231">
        <v>13.816</v>
      </c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75</v>
      </c>
      <c r="D39" s="102">
        <v>80</v>
      </c>
      <c r="E39" s="102">
        <v>80</v>
      </c>
      <c r="F39" s="103">
        <v>100</v>
      </c>
      <c r="G39" s="104"/>
      <c r="H39" s="230">
        <v>2.141</v>
      </c>
      <c r="I39" s="231">
        <v>2.278</v>
      </c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>
        <v>1</v>
      </c>
      <c r="D41" s="94"/>
      <c r="E41" s="94"/>
      <c r="F41" s="95"/>
      <c r="G41" s="95"/>
      <c r="H41" s="229">
        <v>0.03</v>
      </c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>
        <v>9</v>
      </c>
      <c r="D42" s="94">
        <v>6</v>
      </c>
      <c r="E42" s="94">
        <v>21</v>
      </c>
      <c r="F42" s="95"/>
      <c r="G42" s="95"/>
      <c r="H42" s="229">
        <v>0.36</v>
      </c>
      <c r="I42" s="229">
        <v>0.24</v>
      </c>
      <c r="J42" s="229"/>
      <c r="K42" s="96"/>
    </row>
    <row r="43" spans="1:11" s="97" customFormat="1" ht="11.25" customHeight="1">
      <c r="A43" s="99" t="s">
        <v>32</v>
      </c>
      <c r="B43" s="93"/>
      <c r="C43" s="94">
        <v>34</v>
      </c>
      <c r="D43" s="94">
        <v>35</v>
      </c>
      <c r="E43" s="94">
        <v>35</v>
      </c>
      <c r="F43" s="95"/>
      <c r="G43" s="95"/>
      <c r="H43" s="229">
        <v>1.292</v>
      </c>
      <c r="I43" s="229">
        <v>1.4</v>
      </c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>
        <v>26</v>
      </c>
      <c r="D45" s="94">
        <v>23</v>
      </c>
      <c r="E45" s="94">
        <v>7</v>
      </c>
      <c r="F45" s="95"/>
      <c r="G45" s="95"/>
      <c r="H45" s="229">
        <v>0.741</v>
      </c>
      <c r="I45" s="229">
        <v>0.644</v>
      </c>
      <c r="J45" s="229"/>
      <c r="K45" s="96"/>
    </row>
    <row r="46" spans="1:11" s="97" customFormat="1" ht="11.25" customHeight="1">
      <c r="A46" s="99" t="s">
        <v>35</v>
      </c>
      <c r="B46" s="93"/>
      <c r="C46" s="94">
        <v>27</v>
      </c>
      <c r="D46" s="94">
        <v>22</v>
      </c>
      <c r="E46" s="94">
        <v>28</v>
      </c>
      <c r="F46" s="95"/>
      <c r="G46" s="95"/>
      <c r="H46" s="229">
        <v>0.81</v>
      </c>
      <c r="I46" s="229">
        <v>0.748</v>
      </c>
      <c r="J46" s="229"/>
      <c r="K46" s="96"/>
    </row>
    <row r="47" spans="1:11" s="97" customFormat="1" ht="11.25" customHeight="1">
      <c r="A47" s="99" t="s">
        <v>36</v>
      </c>
      <c r="B47" s="93"/>
      <c r="C47" s="94">
        <v>1</v>
      </c>
      <c r="D47" s="94"/>
      <c r="E47" s="94"/>
      <c r="F47" s="95"/>
      <c r="G47" s="95"/>
      <c r="H47" s="229">
        <v>0.03</v>
      </c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>
        <v>18</v>
      </c>
      <c r="D48" s="94">
        <v>18</v>
      </c>
      <c r="E48" s="94">
        <v>10</v>
      </c>
      <c r="F48" s="95"/>
      <c r="G48" s="95"/>
      <c r="H48" s="229">
        <v>0.81</v>
      </c>
      <c r="I48" s="229">
        <v>0.81</v>
      </c>
      <c r="J48" s="229"/>
      <c r="K48" s="96"/>
    </row>
    <row r="49" spans="1:11" s="97" customFormat="1" ht="11.25" customHeight="1">
      <c r="A49" s="99" t="s">
        <v>38</v>
      </c>
      <c r="B49" s="93"/>
      <c r="C49" s="94">
        <v>4</v>
      </c>
      <c r="D49" s="94">
        <v>4</v>
      </c>
      <c r="E49" s="94">
        <v>6</v>
      </c>
      <c r="F49" s="95"/>
      <c r="G49" s="95"/>
      <c r="H49" s="229">
        <v>0.1</v>
      </c>
      <c r="I49" s="229">
        <v>0.1</v>
      </c>
      <c r="J49" s="229"/>
      <c r="K49" s="96"/>
    </row>
    <row r="50" spans="1:11" s="106" customFormat="1" ht="11.25" customHeight="1">
      <c r="A50" s="107" t="s">
        <v>39</v>
      </c>
      <c r="B50" s="101"/>
      <c r="C50" s="102">
        <v>120</v>
      </c>
      <c r="D50" s="102">
        <v>108</v>
      </c>
      <c r="E50" s="102">
        <v>107</v>
      </c>
      <c r="F50" s="103">
        <v>99.07407407407408</v>
      </c>
      <c r="G50" s="104"/>
      <c r="H50" s="230">
        <v>4.173</v>
      </c>
      <c r="I50" s="231">
        <v>3.942</v>
      </c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60</v>
      </c>
      <c r="D52" s="102">
        <v>53</v>
      </c>
      <c r="E52" s="102">
        <v>67</v>
      </c>
      <c r="F52" s="103">
        <v>126.41509433962264</v>
      </c>
      <c r="G52" s="104"/>
      <c r="H52" s="230">
        <v>1.74</v>
      </c>
      <c r="I52" s="231">
        <v>1.412</v>
      </c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>
        <v>6</v>
      </c>
      <c r="E54" s="94">
        <v>40</v>
      </c>
      <c r="F54" s="95"/>
      <c r="G54" s="95"/>
      <c r="H54" s="229"/>
      <c r="I54" s="229">
        <v>0.132</v>
      </c>
      <c r="J54" s="229"/>
      <c r="K54" s="96"/>
    </row>
    <row r="55" spans="1:11" s="97" customFormat="1" ht="11.25" customHeight="1">
      <c r="A55" s="99" t="s">
        <v>42</v>
      </c>
      <c r="B55" s="93"/>
      <c r="C55" s="94">
        <v>2</v>
      </c>
      <c r="D55" s="94">
        <v>1</v>
      </c>
      <c r="E55" s="94">
        <v>1</v>
      </c>
      <c r="F55" s="95"/>
      <c r="G55" s="95"/>
      <c r="H55" s="229">
        <v>0.026</v>
      </c>
      <c r="I55" s="229">
        <v>0.013</v>
      </c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>
        <v>2</v>
      </c>
      <c r="E56" s="94"/>
      <c r="F56" s="95"/>
      <c r="G56" s="95"/>
      <c r="H56" s="229"/>
      <c r="I56" s="229">
        <v>0.055</v>
      </c>
      <c r="J56" s="229"/>
      <c r="K56" s="96"/>
    </row>
    <row r="57" spans="1:11" s="97" customFormat="1" ht="11.25" customHeight="1">
      <c r="A57" s="99" t="s">
        <v>44</v>
      </c>
      <c r="B57" s="93"/>
      <c r="C57" s="94">
        <v>1</v>
      </c>
      <c r="D57" s="94">
        <v>1</v>
      </c>
      <c r="E57" s="94">
        <v>4</v>
      </c>
      <c r="F57" s="95"/>
      <c r="G57" s="95"/>
      <c r="H57" s="229">
        <v>0.03</v>
      </c>
      <c r="I57" s="229">
        <v>0.03</v>
      </c>
      <c r="J57" s="229"/>
      <c r="K57" s="96"/>
    </row>
    <row r="58" spans="1:11" s="97" customFormat="1" ht="11.25" customHeight="1">
      <c r="A58" s="99" t="s">
        <v>45</v>
      </c>
      <c r="B58" s="93"/>
      <c r="C58" s="94">
        <v>31</v>
      </c>
      <c r="D58" s="94">
        <v>45</v>
      </c>
      <c r="E58" s="94">
        <v>49</v>
      </c>
      <c r="F58" s="95"/>
      <c r="G58" s="95"/>
      <c r="H58" s="229">
        <v>0.775</v>
      </c>
      <c r="I58" s="229">
        <v>1.26</v>
      </c>
      <c r="J58" s="229"/>
      <c r="K58" s="96"/>
    </row>
    <row r="59" spans="1:11" s="106" customFormat="1" ht="11.25" customHeight="1">
      <c r="A59" s="100" t="s">
        <v>46</v>
      </c>
      <c r="B59" s="101"/>
      <c r="C59" s="102">
        <v>34</v>
      </c>
      <c r="D59" s="102">
        <v>55</v>
      </c>
      <c r="E59" s="102">
        <v>94</v>
      </c>
      <c r="F59" s="103">
        <v>170.9090909090909</v>
      </c>
      <c r="G59" s="104"/>
      <c r="H59" s="230">
        <v>0.831</v>
      </c>
      <c r="I59" s="231">
        <v>1.49</v>
      </c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189</v>
      </c>
      <c r="D61" s="94">
        <v>156</v>
      </c>
      <c r="E61" s="94">
        <v>210</v>
      </c>
      <c r="F61" s="95"/>
      <c r="G61" s="95"/>
      <c r="H61" s="229">
        <v>5.542</v>
      </c>
      <c r="I61" s="229">
        <v>4.68</v>
      </c>
      <c r="J61" s="229"/>
      <c r="K61" s="96"/>
    </row>
    <row r="62" spans="1:11" s="97" customFormat="1" ht="11.25" customHeight="1">
      <c r="A62" s="99" t="s">
        <v>48</v>
      </c>
      <c r="B62" s="93"/>
      <c r="C62" s="94">
        <v>352</v>
      </c>
      <c r="D62" s="94">
        <v>352</v>
      </c>
      <c r="E62" s="94">
        <v>465</v>
      </c>
      <c r="F62" s="95"/>
      <c r="G62" s="95"/>
      <c r="H62" s="229">
        <v>10.241</v>
      </c>
      <c r="I62" s="229">
        <v>11.639</v>
      </c>
      <c r="J62" s="229"/>
      <c r="K62" s="96"/>
    </row>
    <row r="63" spans="1:11" s="97" customFormat="1" ht="11.25" customHeight="1">
      <c r="A63" s="99" t="s">
        <v>49</v>
      </c>
      <c r="B63" s="93"/>
      <c r="C63" s="94">
        <v>524</v>
      </c>
      <c r="D63" s="94">
        <v>526</v>
      </c>
      <c r="E63" s="94">
        <v>765</v>
      </c>
      <c r="F63" s="95"/>
      <c r="G63" s="95"/>
      <c r="H63" s="229">
        <v>22.301</v>
      </c>
      <c r="I63" s="229">
        <v>22.403</v>
      </c>
      <c r="J63" s="229"/>
      <c r="K63" s="96"/>
    </row>
    <row r="64" spans="1:11" s="106" customFormat="1" ht="11.25" customHeight="1">
      <c r="A64" s="100" t="s">
        <v>50</v>
      </c>
      <c r="B64" s="101"/>
      <c r="C64" s="102">
        <v>1065</v>
      </c>
      <c r="D64" s="102">
        <v>1034</v>
      </c>
      <c r="E64" s="102">
        <v>1440</v>
      </c>
      <c r="F64" s="103">
        <v>139.26499032882012</v>
      </c>
      <c r="G64" s="104"/>
      <c r="H64" s="230">
        <v>38.083999999999996</v>
      </c>
      <c r="I64" s="231">
        <v>38.722</v>
      </c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254</v>
      </c>
      <c r="D66" s="102">
        <v>321</v>
      </c>
      <c r="E66" s="102">
        <v>789</v>
      </c>
      <c r="F66" s="103">
        <v>245.79439252336448</v>
      </c>
      <c r="G66" s="104"/>
      <c r="H66" s="230">
        <v>7.323</v>
      </c>
      <c r="I66" s="231">
        <v>9.236</v>
      </c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64</v>
      </c>
      <c r="D72" s="94">
        <v>50</v>
      </c>
      <c r="E72" s="94">
        <v>176</v>
      </c>
      <c r="F72" s="95"/>
      <c r="G72" s="95"/>
      <c r="H72" s="229">
        <v>1.25</v>
      </c>
      <c r="I72" s="229">
        <v>1.04</v>
      </c>
      <c r="J72" s="229"/>
      <c r="K72" s="96"/>
    </row>
    <row r="73" spans="1:11" s="97" customFormat="1" ht="11.25" customHeight="1">
      <c r="A73" s="99" t="s">
        <v>56</v>
      </c>
      <c r="B73" s="93"/>
      <c r="C73" s="94">
        <v>119</v>
      </c>
      <c r="D73" s="94">
        <v>119</v>
      </c>
      <c r="E73" s="94">
        <v>120</v>
      </c>
      <c r="F73" s="95"/>
      <c r="G73" s="95"/>
      <c r="H73" s="229">
        <v>7.213</v>
      </c>
      <c r="I73" s="229">
        <v>7.213</v>
      </c>
      <c r="J73" s="229"/>
      <c r="K73" s="96"/>
    </row>
    <row r="74" spans="1:11" s="97" customFormat="1" ht="11.25" customHeight="1">
      <c r="A74" s="99" t="s">
        <v>57</v>
      </c>
      <c r="B74" s="93"/>
      <c r="C74" s="94">
        <v>8</v>
      </c>
      <c r="D74" s="94">
        <v>1</v>
      </c>
      <c r="E74" s="94">
        <v>2</v>
      </c>
      <c r="F74" s="95"/>
      <c r="G74" s="95"/>
      <c r="H74" s="229">
        <v>0.186</v>
      </c>
      <c r="I74" s="229">
        <v>0.025</v>
      </c>
      <c r="J74" s="229"/>
      <c r="K74" s="96"/>
    </row>
    <row r="75" spans="1:11" s="97" customFormat="1" ht="11.25" customHeight="1">
      <c r="A75" s="99" t="s">
        <v>58</v>
      </c>
      <c r="B75" s="93"/>
      <c r="C75" s="94">
        <v>198</v>
      </c>
      <c r="D75" s="94">
        <v>108</v>
      </c>
      <c r="E75" s="94">
        <v>234</v>
      </c>
      <c r="F75" s="95"/>
      <c r="G75" s="95"/>
      <c r="H75" s="229">
        <v>5.176</v>
      </c>
      <c r="I75" s="229">
        <v>2.819</v>
      </c>
      <c r="J75" s="22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>
        <v>35</v>
      </c>
      <c r="F76" s="95"/>
      <c r="G76" s="95"/>
      <c r="H76" s="229"/>
      <c r="I76" s="229"/>
      <c r="J76" s="229"/>
      <c r="K76" s="96"/>
    </row>
    <row r="77" spans="1:11" s="97" customFormat="1" ht="11.25" customHeight="1">
      <c r="A77" s="99" t="s">
        <v>60</v>
      </c>
      <c r="B77" s="93"/>
      <c r="C77" s="94">
        <v>4</v>
      </c>
      <c r="D77" s="94">
        <v>5</v>
      </c>
      <c r="E77" s="94"/>
      <c r="F77" s="95"/>
      <c r="G77" s="95"/>
      <c r="H77" s="229">
        <v>0.102</v>
      </c>
      <c r="I77" s="229">
        <v>0.128</v>
      </c>
      <c r="J77" s="229"/>
      <c r="K77" s="96"/>
    </row>
    <row r="78" spans="1:11" s="97" customFormat="1" ht="11.25" customHeight="1">
      <c r="A78" s="99" t="s">
        <v>61</v>
      </c>
      <c r="B78" s="93"/>
      <c r="C78" s="94">
        <v>120</v>
      </c>
      <c r="D78" s="94">
        <v>122</v>
      </c>
      <c r="E78" s="94">
        <v>122</v>
      </c>
      <c r="F78" s="95"/>
      <c r="G78" s="95"/>
      <c r="H78" s="229">
        <v>4.44</v>
      </c>
      <c r="I78" s="229">
        <v>4.392</v>
      </c>
      <c r="J78" s="229"/>
      <c r="K78" s="96"/>
    </row>
    <row r="79" spans="1:11" s="97" customFormat="1" ht="11.25" customHeight="1">
      <c r="A79" s="99" t="s">
        <v>62</v>
      </c>
      <c r="B79" s="93"/>
      <c r="C79" s="94">
        <v>5</v>
      </c>
      <c r="D79" s="94">
        <v>23</v>
      </c>
      <c r="E79" s="94">
        <v>50</v>
      </c>
      <c r="F79" s="95"/>
      <c r="G79" s="95"/>
      <c r="H79" s="229">
        <v>0.129</v>
      </c>
      <c r="I79" s="229">
        <v>0.54</v>
      </c>
      <c r="J79" s="229"/>
      <c r="K79" s="96"/>
    </row>
    <row r="80" spans="1:11" s="106" customFormat="1" ht="11.25" customHeight="1">
      <c r="A80" s="107" t="s">
        <v>63</v>
      </c>
      <c r="B80" s="101"/>
      <c r="C80" s="102">
        <v>518</v>
      </c>
      <c r="D80" s="102">
        <v>428</v>
      </c>
      <c r="E80" s="102">
        <v>739</v>
      </c>
      <c r="F80" s="103">
        <v>172.66355140186917</v>
      </c>
      <c r="G80" s="104"/>
      <c r="H80" s="230">
        <v>18.496000000000002</v>
      </c>
      <c r="I80" s="231">
        <v>16.157</v>
      </c>
      <c r="J80" s="23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>
        <v>152</v>
      </c>
      <c r="E82" s="94">
        <v>152</v>
      </c>
      <c r="F82" s="95"/>
      <c r="G82" s="95"/>
      <c r="H82" s="229"/>
      <c r="I82" s="229">
        <v>4.978</v>
      </c>
      <c r="J82" s="229"/>
      <c r="K82" s="96"/>
    </row>
    <row r="83" spans="1:11" s="97" customFormat="1" ht="11.25" customHeight="1">
      <c r="A83" s="99" t="s">
        <v>65</v>
      </c>
      <c r="B83" s="93"/>
      <c r="C83" s="94">
        <v>252</v>
      </c>
      <c r="D83" s="94">
        <v>248</v>
      </c>
      <c r="E83" s="94">
        <v>248</v>
      </c>
      <c r="F83" s="95"/>
      <c r="G83" s="95"/>
      <c r="H83" s="229">
        <v>6.137</v>
      </c>
      <c r="I83" s="229">
        <v>6.042</v>
      </c>
      <c r="J83" s="229"/>
      <c r="K83" s="96"/>
    </row>
    <row r="84" spans="1:11" s="106" customFormat="1" ht="11.25" customHeight="1">
      <c r="A84" s="100" t="s">
        <v>66</v>
      </c>
      <c r="B84" s="101"/>
      <c r="C84" s="102">
        <v>252</v>
      </c>
      <c r="D84" s="102">
        <v>400</v>
      </c>
      <c r="E84" s="102">
        <v>400</v>
      </c>
      <c r="F84" s="103">
        <v>100</v>
      </c>
      <c r="G84" s="104"/>
      <c r="H84" s="230">
        <v>6.137</v>
      </c>
      <c r="I84" s="231">
        <v>11.02</v>
      </c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4398</v>
      </c>
      <c r="D87" s="117">
        <v>4479</v>
      </c>
      <c r="E87" s="117">
        <v>5776</v>
      </c>
      <c r="F87" s="118">
        <f>IF(D87&gt;0,100*E87/D87,0)</f>
        <v>128.95735655280197</v>
      </c>
      <c r="G87" s="104"/>
      <c r="H87" s="234">
        <v>153.834</v>
      </c>
      <c r="I87" s="235">
        <v>164.01600000000002</v>
      </c>
      <c r="J87" s="23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SheetLayoutView="100" zoomScalePageLayoutView="0" workbookViewId="0" topLeftCell="A1">
      <selection activeCell="A49" sqref="A4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86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2019</v>
      </c>
      <c r="D6" s="80">
        <f>E6-1</f>
        <v>2020</v>
      </c>
      <c r="E6" s="80">
        <v>2021</v>
      </c>
      <c r="F6" s="81">
        <f>E6</f>
        <v>2021</v>
      </c>
      <c r="G6" s="82"/>
      <c r="H6" s="79">
        <f>J6-2</f>
        <v>2019</v>
      </c>
      <c r="I6" s="80">
        <f>J6-1</f>
        <v>2020</v>
      </c>
      <c r="J6" s="80">
        <v>2021</v>
      </c>
      <c r="K6" s="81">
        <f>J6</f>
        <v>2021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2020=100</v>
      </c>
      <c r="G7" s="87"/>
      <c r="H7" s="84" t="s">
        <v>6</v>
      </c>
      <c r="I7" s="85" t="s">
        <v>6</v>
      </c>
      <c r="J7" s="85"/>
      <c r="K7" s="86" t="str">
        <f>CONCATENATE(I6,"=100")</f>
        <v>2020=100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119</v>
      </c>
      <c r="D9" s="94">
        <v>12</v>
      </c>
      <c r="E9" s="94">
        <v>12</v>
      </c>
      <c r="F9" s="95"/>
      <c r="G9" s="95"/>
      <c r="H9" s="229">
        <v>9.94</v>
      </c>
      <c r="I9" s="229">
        <v>0.84</v>
      </c>
      <c r="J9" s="229"/>
      <c r="K9" s="96"/>
    </row>
    <row r="10" spans="1:11" s="97" customFormat="1" ht="11.25" customHeight="1">
      <c r="A10" s="99" t="s">
        <v>8</v>
      </c>
      <c r="B10" s="93"/>
      <c r="C10" s="94">
        <v>2</v>
      </c>
      <c r="D10" s="94">
        <v>5</v>
      </c>
      <c r="E10" s="94">
        <v>5</v>
      </c>
      <c r="F10" s="95"/>
      <c r="G10" s="95"/>
      <c r="H10" s="229">
        <v>0.152</v>
      </c>
      <c r="I10" s="229">
        <v>0.35</v>
      </c>
      <c r="J10" s="229"/>
      <c r="K10" s="96"/>
    </row>
    <row r="11" spans="1:11" s="97" customFormat="1" ht="11.25" customHeight="1">
      <c r="A11" s="92" t="s">
        <v>9</v>
      </c>
      <c r="B11" s="93"/>
      <c r="C11" s="94">
        <v>5</v>
      </c>
      <c r="D11" s="94">
        <v>4</v>
      </c>
      <c r="E11" s="94">
        <v>4</v>
      </c>
      <c r="F11" s="95"/>
      <c r="G11" s="95"/>
      <c r="H11" s="229">
        <v>0.426</v>
      </c>
      <c r="I11" s="229">
        <v>0.28</v>
      </c>
      <c r="J11" s="229"/>
      <c r="K11" s="96"/>
    </row>
    <row r="12" spans="1:11" s="97" customFormat="1" ht="11.25" customHeight="1">
      <c r="A12" s="99" t="s">
        <v>10</v>
      </c>
      <c r="B12" s="93"/>
      <c r="C12" s="94">
        <v>10</v>
      </c>
      <c r="D12" s="94">
        <v>8</v>
      </c>
      <c r="E12" s="94">
        <v>8</v>
      </c>
      <c r="F12" s="95"/>
      <c r="G12" s="95"/>
      <c r="H12" s="229">
        <v>0.881</v>
      </c>
      <c r="I12" s="229">
        <v>0.949</v>
      </c>
      <c r="J12" s="229"/>
      <c r="K12" s="96"/>
    </row>
    <row r="13" spans="1:11" s="106" customFormat="1" ht="11.25" customHeight="1">
      <c r="A13" s="100" t="s">
        <v>11</v>
      </c>
      <c r="B13" s="101"/>
      <c r="C13" s="102">
        <v>136</v>
      </c>
      <c r="D13" s="102">
        <v>29</v>
      </c>
      <c r="E13" s="102">
        <v>29</v>
      </c>
      <c r="F13" s="103">
        <v>100</v>
      </c>
      <c r="G13" s="104"/>
      <c r="H13" s="230">
        <v>11.399</v>
      </c>
      <c r="I13" s="231">
        <v>2.419</v>
      </c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>
        <v>3</v>
      </c>
      <c r="D17" s="102">
        <v>2</v>
      </c>
      <c r="E17" s="102">
        <v>2</v>
      </c>
      <c r="F17" s="103">
        <v>100</v>
      </c>
      <c r="G17" s="104"/>
      <c r="H17" s="230">
        <v>0.199</v>
      </c>
      <c r="I17" s="231">
        <v>0.08</v>
      </c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1</v>
      </c>
      <c r="D19" s="94"/>
      <c r="E19" s="94"/>
      <c r="F19" s="95"/>
      <c r="G19" s="95"/>
      <c r="H19" s="229">
        <v>0.05</v>
      </c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>
        <v>5</v>
      </c>
      <c r="D20" s="94"/>
      <c r="E20" s="94"/>
      <c r="F20" s="95"/>
      <c r="G20" s="95"/>
      <c r="H20" s="229">
        <v>0.265</v>
      </c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>
        <v>5</v>
      </c>
      <c r="D21" s="94"/>
      <c r="E21" s="94"/>
      <c r="F21" s="95"/>
      <c r="G21" s="95"/>
      <c r="H21" s="229">
        <v>0.225</v>
      </c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>
        <v>11</v>
      </c>
      <c r="D22" s="102"/>
      <c r="E22" s="102"/>
      <c r="F22" s="103"/>
      <c r="G22" s="104"/>
      <c r="H22" s="230">
        <v>0.54</v>
      </c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/>
      <c r="I24" s="231"/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/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1</v>
      </c>
      <c r="D28" s="94">
        <v>1</v>
      </c>
      <c r="E28" s="94">
        <v>1</v>
      </c>
      <c r="F28" s="95"/>
      <c r="G28" s="95"/>
      <c r="H28" s="229">
        <v>0.166</v>
      </c>
      <c r="I28" s="229">
        <v>0.14</v>
      </c>
      <c r="J28" s="229"/>
      <c r="K28" s="96"/>
    </row>
    <row r="29" spans="1:11" s="97" customFormat="1" ht="11.25" customHeight="1">
      <c r="A29" s="99" t="s">
        <v>21</v>
      </c>
      <c r="B29" s="93"/>
      <c r="C29" s="94">
        <v>2</v>
      </c>
      <c r="D29" s="94">
        <v>2</v>
      </c>
      <c r="E29" s="94">
        <v>2</v>
      </c>
      <c r="F29" s="95"/>
      <c r="G29" s="95"/>
      <c r="H29" s="229">
        <v>0.132</v>
      </c>
      <c r="I29" s="229">
        <v>0.172</v>
      </c>
      <c r="J29" s="22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>
        <v>7</v>
      </c>
      <c r="F30" s="95"/>
      <c r="G30" s="95"/>
      <c r="H30" s="229"/>
      <c r="I30" s="229"/>
      <c r="J30" s="229"/>
      <c r="K30" s="96"/>
    </row>
    <row r="31" spans="1:11" s="106" customFormat="1" ht="11.25" customHeight="1">
      <c r="A31" s="107" t="s">
        <v>23</v>
      </c>
      <c r="B31" s="101"/>
      <c r="C31" s="102">
        <v>3</v>
      </c>
      <c r="D31" s="102">
        <v>3</v>
      </c>
      <c r="E31" s="102">
        <v>10</v>
      </c>
      <c r="F31" s="103">
        <v>333.3333333333333</v>
      </c>
      <c r="G31" s="104"/>
      <c r="H31" s="230">
        <v>0.29800000000000004</v>
      </c>
      <c r="I31" s="231">
        <v>0.312</v>
      </c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33</v>
      </c>
      <c r="D33" s="94">
        <v>30</v>
      </c>
      <c r="E33" s="94">
        <v>30</v>
      </c>
      <c r="F33" s="95"/>
      <c r="G33" s="95"/>
      <c r="H33" s="229">
        <v>1.762</v>
      </c>
      <c r="I33" s="229">
        <v>1.3</v>
      </c>
      <c r="J33" s="229"/>
      <c r="K33" s="96"/>
    </row>
    <row r="34" spans="1:11" s="97" customFormat="1" ht="11.25" customHeight="1">
      <c r="A34" s="99" t="s">
        <v>25</v>
      </c>
      <c r="B34" s="93"/>
      <c r="C34" s="94">
        <v>24</v>
      </c>
      <c r="D34" s="94">
        <v>24</v>
      </c>
      <c r="E34" s="94">
        <v>24</v>
      </c>
      <c r="F34" s="95"/>
      <c r="G34" s="95"/>
      <c r="H34" s="229">
        <v>0.846</v>
      </c>
      <c r="I34" s="229">
        <v>0.9</v>
      </c>
      <c r="J34" s="22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/>
      <c r="I35" s="229"/>
      <c r="J35" s="229"/>
      <c r="K35" s="96"/>
    </row>
    <row r="36" spans="1:11" s="97" customFormat="1" ht="11.25" customHeight="1">
      <c r="A36" s="99" t="s">
        <v>27</v>
      </c>
      <c r="B36" s="93"/>
      <c r="C36" s="94">
        <v>7</v>
      </c>
      <c r="D36" s="94">
        <v>7</v>
      </c>
      <c r="E36" s="94">
        <v>7</v>
      </c>
      <c r="F36" s="95"/>
      <c r="G36" s="95"/>
      <c r="H36" s="229">
        <v>0.214</v>
      </c>
      <c r="I36" s="229">
        <v>0.215</v>
      </c>
      <c r="J36" s="229"/>
      <c r="K36" s="96"/>
    </row>
    <row r="37" spans="1:11" s="106" customFormat="1" ht="11.25" customHeight="1">
      <c r="A37" s="100" t="s">
        <v>28</v>
      </c>
      <c r="B37" s="101"/>
      <c r="C37" s="102">
        <v>64</v>
      </c>
      <c r="D37" s="102">
        <v>61</v>
      </c>
      <c r="E37" s="102">
        <v>61</v>
      </c>
      <c r="F37" s="103">
        <v>100</v>
      </c>
      <c r="G37" s="104"/>
      <c r="H37" s="230">
        <v>2.822</v>
      </c>
      <c r="I37" s="231">
        <v>2.415</v>
      </c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92</v>
      </c>
      <c r="D39" s="102">
        <v>90</v>
      </c>
      <c r="E39" s="102">
        <v>80</v>
      </c>
      <c r="F39" s="103">
        <v>88.88888888888889</v>
      </c>
      <c r="G39" s="104"/>
      <c r="H39" s="230">
        <v>2.178</v>
      </c>
      <c r="I39" s="231">
        <v>2.1</v>
      </c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/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2</v>
      </c>
      <c r="D52" s="102">
        <v>2</v>
      </c>
      <c r="E52" s="102">
        <v>2</v>
      </c>
      <c r="F52" s="103">
        <v>100</v>
      </c>
      <c r="G52" s="104"/>
      <c r="H52" s="230">
        <v>0.09</v>
      </c>
      <c r="I52" s="231">
        <v>0.09</v>
      </c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/>
      <c r="I54" s="229"/>
      <c r="J54" s="22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/>
      <c r="J58" s="22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/>
      <c r="I59" s="231"/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53</v>
      </c>
      <c r="D61" s="94">
        <v>50</v>
      </c>
      <c r="E61" s="94">
        <v>50</v>
      </c>
      <c r="F61" s="95"/>
      <c r="G61" s="95"/>
      <c r="H61" s="229">
        <v>6.625</v>
      </c>
      <c r="I61" s="229">
        <v>6.25</v>
      </c>
      <c r="J61" s="229"/>
      <c r="K61" s="96"/>
    </row>
    <row r="62" spans="1:11" s="97" customFormat="1" ht="11.25" customHeight="1">
      <c r="A62" s="99" t="s">
        <v>48</v>
      </c>
      <c r="B62" s="93"/>
      <c r="C62" s="94">
        <v>91</v>
      </c>
      <c r="D62" s="94">
        <v>91</v>
      </c>
      <c r="E62" s="94">
        <v>91</v>
      </c>
      <c r="F62" s="95"/>
      <c r="G62" s="95"/>
      <c r="H62" s="229">
        <v>2.867</v>
      </c>
      <c r="I62" s="229">
        <v>2.867</v>
      </c>
      <c r="J62" s="229"/>
      <c r="K62" s="96"/>
    </row>
    <row r="63" spans="1:11" s="97" customFormat="1" ht="11.25" customHeight="1">
      <c r="A63" s="99" t="s">
        <v>49</v>
      </c>
      <c r="B63" s="93"/>
      <c r="C63" s="94">
        <v>19</v>
      </c>
      <c r="D63" s="94">
        <v>19</v>
      </c>
      <c r="E63" s="94">
        <v>19</v>
      </c>
      <c r="F63" s="95"/>
      <c r="G63" s="95"/>
      <c r="H63" s="229">
        <v>1.164</v>
      </c>
      <c r="I63" s="229">
        <v>0.722</v>
      </c>
      <c r="J63" s="229"/>
      <c r="K63" s="96"/>
    </row>
    <row r="64" spans="1:11" s="106" customFormat="1" ht="11.25" customHeight="1">
      <c r="A64" s="100" t="s">
        <v>50</v>
      </c>
      <c r="B64" s="101"/>
      <c r="C64" s="102">
        <v>163</v>
      </c>
      <c r="D64" s="102">
        <v>160</v>
      </c>
      <c r="E64" s="102">
        <v>160</v>
      </c>
      <c r="F64" s="103">
        <v>100</v>
      </c>
      <c r="G64" s="104"/>
      <c r="H64" s="230">
        <v>10.656</v>
      </c>
      <c r="I64" s="231">
        <v>9.839</v>
      </c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935</v>
      </c>
      <c r="D66" s="102">
        <v>915</v>
      </c>
      <c r="E66" s="102">
        <v>915</v>
      </c>
      <c r="F66" s="103">
        <v>100</v>
      </c>
      <c r="G66" s="104"/>
      <c r="H66" s="230">
        <v>110.881</v>
      </c>
      <c r="I66" s="231">
        <v>81.5</v>
      </c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6593</v>
      </c>
      <c r="D72" s="94">
        <v>6700</v>
      </c>
      <c r="E72" s="94">
        <v>6700</v>
      </c>
      <c r="F72" s="95"/>
      <c r="G72" s="95"/>
      <c r="H72" s="229">
        <v>568.569</v>
      </c>
      <c r="I72" s="229">
        <v>485</v>
      </c>
      <c r="J72" s="229"/>
      <c r="K72" s="96"/>
    </row>
    <row r="73" spans="1:11" s="97" customFormat="1" ht="11.25" customHeight="1">
      <c r="A73" s="99" t="s">
        <v>56</v>
      </c>
      <c r="B73" s="93"/>
      <c r="C73" s="94">
        <v>344</v>
      </c>
      <c r="D73" s="94">
        <v>344</v>
      </c>
      <c r="E73" s="94">
        <v>345</v>
      </c>
      <c r="F73" s="95"/>
      <c r="G73" s="95"/>
      <c r="H73" s="229">
        <v>11.213</v>
      </c>
      <c r="I73" s="229">
        <v>10.985</v>
      </c>
      <c r="J73" s="22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/>
      <c r="I74" s="229"/>
      <c r="J74" s="229"/>
      <c r="K74" s="96"/>
    </row>
    <row r="75" spans="1:11" s="97" customFormat="1" ht="11.25" customHeight="1">
      <c r="A75" s="99" t="s">
        <v>58</v>
      </c>
      <c r="B75" s="93"/>
      <c r="C75" s="94">
        <v>1395</v>
      </c>
      <c r="D75" s="94">
        <v>1600</v>
      </c>
      <c r="E75" s="94">
        <v>1600</v>
      </c>
      <c r="F75" s="95"/>
      <c r="G75" s="95"/>
      <c r="H75" s="229">
        <v>116.823</v>
      </c>
      <c r="I75" s="229">
        <v>141.148</v>
      </c>
      <c r="J75" s="229"/>
      <c r="K75" s="96"/>
    </row>
    <row r="76" spans="1:11" s="97" customFormat="1" ht="11.25" customHeight="1">
      <c r="A76" s="99" t="s">
        <v>59</v>
      </c>
      <c r="B76" s="93"/>
      <c r="C76" s="94">
        <v>10</v>
      </c>
      <c r="D76" s="94">
        <v>5</v>
      </c>
      <c r="E76" s="94">
        <v>5</v>
      </c>
      <c r="F76" s="95"/>
      <c r="G76" s="95"/>
      <c r="H76" s="229">
        <v>0.3</v>
      </c>
      <c r="I76" s="229">
        <v>0.15</v>
      </c>
      <c r="J76" s="229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/>
      <c r="I77" s="229"/>
      <c r="J77" s="229"/>
      <c r="K77" s="96"/>
    </row>
    <row r="78" spans="1:11" s="97" customFormat="1" ht="11.25" customHeight="1">
      <c r="A78" s="99" t="s">
        <v>61</v>
      </c>
      <c r="B78" s="93"/>
      <c r="C78" s="94">
        <v>337</v>
      </c>
      <c r="D78" s="94">
        <v>340</v>
      </c>
      <c r="E78" s="94">
        <v>340</v>
      </c>
      <c r="F78" s="95"/>
      <c r="G78" s="95"/>
      <c r="H78" s="229">
        <v>20.938</v>
      </c>
      <c r="I78" s="229">
        <v>23.8</v>
      </c>
      <c r="J78" s="229"/>
      <c r="K78" s="96"/>
    </row>
    <row r="79" spans="1:11" s="97" customFormat="1" ht="11.25" customHeight="1">
      <c r="A79" s="99" t="s">
        <v>62</v>
      </c>
      <c r="B79" s="93"/>
      <c r="C79" s="94">
        <v>30</v>
      </c>
      <c r="D79" s="94">
        <v>30</v>
      </c>
      <c r="E79" s="94">
        <v>20</v>
      </c>
      <c r="F79" s="95"/>
      <c r="G79" s="95"/>
      <c r="H79" s="229">
        <v>4.985</v>
      </c>
      <c r="I79" s="229">
        <v>1.5</v>
      </c>
      <c r="J79" s="229"/>
      <c r="K79" s="96"/>
    </row>
    <row r="80" spans="1:11" s="106" customFormat="1" ht="11.25" customHeight="1">
      <c r="A80" s="107" t="s">
        <v>63</v>
      </c>
      <c r="B80" s="101"/>
      <c r="C80" s="102">
        <v>8709</v>
      </c>
      <c r="D80" s="102">
        <v>9019</v>
      </c>
      <c r="E80" s="102">
        <v>9010</v>
      </c>
      <c r="F80" s="103">
        <v>99.900210666371</v>
      </c>
      <c r="G80" s="104"/>
      <c r="H80" s="230">
        <v>722.8279999999999</v>
      </c>
      <c r="I80" s="231">
        <v>662.583</v>
      </c>
      <c r="J80" s="23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230</v>
      </c>
      <c r="D82" s="94">
        <v>230</v>
      </c>
      <c r="E82" s="94">
        <v>213</v>
      </c>
      <c r="F82" s="95"/>
      <c r="G82" s="95"/>
      <c r="H82" s="229">
        <v>28.805</v>
      </c>
      <c r="I82" s="229">
        <v>28.805</v>
      </c>
      <c r="J82" s="229"/>
      <c r="K82" s="96"/>
    </row>
    <row r="83" spans="1:11" s="97" customFormat="1" ht="11.25" customHeight="1">
      <c r="A83" s="99" t="s">
        <v>65</v>
      </c>
      <c r="B83" s="93"/>
      <c r="C83" s="94">
        <v>38</v>
      </c>
      <c r="D83" s="94">
        <v>38</v>
      </c>
      <c r="E83" s="94">
        <v>38</v>
      </c>
      <c r="F83" s="95"/>
      <c r="G83" s="95"/>
      <c r="H83" s="229">
        <v>3.872</v>
      </c>
      <c r="I83" s="229">
        <v>2.309</v>
      </c>
      <c r="J83" s="229"/>
      <c r="K83" s="96"/>
    </row>
    <row r="84" spans="1:11" s="106" customFormat="1" ht="11.25" customHeight="1">
      <c r="A84" s="100" t="s">
        <v>66</v>
      </c>
      <c r="B84" s="101"/>
      <c r="C84" s="102">
        <v>268</v>
      </c>
      <c r="D84" s="102">
        <v>268</v>
      </c>
      <c r="E84" s="102">
        <v>251</v>
      </c>
      <c r="F84" s="103">
        <v>93.65671641791045</v>
      </c>
      <c r="G84" s="104"/>
      <c r="H84" s="230">
        <v>32.677</v>
      </c>
      <c r="I84" s="231">
        <v>31.114</v>
      </c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10386</v>
      </c>
      <c r="D87" s="117">
        <v>10549</v>
      </c>
      <c r="E87" s="117">
        <v>10520</v>
      </c>
      <c r="F87" s="118">
        <f>IF(D87&gt;0,100*E87/D87,0)</f>
        <v>99.72509242582235</v>
      </c>
      <c r="G87" s="104"/>
      <c r="H87" s="234">
        <v>894.5679999999999</v>
      </c>
      <c r="I87" s="235">
        <f>I13+I17+I31+I37+I39+I52+I64+I66+I80+I84</f>
        <v>792.452</v>
      </c>
      <c r="J87" s="23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87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9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9</v>
      </c>
      <c r="D9" s="94">
        <v>9</v>
      </c>
      <c r="E9" s="94">
        <v>6</v>
      </c>
      <c r="F9" s="95"/>
      <c r="G9" s="95"/>
      <c r="H9" s="229">
        <v>0.584</v>
      </c>
      <c r="I9" s="229">
        <v>0.751</v>
      </c>
      <c r="J9" s="229">
        <v>0.819</v>
      </c>
      <c r="K9" s="96"/>
    </row>
    <row r="10" spans="1:11" s="97" customFormat="1" ht="11.25" customHeight="1">
      <c r="A10" s="99" t="s">
        <v>8</v>
      </c>
      <c r="B10" s="93"/>
      <c r="C10" s="94">
        <v>2</v>
      </c>
      <c r="D10" s="94">
        <v>1</v>
      </c>
      <c r="E10" s="94">
        <v>5</v>
      </c>
      <c r="F10" s="95"/>
      <c r="G10" s="95"/>
      <c r="H10" s="229">
        <v>0.191</v>
      </c>
      <c r="I10" s="229">
        <v>0.076</v>
      </c>
      <c r="J10" s="229">
        <v>0.346</v>
      </c>
      <c r="K10" s="96"/>
    </row>
    <row r="11" spans="1:11" s="97" customFormat="1" ht="11.25" customHeight="1">
      <c r="A11" s="92" t="s">
        <v>9</v>
      </c>
      <c r="B11" s="93"/>
      <c r="C11" s="94">
        <v>3</v>
      </c>
      <c r="D11" s="94">
        <v>4</v>
      </c>
      <c r="E11" s="94">
        <v>4</v>
      </c>
      <c r="F11" s="95"/>
      <c r="G11" s="95"/>
      <c r="H11" s="229">
        <v>0.253</v>
      </c>
      <c r="I11" s="229">
        <v>0.34</v>
      </c>
      <c r="J11" s="229">
        <v>0.254</v>
      </c>
      <c r="K11" s="96"/>
    </row>
    <row r="12" spans="1:11" s="97" customFormat="1" ht="11.25" customHeight="1">
      <c r="A12" s="99" t="s">
        <v>10</v>
      </c>
      <c r="B12" s="93"/>
      <c r="C12" s="94">
        <v>6</v>
      </c>
      <c r="D12" s="94">
        <v>4</v>
      </c>
      <c r="E12" s="94">
        <v>17</v>
      </c>
      <c r="F12" s="95"/>
      <c r="G12" s="95"/>
      <c r="H12" s="229">
        <v>0.737</v>
      </c>
      <c r="I12" s="229">
        <v>0.329</v>
      </c>
      <c r="J12" s="229">
        <v>1.525</v>
      </c>
      <c r="K12" s="96"/>
    </row>
    <row r="13" spans="1:11" s="106" customFormat="1" ht="11.25" customHeight="1">
      <c r="A13" s="100" t="s">
        <v>11</v>
      </c>
      <c r="B13" s="101"/>
      <c r="C13" s="102">
        <v>20</v>
      </c>
      <c r="D13" s="102">
        <v>18</v>
      </c>
      <c r="E13" s="102">
        <v>32</v>
      </c>
      <c r="F13" s="103">
        <v>177.77777777777777</v>
      </c>
      <c r="G13" s="104"/>
      <c r="H13" s="230">
        <v>1.7650000000000001</v>
      </c>
      <c r="I13" s="231">
        <v>1.496</v>
      </c>
      <c r="J13" s="231">
        <v>2.944</v>
      </c>
      <c r="K13" s="105">
        <v>196.79144385026737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>
        <v>6</v>
      </c>
      <c r="D17" s="102">
        <v>6</v>
      </c>
      <c r="E17" s="102">
        <v>6</v>
      </c>
      <c r="F17" s="103">
        <v>100</v>
      </c>
      <c r="G17" s="104"/>
      <c r="H17" s="230">
        <v>0.35</v>
      </c>
      <c r="I17" s="231">
        <v>0.397</v>
      </c>
      <c r="J17" s="231">
        <v>0.405</v>
      </c>
      <c r="K17" s="105">
        <v>102.01511335012594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>
        <v>4</v>
      </c>
      <c r="D20" s="94">
        <v>4</v>
      </c>
      <c r="E20" s="94"/>
      <c r="F20" s="95"/>
      <c r="G20" s="95"/>
      <c r="H20" s="229">
        <v>0.212</v>
      </c>
      <c r="I20" s="229">
        <v>0.212</v>
      </c>
      <c r="J20" s="229"/>
      <c r="K20" s="96"/>
    </row>
    <row r="21" spans="1:11" s="97" customFormat="1" ht="11.25" customHeight="1">
      <c r="A21" s="99" t="s">
        <v>16</v>
      </c>
      <c r="B21" s="93"/>
      <c r="C21" s="94">
        <v>5</v>
      </c>
      <c r="D21" s="94">
        <v>5</v>
      </c>
      <c r="E21" s="94"/>
      <c r="F21" s="95"/>
      <c r="G21" s="95"/>
      <c r="H21" s="229">
        <v>0.203</v>
      </c>
      <c r="I21" s="229">
        <v>0.225</v>
      </c>
      <c r="J21" s="229"/>
      <c r="K21" s="96"/>
    </row>
    <row r="22" spans="1:11" s="106" customFormat="1" ht="11.25" customHeight="1">
      <c r="A22" s="100" t="s">
        <v>17</v>
      </c>
      <c r="B22" s="101"/>
      <c r="C22" s="102">
        <v>9</v>
      </c>
      <c r="D22" s="102">
        <v>9</v>
      </c>
      <c r="E22" s="102"/>
      <c r="F22" s="103"/>
      <c r="G22" s="104"/>
      <c r="H22" s="230">
        <v>0.41500000000000004</v>
      </c>
      <c r="I22" s="231">
        <v>0.437</v>
      </c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/>
      <c r="I24" s="231"/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/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>
        <v>2</v>
      </c>
      <c r="D29" s="94"/>
      <c r="E29" s="94">
        <v>2</v>
      </c>
      <c r="F29" s="95"/>
      <c r="G29" s="95"/>
      <c r="H29" s="229">
        <v>0.145</v>
      </c>
      <c r="I29" s="229"/>
      <c r="J29" s="229">
        <v>0.154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/>
      <c r="I30" s="229"/>
      <c r="J30" s="229"/>
      <c r="K30" s="96"/>
    </row>
    <row r="31" spans="1:11" s="106" customFormat="1" ht="11.25" customHeight="1">
      <c r="A31" s="107" t="s">
        <v>23</v>
      </c>
      <c r="B31" s="101"/>
      <c r="C31" s="102">
        <v>2</v>
      </c>
      <c r="D31" s="102"/>
      <c r="E31" s="102">
        <v>2</v>
      </c>
      <c r="F31" s="103"/>
      <c r="G31" s="104"/>
      <c r="H31" s="230">
        <v>0.145</v>
      </c>
      <c r="I31" s="231"/>
      <c r="J31" s="231">
        <v>0.154</v>
      </c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37</v>
      </c>
      <c r="D33" s="94">
        <v>40</v>
      </c>
      <c r="E33" s="94">
        <v>30</v>
      </c>
      <c r="F33" s="95"/>
      <c r="G33" s="95"/>
      <c r="H33" s="229">
        <v>1.845</v>
      </c>
      <c r="I33" s="229">
        <v>1.995</v>
      </c>
      <c r="J33" s="229">
        <v>1.35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/>
      <c r="I34" s="229"/>
      <c r="J34" s="229"/>
      <c r="K34" s="96"/>
    </row>
    <row r="35" spans="1:11" s="97" customFormat="1" ht="11.25" customHeight="1">
      <c r="A35" s="99" t="s">
        <v>26</v>
      </c>
      <c r="B35" s="93"/>
      <c r="C35" s="94">
        <v>34</v>
      </c>
      <c r="D35" s="94">
        <v>38</v>
      </c>
      <c r="E35" s="94">
        <v>40</v>
      </c>
      <c r="F35" s="95"/>
      <c r="G35" s="95"/>
      <c r="H35" s="229">
        <v>1.316</v>
      </c>
      <c r="I35" s="229">
        <v>1.327</v>
      </c>
      <c r="J35" s="229">
        <v>1.7</v>
      </c>
      <c r="K35" s="96"/>
    </row>
    <row r="36" spans="1:11" s="97" customFormat="1" ht="11.25" customHeight="1">
      <c r="A36" s="99" t="s">
        <v>27</v>
      </c>
      <c r="B36" s="93"/>
      <c r="C36" s="94">
        <v>34</v>
      </c>
      <c r="D36" s="94">
        <v>33</v>
      </c>
      <c r="E36" s="94">
        <v>33</v>
      </c>
      <c r="F36" s="95"/>
      <c r="G36" s="95"/>
      <c r="H36" s="229">
        <v>1.164</v>
      </c>
      <c r="I36" s="229">
        <v>1.068</v>
      </c>
      <c r="J36" s="229">
        <v>1</v>
      </c>
      <c r="K36" s="96"/>
    </row>
    <row r="37" spans="1:11" s="106" customFormat="1" ht="11.25" customHeight="1">
      <c r="A37" s="100" t="s">
        <v>28</v>
      </c>
      <c r="B37" s="101"/>
      <c r="C37" s="102">
        <v>105</v>
      </c>
      <c r="D37" s="102">
        <v>111</v>
      </c>
      <c r="E37" s="102">
        <v>103</v>
      </c>
      <c r="F37" s="103">
        <v>92.7927927927928</v>
      </c>
      <c r="G37" s="104"/>
      <c r="H37" s="230">
        <v>4.325</v>
      </c>
      <c r="I37" s="231">
        <v>4.390000000000001</v>
      </c>
      <c r="J37" s="231">
        <v>4.05</v>
      </c>
      <c r="K37" s="105">
        <v>92.25512528473803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51</v>
      </c>
      <c r="D39" s="102">
        <v>56</v>
      </c>
      <c r="E39" s="102">
        <v>50</v>
      </c>
      <c r="F39" s="103">
        <v>89.28571428571429</v>
      </c>
      <c r="G39" s="104"/>
      <c r="H39" s="230">
        <v>1.23</v>
      </c>
      <c r="I39" s="231">
        <v>1.325</v>
      </c>
      <c r="J39" s="231">
        <v>1.18</v>
      </c>
      <c r="K39" s="105">
        <v>89.05660377358491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/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5</v>
      </c>
      <c r="D52" s="102">
        <v>6</v>
      </c>
      <c r="E52" s="102">
        <v>6</v>
      </c>
      <c r="F52" s="103">
        <v>100</v>
      </c>
      <c r="G52" s="104"/>
      <c r="H52" s="230">
        <v>0.468</v>
      </c>
      <c r="I52" s="231">
        <v>0.271</v>
      </c>
      <c r="J52" s="231">
        <v>0.271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/>
      <c r="I54" s="229"/>
      <c r="J54" s="22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>
        <v>1</v>
      </c>
      <c r="D56" s="94"/>
      <c r="E56" s="94"/>
      <c r="F56" s="95"/>
      <c r="G56" s="95"/>
      <c r="H56" s="229">
        <v>0.005</v>
      </c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/>
      <c r="J58" s="229"/>
      <c r="K58" s="96"/>
    </row>
    <row r="59" spans="1:11" s="106" customFormat="1" ht="11.25" customHeight="1">
      <c r="A59" s="100" t="s">
        <v>46</v>
      </c>
      <c r="B59" s="101"/>
      <c r="C59" s="102">
        <v>1</v>
      </c>
      <c r="D59" s="102"/>
      <c r="E59" s="102"/>
      <c r="F59" s="103"/>
      <c r="G59" s="104"/>
      <c r="H59" s="230">
        <v>0.005</v>
      </c>
      <c r="I59" s="231"/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279</v>
      </c>
      <c r="D61" s="94">
        <v>209</v>
      </c>
      <c r="E61" s="94">
        <v>185</v>
      </c>
      <c r="F61" s="95"/>
      <c r="G61" s="95"/>
      <c r="H61" s="229">
        <v>33.48</v>
      </c>
      <c r="I61" s="229">
        <v>26.125</v>
      </c>
      <c r="J61" s="229">
        <v>22.2</v>
      </c>
      <c r="K61" s="96"/>
    </row>
    <row r="62" spans="1:11" s="97" customFormat="1" ht="11.25" customHeight="1">
      <c r="A62" s="99" t="s">
        <v>48</v>
      </c>
      <c r="B62" s="93"/>
      <c r="C62" s="94">
        <v>83</v>
      </c>
      <c r="D62" s="94">
        <v>78</v>
      </c>
      <c r="E62" s="94">
        <v>78</v>
      </c>
      <c r="F62" s="95"/>
      <c r="G62" s="95"/>
      <c r="H62" s="229">
        <v>2.359</v>
      </c>
      <c r="I62" s="229">
        <v>2.141</v>
      </c>
      <c r="J62" s="229">
        <v>2.233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/>
      <c r="I63" s="229"/>
      <c r="J63" s="229"/>
      <c r="K63" s="96"/>
    </row>
    <row r="64" spans="1:11" s="106" customFormat="1" ht="11.25" customHeight="1">
      <c r="A64" s="100" t="s">
        <v>50</v>
      </c>
      <c r="B64" s="101"/>
      <c r="C64" s="102">
        <v>362</v>
      </c>
      <c r="D64" s="102">
        <v>287</v>
      </c>
      <c r="E64" s="102">
        <v>263</v>
      </c>
      <c r="F64" s="103">
        <v>91.63763066202091</v>
      </c>
      <c r="G64" s="104"/>
      <c r="H64" s="230">
        <v>35.839</v>
      </c>
      <c r="I64" s="231">
        <v>28.266</v>
      </c>
      <c r="J64" s="231">
        <v>24.433</v>
      </c>
      <c r="K64" s="105">
        <v>86.43953866836483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1011</v>
      </c>
      <c r="D66" s="102">
        <v>1013</v>
      </c>
      <c r="E66" s="102">
        <v>1005</v>
      </c>
      <c r="F66" s="103">
        <v>99.21026653504443</v>
      </c>
      <c r="G66" s="104"/>
      <c r="H66" s="230">
        <v>107.016</v>
      </c>
      <c r="I66" s="231">
        <v>106.577</v>
      </c>
      <c r="J66" s="231">
        <v>95.5</v>
      </c>
      <c r="K66" s="105">
        <v>89.60657552755285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8</v>
      </c>
      <c r="D68" s="94">
        <v>8</v>
      </c>
      <c r="E68" s="94"/>
      <c r="F68" s="95"/>
      <c r="G68" s="95"/>
      <c r="H68" s="229">
        <v>1.2</v>
      </c>
      <c r="I68" s="229">
        <v>1.2</v>
      </c>
      <c r="J68" s="229"/>
      <c r="K68" s="96"/>
    </row>
    <row r="69" spans="1:11" s="97" customFormat="1" ht="11.25" customHeight="1">
      <c r="A69" s="99" t="s">
        <v>53</v>
      </c>
      <c r="B69" s="93"/>
      <c r="C69" s="94">
        <v>3</v>
      </c>
      <c r="D69" s="94">
        <v>3</v>
      </c>
      <c r="E69" s="94"/>
      <c r="F69" s="95"/>
      <c r="G69" s="95"/>
      <c r="H69" s="229">
        <v>0.45</v>
      </c>
      <c r="I69" s="229">
        <v>0.45</v>
      </c>
      <c r="J69" s="229"/>
      <c r="K69" s="96"/>
    </row>
    <row r="70" spans="1:11" s="106" customFormat="1" ht="11.25" customHeight="1">
      <c r="A70" s="100" t="s">
        <v>54</v>
      </c>
      <c r="B70" s="101"/>
      <c r="C70" s="102">
        <v>11</v>
      </c>
      <c r="D70" s="102">
        <v>11</v>
      </c>
      <c r="E70" s="102"/>
      <c r="F70" s="103"/>
      <c r="G70" s="104"/>
      <c r="H70" s="230">
        <v>1.65</v>
      </c>
      <c r="I70" s="231">
        <v>1.65</v>
      </c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2284</v>
      </c>
      <c r="D72" s="94">
        <v>2006</v>
      </c>
      <c r="E72" s="94">
        <v>1900</v>
      </c>
      <c r="F72" s="95"/>
      <c r="G72" s="95"/>
      <c r="H72" s="229">
        <v>229.138</v>
      </c>
      <c r="I72" s="229">
        <v>204.329</v>
      </c>
      <c r="J72" s="229">
        <v>190</v>
      </c>
      <c r="K72" s="96"/>
    </row>
    <row r="73" spans="1:11" s="97" customFormat="1" ht="11.25" customHeight="1">
      <c r="A73" s="99" t="s">
        <v>56</v>
      </c>
      <c r="B73" s="93"/>
      <c r="C73" s="94">
        <v>154</v>
      </c>
      <c r="D73" s="94">
        <v>154</v>
      </c>
      <c r="E73" s="94">
        <v>160</v>
      </c>
      <c r="F73" s="95"/>
      <c r="G73" s="95"/>
      <c r="H73" s="229">
        <v>5.241</v>
      </c>
      <c r="I73" s="229">
        <v>5.02</v>
      </c>
      <c r="J73" s="229">
        <v>5.45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/>
      <c r="I74" s="229"/>
      <c r="J74" s="229"/>
      <c r="K74" s="96"/>
    </row>
    <row r="75" spans="1:11" s="97" customFormat="1" ht="11.25" customHeight="1">
      <c r="A75" s="99" t="s">
        <v>58</v>
      </c>
      <c r="B75" s="93"/>
      <c r="C75" s="94">
        <v>258</v>
      </c>
      <c r="D75" s="94">
        <v>277</v>
      </c>
      <c r="E75" s="94">
        <v>266</v>
      </c>
      <c r="F75" s="95"/>
      <c r="G75" s="95"/>
      <c r="H75" s="229">
        <v>21.071</v>
      </c>
      <c r="I75" s="229">
        <v>23.197</v>
      </c>
      <c r="J75" s="229">
        <v>18.354</v>
      </c>
      <c r="K75" s="96"/>
    </row>
    <row r="76" spans="1:11" s="97" customFormat="1" ht="11.25" customHeight="1">
      <c r="A76" s="99" t="s">
        <v>59</v>
      </c>
      <c r="B76" s="93"/>
      <c r="C76" s="94">
        <v>15</v>
      </c>
      <c r="D76" s="94">
        <v>15</v>
      </c>
      <c r="E76" s="94">
        <v>7</v>
      </c>
      <c r="F76" s="95"/>
      <c r="G76" s="95"/>
      <c r="H76" s="229">
        <v>0.352</v>
      </c>
      <c r="I76" s="229">
        <v>0.35</v>
      </c>
      <c r="J76" s="229">
        <v>0.168</v>
      </c>
      <c r="K76" s="96"/>
    </row>
    <row r="77" spans="1:11" s="97" customFormat="1" ht="11.25" customHeight="1">
      <c r="A77" s="99" t="s">
        <v>60</v>
      </c>
      <c r="B77" s="93"/>
      <c r="C77" s="94">
        <v>19</v>
      </c>
      <c r="D77" s="94">
        <v>15</v>
      </c>
      <c r="E77" s="94">
        <v>15</v>
      </c>
      <c r="F77" s="95"/>
      <c r="G77" s="95"/>
      <c r="H77" s="229">
        <v>0.624</v>
      </c>
      <c r="I77" s="229">
        <v>0.45</v>
      </c>
      <c r="J77" s="229">
        <v>0.45</v>
      </c>
      <c r="K77" s="96"/>
    </row>
    <row r="78" spans="1:11" s="97" customFormat="1" ht="11.25" customHeight="1">
      <c r="A78" s="99" t="s">
        <v>61</v>
      </c>
      <c r="B78" s="93"/>
      <c r="C78" s="94">
        <v>176</v>
      </c>
      <c r="D78" s="94">
        <v>203</v>
      </c>
      <c r="E78" s="94">
        <v>200</v>
      </c>
      <c r="F78" s="95"/>
      <c r="G78" s="95"/>
      <c r="H78" s="229">
        <v>11.476</v>
      </c>
      <c r="I78" s="229">
        <v>10.725</v>
      </c>
      <c r="J78" s="229">
        <v>10.6</v>
      </c>
      <c r="K78" s="96"/>
    </row>
    <row r="79" spans="1:11" s="97" customFormat="1" ht="11.25" customHeight="1">
      <c r="A79" s="99" t="s">
        <v>62</v>
      </c>
      <c r="B79" s="93"/>
      <c r="C79" s="94">
        <v>43</v>
      </c>
      <c r="D79" s="94">
        <v>30</v>
      </c>
      <c r="E79" s="94">
        <v>20</v>
      </c>
      <c r="F79" s="95"/>
      <c r="G79" s="95"/>
      <c r="H79" s="229">
        <v>4.195</v>
      </c>
      <c r="I79" s="229">
        <v>4.985</v>
      </c>
      <c r="J79" s="229">
        <v>0.8</v>
      </c>
      <c r="K79" s="96"/>
    </row>
    <row r="80" spans="1:11" s="106" customFormat="1" ht="11.25" customHeight="1">
      <c r="A80" s="107" t="s">
        <v>63</v>
      </c>
      <c r="B80" s="101"/>
      <c r="C80" s="102">
        <v>2949</v>
      </c>
      <c r="D80" s="102">
        <v>2700</v>
      </c>
      <c r="E80" s="102">
        <v>2568</v>
      </c>
      <c r="F80" s="103">
        <v>95.11111111111111</v>
      </c>
      <c r="G80" s="104"/>
      <c r="H80" s="230">
        <v>272.09700000000004</v>
      </c>
      <c r="I80" s="231">
        <v>249.056</v>
      </c>
      <c r="J80" s="231">
        <v>225.82199999999997</v>
      </c>
      <c r="K80" s="105">
        <v>90.67117435436205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130</v>
      </c>
      <c r="D82" s="94">
        <v>94</v>
      </c>
      <c r="E82" s="94">
        <v>80</v>
      </c>
      <c r="F82" s="95"/>
      <c r="G82" s="95"/>
      <c r="H82" s="229">
        <v>13.705</v>
      </c>
      <c r="I82" s="229">
        <v>12.332</v>
      </c>
      <c r="J82" s="229">
        <v>9.3</v>
      </c>
      <c r="K82" s="96"/>
    </row>
    <row r="83" spans="1:11" s="97" customFormat="1" ht="11.25" customHeight="1">
      <c r="A83" s="99" t="s">
        <v>65</v>
      </c>
      <c r="B83" s="93"/>
      <c r="C83" s="94">
        <v>22</v>
      </c>
      <c r="D83" s="94">
        <v>11</v>
      </c>
      <c r="E83" s="94">
        <v>11</v>
      </c>
      <c r="F83" s="95"/>
      <c r="G83" s="95"/>
      <c r="H83" s="229">
        <v>1.633</v>
      </c>
      <c r="I83" s="229">
        <v>1.095</v>
      </c>
      <c r="J83" s="229">
        <v>1.1</v>
      </c>
      <c r="K83" s="96"/>
    </row>
    <row r="84" spans="1:11" s="106" customFormat="1" ht="11.25" customHeight="1">
      <c r="A84" s="100" t="s">
        <v>66</v>
      </c>
      <c r="B84" s="101"/>
      <c r="C84" s="102">
        <v>152</v>
      </c>
      <c r="D84" s="102">
        <v>105</v>
      </c>
      <c r="E84" s="102">
        <v>91</v>
      </c>
      <c r="F84" s="103">
        <v>86.66666666666667</v>
      </c>
      <c r="G84" s="104"/>
      <c r="H84" s="230">
        <v>15.338000000000001</v>
      </c>
      <c r="I84" s="231">
        <v>13.427000000000001</v>
      </c>
      <c r="J84" s="231">
        <v>10.4</v>
      </c>
      <c r="K84" s="105">
        <v>77.45587249571757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4684</v>
      </c>
      <c r="D87" s="117">
        <v>4322</v>
      </c>
      <c r="E87" s="117">
        <v>4126</v>
      </c>
      <c r="F87" s="118">
        <f>IF(D87&gt;0,100*E87/D87,0)</f>
        <v>95.4650624710782</v>
      </c>
      <c r="G87" s="104"/>
      <c r="H87" s="234">
        <v>440.6430000000001</v>
      </c>
      <c r="I87" s="235">
        <v>407.29200000000003</v>
      </c>
      <c r="J87" s="235">
        <v>365.159</v>
      </c>
      <c r="K87" s="118">
        <f>IF(I87&gt;0,100*J87/I87,0)</f>
        <v>89.65533327440755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SheetLayoutView="100" zoomScalePageLayoutView="0" workbookViewId="0" topLeftCell="A1">
      <selection activeCell="L16" sqref="L16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88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10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297</v>
      </c>
      <c r="D9" s="94">
        <v>283</v>
      </c>
      <c r="E9" s="94">
        <v>297</v>
      </c>
      <c r="F9" s="95"/>
      <c r="G9" s="95"/>
      <c r="H9" s="229">
        <v>23.157</v>
      </c>
      <c r="I9" s="229">
        <v>23.638</v>
      </c>
      <c r="J9" s="229">
        <v>23.82</v>
      </c>
      <c r="K9" s="96"/>
    </row>
    <row r="10" spans="1:11" s="97" customFormat="1" ht="11.25" customHeight="1">
      <c r="A10" s="99" t="s">
        <v>8</v>
      </c>
      <c r="B10" s="93"/>
      <c r="C10" s="94">
        <v>200</v>
      </c>
      <c r="D10" s="94">
        <v>171</v>
      </c>
      <c r="E10" s="94">
        <v>200</v>
      </c>
      <c r="F10" s="95"/>
      <c r="G10" s="95"/>
      <c r="H10" s="229">
        <v>15.54</v>
      </c>
      <c r="I10" s="229">
        <v>13.191</v>
      </c>
      <c r="J10" s="229">
        <v>15.359</v>
      </c>
      <c r="K10" s="96"/>
    </row>
    <row r="11" spans="1:11" s="97" customFormat="1" ht="11.25" customHeight="1">
      <c r="A11" s="92" t="s">
        <v>9</v>
      </c>
      <c r="B11" s="93"/>
      <c r="C11" s="94">
        <v>225</v>
      </c>
      <c r="D11" s="94">
        <v>235</v>
      </c>
      <c r="E11" s="94">
        <v>223</v>
      </c>
      <c r="F11" s="95"/>
      <c r="G11" s="95"/>
      <c r="H11" s="229">
        <v>19.107</v>
      </c>
      <c r="I11" s="229">
        <v>20.007</v>
      </c>
      <c r="J11" s="229">
        <v>18.038</v>
      </c>
      <c r="K11" s="96"/>
    </row>
    <row r="12" spans="1:11" s="97" customFormat="1" ht="11.25" customHeight="1">
      <c r="A12" s="99" t="s">
        <v>10</v>
      </c>
      <c r="B12" s="93"/>
      <c r="C12" s="94">
        <v>394</v>
      </c>
      <c r="D12" s="94">
        <v>348</v>
      </c>
      <c r="E12" s="94">
        <v>332</v>
      </c>
      <c r="F12" s="95"/>
      <c r="G12" s="95"/>
      <c r="H12" s="229">
        <v>34.873</v>
      </c>
      <c r="I12" s="229">
        <v>30.652</v>
      </c>
      <c r="J12" s="229">
        <v>32.64</v>
      </c>
      <c r="K12" s="96"/>
    </row>
    <row r="13" spans="1:11" s="106" customFormat="1" ht="11.25" customHeight="1">
      <c r="A13" s="100" t="s">
        <v>11</v>
      </c>
      <c r="B13" s="101"/>
      <c r="C13" s="102">
        <v>1116</v>
      </c>
      <c r="D13" s="102">
        <v>1037</v>
      </c>
      <c r="E13" s="102">
        <v>1052</v>
      </c>
      <c r="F13" s="103">
        <v>101.44648023143684</v>
      </c>
      <c r="G13" s="104"/>
      <c r="H13" s="230">
        <v>92.67699999999999</v>
      </c>
      <c r="I13" s="231">
        <v>87.488</v>
      </c>
      <c r="J13" s="231">
        <v>89.857</v>
      </c>
      <c r="K13" s="105">
        <v>102.70779992684712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>
        <v>160</v>
      </c>
      <c r="D15" s="102">
        <v>140</v>
      </c>
      <c r="E15" s="102">
        <v>140</v>
      </c>
      <c r="F15" s="103">
        <v>100</v>
      </c>
      <c r="G15" s="104"/>
      <c r="H15" s="230">
        <v>4.55</v>
      </c>
      <c r="I15" s="231">
        <v>3.945</v>
      </c>
      <c r="J15" s="231">
        <v>3.945</v>
      </c>
      <c r="K15" s="105">
        <v>100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>
        <v>18</v>
      </c>
      <c r="D17" s="102">
        <v>20</v>
      </c>
      <c r="E17" s="102">
        <v>18</v>
      </c>
      <c r="F17" s="103">
        <v>90</v>
      </c>
      <c r="G17" s="104"/>
      <c r="H17" s="230">
        <v>1.124</v>
      </c>
      <c r="I17" s="231">
        <v>1.324</v>
      </c>
      <c r="J17" s="231">
        <v>1.301</v>
      </c>
      <c r="K17" s="105">
        <v>98.26283987915407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55</v>
      </c>
      <c r="D19" s="94">
        <v>55</v>
      </c>
      <c r="E19" s="94">
        <v>55</v>
      </c>
      <c r="F19" s="95"/>
      <c r="G19" s="95"/>
      <c r="H19" s="229">
        <v>1.32</v>
      </c>
      <c r="I19" s="229">
        <v>1.32</v>
      </c>
      <c r="J19" s="229">
        <v>1.375</v>
      </c>
      <c r="K19" s="96"/>
    </row>
    <row r="20" spans="1:11" s="97" customFormat="1" ht="11.25" customHeight="1">
      <c r="A20" s="99" t="s">
        <v>15</v>
      </c>
      <c r="B20" s="93"/>
      <c r="C20" s="94">
        <v>70</v>
      </c>
      <c r="D20" s="94">
        <v>75</v>
      </c>
      <c r="E20" s="94">
        <v>75</v>
      </c>
      <c r="F20" s="95"/>
      <c r="G20" s="95"/>
      <c r="H20" s="229">
        <v>1.54</v>
      </c>
      <c r="I20" s="229">
        <v>1.875</v>
      </c>
      <c r="J20" s="229">
        <v>1.65</v>
      </c>
      <c r="K20" s="96"/>
    </row>
    <row r="21" spans="1:11" s="97" customFormat="1" ht="11.25" customHeight="1">
      <c r="A21" s="99" t="s">
        <v>16</v>
      </c>
      <c r="B21" s="93"/>
      <c r="C21" s="94">
        <v>159</v>
      </c>
      <c r="D21" s="94">
        <v>159</v>
      </c>
      <c r="E21" s="94">
        <v>159</v>
      </c>
      <c r="F21" s="95"/>
      <c r="G21" s="95"/>
      <c r="H21" s="229">
        <v>3.133</v>
      </c>
      <c r="I21" s="229">
        <v>3.684</v>
      </c>
      <c r="J21" s="229">
        <v>3.5</v>
      </c>
      <c r="K21" s="96"/>
    </row>
    <row r="22" spans="1:11" s="106" customFormat="1" ht="11.25" customHeight="1">
      <c r="A22" s="100" t="s">
        <v>17</v>
      </c>
      <c r="B22" s="101"/>
      <c r="C22" s="102">
        <v>284</v>
      </c>
      <c r="D22" s="102">
        <v>289</v>
      </c>
      <c r="E22" s="102">
        <v>289</v>
      </c>
      <c r="F22" s="103">
        <v>100</v>
      </c>
      <c r="G22" s="104"/>
      <c r="H22" s="230">
        <v>5.993</v>
      </c>
      <c r="I22" s="231">
        <v>6.8790000000000004</v>
      </c>
      <c r="J22" s="231">
        <v>6.525</v>
      </c>
      <c r="K22" s="105">
        <v>94.85390318360226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1937</v>
      </c>
      <c r="D24" s="102">
        <v>1995</v>
      </c>
      <c r="E24" s="102">
        <v>2073</v>
      </c>
      <c r="F24" s="103">
        <v>103.90977443609023</v>
      </c>
      <c r="G24" s="104"/>
      <c r="H24" s="230">
        <v>147.61</v>
      </c>
      <c r="I24" s="231">
        <v>146.745</v>
      </c>
      <c r="J24" s="231">
        <v>166.295</v>
      </c>
      <c r="K24" s="105">
        <v>113.32243006576033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210</v>
      </c>
      <c r="D26" s="102">
        <v>193</v>
      </c>
      <c r="E26" s="102">
        <v>160</v>
      </c>
      <c r="F26" s="103">
        <v>82.90155440414507</v>
      </c>
      <c r="G26" s="104"/>
      <c r="H26" s="230">
        <v>15.861</v>
      </c>
      <c r="I26" s="231">
        <v>14.037</v>
      </c>
      <c r="J26" s="231">
        <v>10.5</v>
      </c>
      <c r="K26" s="105">
        <v>74.80230818550972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35</v>
      </c>
      <c r="D28" s="94">
        <v>56</v>
      </c>
      <c r="E28" s="94">
        <v>35</v>
      </c>
      <c r="F28" s="95"/>
      <c r="G28" s="95"/>
      <c r="H28" s="229">
        <v>3.37</v>
      </c>
      <c r="I28" s="229">
        <v>5.286</v>
      </c>
      <c r="J28" s="229">
        <v>2.8</v>
      </c>
      <c r="K28" s="96"/>
    </row>
    <row r="29" spans="1:11" s="97" customFormat="1" ht="11.25" customHeight="1">
      <c r="A29" s="99" t="s">
        <v>21</v>
      </c>
      <c r="B29" s="93"/>
      <c r="C29" s="94">
        <v>11</v>
      </c>
      <c r="D29" s="94">
        <v>13</v>
      </c>
      <c r="E29" s="94">
        <v>6</v>
      </c>
      <c r="F29" s="95"/>
      <c r="G29" s="95"/>
      <c r="H29" s="229">
        <v>0.714</v>
      </c>
      <c r="I29" s="229">
        <v>0.86</v>
      </c>
      <c r="J29" s="229">
        <v>0.482</v>
      </c>
      <c r="K29" s="96"/>
    </row>
    <row r="30" spans="1:11" s="97" customFormat="1" ht="11.25" customHeight="1">
      <c r="A30" s="99" t="s">
        <v>22</v>
      </c>
      <c r="B30" s="93"/>
      <c r="C30" s="94">
        <v>670</v>
      </c>
      <c r="D30" s="94">
        <v>513</v>
      </c>
      <c r="E30" s="94">
        <v>438</v>
      </c>
      <c r="F30" s="95"/>
      <c r="G30" s="95"/>
      <c r="H30" s="229">
        <v>45.882</v>
      </c>
      <c r="I30" s="229">
        <v>43.113</v>
      </c>
      <c r="J30" s="229">
        <v>27.166</v>
      </c>
      <c r="K30" s="96"/>
    </row>
    <row r="31" spans="1:11" s="106" customFormat="1" ht="11.25" customHeight="1">
      <c r="A31" s="107" t="s">
        <v>23</v>
      </c>
      <c r="B31" s="101"/>
      <c r="C31" s="102">
        <v>716</v>
      </c>
      <c r="D31" s="102">
        <v>582</v>
      </c>
      <c r="E31" s="102">
        <v>479</v>
      </c>
      <c r="F31" s="103">
        <v>82.30240549828179</v>
      </c>
      <c r="G31" s="104"/>
      <c r="H31" s="230">
        <v>49.965999999999994</v>
      </c>
      <c r="I31" s="231">
        <v>49.259</v>
      </c>
      <c r="J31" s="231">
        <v>30.448</v>
      </c>
      <c r="K31" s="105">
        <v>61.812054649911694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275</v>
      </c>
      <c r="D33" s="94">
        <v>325</v>
      </c>
      <c r="E33" s="94">
        <v>260</v>
      </c>
      <c r="F33" s="95"/>
      <c r="G33" s="95"/>
      <c r="H33" s="229">
        <v>15.19</v>
      </c>
      <c r="I33" s="229">
        <v>18.383</v>
      </c>
      <c r="J33" s="229">
        <v>14.25</v>
      </c>
      <c r="K33" s="96"/>
    </row>
    <row r="34" spans="1:11" s="97" customFormat="1" ht="11.25" customHeight="1">
      <c r="A34" s="99" t="s">
        <v>25</v>
      </c>
      <c r="B34" s="93"/>
      <c r="C34" s="94">
        <v>261</v>
      </c>
      <c r="D34" s="94">
        <v>226</v>
      </c>
      <c r="E34" s="94">
        <v>226</v>
      </c>
      <c r="F34" s="95"/>
      <c r="G34" s="95"/>
      <c r="H34" s="229">
        <v>10.112</v>
      </c>
      <c r="I34" s="229">
        <v>8.29</v>
      </c>
      <c r="J34" s="229">
        <v>8.344</v>
      </c>
      <c r="K34" s="96"/>
    </row>
    <row r="35" spans="1:11" s="97" customFormat="1" ht="11.25" customHeight="1">
      <c r="A35" s="99" t="s">
        <v>26</v>
      </c>
      <c r="B35" s="93"/>
      <c r="C35" s="94">
        <v>177</v>
      </c>
      <c r="D35" s="94">
        <v>200</v>
      </c>
      <c r="E35" s="94">
        <v>190</v>
      </c>
      <c r="F35" s="95"/>
      <c r="G35" s="95"/>
      <c r="H35" s="229">
        <v>6.578</v>
      </c>
      <c r="I35" s="229">
        <v>6.636</v>
      </c>
      <c r="J35" s="229">
        <v>8</v>
      </c>
      <c r="K35" s="96"/>
    </row>
    <row r="36" spans="1:11" s="97" customFormat="1" ht="11.25" customHeight="1">
      <c r="A36" s="99" t="s">
        <v>27</v>
      </c>
      <c r="B36" s="93"/>
      <c r="C36" s="94">
        <v>344</v>
      </c>
      <c r="D36" s="94">
        <v>330</v>
      </c>
      <c r="E36" s="94">
        <v>340</v>
      </c>
      <c r="F36" s="95"/>
      <c r="G36" s="95"/>
      <c r="H36" s="229">
        <v>11.639</v>
      </c>
      <c r="I36" s="229">
        <v>10.683</v>
      </c>
      <c r="J36" s="229">
        <v>11.215</v>
      </c>
      <c r="K36" s="96"/>
    </row>
    <row r="37" spans="1:11" s="106" customFormat="1" ht="11.25" customHeight="1">
      <c r="A37" s="100" t="s">
        <v>28</v>
      </c>
      <c r="B37" s="101"/>
      <c r="C37" s="102">
        <v>1057</v>
      </c>
      <c r="D37" s="102">
        <v>1081</v>
      </c>
      <c r="E37" s="102">
        <v>1016</v>
      </c>
      <c r="F37" s="103">
        <v>93.98704902867715</v>
      </c>
      <c r="G37" s="104"/>
      <c r="H37" s="230">
        <v>43.519</v>
      </c>
      <c r="I37" s="231">
        <v>43.992</v>
      </c>
      <c r="J37" s="231">
        <v>41.809</v>
      </c>
      <c r="K37" s="105">
        <v>95.0377341334788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366</v>
      </c>
      <c r="D39" s="102">
        <v>400</v>
      </c>
      <c r="E39" s="102">
        <v>380</v>
      </c>
      <c r="F39" s="103">
        <v>95</v>
      </c>
      <c r="G39" s="104"/>
      <c r="H39" s="230">
        <v>8.79</v>
      </c>
      <c r="I39" s="231">
        <v>9.468</v>
      </c>
      <c r="J39" s="231">
        <v>8.88</v>
      </c>
      <c r="K39" s="105">
        <v>93.7896070975919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>
        <v>12</v>
      </c>
      <c r="D41" s="94">
        <v>11</v>
      </c>
      <c r="E41" s="94">
        <v>5</v>
      </c>
      <c r="F41" s="95"/>
      <c r="G41" s="95"/>
      <c r="H41" s="229">
        <v>0.737</v>
      </c>
      <c r="I41" s="229">
        <v>0.595</v>
      </c>
      <c r="J41" s="229">
        <v>0.36</v>
      </c>
      <c r="K41" s="96"/>
    </row>
    <row r="42" spans="1:11" s="97" customFormat="1" ht="11.25" customHeight="1">
      <c r="A42" s="99" t="s">
        <v>31</v>
      </c>
      <c r="B42" s="93"/>
      <c r="C42" s="94">
        <v>2</v>
      </c>
      <c r="D42" s="94">
        <v>2</v>
      </c>
      <c r="E42" s="94">
        <v>1</v>
      </c>
      <c r="F42" s="95"/>
      <c r="G42" s="95"/>
      <c r="H42" s="229">
        <v>0.13</v>
      </c>
      <c r="I42" s="229">
        <v>0.13</v>
      </c>
      <c r="J42" s="229">
        <v>0.07</v>
      </c>
      <c r="K42" s="96"/>
    </row>
    <row r="43" spans="1:11" s="97" customFormat="1" ht="11.25" customHeight="1">
      <c r="A43" s="99" t="s">
        <v>32</v>
      </c>
      <c r="B43" s="93"/>
      <c r="C43" s="94">
        <v>26</v>
      </c>
      <c r="D43" s="94">
        <v>9</v>
      </c>
      <c r="E43" s="94">
        <v>8</v>
      </c>
      <c r="F43" s="95"/>
      <c r="G43" s="95"/>
      <c r="H43" s="229">
        <v>1.189</v>
      </c>
      <c r="I43" s="229">
        <v>0.7</v>
      </c>
      <c r="J43" s="229">
        <v>0.552</v>
      </c>
      <c r="K43" s="96"/>
    </row>
    <row r="44" spans="1:11" s="97" customFormat="1" ht="11.25" customHeight="1">
      <c r="A44" s="99" t="s">
        <v>33</v>
      </c>
      <c r="B44" s="93"/>
      <c r="C44" s="94">
        <v>4</v>
      </c>
      <c r="D44" s="94">
        <v>4</v>
      </c>
      <c r="E44" s="94">
        <v>3</v>
      </c>
      <c r="F44" s="95"/>
      <c r="G44" s="95"/>
      <c r="H44" s="229">
        <v>0.176</v>
      </c>
      <c r="I44" s="229">
        <v>0.196</v>
      </c>
      <c r="J44" s="229">
        <v>0.145</v>
      </c>
      <c r="K44" s="96"/>
    </row>
    <row r="45" spans="1:11" s="97" customFormat="1" ht="11.25" customHeight="1">
      <c r="A45" s="99" t="s">
        <v>34</v>
      </c>
      <c r="B45" s="93"/>
      <c r="C45" s="94">
        <v>24</v>
      </c>
      <c r="D45" s="94">
        <v>15</v>
      </c>
      <c r="E45" s="94">
        <v>8</v>
      </c>
      <c r="F45" s="95"/>
      <c r="G45" s="95"/>
      <c r="H45" s="229">
        <v>0.855</v>
      </c>
      <c r="I45" s="229">
        <v>0.462</v>
      </c>
      <c r="J45" s="229">
        <v>0.28</v>
      </c>
      <c r="K45" s="96"/>
    </row>
    <row r="46" spans="1:11" s="97" customFormat="1" ht="11.25" customHeight="1">
      <c r="A46" s="99" t="s">
        <v>35</v>
      </c>
      <c r="B46" s="93"/>
      <c r="C46" s="94">
        <v>18</v>
      </c>
      <c r="D46" s="94">
        <v>12</v>
      </c>
      <c r="E46" s="94">
        <v>9</v>
      </c>
      <c r="F46" s="95"/>
      <c r="G46" s="95"/>
      <c r="H46" s="229">
        <v>0.684</v>
      </c>
      <c r="I46" s="229">
        <v>0.42</v>
      </c>
      <c r="J46" s="229">
        <v>0.306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>
        <v>6</v>
      </c>
      <c r="D48" s="94">
        <v>7</v>
      </c>
      <c r="E48" s="94">
        <v>5</v>
      </c>
      <c r="F48" s="95"/>
      <c r="G48" s="95"/>
      <c r="H48" s="229">
        <v>0.228</v>
      </c>
      <c r="I48" s="229">
        <v>0.238</v>
      </c>
      <c r="J48" s="229">
        <v>0.19</v>
      </c>
      <c r="K48" s="96"/>
    </row>
    <row r="49" spans="1:11" s="97" customFormat="1" ht="11.25" customHeight="1">
      <c r="A49" s="99" t="s">
        <v>38</v>
      </c>
      <c r="B49" s="93"/>
      <c r="C49" s="94">
        <v>6</v>
      </c>
      <c r="D49" s="94">
        <v>12</v>
      </c>
      <c r="E49" s="94">
        <v>15</v>
      </c>
      <c r="F49" s="95"/>
      <c r="G49" s="95"/>
      <c r="H49" s="229">
        <v>0.33</v>
      </c>
      <c r="I49" s="229">
        <v>0.36</v>
      </c>
      <c r="J49" s="229">
        <v>0.375</v>
      </c>
      <c r="K49" s="96"/>
    </row>
    <row r="50" spans="1:11" s="106" customFormat="1" ht="11.25" customHeight="1">
      <c r="A50" s="107" t="s">
        <v>39</v>
      </c>
      <c r="B50" s="101"/>
      <c r="C50" s="102">
        <v>98</v>
      </c>
      <c r="D50" s="102">
        <v>72</v>
      </c>
      <c r="E50" s="102">
        <v>54</v>
      </c>
      <c r="F50" s="103">
        <v>75</v>
      </c>
      <c r="G50" s="104"/>
      <c r="H50" s="230">
        <v>4.329000000000001</v>
      </c>
      <c r="I50" s="231">
        <v>3.1009999999999995</v>
      </c>
      <c r="J50" s="231">
        <v>2.278</v>
      </c>
      <c r="K50" s="105">
        <v>73.46017413737505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49</v>
      </c>
      <c r="D52" s="102">
        <v>64</v>
      </c>
      <c r="E52" s="102">
        <v>64</v>
      </c>
      <c r="F52" s="103">
        <v>100</v>
      </c>
      <c r="G52" s="104"/>
      <c r="H52" s="230">
        <v>4.588</v>
      </c>
      <c r="I52" s="231">
        <v>2.892</v>
      </c>
      <c r="J52" s="231">
        <v>2.892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235</v>
      </c>
      <c r="D54" s="94">
        <v>186</v>
      </c>
      <c r="E54" s="94">
        <v>184</v>
      </c>
      <c r="F54" s="95"/>
      <c r="G54" s="95"/>
      <c r="H54" s="229">
        <v>20.02</v>
      </c>
      <c r="I54" s="229">
        <v>14.316</v>
      </c>
      <c r="J54" s="229">
        <v>15.13</v>
      </c>
      <c r="K54" s="96"/>
    </row>
    <row r="55" spans="1:11" s="97" customFormat="1" ht="11.25" customHeight="1">
      <c r="A55" s="99" t="s">
        <v>42</v>
      </c>
      <c r="B55" s="93"/>
      <c r="C55" s="94">
        <v>142</v>
      </c>
      <c r="D55" s="94">
        <v>154</v>
      </c>
      <c r="E55" s="94">
        <v>154</v>
      </c>
      <c r="F55" s="95"/>
      <c r="G55" s="95"/>
      <c r="H55" s="229">
        <v>10.42</v>
      </c>
      <c r="I55" s="229">
        <v>11.69</v>
      </c>
      <c r="J55" s="229">
        <v>11.69</v>
      </c>
      <c r="K55" s="96"/>
    </row>
    <row r="56" spans="1:11" s="97" customFormat="1" ht="11.25" customHeight="1">
      <c r="A56" s="99" t="s">
        <v>43</v>
      </c>
      <c r="B56" s="93"/>
      <c r="C56" s="94">
        <v>53</v>
      </c>
      <c r="D56" s="94">
        <v>43</v>
      </c>
      <c r="E56" s="94">
        <v>40</v>
      </c>
      <c r="F56" s="95"/>
      <c r="G56" s="95"/>
      <c r="H56" s="229">
        <v>0.98</v>
      </c>
      <c r="I56" s="229">
        <v>0.711</v>
      </c>
      <c r="J56" s="229">
        <v>0.715</v>
      </c>
      <c r="K56" s="96"/>
    </row>
    <row r="57" spans="1:11" s="97" customFormat="1" ht="11.25" customHeight="1">
      <c r="A57" s="99" t="s">
        <v>44</v>
      </c>
      <c r="B57" s="93"/>
      <c r="C57" s="94">
        <v>17</v>
      </c>
      <c r="D57" s="94">
        <v>19</v>
      </c>
      <c r="E57" s="94">
        <v>9</v>
      </c>
      <c r="F57" s="95"/>
      <c r="G57" s="95"/>
      <c r="H57" s="229">
        <v>0.305</v>
      </c>
      <c r="I57" s="229">
        <v>0.205</v>
      </c>
      <c r="J57" s="229">
        <v>0.155</v>
      </c>
      <c r="K57" s="96"/>
    </row>
    <row r="58" spans="1:11" s="97" customFormat="1" ht="11.25" customHeight="1">
      <c r="A58" s="99" t="s">
        <v>45</v>
      </c>
      <c r="B58" s="93"/>
      <c r="C58" s="94">
        <v>614</v>
      </c>
      <c r="D58" s="94">
        <v>554</v>
      </c>
      <c r="E58" s="94">
        <v>517</v>
      </c>
      <c r="F58" s="95"/>
      <c r="G58" s="95"/>
      <c r="H58" s="229">
        <v>56.534</v>
      </c>
      <c r="I58" s="229">
        <v>46.91</v>
      </c>
      <c r="J58" s="229">
        <v>42.705</v>
      </c>
      <c r="K58" s="96"/>
    </row>
    <row r="59" spans="1:11" s="106" customFormat="1" ht="11.25" customHeight="1">
      <c r="A59" s="100" t="s">
        <v>46</v>
      </c>
      <c r="B59" s="101"/>
      <c r="C59" s="102">
        <v>1061</v>
      </c>
      <c r="D59" s="102">
        <v>956</v>
      </c>
      <c r="E59" s="102">
        <v>904</v>
      </c>
      <c r="F59" s="103">
        <v>94.56066945606695</v>
      </c>
      <c r="G59" s="104"/>
      <c r="H59" s="230">
        <v>88.259</v>
      </c>
      <c r="I59" s="231">
        <v>73.832</v>
      </c>
      <c r="J59" s="231">
        <v>70.395</v>
      </c>
      <c r="K59" s="105">
        <v>95.3448369270777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544</v>
      </c>
      <c r="D61" s="94">
        <v>455</v>
      </c>
      <c r="E61" s="94">
        <v>410</v>
      </c>
      <c r="F61" s="95"/>
      <c r="G61" s="95"/>
      <c r="H61" s="229">
        <v>51.33</v>
      </c>
      <c r="I61" s="229">
        <v>49.375</v>
      </c>
      <c r="J61" s="229">
        <v>40</v>
      </c>
      <c r="K61" s="96"/>
    </row>
    <row r="62" spans="1:11" s="97" customFormat="1" ht="11.25" customHeight="1">
      <c r="A62" s="99" t="s">
        <v>48</v>
      </c>
      <c r="B62" s="93"/>
      <c r="C62" s="94">
        <v>527</v>
      </c>
      <c r="D62" s="94">
        <v>510</v>
      </c>
      <c r="E62" s="94">
        <v>510</v>
      </c>
      <c r="F62" s="95"/>
      <c r="G62" s="95"/>
      <c r="H62" s="229">
        <v>17.394</v>
      </c>
      <c r="I62" s="229">
        <v>16.298</v>
      </c>
      <c r="J62" s="229">
        <v>17.024</v>
      </c>
      <c r="K62" s="96"/>
    </row>
    <row r="63" spans="1:11" s="97" customFormat="1" ht="11.25" customHeight="1">
      <c r="A63" s="99" t="s">
        <v>49</v>
      </c>
      <c r="B63" s="93"/>
      <c r="C63" s="94">
        <v>174</v>
      </c>
      <c r="D63" s="94">
        <v>174</v>
      </c>
      <c r="E63" s="94">
        <v>174</v>
      </c>
      <c r="F63" s="95"/>
      <c r="G63" s="95"/>
      <c r="H63" s="229">
        <v>7.939</v>
      </c>
      <c r="I63" s="229">
        <v>7.977</v>
      </c>
      <c r="J63" s="229">
        <v>8.472</v>
      </c>
      <c r="K63" s="96"/>
    </row>
    <row r="64" spans="1:11" s="106" customFormat="1" ht="11.25" customHeight="1">
      <c r="A64" s="100" t="s">
        <v>50</v>
      </c>
      <c r="B64" s="101"/>
      <c r="C64" s="102">
        <v>1245</v>
      </c>
      <c r="D64" s="102">
        <v>1139</v>
      </c>
      <c r="E64" s="102">
        <v>1094</v>
      </c>
      <c r="F64" s="103">
        <v>96.04916593503073</v>
      </c>
      <c r="G64" s="104"/>
      <c r="H64" s="230">
        <v>76.66299999999998</v>
      </c>
      <c r="I64" s="231">
        <v>73.65</v>
      </c>
      <c r="J64" s="231">
        <v>65.496</v>
      </c>
      <c r="K64" s="105">
        <v>88.92871690427697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2459</v>
      </c>
      <c r="D66" s="102">
        <v>2428</v>
      </c>
      <c r="E66" s="102">
        <v>2280</v>
      </c>
      <c r="F66" s="103">
        <v>93.90444810543657</v>
      </c>
      <c r="G66" s="104"/>
      <c r="H66" s="230">
        <v>260.084</v>
      </c>
      <c r="I66" s="231">
        <v>250.839</v>
      </c>
      <c r="J66" s="231">
        <v>200.4</v>
      </c>
      <c r="K66" s="105">
        <v>79.89188284118498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19883</v>
      </c>
      <c r="D68" s="94">
        <v>20624</v>
      </c>
      <c r="E68" s="94">
        <v>20850</v>
      </c>
      <c r="F68" s="95"/>
      <c r="G68" s="95"/>
      <c r="H68" s="229">
        <v>1724.077</v>
      </c>
      <c r="I68" s="229">
        <v>1962.41</v>
      </c>
      <c r="J68" s="229">
        <v>1550</v>
      </c>
      <c r="K68" s="96"/>
    </row>
    <row r="69" spans="1:11" s="97" customFormat="1" ht="11.25" customHeight="1">
      <c r="A69" s="99" t="s">
        <v>53</v>
      </c>
      <c r="B69" s="93"/>
      <c r="C69" s="94">
        <v>2411</v>
      </c>
      <c r="D69" s="94">
        <v>2768</v>
      </c>
      <c r="E69" s="94">
        <v>2740</v>
      </c>
      <c r="F69" s="95"/>
      <c r="G69" s="95"/>
      <c r="H69" s="229">
        <v>205.839</v>
      </c>
      <c r="I69" s="229">
        <v>261.416</v>
      </c>
      <c r="J69" s="229">
        <v>198</v>
      </c>
      <c r="K69" s="96"/>
    </row>
    <row r="70" spans="1:11" s="106" customFormat="1" ht="11.25" customHeight="1">
      <c r="A70" s="100" t="s">
        <v>54</v>
      </c>
      <c r="B70" s="101"/>
      <c r="C70" s="102">
        <v>22294</v>
      </c>
      <c r="D70" s="102">
        <v>23392</v>
      </c>
      <c r="E70" s="102">
        <v>23590</v>
      </c>
      <c r="F70" s="103">
        <v>100.84644322845418</v>
      </c>
      <c r="G70" s="104"/>
      <c r="H70" s="230">
        <v>1929.916</v>
      </c>
      <c r="I70" s="231">
        <v>2223.826</v>
      </c>
      <c r="J70" s="231">
        <v>1748</v>
      </c>
      <c r="K70" s="105">
        <v>78.60327201858419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10380</v>
      </c>
      <c r="D72" s="94">
        <v>9555</v>
      </c>
      <c r="E72" s="94">
        <v>9500</v>
      </c>
      <c r="F72" s="95"/>
      <c r="G72" s="95"/>
      <c r="H72" s="229">
        <v>773.712</v>
      </c>
      <c r="I72" s="229">
        <v>888.39</v>
      </c>
      <c r="J72" s="229">
        <v>773.712</v>
      </c>
      <c r="K72" s="96"/>
    </row>
    <row r="73" spans="1:11" s="97" customFormat="1" ht="11.25" customHeight="1">
      <c r="A73" s="99" t="s">
        <v>56</v>
      </c>
      <c r="B73" s="93"/>
      <c r="C73" s="94">
        <v>1532</v>
      </c>
      <c r="D73" s="94">
        <v>1532</v>
      </c>
      <c r="E73" s="94">
        <v>1589</v>
      </c>
      <c r="F73" s="95"/>
      <c r="G73" s="95"/>
      <c r="H73" s="229">
        <v>51.82</v>
      </c>
      <c r="I73" s="229">
        <v>49.938</v>
      </c>
      <c r="J73" s="229">
        <v>51.82</v>
      </c>
      <c r="K73" s="96"/>
    </row>
    <row r="74" spans="1:11" s="97" customFormat="1" ht="11.25" customHeight="1">
      <c r="A74" s="99" t="s">
        <v>57</v>
      </c>
      <c r="B74" s="93"/>
      <c r="C74" s="94">
        <v>56</v>
      </c>
      <c r="D74" s="94">
        <v>109</v>
      </c>
      <c r="E74" s="94">
        <v>84</v>
      </c>
      <c r="F74" s="95"/>
      <c r="G74" s="95"/>
      <c r="H74" s="229">
        <v>4.76</v>
      </c>
      <c r="I74" s="229">
        <v>3.77</v>
      </c>
      <c r="J74" s="229">
        <v>4.76</v>
      </c>
      <c r="K74" s="96"/>
    </row>
    <row r="75" spans="1:11" s="97" customFormat="1" ht="11.25" customHeight="1">
      <c r="A75" s="99" t="s">
        <v>58</v>
      </c>
      <c r="B75" s="93"/>
      <c r="C75" s="94">
        <v>4073</v>
      </c>
      <c r="D75" s="94">
        <v>3701</v>
      </c>
      <c r="E75" s="94">
        <v>3895</v>
      </c>
      <c r="F75" s="95"/>
      <c r="G75" s="95"/>
      <c r="H75" s="229">
        <v>335.053</v>
      </c>
      <c r="I75" s="229">
        <v>309.936</v>
      </c>
      <c r="J75" s="229">
        <v>335.053</v>
      </c>
      <c r="K75" s="96"/>
    </row>
    <row r="76" spans="1:11" s="97" customFormat="1" ht="11.25" customHeight="1">
      <c r="A76" s="99" t="s">
        <v>59</v>
      </c>
      <c r="B76" s="93"/>
      <c r="C76" s="94">
        <v>170</v>
      </c>
      <c r="D76" s="94">
        <v>170</v>
      </c>
      <c r="E76" s="94">
        <v>57</v>
      </c>
      <c r="F76" s="95"/>
      <c r="G76" s="95"/>
      <c r="H76" s="229">
        <v>1.488</v>
      </c>
      <c r="I76" s="229">
        <v>4.35</v>
      </c>
      <c r="J76" s="229">
        <v>1.488</v>
      </c>
      <c r="K76" s="96"/>
    </row>
    <row r="77" spans="1:11" s="97" customFormat="1" ht="11.25" customHeight="1">
      <c r="A77" s="99" t="s">
        <v>60</v>
      </c>
      <c r="B77" s="93"/>
      <c r="C77" s="94">
        <v>155</v>
      </c>
      <c r="D77" s="94">
        <v>148</v>
      </c>
      <c r="E77" s="94">
        <v>148</v>
      </c>
      <c r="F77" s="95"/>
      <c r="G77" s="95"/>
      <c r="H77" s="229">
        <v>5.65</v>
      </c>
      <c r="I77" s="229">
        <v>4.441</v>
      </c>
      <c r="J77" s="229">
        <v>5.65</v>
      </c>
      <c r="K77" s="96"/>
    </row>
    <row r="78" spans="1:11" s="97" customFormat="1" ht="11.25" customHeight="1">
      <c r="A78" s="99" t="s">
        <v>61</v>
      </c>
      <c r="B78" s="93"/>
      <c r="C78" s="94">
        <v>862</v>
      </c>
      <c r="D78" s="94">
        <v>865</v>
      </c>
      <c r="E78" s="94">
        <v>840</v>
      </c>
      <c r="F78" s="95"/>
      <c r="G78" s="95"/>
      <c r="H78" s="229">
        <v>52.4</v>
      </c>
      <c r="I78" s="229">
        <v>51.069</v>
      </c>
      <c r="J78" s="229">
        <v>52.4</v>
      </c>
      <c r="K78" s="96"/>
    </row>
    <row r="79" spans="1:11" s="97" customFormat="1" ht="11.25" customHeight="1">
      <c r="A79" s="99" t="s">
        <v>62</v>
      </c>
      <c r="B79" s="93"/>
      <c r="C79" s="94">
        <v>5006</v>
      </c>
      <c r="D79" s="94">
        <v>6380</v>
      </c>
      <c r="E79" s="94">
        <v>6340</v>
      </c>
      <c r="F79" s="95"/>
      <c r="G79" s="95"/>
      <c r="H79" s="229">
        <v>494</v>
      </c>
      <c r="I79" s="229">
        <v>622.38</v>
      </c>
      <c r="J79" s="229">
        <v>494</v>
      </c>
      <c r="K79" s="96"/>
    </row>
    <row r="80" spans="1:11" s="106" customFormat="1" ht="11.25" customHeight="1">
      <c r="A80" s="107" t="s">
        <v>63</v>
      </c>
      <c r="B80" s="101"/>
      <c r="C80" s="102">
        <v>22234</v>
      </c>
      <c r="D80" s="102">
        <v>22460</v>
      </c>
      <c r="E80" s="102">
        <v>22453</v>
      </c>
      <c r="F80" s="103">
        <v>99.96883348174532</v>
      </c>
      <c r="G80" s="104"/>
      <c r="H80" s="230">
        <v>1718.8830000000003</v>
      </c>
      <c r="I80" s="231">
        <v>1934.274</v>
      </c>
      <c r="J80" s="231">
        <v>1718.8830000000003</v>
      </c>
      <c r="K80" s="105">
        <v>88.86450420157642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565</v>
      </c>
      <c r="D82" s="94">
        <v>480</v>
      </c>
      <c r="E82" s="94">
        <v>466</v>
      </c>
      <c r="F82" s="95"/>
      <c r="G82" s="95"/>
      <c r="H82" s="229">
        <v>52.805</v>
      </c>
      <c r="I82" s="229">
        <v>55.829</v>
      </c>
      <c r="J82" s="229">
        <v>52.805</v>
      </c>
      <c r="K82" s="96"/>
    </row>
    <row r="83" spans="1:11" s="97" customFormat="1" ht="11.25" customHeight="1">
      <c r="A83" s="99" t="s">
        <v>65</v>
      </c>
      <c r="B83" s="93"/>
      <c r="C83" s="94">
        <v>259</v>
      </c>
      <c r="D83" s="94">
        <v>209</v>
      </c>
      <c r="E83" s="94">
        <v>209</v>
      </c>
      <c r="F83" s="95"/>
      <c r="G83" s="95"/>
      <c r="H83" s="229">
        <v>17.409</v>
      </c>
      <c r="I83" s="229">
        <v>19.179</v>
      </c>
      <c r="J83" s="229">
        <v>17.409</v>
      </c>
      <c r="K83" s="96"/>
    </row>
    <row r="84" spans="1:11" s="106" customFormat="1" ht="11.25" customHeight="1">
      <c r="A84" s="100" t="s">
        <v>66</v>
      </c>
      <c r="B84" s="101"/>
      <c r="C84" s="102">
        <v>824</v>
      </c>
      <c r="D84" s="102">
        <v>689</v>
      </c>
      <c r="E84" s="102">
        <v>675</v>
      </c>
      <c r="F84" s="103">
        <v>97.96806966618287</v>
      </c>
      <c r="G84" s="104"/>
      <c r="H84" s="230">
        <v>70.214</v>
      </c>
      <c r="I84" s="231">
        <v>75.008</v>
      </c>
      <c r="J84" s="231">
        <v>70.214</v>
      </c>
      <c r="K84" s="105">
        <v>93.60868174061433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56128</v>
      </c>
      <c r="D87" s="117">
        <v>56937</v>
      </c>
      <c r="E87" s="117">
        <v>56721</v>
      </c>
      <c r="F87" s="118">
        <f>IF(D87&gt;0,100*E87/D87,0)</f>
        <v>99.62063333157701</v>
      </c>
      <c r="G87" s="104"/>
      <c r="H87" s="234">
        <v>4238.118</v>
      </c>
      <c r="I87" s="235">
        <v>5000.558999999999</v>
      </c>
      <c r="J87" s="235">
        <v>4238.118</v>
      </c>
      <c r="K87" s="118">
        <f>IF(I87&gt;0,100*J87/I87,0)</f>
        <v>84.75288462749867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SheetLayoutView="100" zoomScalePageLayoutView="0" workbookViewId="0" topLeftCell="A1">
      <selection activeCell="N8" sqref="N8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89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6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>
        <v>1</v>
      </c>
      <c r="D17" s="102">
        <v>1</v>
      </c>
      <c r="E17" s="102">
        <v>1</v>
      </c>
      <c r="F17" s="103">
        <v>100</v>
      </c>
      <c r="G17" s="104"/>
      <c r="H17" s="230">
        <v>0.017</v>
      </c>
      <c r="I17" s="231">
        <v>0.018</v>
      </c>
      <c r="J17" s="231">
        <v>0.045</v>
      </c>
      <c r="K17" s="105">
        <v>250.00000000000003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1870</v>
      </c>
      <c r="D24" s="102">
        <v>1937</v>
      </c>
      <c r="E24" s="102">
        <v>1983</v>
      </c>
      <c r="F24" s="103">
        <v>102.37480640165204</v>
      </c>
      <c r="G24" s="104"/>
      <c r="H24" s="230">
        <v>141.933</v>
      </c>
      <c r="I24" s="231">
        <v>140.691</v>
      </c>
      <c r="J24" s="231">
        <v>158.64</v>
      </c>
      <c r="K24" s="105">
        <v>112.75774569801905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92</v>
      </c>
      <c r="D26" s="102">
        <v>76</v>
      </c>
      <c r="E26" s="102">
        <v>20</v>
      </c>
      <c r="F26" s="103">
        <v>26.31578947368421</v>
      </c>
      <c r="G26" s="104"/>
      <c r="H26" s="230">
        <v>7.5</v>
      </c>
      <c r="I26" s="231">
        <v>6.5</v>
      </c>
      <c r="J26" s="231">
        <v>1.65</v>
      </c>
      <c r="K26" s="105">
        <v>25.384615384615383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>
        <v>12</v>
      </c>
      <c r="E28" s="94"/>
      <c r="F28" s="95"/>
      <c r="G28" s="95"/>
      <c r="H28" s="229"/>
      <c r="I28" s="229">
        <v>0.9</v>
      </c>
      <c r="J28" s="229"/>
      <c r="K28" s="96"/>
    </row>
    <row r="29" spans="1:11" s="97" customFormat="1" ht="11.25" customHeight="1">
      <c r="A29" s="99" t="s">
        <v>21</v>
      </c>
      <c r="B29" s="93"/>
      <c r="C29" s="94">
        <v>2</v>
      </c>
      <c r="D29" s="94"/>
      <c r="E29" s="94"/>
      <c r="F29" s="95"/>
      <c r="G29" s="95"/>
      <c r="H29" s="229">
        <v>0.09</v>
      </c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>
        <v>594</v>
      </c>
      <c r="D30" s="94">
        <v>445</v>
      </c>
      <c r="E30" s="94">
        <v>382</v>
      </c>
      <c r="F30" s="95"/>
      <c r="G30" s="95"/>
      <c r="H30" s="229">
        <v>39.798</v>
      </c>
      <c r="I30" s="229">
        <v>35.6</v>
      </c>
      <c r="J30" s="229">
        <v>20.202</v>
      </c>
      <c r="K30" s="96"/>
    </row>
    <row r="31" spans="1:11" s="106" customFormat="1" ht="11.25" customHeight="1">
      <c r="A31" s="107" t="s">
        <v>23</v>
      </c>
      <c r="B31" s="101"/>
      <c r="C31" s="102">
        <v>596</v>
      </c>
      <c r="D31" s="102">
        <v>457</v>
      </c>
      <c r="E31" s="102">
        <v>382</v>
      </c>
      <c r="F31" s="103">
        <v>83.58862144420131</v>
      </c>
      <c r="G31" s="104"/>
      <c r="H31" s="230">
        <v>39.888000000000005</v>
      </c>
      <c r="I31" s="231">
        <v>36.5</v>
      </c>
      <c r="J31" s="231">
        <v>20.202</v>
      </c>
      <c r="K31" s="105">
        <v>55.34794520547946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/>
      <c r="I34" s="229"/>
      <c r="J34" s="229"/>
      <c r="K34" s="96"/>
    </row>
    <row r="35" spans="1:11" s="97" customFormat="1" ht="11.25" customHeight="1">
      <c r="A35" s="99" t="s">
        <v>26</v>
      </c>
      <c r="B35" s="93"/>
      <c r="C35" s="94">
        <v>60</v>
      </c>
      <c r="D35" s="94">
        <v>60</v>
      </c>
      <c r="E35" s="94"/>
      <c r="F35" s="95"/>
      <c r="G35" s="95"/>
      <c r="H35" s="229">
        <v>2.5</v>
      </c>
      <c r="I35" s="229">
        <v>4</v>
      </c>
      <c r="J35" s="22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/>
      <c r="I36" s="229"/>
      <c r="J36" s="229"/>
      <c r="K36" s="96"/>
    </row>
    <row r="37" spans="1:11" s="106" customFormat="1" ht="11.25" customHeight="1">
      <c r="A37" s="100" t="s">
        <v>28</v>
      </c>
      <c r="B37" s="101"/>
      <c r="C37" s="102">
        <v>60</v>
      </c>
      <c r="D37" s="102">
        <v>60</v>
      </c>
      <c r="E37" s="102"/>
      <c r="F37" s="103"/>
      <c r="G37" s="104"/>
      <c r="H37" s="230">
        <v>2.5</v>
      </c>
      <c r="I37" s="231">
        <v>4</v>
      </c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/>
      <c r="I39" s="231"/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/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110</v>
      </c>
      <c r="D54" s="94">
        <v>86</v>
      </c>
      <c r="E54" s="94">
        <v>102</v>
      </c>
      <c r="F54" s="95"/>
      <c r="G54" s="95"/>
      <c r="H54" s="229">
        <v>8.8</v>
      </c>
      <c r="I54" s="229">
        <v>6.708</v>
      </c>
      <c r="J54" s="229">
        <v>8.16</v>
      </c>
      <c r="K54" s="96"/>
    </row>
    <row r="55" spans="1:11" s="97" customFormat="1" ht="11.25" customHeight="1">
      <c r="A55" s="99" t="s">
        <v>42</v>
      </c>
      <c r="B55" s="93"/>
      <c r="C55" s="94">
        <v>76</v>
      </c>
      <c r="D55" s="94">
        <v>98</v>
      </c>
      <c r="E55" s="94">
        <v>98</v>
      </c>
      <c r="F55" s="95"/>
      <c r="G55" s="95"/>
      <c r="H55" s="229">
        <v>6.46</v>
      </c>
      <c r="I55" s="229">
        <v>8.33</v>
      </c>
      <c r="J55" s="229">
        <v>8.33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>
        <v>0.013</v>
      </c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>
        <v>465</v>
      </c>
      <c r="D58" s="94">
        <v>465</v>
      </c>
      <c r="E58" s="94">
        <v>432</v>
      </c>
      <c r="F58" s="95"/>
      <c r="G58" s="95"/>
      <c r="H58" s="229">
        <v>51.03</v>
      </c>
      <c r="I58" s="229">
        <v>42.18</v>
      </c>
      <c r="J58" s="229">
        <v>38.88</v>
      </c>
      <c r="K58" s="96"/>
    </row>
    <row r="59" spans="1:11" s="106" customFormat="1" ht="11.25" customHeight="1">
      <c r="A59" s="100" t="s">
        <v>46</v>
      </c>
      <c r="B59" s="101"/>
      <c r="C59" s="102">
        <v>651</v>
      </c>
      <c r="D59" s="102">
        <v>649</v>
      </c>
      <c r="E59" s="102">
        <v>632</v>
      </c>
      <c r="F59" s="103">
        <v>97.38058551617874</v>
      </c>
      <c r="G59" s="104"/>
      <c r="H59" s="230">
        <v>66.303</v>
      </c>
      <c r="I59" s="231">
        <v>57.218</v>
      </c>
      <c r="J59" s="231">
        <v>55.370000000000005</v>
      </c>
      <c r="K59" s="105">
        <v>96.77024712503058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/>
      <c r="I61" s="229"/>
      <c r="J61" s="22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/>
      <c r="I62" s="229"/>
      <c r="J62" s="22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/>
      <c r="I63" s="229"/>
      <c r="J63" s="22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/>
      <c r="I64" s="231"/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35</v>
      </c>
      <c r="D66" s="102">
        <v>35</v>
      </c>
      <c r="E66" s="102">
        <v>18</v>
      </c>
      <c r="F66" s="103">
        <v>51.42857142857143</v>
      </c>
      <c r="G66" s="104"/>
      <c r="H66" s="230">
        <v>1.575</v>
      </c>
      <c r="I66" s="231">
        <v>1.8</v>
      </c>
      <c r="J66" s="231">
        <v>1.48</v>
      </c>
      <c r="K66" s="105">
        <v>82.22222222222221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19910</v>
      </c>
      <c r="D68" s="94">
        <v>20500</v>
      </c>
      <c r="E68" s="94">
        <v>20700</v>
      </c>
      <c r="F68" s="95"/>
      <c r="G68" s="95"/>
      <c r="H68" s="229">
        <v>1710</v>
      </c>
      <c r="I68" s="229">
        <v>1957.7</v>
      </c>
      <c r="J68" s="229">
        <v>1535</v>
      </c>
      <c r="K68" s="96"/>
    </row>
    <row r="69" spans="1:11" s="97" customFormat="1" ht="11.25" customHeight="1">
      <c r="A69" s="99" t="s">
        <v>53</v>
      </c>
      <c r="B69" s="93"/>
      <c r="C69" s="94">
        <v>2415</v>
      </c>
      <c r="D69" s="94">
        <v>2750</v>
      </c>
      <c r="E69" s="94">
        <v>2740</v>
      </c>
      <c r="F69" s="95"/>
      <c r="G69" s="95"/>
      <c r="H69" s="229">
        <v>208</v>
      </c>
      <c r="I69" s="229">
        <v>255</v>
      </c>
      <c r="J69" s="229">
        <v>198</v>
      </c>
      <c r="K69" s="96"/>
    </row>
    <row r="70" spans="1:11" s="106" customFormat="1" ht="11.25" customHeight="1">
      <c r="A70" s="100" t="s">
        <v>54</v>
      </c>
      <c r="B70" s="101"/>
      <c r="C70" s="102">
        <v>22325</v>
      </c>
      <c r="D70" s="102">
        <v>23250</v>
      </c>
      <c r="E70" s="102">
        <v>23440</v>
      </c>
      <c r="F70" s="103">
        <v>100.81720430107526</v>
      </c>
      <c r="G70" s="104"/>
      <c r="H70" s="230">
        <v>1918</v>
      </c>
      <c r="I70" s="231">
        <v>2212.7</v>
      </c>
      <c r="J70" s="231">
        <v>1733</v>
      </c>
      <c r="K70" s="105">
        <v>78.32060378722828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>
        <v>3</v>
      </c>
      <c r="F72" s="95"/>
      <c r="G72" s="95"/>
      <c r="H72" s="229"/>
      <c r="I72" s="229"/>
      <c r="J72" s="229">
        <v>0.135</v>
      </c>
      <c r="K72" s="96"/>
    </row>
    <row r="73" spans="1:11" s="97" customFormat="1" ht="11.25" customHeight="1">
      <c r="A73" s="99" t="s">
        <v>56</v>
      </c>
      <c r="B73" s="93"/>
      <c r="C73" s="94">
        <v>1019</v>
      </c>
      <c r="D73" s="94">
        <v>1019</v>
      </c>
      <c r="E73" s="94">
        <v>1070</v>
      </c>
      <c r="F73" s="95"/>
      <c r="G73" s="95"/>
      <c r="H73" s="229">
        <v>20.995</v>
      </c>
      <c r="I73" s="229">
        <v>20.995</v>
      </c>
      <c r="J73" s="229">
        <v>22.046</v>
      </c>
      <c r="K73" s="96"/>
    </row>
    <row r="74" spans="1:11" s="97" customFormat="1" ht="11.25" customHeight="1">
      <c r="A74" s="99" t="s">
        <v>57</v>
      </c>
      <c r="B74" s="93"/>
      <c r="C74" s="94"/>
      <c r="D74" s="94">
        <v>70</v>
      </c>
      <c r="E74" s="94">
        <v>56</v>
      </c>
      <c r="F74" s="95"/>
      <c r="G74" s="95"/>
      <c r="H74" s="229"/>
      <c r="I74" s="229">
        <v>6.24</v>
      </c>
      <c r="J74" s="229">
        <v>3.92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>
        <v>6</v>
      </c>
      <c r="F75" s="95"/>
      <c r="G75" s="95"/>
      <c r="H75" s="229"/>
      <c r="I75" s="229"/>
      <c r="J75" s="229">
        <v>0.52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/>
      <c r="I76" s="229"/>
      <c r="J76" s="229"/>
      <c r="K76" s="96"/>
    </row>
    <row r="77" spans="1:11" s="97" customFormat="1" ht="11.25" customHeight="1">
      <c r="A77" s="99" t="s">
        <v>60</v>
      </c>
      <c r="B77" s="93"/>
      <c r="C77" s="94">
        <v>28</v>
      </c>
      <c r="D77" s="94">
        <v>22</v>
      </c>
      <c r="E77" s="94">
        <v>22</v>
      </c>
      <c r="F77" s="95"/>
      <c r="G77" s="95"/>
      <c r="H77" s="229">
        <v>2.38</v>
      </c>
      <c r="I77" s="229">
        <v>1.87</v>
      </c>
      <c r="J77" s="229">
        <v>1.87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/>
      <c r="I78" s="229"/>
      <c r="J78" s="229"/>
      <c r="K78" s="96"/>
    </row>
    <row r="79" spans="1:11" s="97" customFormat="1" ht="11.25" customHeight="1">
      <c r="A79" s="99" t="s">
        <v>62</v>
      </c>
      <c r="B79" s="93"/>
      <c r="C79" s="94">
        <v>7511</v>
      </c>
      <c r="D79" s="94">
        <v>6230</v>
      </c>
      <c r="E79" s="94">
        <v>5700</v>
      </c>
      <c r="F79" s="95"/>
      <c r="G79" s="95"/>
      <c r="H79" s="229">
        <v>497.598</v>
      </c>
      <c r="I79" s="229">
        <v>716.45</v>
      </c>
      <c r="J79" s="229">
        <v>484.5</v>
      </c>
      <c r="K79" s="96"/>
    </row>
    <row r="80" spans="1:11" s="106" customFormat="1" ht="11.25" customHeight="1">
      <c r="A80" s="107" t="s">
        <v>63</v>
      </c>
      <c r="B80" s="101"/>
      <c r="C80" s="102">
        <v>8558</v>
      </c>
      <c r="D80" s="102">
        <v>7341</v>
      </c>
      <c r="E80" s="102">
        <v>6857</v>
      </c>
      <c r="F80" s="103">
        <v>93.40689279389728</v>
      </c>
      <c r="G80" s="104"/>
      <c r="H80" s="230">
        <v>520.973</v>
      </c>
      <c r="I80" s="231">
        <v>745.5550000000001</v>
      </c>
      <c r="J80" s="231">
        <v>512.991</v>
      </c>
      <c r="K80" s="105">
        <v>68.8065937455989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34188</v>
      </c>
      <c r="D87" s="117">
        <v>33806</v>
      </c>
      <c r="E87" s="117">
        <v>33333</v>
      </c>
      <c r="F87" s="118">
        <f>IF(D87&gt;0,100*E87/D87,0)</f>
        <v>98.60084008755842</v>
      </c>
      <c r="G87" s="104"/>
      <c r="H87" s="234">
        <v>2698.689</v>
      </c>
      <c r="I87" s="235">
        <v>3204.982</v>
      </c>
      <c r="J87" s="235">
        <v>2483.3779999999997</v>
      </c>
      <c r="K87" s="118">
        <f>IF(I87&gt;0,100*J87/I87,0)</f>
        <v>77.4849281524826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90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7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>
        <v>1</v>
      </c>
      <c r="D17" s="102">
        <v>1</v>
      </c>
      <c r="E17" s="102">
        <v>1</v>
      </c>
      <c r="F17" s="103">
        <v>100</v>
      </c>
      <c r="G17" s="104"/>
      <c r="H17" s="230">
        <v>0.01</v>
      </c>
      <c r="I17" s="231">
        <v>0.021</v>
      </c>
      <c r="J17" s="231">
        <v>0.018</v>
      </c>
      <c r="K17" s="105">
        <v>85.7142857142857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934</v>
      </c>
      <c r="D24" s="102">
        <v>946</v>
      </c>
      <c r="E24" s="102">
        <v>824</v>
      </c>
      <c r="F24" s="103">
        <v>87.10359408033827</v>
      </c>
      <c r="G24" s="104"/>
      <c r="H24" s="230">
        <v>27.46</v>
      </c>
      <c r="I24" s="231">
        <v>28.884</v>
      </c>
      <c r="J24" s="231">
        <v>24.938</v>
      </c>
      <c r="K24" s="105">
        <v>86.33845727738539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105</v>
      </c>
      <c r="D26" s="102">
        <v>110</v>
      </c>
      <c r="E26" s="102">
        <v>130</v>
      </c>
      <c r="F26" s="103">
        <v>118.18181818181819</v>
      </c>
      <c r="G26" s="104"/>
      <c r="H26" s="230">
        <v>2.7</v>
      </c>
      <c r="I26" s="231">
        <v>2.8</v>
      </c>
      <c r="J26" s="231">
        <v>3.3</v>
      </c>
      <c r="K26" s="105">
        <v>117.85714285714286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10</v>
      </c>
      <c r="D28" s="94">
        <v>17</v>
      </c>
      <c r="E28" s="94"/>
      <c r="F28" s="95"/>
      <c r="G28" s="95"/>
      <c r="H28" s="229">
        <v>0.4</v>
      </c>
      <c r="I28" s="229">
        <v>0.68</v>
      </c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>
        <v>124</v>
      </c>
      <c r="D30" s="94">
        <v>90</v>
      </c>
      <c r="E30" s="94">
        <v>82</v>
      </c>
      <c r="F30" s="95"/>
      <c r="G30" s="95"/>
      <c r="H30" s="229">
        <v>1.984</v>
      </c>
      <c r="I30" s="229">
        <v>1.408</v>
      </c>
      <c r="J30" s="229">
        <v>1.28</v>
      </c>
      <c r="K30" s="96"/>
    </row>
    <row r="31" spans="1:11" s="106" customFormat="1" ht="11.25" customHeight="1">
      <c r="A31" s="107" t="s">
        <v>23</v>
      </c>
      <c r="B31" s="101"/>
      <c r="C31" s="102">
        <v>134</v>
      </c>
      <c r="D31" s="102">
        <v>107</v>
      </c>
      <c r="E31" s="102">
        <v>82</v>
      </c>
      <c r="F31" s="103">
        <v>76.6355140186916</v>
      </c>
      <c r="G31" s="104"/>
      <c r="H31" s="230">
        <v>2.384</v>
      </c>
      <c r="I31" s="231">
        <v>2.088</v>
      </c>
      <c r="J31" s="231">
        <v>1.28</v>
      </c>
      <c r="K31" s="105">
        <v>61.30268199233716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/>
      <c r="I34" s="229"/>
      <c r="J34" s="22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/>
      <c r="I35" s="229"/>
      <c r="J35" s="22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/>
      <c r="I36" s="229"/>
      <c r="J36" s="22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/>
      <c r="I37" s="231"/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/>
      <c r="I39" s="231"/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/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195</v>
      </c>
      <c r="D54" s="94">
        <v>400</v>
      </c>
      <c r="E54" s="94">
        <v>486</v>
      </c>
      <c r="F54" s="95"/>
      <c r="G54" s="95"/>
      <c r="H54" s="229">
        <v>8.775</v>
      </c>
      <c r="I54" s="229">
        <v>16</v>
      </c>
      <c r="J54" s="229">
        <v>19.926</v>
      </c>
      <c r="K54" s="96"/>
    </row>
    <row r="55" spans="1:11" s="97" customFormat="1" ht="11.25" customHeight="1">
      <c r="A55" s="99" t="s">
        <v>42</v>
      </c>
      <c r="B55" s="93"/>
      <c r="C55" s="94">
        <v>300</v>
      </c>
      <c r="D55" s="94">
        <v>280</v>
      </c>
      <c r="E55" s="94">
        <v>170</v>
      </c>
      <c r="F55" s="95"/>
      <c r="G55" s="95"/>
      <c r="H55" s="229">
        <v>12</v>
      </c>
      <c r="I55" s="229">
        <v>11.2</v>
      </c>
      <c r="J55" s="229">
        <v>6.8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>
        <v>8</v>
      </c>
      <c r="D58" s="94">
        <v>12</v>
      </c>
      <c r="E58" s="94">
        <v>32</v>
      </c>
      <c r="F58" s="95"/>
      <c r="G58" s="95"/>
      <c r="H58" s="229">
        <v>0.3</v>
      </c>
      <c r="I58" s="229">
        <v>0.54</v>
      </c>
      <c r="J58" s="229">
        <v>1.17</v>
      </c>
      <c r="K58" s="96"/>
    </row>
    <row r="59" spans="1:11" s="106" customFormat="1" ht="11.25" customHeight="1">
      <c r="A59" s="100" t="s">
        <v>46</v>
      </c>
      <c r="B59" s="101"/>
      <c r="C59" s="102">
        <v>503</v>
      </c>
      <c r="D59" s="102">
        <v>692</v>
      </c>
      <c r="E59" s="102">
        <v>688</v>
      </c>
      <c r="F59" s="103">
        <v>99.42196531791907</v>
      </c>
      <c r="G59" s="104"/>
      <c r="H59" s="230">
        <v>21.075</v>
      </c>
      <c r="I59" s="231">
        <v>27.74</v>
      </c>
      <c r="J59" s="231">
        <v>27.896</v>
      </c>
      <c r="K59" s="105">
        <v>100.56236481614997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/>
      <c r="I61" s="229"/>
      <c r="J61" s="22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/>
      <c r="I62" s="229"/>
      <c r="J62" s="22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/>
      <c r="I63" s="229"/>
      <c r="J63" s="22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/>
      <c r="I64" s="231"/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416</v>
      </c>
      <c r="D66" s="102">
        <v>45</v>
      </c>
      <c r="E66" s="102">
        <v>50</v>
      </c>
      <c r="F66" s="103">
        <v>111.11111111111111</v>
      </c>
      <c r="G66" s="104"/>
      <c r="H66" s="230">
        <v>35.2</v>
      </c>
      <c r="I66" s="231">
        <v>4.785</v>
      </c>
      <c r="J66" s="231">
        <v>1.75</v>
      </c>
      <c r="K66" s="105">
        <v>36.57262277951933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500</v>
      </c>
      <c r="D68" s="94">
        <v>465</v>
      </c>
      <c r="E68" s="94">
        <v>485</v>
      </c>
      <c r="F68" s="95"/>
      <c r="G68" s="95"/>
      <c r="H68" s="229">
        <v>20</v>
      </c>
      <c r="I68" s="229">
        <v>20.6</v>
      </c>
      <c r="J68" s="229">
        <v>20.5</v>
      </c>
      <c r="K68" s="96"/>
    </row>
    <row r="69" spans="1:11" s="97" customFormat="1" ht="11.25" customHeight="1">
      <c r="A69" s="99" t="s">
        <v>53</v>
      </c>
      <c r="B69" s="93"/>
      <c r="C69" s="94">
        <v>170</v>
      </c>
      <c r="D69" s="94">
        <v>130</v>
      </c>
      <c r="E69" s="94">
        <v>90</v>
      </c>
      <c r="F69" s="95"/>
      <c r="G69" s="95"/>
      <c r="H69" s="229">
        <v>7</v>
      </c>
      <c r="I69" s="229">
        <v>6.15</v>
      </c>
      <c r="J69" s="229">
        <v>3.5</v>
      </c>
      <c r="K69" s="96"/>
    </row>
    <row r="70" spans="1:11" s="106" customFormat="1" ht="11.25" customHeight="1">
      <c r="A70" s="100" t="s">
        <v>54</v>
      </c>
      <c r="B70" s="101"/>
      <c r="C70" s="102">
        <v>670</v>
      </c>
      <c r="D70" s="102">
        <v>595</v>
      </c>
      <c r="E70" s="102">
        <v>575</v>
      </c>
      <c r="F70" s="103">
        <v>96.63865546218487</v>
      </c>
      <c r="G70" s="104"/>
      <c r="H70" s="230">
        <v>27</v>
      </c>
      <c r="I70" s="231">
        <v>26.75</v>
      </c>
      <c r="J70" s="231">
        <v>24</v>
      </c>
      <c r="K70" s="105">
        <v>89.7196261682243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/>
      <c r="I72" s="229"/>
      <c r="J72" s="229"/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/>
      <c r="I73" s="229"/>
      <c r="J73" s="22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/>
      <c r="I74" s="229"/>
      <c r="J74" s="22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/>
      <c r="I75" s="229"/>
      <c r="J75" s="22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/>
      <c r="I76" s="229"/>
      <c r="J76" s="229"/>
      <c r="K76" s="96"/>
    </row>
    <row r="77" spans="1:11" s="97" customFormat="1" ht="11.25" customHeight="1">
      <c r="A77" s="99" t="s">
        <v>60</v>
      </c>
      <c r="B77" s="93"/>
      <c r="C77" s="94">
        <v>27</v>
      </c>
      <c r="D77" s="94"/>
      <c r="E77" s="94"/>
      <c r="F77" s="95"/>
      <c r="G77" s="95"/>
      <c r="H77" s="229">
        <v>0.945</v>
      </c>
      <c r="I77" s="229"/>
      <c r="J77" s="22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/>
      <c r="I78" s="229"/>
      <c r="J78" s="229"/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/>
      <c r="I79" s="229">
        <v>36.3</v>
      </c>
      <c r="J79" s="229">
        <v>34.65</v>
      </c>
      <c r="K79" s="96"/>
    </row>
    <row r="80" spans="1:11" s="106" customFormat="1" ht="11.25" customHeight="1">
      <c r="A80" s="107" t="s">
        <v>63</v>
      </c>
      <c r="B80" s="101"/>
      <c r="C80" s="102">
        <v>27</v>
      </c>
      <c r="D80" s="102"/>
      <c r="E80" s="102"/>
      <c r="F80" s="103"/>
      <c r="G80" s="104"/>
      <c r="H80" s="230">
        <v>0.945</v>
      </c>
      <c r="I80" s="231">
        <v>36.3</v>
      </c>
      <c r="J80" s="231">
        <v>34.65</v>
      </c>
      <c r="K80" s="105">
        <v>95.45454545454547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2790</v>
      </c>
      <c r="D87" s="117">
        <v>2496</v>
      </c>
      <c r="E87" s="117">
        <v>2350</v>
      </c>
      <c r="F87" s="118">
        <f>IF(D87&gt;0,100*E87/D87,0)</f>
        <v>94.15064102564102</v>
      </c>
      <c r="G87" s="104"/>
      <c r="H87" s="234">
        <v>116.774</v>
      </c>
      <c r="I87" s="235">
        <v>129.368</v>
      </c>
      <c r="J87" s="235">
        <v>117.832</v>
      </c>
      <c r="K87" s="118">
        <f>IF(I87&gt;0,100*J87/I87,0)</f>
        <v>91.0828025477707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91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8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>
        <v>2</v>
      </c>
      <c r="E15" s="102">
        <v>2</v>
      </c>
      <c r="F15" s="103">
        <v>100</v>
      </c>
      <c r="G15" s="104"/>
      <c r="H15" s="230"/>
      <c r="I15" s="231">
        <v>0.021</v>
      </c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1165</v>
      </c>
      <c r="D24" s="102">
        <v>1381</v>
      </c>
      <c r="E24" s="102">
        <v>1258</v>
      </c>
      <c r="F24" s="103">
        <v>91.09341057204924</v>
      </c>
      <c r="G24" s="104"/>
      <c r="H24" s="230">
        <v>14.872</v>
      </c>
      <c r="I24" s="231">
        <v>16.428</v>
      </c>
      <c r="J24" s="231">
        <v>14.966</v>
      </c>
      <c r="K24" s="105">
        <v>91.10056001947893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140</v>
      </c>
      <c r="D26" s="102">
        <v>140</v>
      </c>
      <c r="E26" s="102">
        <v>130</v>
      </c>
      <c r="F26" s="103">
        <v>92.85714285714286</v>
      </c>
      <c r="G26" s="104"/>
      <c r="H26" s="230">
        <v>2</v>
      </c>
      <c r="I26" s="231">
        <v>1.75</v>
      </c>
      <c r="J26" s="231">
        <v>1.8</v>
      </c>
      <c r="K26" s="105">
        <v>102.85714285714286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1</v>
      </c>
      <c r="D28" s="94">
        <v>1</v>
      </c>
      <c r="E28" s="94">
        <v>1</v>
      </c>
      <c r="F28" s="95"/>
      <c r="G28" s="95"/>
      <c r="H28" s="229">
        <v>0.012</v>
      </c>
      <c r="I28" s="229">
        <v>0.015</v>
      </c>
      <c r="J28" s="229">
        <v>0.015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>
        <v>24</v>
      </c>
      <c r="D30" s="94">
        <v>15</v>
      </c>
      <c r="E30" s="94">
        <v>15</v>
      </c>
      <c r="F30" s="95"/>
      <c r="G30" s="95"/>
      <c r="H30" s="229">
        <v>0.192</v>
      </c>
      <c r="I30" s="229">
        <v>0.12</v>
      </c>
      <c r="J30" s="229">
        <v>0.12</v>
      </c>
      <c r="K30" s="96"/>
    </row>
    <row r="31" spans="1:11" s="106" customFormat="1" ht="11.25" customHeight="1">
      <c r="A31" s="107" t="s">
        <v>23</v>
      </c>
      <c r="B31" s="101"/>
      <c r="C31" s="102">
        <v>25</v>
      </c>
      <c r="D31" s="102">
        <v>16</v>
      </c>
      <c r="E31" s="102">
        <v>16</v>
      </c>
      <c r="F31" s="103">
        <v>100</v>
      </c>
      <c r="G31" s="104"/>
      <c r="H31" s="230">
        <v>0.20400000000000001</v>
      </c>
      <c r="I31" s="231">
        <v>0.135</v>
      </c>
      <c r="J31" s="231">
        <v>0.135</v>
      </c>
      <c r="K31" s="105">
        <v>100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300</v>
      </c>
      <c r="D33" s="94">
        <v>325</v>
      </c>
      <c r="E33" s="94">
        <v>400</v>
      </c>
      <c r="F33" s="95"/>
      <c r="G33" s="95"/>
      <c r="H33" s="229">
        <v>3.3</v>
      </c>
      <c r="I33" s="229">
        <v>3.575</v>
      </c>
      <c r="J33" s="229"/>
      <c r="K33" s="96"/>
    </row>
    <row r="34" spans="1:11" s="97" customFormat="1" ht="11.25" customHeight="1">
      <c r="A34" s="99" t="s">
        <v>25</v>
      </c>
      <c r="B34" s="93"/>
      <c r="C34" s="94">
        <v>15</v>
      </c>
      <c r="D34" s="94">
        <v>15</v>
      </c>
      <c r="E34" s="94">
        <v>15</v>
      </c>
      <c r="F34" s="95"/>
      <c r="G34" s="95"/>
      <c r="H34" s="229">
        <v>0.15</v>
      </c>
      <c r="I34" s="229">
        <v>0.163</v>
      </c>
      <c r="J34" s="229">
        <v>0.163</v>
      </c>
      <c r="K34" s="96"/>
    </row>
    <row r="35" spans="1:11" s="97" customFormat="1" ht="11.25" customHeight="1">
      <c r="A35" s="99" t="s">
        <v>26</v>
      </c>
      <c r="B35" s="93"/>
      <c r="C35" s="94">
        <v>7</v>
      </c>
      <c r="D35" s="94">
        <v>7</v>
      </c>
      <c r="E35" s="94">
        <v>7</v>
      </c>
      <c r="F35" s="95"/>
      <c r="G35" s="95"/>
      <c r="H35" s="229">
        <v>0.09</v>
      </c>
      <c r="I35" s="229">
        <v>0.09</v>
      </c>
      <c r="J35" s="229">
        <v>0.09</v>
      </c>
      <c r="K35" s="96"/>
    </row>
    <row r="36" spans="1:11" s="97" customFormat="1" ht="11.25" customHeight="1">
      <c r="A36" s="99" t="s">
        <v>27</v>
      </c>
      <c r="B36" s="93"/>
      <c r="C36" s="94">
        <v>389</v>
      </c>
      <c r="D36" s="94">
        <v>470</v>
      </c>
      <c r="E36" s="94">
        <v>470</v>
      </c>
      <c r="F36" s="95"/>
      <c r="G36" s="95"/>
      <c r="H36" s="229">
        <v>5.811</v>
      </c>
      <c r="I36" s="229">
        <v>7</v>
      </c>
      <c r="J36" s="229">
        <v>7</v>
      </c>
      <c r="K36" s="96"/>
    </row>
    <row r="37" spans="1:11" s="106" customFormat="1" ht="11.25" customHeight="1">
      <c r="A37" s="100" t="s">
        <v>28</v>
      </c>
      <c r="B37" s="101"/>
      <c r="C37" s="102">
        <v>711</v>
      </c>
      <c r="D37" s="102">
        <v>817</v>
      </c>
      <c r="E37" s="102">
        <v>892</v>
      </c>
      <c r="F37" s="103">
        <v>109.17992656058752</v>
      </c>
      <c r="G37" s="104"/>
      <c r="H37" s="230">
        <v>9.350999999999999</v>
      </c>
      <c r="I37" s="231">
        <v>10.828</v>
      </c>
      <c r="J37" s="231">
        <v>7.253</v>
      </c>
      <c r="K37" s="105">
        <v>66.98374584410787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65</v>
      </c>
      <c r="D39" s="102">
        <v>60</v>
      </c>
      <c r="E39" s="102">
        <v>60</v>
      </c>
      <c r="F39" s="103">
        <v>100</v>
      </c>
      <c r="G39" s="104"/>
      <c r="H39" s="230">
        <v>0.65</v>
      </c>
      <c r="I39" s="231">
        <v>0.91</v>
      </c>
      <c r="J39" s="231">
        <v>0.9</v>
      </c>
      <c r="K39" s="105">
        <v>98.90109890109889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>
        <v>2</v>
      </c>
      <c r="D43" s="94">
        <v>2</v>
      </c>
      <c r="E43" s="94">
        <v>2</v>
      </c>
      <c r="F43" s="95"/>
      <c r="G43" s="95"/>
      <c r="H43" s="229">
        <v>0.03</v>
      </c>
      <c r="I43" s="229">
        <v>0.03</v>
      </c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>
        <v>1</v>
      </c>
      <c r="D46" s="94">
        <v>1</v>
      </c>
      <c r="E46" s="94">
        <v>1</v>
      </c>
      <c r="F46" s="95"/>
      <c r="G46" s="95"/>
      <c r="H46" s="229">
        <v>0.01</v>
      </c>
      <c r="I46" s="229">
        <v>0.01</v>
      </c>
      <c r="J46" s="229">
        <v>0.01</v>
      </c>
      <c r="K46" s="96"/>
    </row>
    <row r="47" spans="1:11" s="97" customFormat="1" ht="11.25" customHeight="1">
      <c r="A47" s="99" t="s">
        <v>36</v>
      </c>
      <c r="B47" s="93"/>
      <c r="C47" s="94">
        <v>9</v>
      </c>
      <c r="D47" s="94">
        <v>8</v>
      </c>
      <c r="E47" s="94">
        <v>15</v>
      </c>
      <c r="F47" s="95"/>
      <c r="G47" s="95"/>
      <c r="H47" s="229">
        <v>0.041</v>
      </c>
      <c r="I47" s="229">
        <v>0.036</v>
      </c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>
        <v>1</v>
      </c>
      <c r="E48" s="94">
        <v>1</v>
      </c>
      <c r="F48" s="95"/>
      <c r="G48" s="95"/>
      <c r="H48" s="229"/>
      <c r="I48" s="229">
        <v>0.001</v>
      </c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>
        <v>12</v>
      </c>
      <c r="D50" s="102">
        <v>12</v>
      </c>
      <c r="E50" s="102">
        <v>19</v>
      </c>
      <c r="F50" s="103">
        <v>158.33333333333334</v>
      </c>
      <c r="G50" s="104"/>
      <c r="H50" s="230">
        <v>0.081</v>
      </c>
      <c r="I50" s="231">
        <v>0.077</v>
      </c>
      <c r="J50" s="231">
        <v>0.01</v>
      </c>
      <c r="K50" s="105">
        <v>12.987012987012987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29</v>
      </c>
      <c r="D52" s="102">
        <v>29</v>
      </c>
      <c r="E52" s="102">
        <v>29</v>
      </c>
      <c r="F52" s="103">
        <v>100</v>
      </c>
      <c r="G52" s="104"/>
      <c r="H52" s="230">
        <v>0.377</v>
      </c>
      <c r="I52" s="231">
        <v>0.383</v>
      </c>
      <c r="J52" s="231">
        <v>0.383</v>
      </c>
      <c r="K52" s="105">
        <v>99.99999999999999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75</v>
      </c>
      <c r="D54" s="94">
        <v>175</v>
      </c>
      <c r="E54" s="94">
        <v>160</v>
      </c>
      <c r="F54" s="95"/>
      <c r="G54" s="95"/>
      <c r="H54" s="229">
        <v>0.975</v>
      </c>
      <c r="I54" s="229">
        <v>2.45</v>
      </c>
      <c r="J54" s="229">
        <v>2.16</v>
      </c>
      <c r="K54" s="96"/>
    </row>
    <row r="55" spans="1:11" s="97" customFormat="1" ht="11.25" customHeight="1">
      <c r="A55" s="99" t="s">
        <v>42</v>
      </c>
      <c r="B55" s="93"/>
      <c r="C55" s="94">
        <v>1</v>
      </c>
      <c r="D55" s="94">
        <v>1</v>
      </c>
      <c r="E55" s="94">
        <v>1</v>
      </c>
      <c r="F55" s="95"/>
      <c r="G55" s="95"/>
      <c r="H55" s="229">
        <v>0.01</v>
      </c>
      <c r="I55" s="229">
        <v>0.01</v>
      </c>
      <c r="J55" s="229">
        <v>0.01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>
        <v>7</v>
      </c>
      <c r="D57" s="94"/>
      <c r="E57" s="94"/>
      <c r="F57" s="95"/>
      <c r="G57" s="95"/>
      <c r="H57" s="229">
        <v>0.098</v>
      </c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>
        <v>6</v>
      </c>
      <c r="D58" s="94">
        <v>4</v>
      </c>
      <c r="E58" s="94">
        <v>3</v>
      </c>
      <c r="F58" s="95"/>
      <c r="G58" s="95"/>
      <c r="H58" s="229">
        <v>0.072</v>
      </c>
      <c r="I58" s="229">
        <v>0.044</v>
      </c>
      <c r="J58" s="229">
        <v>0.035</v>
      </c>
      <c r="K58" s="96"/>
    </row>
    <row r="59" spans="1:11" s="106" customFormat="1" ht="11.25" customHeight="1">
      <c r="A59" s="100" t="s">
        <v>46</v>
      </c>
      <c r="B59" s="101"/>
      <c r="C59" s="102">
        <v>89</v>
      </c>
      <c r="D59" s="102">
        <v>180</v>
      </c>
      <c r="E59" s="102">
        <v>164</v>
      </c>
      <c r="F59" s="103">
        <v>91.11111111111111</v>
      </c>
      <c r="G59" s="104"/>
      <c r="H59" s="230">
        <v>1.155</v>
      </c>
      <c r="I59" s="231">
        <v>2.504</v>
      </c>
      <c r="J59" s="231">
        <v>2.205</v>
      </c>
      <c r="K59" s="105">
        <v>88.0591054313099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2200</v>
      </c>
      <c r="D61" s="94">
        <v>1850</v>
      </c>
      <c r="E61" s="94">
        <v>2300</v>
      </c>
      <c r="F61" s="95"/>
      <c r="G61" s="95"/>
      <c r="H61" s="229">
        <v>29.9</v>
      </c>
      <c r="I61" s="229">
        <v>27.75</v>
      </c>
      <c r="J61" s="229">
        <v>34.5</v>
      </c>
      <c r="K61" s="96"/>
    </row>
    <row r="62" spans="1:11" s="97" customFormat="1" ht="11.25" customHeight="1">
      <c r="A62" s="99" t="s">
        <v>48</v>
      </c>
      <c r="B62" s="93"/>
      <c r="C62" s="94">
        <v>1075</v>
      </c>
      <c r="D62" s="94">
        <v>1045</v>
      </c>
      <c r="E62" s="94">
        <v>1045</v>
      </c>
      <c r="F62" s="95"/>
      <c r="G62" s="95"/>
      <c r="H62" s="229">
        <v>13.311</v>
      </c>
      <c r="I62" s="229">
        <v>14.991</v>
      </c>
      <c r="J62" s="229">
        <v>15.134</v>
      </c>
      <c r="K62" s="96"/>
    </row>
    <row r="63" spans="1:11" s="97" customFormat="1" ht="11.25" customHeight="1">
      <c r="A63" s="99" t="s">
        <v>49</v>
      </c>
      <c r="B63" s="93"/>
      <c r="C63" s="94">
        <v>1036</v>
      </c>
      <c r="D63" s="94">
        <v>1022</v>
      </c>
      <c r="E63" s="94">
        <v>1022</v>
      </c>
      <c r="F63" s="95"/>
      <c r="G63" s="95"/>
      <c r="H63" s="229">
        <v>15.282</v>
      </c>
      <c r="I63" s="229">
        <v>17.321</v>
      </c>
      <c r="J63" s="229">
        <v>17.321</v>
      </c>
      <c r="K63" s="96"/>
    </row>
    <row r="64" spans="1:11" s="106" customFormat="1" ht="11.25" customHeight="1">
      <c r="A64" s="100" t="s">
        <v>50</v>
      </c>
      <c r="B64" s="101"/>
      <c r="C64" s="102">
        <v>4311</v>
      </c>
      <c r="D64" s="102">
        <v>3917</v>
      </c>
      <c r="E64" s="102">
        <v>4367</v>
      </c>
      <c r="F64" s="103">
        <v>111.48838396732194</v>
      </c>
      <c r="G64" s="104"/>
      <c r="H64" s="230">
        <v>58.492999999999995</v>
      </c>
      <c r="I64" s="231">
        <v>60.062</v>
      </c>
      <c r="J64" s="231">
        <v>66.955</v>
      </c>
      <c r="K64" s="105">
        <v>111.47647430987979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7047</v>
      </c>
      <c r="D66" s="102">
        <v>6518</v>
      </c>
      <c r="E66" s="102">
        <v>6909</v>
      </c>
      <c r="F66" s="103">
        <v>105.998772629641</v>
      </c>
      <c r="G66" s="104"/>
      <c r="H66" s="230">
        <v>85.996</v>
      </c>
      <c r="I66" s="231">
        <v>88.5</v>
      </c>
      <c r="J66" s="231">
        <v>89.821</v>
      </c>
      <c r="K66" s="105">
        <v>101.49265536723165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250</v>
      </c>
      <c r="D72" s="94">
        <v>310</v>
      </c>
      <c r="E72" s="94">
        <v>310</v>
      </c>
      <c r="F72" s="95"/>
      <c r="G72" s="95"/>
      <c r="H72" s="229">
        <v>2.75</v>
      </c>
      <c r="I72" s="229">
        <v>3.615</v>
      </c>
      <c r="J72" s="229">
        <v>3.615</v>
      </c>
      <c r="K72" s="96"/>
    </row>
    <row r="73" spans="1:11" s="97" customFormat="1" ht="11.25" customHeight="1">
      <c r="A73" s="99" t="s">
        <v>56</v>
      </c>
      <c r="B73" s="93"/>
      <c r="C73" s="94">
        <v>190</v>
      </c>
      <c r="D73" s="94">
        <v>190</v>
      </c>
      <c r="E73" s="94">
        <v>190</v>
      </c>
      <c r="F73" s="95"/>
      <c r="G73" s="95"/>
      <c r="H73" s="229">
        <v>3.158</v>
      </c>
      <c r="I73" s="229">
        <v>3.158</v>
      </c>
      <c r="J73" s="229">
        <v>3.045</v>
      </c>
      <c r="K73" s="96"/>
    </row>
    <row r="74" spans="1:11" s="97" customFormat="1" ht="11.25" customHeight="1">
      <c r="A74" s="99" t="s">
        <v>57</v>
      </c>
      <c r="B74" s="93"/>
      <c r="C74" s="94">
        <v>22</v>
      </c>
      <c r="D74" s="94">
        <v>21</v>
      </c>
      <c r="E74" s="94">
        <v>21</v>
      </c>
      <c r="F74" s="95"/>
      <c r="G74" s="95"/>
      <c r="H74" s="229">
        <v>0.291</v>
      </c>
      <c r="I74" s="229">
        <v>0.279</v>
      </c>
      <c r="J74" s="229">
        <v>0.279</v>
      </c>
      <c r="K74" s="96"/>
    </row>
    <row r="75" spans="1:11" s="97" customFormat="1" ht="11.25" customHeight="1">
      <c r="A75" s="99" t="s">
        <v>58</v>
      </c>
      <c r="B75" s="93"/>
      <c r="C75" s="94">
        <v>727</v>
      </c>
      <c r="D75" s="94">
        <v>727</v>
      </c>
      <c r="E75" s="94">
        <v>727</v>
      </c>
      <c r="F75" s="95"/>
      <c r="G75" s="95"/>
      <c r="H75" s="229">
        <v>9.385</v>
      </c>
      <c r="I75" s="229">
        <v>9.385</v>
      </c>
      <c r="J75" s="229">
        <v>9.385</v>
      </c>
      <c r="K75" s="96"/>
    </row>
    <row r="76" spans="1:11" s="97" customFormat="1" ht="11.25" customHeight="1">
      <c r="A76" s="99" t="s">
        <v>59</v>
      </c>
      <c r="B76" s="93"/>
      <c r="C76" s="94">
        <v>7</v>
      </c>
      <c r="D76" s="94">
        <v>8</v>
      </c>
      <c r="E76" s="94">
        <v>9</v>
      </c>
      <c r="F76" s="95"/>
      <c r="G76" s="95"/>
      <c r="H76" s="229">
        <v>0.193</v>
      </c>
      <c r="I76" s="229">
        <v>0.22</v>
      </c>
      <c r="J76" s="229">
        <v>0.22</v>
      </c>
      <c r="K76" s="96"/>
    </row>
    <row r="77" spans="1:11" s="97" customFormat="1" ht="11.25" customHeight="1">
      <c r="A77" s="99" t="s">
        <v>60</v>
      </c>
      <c r="B77" s="93"/>
      <c r="C77" s="94">
        <v>39</v>
      </c>
      <c r="D77" s="94">
        <v>30</v>
      </c>
      <c r="E77" s="94">
        <v>30</v>
      </c>
      <c r="F77" s="95"/>
      <c r="G77" s="95"/>
      <c r="H77" s="229">
        <v>0.475</v>
      </c>
      <c r="I77" s="229">
        <v>0.4</v>
      </c>
      <c r="J77" s="229">
        <v>0.4</v>
      </c>
      <c r="K77" s="96"/>
    </row>
    <row r="78" spans="1:11" s="97" customFormat="1" ht="11.25" customHeight="1">
      <c r="A78" s="99" t="s">
        <v>61</v>
      </c>
      <c r="B78" s="93"/>
      <c r="C78" s="94">
        <v>275</v>
      </c>
      <c r="D78" s="94">
        <v>360</v>
      </c>
      <c r="E78" s="94">
        <v>360</v>
      </c>
      <c r="F78" s="95"/>
      <c r="G78" s="95"/>
      <c r="H78" s="229">
        <v>4.565</v>
      </c>
      <c r="I78" s="229">
        <v>6.336</v>
      </c>
      <c r="J78" s="229">
        <v>5.984</v>
      </c>
      <c r="K78" s="96"/>
    </row>
    <row r="79" spans="1:11" s="97" customFormat="1" ht="11.25" customHeight="1">
      <c r="A79" s="99" t="s">
        <v>62</v>
      </c>
      <c r="B79" s="93"/>
      <c r="C79" s="94">
        <v>120</v>
      </c>
      <c r="D79" s="94">
        <v>180</v>
      </c>
      <c r="E79" s="94">
        <v>180</v>
      </c>
      <c r="F79" s="95"/>
      <c r="G79" s="95"/>
      <c r="H79" s="229">
        <v>1.512</v>
      </c>
      <c r="I79" s="229">
        <v>1.44</v>
      </c>
      <c r="J79" s="229">
        <v>1.44</v>
      </c>
      <c r="K79" s="96"/>
    </row>
    <row r="80" spans="1:11" s="106" customFormat="1" ht="11.25" customHeight="1">
      <c r="A80" s="107" t="s">
        <v>63</v>
      </c>
      <c r="B80" s="101"/>
      <c r="C80" s="102">
        <v>1630</v>
      </c>
      <c r="D80" s="102">
        <v>1826</v>
      </c>
      <c r="E80" s="102">
        <v>1827</v>
      </c>
      <c r="F80" s="103">
        <v>100.05476451259584</v>
      </c>
      <c r="G80" s="104"/>
      <c r="H80" s="230">
        <v>22.329</v>
      </c>
      <c r="I80" s="231">
        <v>24.832999999999995</v>
      </c>
      <c r="J80" s="231">
        <v>24.368</v>
      </c>
      <c r="K80" s="105">
        <v>98.12749164418315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2</v>
      </c>
      <c r="D82" s="94">
        <v>2</v>
      </c>
      <c r="E82" s="94">
        <v>2</v>
      </c>
      <c r="F82" s="95"/>
      <c r="G82" s="95"/>
      <c r="H82" s="229">
        <v>0.03</v>
      </c>
      <c r="I82" s="229">
        <v>0.028</v>
      </c>
      <c r="J82" s="229">
        <v>0.028</v>
      </c>
      <c r="K82" s="96"/>
    </row>
    <row r="83" spans="1:11" s="97" customFormat="1" ht="11.25" customHeight="1">
      <c r="A83" s="99" t="s">
        <v>65</v>
      </c>
      <c r="B83" s="93"/>
      <c r="C83" s="94">
        <v>9</v>
      </c>
      <c r="D83" s="94">
        <v>9</v>
      </c>
      <c r="E83" s="94">
        <v>9</v>
      </c>
      <c r="F83" s="95"/>
      <c r="G83" s="95"/>
      <c r="H83" s="229">
        <v>0.023</v>
      </c>
      <c r="I83" s="229">
        <v>0.022</v>
      </c>
      <c r="J83" s="229">
        <v>0.022</v>
      </c>
      <c r="K83" s="96"/>
    </row>
    <row r="84" spans="1:11" s="106" customFormat="1" ht="11.25" customHeight="1">
      <c r="A84" s="100" t="s">
        <v>66</v>
      </c>
      <c r="B84" s="101"/>
      <c r="C84" s="102">
        <v>11</v>
      </c>
      <c r="D84" s="102">
        <v>11</v>
      </c>
      <c r="E84" s="102">
        <v>11</v>
      </c>
      <c r="F84" s="103">
        <v>100</v>
      </c>
      <c r="G84" s="104"/>
      <c r="H84" s="230">
        <v>0.053</v>
      </c>
      <c r="I84" s="231">
        <v>0.05</v>
      </c>
      <c r="J84" s="231">
        <v>0.05</v>
      </c>
      <c r="K84" s="105">
        <v>100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15235</v>
      </c>
      <c r="D87" s="117">
        <v>14909</v>
      </c>
      <c r="E87" s="117">
        <v>15684</v>
      </c>
      <c r="F87" s="118">
        <f>IF(D87&gt;0,100*E87/D87,0)</f>
        <v>105.19820242806358</v>
      </c>
      <c r="G87" s="104"/>
      <c r="H87" s="234">
        <v>195.56099999999998</v>
      </c>
      <c r="I87" s="235">
        <v>206.48100000000002</v>
      </c>
      <c r="J87" s="235">
        <v>208.846</v>
      </c>
      <c r="K87" s="118">
        <f>IF(I87&gt;0,100*J87/I87,0)</f>
        <v>101.14538383676947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SheetLayoutView="100" zoomScalePageLayoutView="0" workbookViewId="0" topLeftCell="A1">
      <selection activeCell="A49" sqref="A4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92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2019</v>
      </c>
      <c r="D6" s="80">
        <f>E6-1</f>
        <v>2020</v>
      </c>
      <c r="E6" s="80">
        <v>2021</v>
      </c>
      <c r="F6" s="81">
        <f>E6</f>
        <v>2021</v>
      </c>
      <c r="G6" s="82"/>
      <c r="H6" s="79">
        <f>J6-2</f>
        <v>2019</v>
      </c>
      <c r="I6" s="80">
        <f>J6-1</f>
        <v>2020</v>
      </c>
      <c r="J6" s="80">
        <v>2021</v>
      </c>
      <c r="K6" s="81">
        <f>J6</f>
        <v>2021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2020=100</v>
      </c>
      <c r="G7" s="87"/>
      <c r="H7" s="84" t="s">
        <v>6</v>
      </c>
      <c r="I7" s="85" t="s">
        <v>6</v>
      </c>
      <c r="J7" s="85"/>
      <c r="K7" s="86" t="str">
        <f>CONCATENATE(I6,"=100")</f>
        <v>2020=100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/>
      <c r="I24" s="231"/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38</v>
      </c>
      <c r="D26" s="102">
        <v>35</v>
      </c>
      <c r="E26" s="102">
        <v>35</v>
      </c>
      <c r="F26" s="103">
        <v>100</v>
      </c>
      <c r="G26" s="104"/>
      <c r="H26" s="230">
        <v>1.357</v>
      </c>
      <c r="I26" s="231">
        <v>1.2</v>
      </c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>
        <v>12</v>
      </c>
      <c r="D30" s="94">
        <v>11</v>
      </c>
      <c r="E30" s="94">
        <v>12</v>
      </c>
      <c r="F30" s="95"/>
      <c r="G30" s="95"/>
      <c r="H30" s="229">
        <v>0.549</v>
      </c>
      <c r="I30" s="229">
        <v>0.605</v>
      </c>
      <c r="J30" s="229"/>
      <c r="K30" s="96"/>
    </row>
    <row r="31" spans="1:11" s="106" customFormat="1" ht="11.25" customHeight="1">
      <c r="A31" s="107" t="s">
        <v>23</v>
      </c>
      <c r="B31" s="101"/>
      <c r="C31" s="102">
        <v>12</v>
      </c>
      <c r="D31" s="102">
        <v>11</v>
      </c>
      <c r="E31" s="102">
        <v>12</v>
      </c>
      <c r="F31" s="103">
        <v>109.0909090909091</v>
      </c>
      <c r="G31" s="104"/>
      <c r="H31" s="230">
        <v>0.549</v>
      </c>
      <c r="I31" s="231">
        <v>0.605</v>
      </c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127</v>
      </c>
      <c r="D33" s="94">
        <v>120</v>
      </c>
      <c r="E33" s="94">
        <v>120</v>
      </c>
      <c r="F33" s="95"/>
      <c r="G33" s="95"/>
      <c r="H33" s="229">
        <v>4.07</v>
      </c>
      <c r="I33" s="229">
        <v>2.4</v>
      </c>
      <c r="J33" s="229"/>
      <c r="K33" s="96"/>
    </row>
    <row r="34" spans="1:11" s="97" customFormat="1" ht="11.25" customHeight="1">
      <c r="A34" s="99" t="s">
        <v>25</v>
      </c>
      <c r="B34" s="93"/>
      <c r="C34" s="94">
        <v>15</v>
      </c>
      <c r="D34" s="94">
        <v>15</v>
      </c>
      <c r="E34" s="94"/>
      <c r="F34" s="95"/>
      <c r="G34" s="95"/>
      <c r="H34" s="229">
        <v>0.535</v>
      </c>
      <c r="I34" s="229">
        <v>0.535</v>
      </c>
      <c r="J34" s="229"/>
      <c r="K34" s="96"/>
    </row>
    <row r="35" spans="1:11" s="97" customFormat="1" ht="11.25" customHeight="1">
      <c r="A35" s="99" t="s">
        <v>26</v>
      </c>
      <c r="B35" s="93"/>
      <c r="C35" s="94">
        <v>19</v>
      </c>
      <c r="D35" s="94">
        <v>20</v>
      </c>
      <c r="E35" s="94"/>
      <c r="F35" s="95"/>
      <c r="G35" s="95"/>
      <c r="H35" s="229">
        <v>0.696</v>
      </c>
      <c r="I35" s="229">
        <v>0.8</v>
      </c>
      <c r="J35" s="229"/>
      <c r="K35" s="96"/>
    </row>
    <row r="36" spans="1:11" s="97" customFormat="1" ht="11.25" customHeight="1">
      <c r="A36" s="99" t="s">
        <v>27</v>
      </c>
      <c r="B36" s="93"/>
      <c r="C36" s="94">
        <v>207</v>
      </c>
      <c r="D36" s="94">
        <v>207</v>
      </c>
      <c r="E36" s="94"/>
      <c r="F36" s="95"/>
      <c r="G36" s="95"/>
      <c r="H36" s="229">
        <v>5.955</v>
      </c>
      <c r="I36" s="229">
        <v>5.9</v>
      </c>
      <c r="J36" s="229"/>
      <c r="K36" s="96"/>
    </row>
    <row r="37" spans="1:11" s="106" customFormat="1" ht="11.25" customHeight="1">
      <c r="A37" s="100" t="s">
        <v>28</v>
      </c>
      <c r="B37" s="101"/>
      <c r="C37" s="102">
        <v>368</v>
      </c>
      <c r="D37" s="102">
        <v>362</v>
      </c>
      <c r="E37" s="102">
        <v>120</v>
      </c>
      <c r="F37" s="103">
        <v>33.149171270718234</v>
      </c>
      <c r="G37" s="104"/>
      <c r="H37" s="230">
        <v>11.256</v>
      </c>
      <c r="I37" s="231">
        <v>9.635000000000002</v>
      </c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15</v>
      </c>
      <c r="D39" s="102">
        <v>15</v>
      </c>
      <c r="E39" s="102">
        <v>14</v>
      </c>
      <c r="F39" s="103">
        <v>93.33333333333333</v>
      </c>
      <c r="G39" s="104"/>
      <c r="H39" s="230">
        <v>0.533</v>
      </c>
      <c r="I39" s="231">
        <v>0.51</v>
      </c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>
        <v>6</v>
      </c>
      <c r="D43" s="94">
        <v>3</v>
      </c>
      <c r="E43" s="94">
        <v>3</v>
      </c>
      <c r="F43" s="95"/>
      <c r="G43" s="95"/>
      <c r="H43" s="229">
        <v>0.108</v>
      </c>
      <c r="I43" s="229">
        <v>0.051</v>
      </c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>
        <v>1</v>
      </c>
      <c r="D45" s="94">
        <v>1</v>
      </c>
      <c r="E45" s="94">
        <v>1</v>
      </c>
      <c r="F45" s="95"/>
      <c r="G45" s="95"/>
      <c r="H45" s="229">
        <v>0.026</v>
      </c>
      <c r="I45" s="229">
        <v>0.026</v>
      </c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>
        <v>7</v>
      </c>
      <c r="D50" s="102">
        <v>4</v>
      </c>
      <c r="E50" s="102">
        <v>4</v>
      </c>
      <c r="F50" s="103">
        <v>100</v>
      </c>
      <c r="G50" s="104"/>
      <c r="H50" s="230">
        <v>0.134</v>
      </c>
      <c r="I50" s="231">
        <v>0.077</v>
      </c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100</v>
      </c>
      <c r="D54" s="94">
        <v>120</v>
      </c>
      <c r="E54" s="94">
        <v>150</v>
      </c>
      <c r="F54" s="95"/>
      <c r="G54" s="95"/>
      <c r="H54" s="229">
        <v>5</v>
      </c>
      <c r="I54" s="229">
        <v>6</v>
      </c>
      <c r="J54" s="229"/>
      <c r="K54" s="96"/>
    </row>
    <row r="55" spans="1:11" s="97" customFormat="1" ht="11.25" customHeight="1">
      <c r="A55" s="99" t="s">
        <v>42</v>
      </c>
      <c r="B55" s="93"/>
      <c r="C55" s="94">
        <v>316</v>
      </c>
      <c r="D55" s="94">
        <v>170</v>
      </c>
      <c r="E55" s="94">
        <v>170</v>
      </c>
      <c r="F55" s="95"/>
      <c r="G55" s="95"/>
      <c r="H55" s="229">
        <v>15</v>
      </c>
      <c r="I55" s="229">
        <v>8.5</v>
      </c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>
        <v>40</v>
      </c>
      <c r="D58" s="94">
        <v>34</v>
      </c>
      <c r="E58" s="94">
        <v>21</v>
      </c>
      <c r="F58" s="95"/>
      <c r="G58" s="95"/>
      <c r="H58" s="229">
        <v>1.52</v>
      </c>
      <c r="I58" s="229">
        <v>1.445</v>
      </c>
      <c r="J58" s="229"/>
      <c r="K58" s="96"/>
    </row>
    <row r="59" spans="1:11" s="106" customFormat="1" ht="11.25" customHeight="1">
      <c r="A59" s="100" t="s">
        <v>46</v>
      </c>
      <c r="B59" s="101"/>
      <c r="C59" s="102">
        <v>456</v>
      </c>
      <c r="D59" s="102">
        <v>324</v>
      </c>
      <c r="E59" s="102">
        <v>341</v>
      </c>
      <c r="F59" s="103">
        <v>105.24691358024691</v>
      </c>
      <c r="G59" s="104"/>
      <c r="H59" s="230">
        <v>21.52</v>
      </c>
      <c r="I59" s="231">
        <v>15.945</v>
      </c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149</v>
      </c>
      <c r="D61" s="94">
        <v>150</v>
      </c>
      <c r="E61" s="94">
        <v>150</v>
      </c>
      <c r="F61" s="95"/>
      <c r="G61" s="95"/>
      <c r="H61" s="229">
        <v>5.215</v>
      </c>
      <c r="I61" s="229">
        <v>4.725</v>
      </c>
      <c r="J61" s="229"/>
      <c r="K61" s="96"/>
    </row>
    <row r="62" spans="1:11" s="97" customFormat="1" ht="11.25" customHeight="1">
      <c r="A62" s="99" t="s">
        <v>48</v>
      </c>
      <c r="B62" s="93"/>
      <c r="C62" s="94">
        <v>174</v>
      </c>
      <c r="D62" s="94">
        <v>174</v>
      </c>
      <c r="E62" s="94">
        <v>150</v>
      </c>
      <c r="F62" s="95"/>
      <c r="G62" s="95"/>
      <c r="H62" s="229">
        <v>3.68</v>
      </c>
      <c r="I62" s="229">
        <v>3.681</v>
      </c>
      <c r="J62" s="229"/>
      <c r="K62" s="96"/>
    </row>
    <row r="63" spans="1:11" s="97" customFormat="1" ht="11.25" customHeight="1">
      <c r="A63" s="99" t="s">
        <v>49</v>
      </c>
      <c r="B63" s="93"/>
      <c r="C63" s="94">
        <v>1139</v>
      </c>
      <c r="D63" s="94">
        <v>1171</v>
      </c>
      <c r="E63" s="94">
        <v>1171</v>
      </c>
      <c r="F63" s="95"/>
      <c r="G63" s="95"/>
      <c r="H63" s="229">
        <v>68.34</v>
      </c>
      <c r="I63" s="229">
        <v>42.24</v>
      </c>
      <c r="J63" s="229"/>
      <c r="K63" s="96"/>
    </row>
    <row r="64" spans="1:11" s="106" customFormat="1" ht="11.25" customHeight="1">
      <c r="A64" s="100" t="s">
        <v>50</v>
      </c>
      <c r="B64" s="101"/>
      <c r="C64" s="102">
        <v>1462</v>
      </c>
      <c r="D64" s="102">
        <v>1495</v>
      </c>
      <c r="E64" s="102">
        <v>1471</v>
      </c>
      <c r="F64" s="103">
        <v>98.39464882943143</v>
      </c>
      <c r="G64" s="104"/>
      <c r="H64" s="230">
        <v>77.235</v>
      </c>
      <c r="I64" s="231">
        <v>50.646</v>
      </c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564</v>
      </c>
      <c r="D66" s="102">
        <v>560</v>
      </c>
      <c r="E66" s="102">
        <v>580</v>
      </c>
      <c r="F66" s="103">
        <v>103.57142857142857</v>
      </c>
      <c r="G66" s="104"/>
      <c r="H66" s="230">
        <v>24.534</v>
      </c>
      <c r="I66" s="231">
        <v>22.344</v>
      </c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15</v>
      </c>
      <c r="D72" s="94">
        <v>13</v>
      </c>
      <c r="E72" s="94">
        <v>13</v>
      </c>
      <c r="F72" s="95"/>
      <c r="G72" s="95"/>
      <c r="H72" s="229">
        <v>0.27</v>
      </c>
      <c r="I72" s="229">
        <v>0.23</v>
      </c>
      <c r="J72" s="229"/>
      <c r="K72" s="96"/>
    </row>
    <row r="73" spans="1:11" s="97" customFormat="1" ht="11.25" customHeight="1">
      <c r="A73" s="99" t="s">
        <v>56</v>
      </c>
      <c r="B73" s="93"/>
      <c r="C73" s="94">
        <v>75</v>
      </c>
      <c r="D73" s="94">
        <v>80</v>
      </c>
      <c r="E73" s="94">
        <v>80</v>
      </c>
      <c r="F73" s="95"/>
      <c r="G73" s="95"/>
      <c r="H73" s="229">
        <v>1.973</v>
      </c>
      <c r="I73" s="229">
        <v>2.071</v>
      </c>
      <c r="J73" s="229"/>
      <c r="K73" s="96"/>
    </row>
    <row r="74" spans="1:11" s="97" customFormat="1" ht="11.25" customHeight="1">
      <c r="A74" s="99" t="s">
        <v>57</v>
      </c>
      <c r="B74" s="93"/>
      <c r="C74" s="94">
        <v>268</v>
      </c>
      <c r="D74" s="94">
        <v>410</v>
      </c>
      <c r="E74" s="94">
        <v>350</v>
      </c>
      <c r="F74" s="95"/>
      <c r="G74" s="95"/>
      <c r="H74" s="229">
        <v>18.183</v>
      </c>
      <c r="I74" s="229">
        <v>14.35</v>
      </c>
      <c r="J74" s="229"/>
      <c r="K74" s="96"/>
    </row>
    <row r="75" spans="1:11" s="97" customFormat="1" ht="11.25" customHeight="1">
      <c r="A75" s="99" t="s">
        <v>58</v>
      </c>
      <c r="B75" s="93"/>
      <c r="C75" s="94">
        <v>43</v>
      </c>
      <c r="D75" s="94">
        <v>70</v>
      </c>
      <c r="E75" s="94">
        <v>70</v>
      </c>
      <c r="F75" s="95"/>
      <c r="G75" s="95"/>
      <c r="H75" s="229">
        <v>1.971</v>
      </c>
      <c r="I75" s="229">
        <v>2.844</v>
      </c>
      <c r="J75" s="229"/>
      <c r="K75" s="96"/>
    </row>
    <row r="76" spans="1:11" s="97" customFormat="1" ht="11.25" customHeight="1">
      <c r="A76" s="99" t="s">
        <v>59</v>
      </c>
      <c r="B76" s="93"/>
      <c r="C76" s="94">
        <v>55</v>
      </c>
      <c r="D76" s="94">
        <v>55</v>
      </c>
      <c r="E76" s="94">
        <v>55</v>
      </c>
      <c r="F76" s="95"/>
      <c r="G76" s="95"/>
      <c r="H76" s="229">
        <v>1.652</v>
      </c>
      <c r="I76" s="229">
        <v>1.6</v>
      </c>
      <c r="J76" s="229"/>
      <c r="K76" s="96"/>
    </row>
    <row r="77" spans="1:11" s="97" customFormat="1" ht="11.25" customHeight="1">
      <c r="A77" s="99" t="s">
        <v>60</v>
      </c>
      <c r="B77" s="93"/>
      <c r="C77" s="94">
        <v>125</v>
      </c>
      <c r="D77" s="94">
        <v>138</v>
      </c>
      <c r="E77" s="94">
        <v>138</v>
      </c>
      <c r="F77" s="95"/>
      <c r="G77" s="95"/>
      <c r="H77" s="229">
        <v>4.982</v>
      </c>
      <c r="I77" s="229">
        <v>5.397</v>
      </c>
      <c r="J77" s="229"/>
      <c r="K77" s="96"/>
    </row>
    <row r="78" spans="1:11" s="97" customFormat="1" ht="11.25" customHeight="1">
      <c r="A78" s="99" t="s">
        <v>61</v>
      </c>
      <c r="B78" s="93"/>
      <c r="C78" s="94">
        <v>193</v>
      </c>
      <c r="D78" s="94">
        <v>190</v>
      </c>
      <c r="E78" s="94"/>
      <c r="F78" s="95"/>
      <c r="G78" s="95"/>
      <c r="H78" s="229">
        <v>9.245</v>
      </c>
      <c r="I78" s="229">
        <v>9.03</v>
      </c>
      <c r="J78" s="229"/>
      <c r="K78" s="96"/>
    </row>
    <row r="79" spans="1:11" s="97" customFormat="1" ht="11.25" customHeight="1">
      <c r="A79" s="99" t="s">
        <v>62</v>
      </c>
      <c r="B79" s="93"/>
      <c r="C79" s="94">
        <v>850</v>
      </c>
      <c r="D79" s="94">
        <v>800</v>
      </c>
      <c r="E79" s="94">
        <v>1200</v>
      </c>
      <c r="F79" s="95"/>
      <c r="G79" s="95"/>
      <c r="H79" s="229">
        <v>45.85</v>
      </c>
      <c r="I79" s="229">
        <v>44</v>
      </c>
      <c r="J79" s="229"/>
      <c r="K79" s="96"/>
    </row>
    <row r="80" spans="1:11" s="106" customFormat="1" ht="11.25" customHeight="1">
      <c r="A80" s="107" t="s">
        <v>63</v>
      </c>
      <c r="B80" s="101"/>
      <c r="C80" s="102">
        <v>1624</v>
      </c>
      <c r="D80" s="102">
        <v>1756</v>
      </c>
      <c r="E80" s="102">
        <v>1906</v>
      </c>
      <c r="F80" s="103">
        <v>108.54214123006834</v>
      </c>
      <c r="G80" s="104"/>
      <c r="H80" s="230">
        <v>84.126</v>
      </c>
      <c r="I80" s="231">
        <v>79.522</v>
      </c>
      <c r="J80" s="23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4546</v>
      </c>
      <c r="D87" s="117">
        <v>4562</v>
      </c>
      <c r="E87" s="117">
        <v>4483</v>
      </c>
      <c r="F87" s="118">
        <f>IF(D87&gt;0,100*E87/D87,0)</f>
        <v>98.2683033757124</v>
      </c>
      <c r="G87" s="104"/>
      <c r="H87" s="234">
        <v>221.244</v>
      </c>
      <c r="I87" s="235">
        <v>180.48399999999998</v>
      </c>
      <c r="J87" s="235">
        <v>0</v>
      </c>
      <c r="K87" s="118">
        <f>IF(I87&gt;0,100*J87/I87,0)</f>
        <v>0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93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10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>
        <v>20</v>
      </c>
      <c r="D20" s="94">
        <v>20</v>
      </c>
      <c r="E20" s="94">
        <v>20</v>
      </c>
      <c r="F20" s="95"/>
      <c r="G20" s="95"/>
      <c r="H20" s="229">
        <v>0.34</v>
      </c>
      <c r="I20" s="229">
        <v>0.396</v>
      </c>
      <c r="J20" s="229">
        <v>0.36</v>
      </c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>
        <v>20</v>
      </c>
      <c r="D22" s="102">
        <v>20</v>
      </c>
      <c r="E22" s="102">
        <v>20</v>
      </c>
      <c r="F22" s="103">
        <v>100</v>
      </c>
      <c r="G22" s="104"/>
      <c r="H22" s="230">
        <v>0.34</v>
      </c>
      <c r="I22" s="231">
        <v>0.396</v>
      </c>
      <c r="J22" s="231">
        <v>0.36</v>
      </c>
      <c r="K22" s="105">
        <v>90.9090909090909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335</v>
      </c>
      <c r="D24" s="102">
        <v>329</v>
      </c>
      <c r="E24" s="102">
        <v>350</v>
      </c>
      <c r="F24" s="103">
        <v>106.38297872340425</v>
      </c>
      <c r="G24" s="104"/>
      <c r="H24" s="230">
        <v>19.515</v>
      </c>
      <c r="I24" s="231">
        <v>23.81</v>
      </c>
      <c r="J24" s="231">
        <v>22.75</v>
      </c>
      <c r="K24" s="105">
        <v>95.54808903821925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20</v>
      </c>
      <c r="D26" s="102">
        <v>20</v>
      </c>
      <c r="E26" s="102">
        <v>20</v>
      </c>
      <c r="F26" s="103">
        <v>100</v>
      </c>
      <c r="G26" s="104"/>
      <c r="H26" s="230">
        <v>1.28</v>
      </c>
      <c r="I26" s="231">
        <v>1.203</v>
      </c>
      <c r="J26" s="231">
        <v>1.2</v>
      </c>
      <c r="K26" s="105">
        <v>99.7506234413965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>
        <v>900</v>
      </c>
      <c r="D30" s="94">
        <v>880</v>
      </c>
      <c r="E30" s="94">
        <v>1155</v>
      </c>
      <c r="F30" s="95"/>
      <c r="G30" s="95"/>
      <c r="H30" s="229">
        <v>59.4</v>
      </c>
      <c r="I30" s="229">
        <v>40.282</v>
      </c>
      <c r="J30" s="229">
        <v>52.87</v>
      </c>
      <c r="K30" s="96"/>
    </row>
    <row r="31" spans="1:11" s="106" customFormat="1" ht="11.25" customHeight="1">
      <c r="A31" s="107" t="s">
        <v>23</v>
      </c>
      <c r="B31" s="101"/>
      <c r="C31" s="102">
        <v>900</v>
      </c>
      <c r="D31" s="102">
        <v>880</v>
      </c>
      <c r="E31" s="102">
        <v>1155</v>
      </c>
      <c r="F31" s="103">
        <v>131.25</v>
      </c>
      <c r="G31" s="104"/>
      <c r="H31" s="230">
        <v>59.4</v>
      </c>
      <c r="I31" s="231">
        <v>40.282</v>
      </c>
      <c r="J31" s="231">
        <v>52.87</v>
      </c>
      <c r="K31" s="105">
        <v>131.2496896877017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29</v>
      </c>
      <c r="D33" s="94">
        <v>31</v>
      </c>
      <c r="E33" s="94">
        <v>30</v>
      </c>
      <c r="F33" s="95"/>
      <c r="G33" s="95"/>
      <c r="H33" s="229">
        <v>0.873</v>
      </c>
      <c r="I33" s="229">
        <v>0.933</v>
      </c>
      <c r="J33" s="229">
        <v>0.7</v>
      </c>
      <c r="K33" s="96"/>
    </row>
    <row r="34" spans="1:11" s="97" customFormat="1" ht="11.25" customHeight="1">
      <c r="A34" s="99" t="s">
        <v>25</v>
      </c>
      <c r="B34" s="93"/>
      <c r="C34" s="94">
        <v>110</v>
      </c>
      <c r="D34" s="94">
        <v>112</v>
      </c>
      <c r="E34" s="94">
        <v>112</v>
      </c>
      <c r="F34" s="95"/>
      <c r="G34" s="95"/>
      <c r="H34" s="229">
        <v>3.846</v>
      </c>
      <c r="I34" s="229">
        <v>4.116</v>
      </c>
      <c r="J34" s="229">
        <v>4.116</v>
      </c>
      <c r="K34" s="96"/>
    </row>
    <row r="35" spans="1:11" s="97" customFormat="1" ht="11.25" customHeight="1">
      <c r="A35" s="99" t="s">
        <v>26</v>
      </c>
      <c r="B35" s="93"/>
      <c r="C35" s="94">
        <v>58</v>
      </c>
      <c r="D35" s="94">
        <v>56</v>
      </c>
      <c r="E35" s="94">
        <v>60</v>
      </c>
      <c r="F35" s="95"/>
      <c r="G35" s="95"/>
      <c r="H35" s="229">
        <v>2.371</v>
      </c>
      <c r="I35" s="229">
        <v>2.089</v>
      </c>
      <c r="J35" s="229">
        <v>2.5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/>
      <c r="I36" s="229"/>
      <c r="J36" s="229"/>
      <c r="K36" s="96"/>
    </row>
    <row r="37" spans="1:11" s="106" customFormat="1" ht="11.25" customHeight="1">
      <c r="A37" s="100" t="s">
        <v>28</v>
      </c>
      <c r="B37" s="101"/>
      <c r="C37" s="102">
        <v>197</v>
      </c>
      <c r="D37" s="102">
        <v>199</v>
      </c>
      <c r="E37" s="102">
        <v>202</v>
      </c>
      <c r="F37" s="103">
        <v>101.50753768844221</v>
      </c>
      <c r="G37" s="104"/>
      <c r="H37" s="230">
        <v>7.09</v>
      </c>
      <c r="I37" s="231">
        <v>7.138</v>
      </c>
      <c r="J37" s="231">
        <v>7.316</v>
      </c>
      <c r="K37" s="105">
        <v>102.4936957130849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70</v>
      </c>
      <c r="D39" s="102">
        <v>78</v>
      </c>
      <c r="E39" s="102">
        <v>75</v>
      </c>
      <c r="F39" s="103">
        <v>96.15384615384616</v>
      </c>
      <c r="G39" s="104"/>
      <c r="H39" s="230">
        <v>2.412</v>
      </c>
      <c r="I39" s="231">
        <v>2.713</v>
      </c>
      <c r="J39" s="231">
        <v>2.6</v>
      </c>
      <c r="K39" s="105">
        <v>95.83486914854404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>
        <v>147</v>
      </c>
      <c r="D41" s="94">
        <v>145</v>
      </c>
      <c r="E41" s="94">
        <v>130</v>
      </c>
      <c r="F41" s="95"/>
      <c r="G41" s="95"/>
      <c r="H41" s="229">
        <v>10.305</v>
      </c>
      <c r="I41" s="229">
        <v>8.001</v>
      </c>
      <c r="J41" s="229">
        <v>9.75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>
        <v>32</v>
      </c>
      <c r="D43" s="94">
        <v>45</v>
      </c>
      <c r="E43" s="94">
        <v>24</v>
      </c>
      <c r="F43" s="95"/>
      <c r="G43" s="95"/>
      <c r="H43" s="229">
        <v>1.44</v>
      </c>
      <c r="I43" s="229">
        <v>2.07</v>
      </c>
      <c r="J43" s="229">
        <v>1.008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>
        <v>20</v>
      </c>
      <c r="D45" s="94">
        <v>30</v>
      </c>
      <c r="E45" s="94">
        <v>25</v>
      </c>
      <c r="F45" s="95"/>
      <c r="G45" s="95"/>
      <c r="H45" s="229">
        <v>0.6</v>
      </c>
      <c r="I45" s="229">
        <v>0.81</v>
      </c>
      <c r="J45" s="229">
        <v>0.675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>
        <v>495</v>
      </c>
      <c r="D48" s="94">
        <v>517</v>
      </c>
      <c r="E48" s="94">
        <v>459</v>
      </c>
      <c r="F48" s="95"/>
      <c r="G48" s="95"/>
      <c r="H48" s="229">
        <v>17.325</v>
      </c>
      <c r="I48" s="229">
        <v>25.85</v>
      </c>
      <c r="J48" s="229">
        <v>22.95</v>
      </c>
      <c r="K48" s="96"/>
    </row>
    <row r="49" spans="1:11" s="97" customFormat="1" ht="11.25" customHeight="1">
      <c r="A49" s="99" t="s">
        <v>38</v>
      </c>
      <c r="B49" s="93"/>
      <c r="C49" s="94">
        <v>177</v>
      </c>
      <c r="D49" s="94">
        <v>131</v>
      </c>
      <c r="E49" s="94">
        <v>124</v>
      </c>
      <c r="F49" s="95"/>
      <c r="G49" s="95"/>
      <c r="H49" s="229">
        <v>7.08</v>
      </c>
      <c r="I49" s="229">
        <v>8.515</v>
      </c>
      <c r="J49" s="229">
        <v>6.82</v>
      </c>
      <c r="K49" s="96"/>
    </row>
    <row r="50" spans="1:11" s="106" customFormat="1" ht="11.25" customHeight="1">
      <c r="A50" s="107" t="s">
        <v>39</v>
      </c>
      <c r="B50" s="101"/>
      <c r="C50" s="102">
        <v>871</v>
      </c>
      <c r="D50" s="102">
        <v>868</v>
      </c>
      <c r="E50" s="102">
        <v>762</v>
      </c>
      <c r="F50" s="103">
        <v>87.78801843317973</v>
      </c>
      <c r="G50" s="104"/>
      <c r="H50" s="230">
        <v>36.75</v>
      </c>
      <c r="I50" s="231">
        <v>45.246</v>
      </c>
      <c r="J50" s="231">
        <v>41.202999999999996</v>
      </c>
      <c r="K50" s="105">
        <v>91.06440348318081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397</v>
      </c>
      <c r="D52" s="102">
        <v>1074</v>
      </c>
      <c r="E52" s="102">
        <v>1074</v>
      </c>
      <c r="F52" s="103">
        <v>100</v>
      </c>
      <c r="G52" s="104"/>
      <c r="H52" s="230">
        <v>16.142</v>
      </c>
      <c r="I52" s="231">
        <v>43.765</v>
      </c>
      <c r="J52" s="231">
        <v>43.765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4438</v>
      </c>
      <c r="D54" s="94">
        <v>4600</v>
      </c>
      <c r="E54" s="94">
        <v>4000</v>
      </c>
      <c r="F54" s="95"/>
      <c r="G54" s="95"/>
      <c r="H54" s="229">
        <v>332.85</v>
      </c>
      <c r="I54" s="229">
        <v>368</v>
      </c>
      <c r="J54" s="229">
        <v>294</v>
      </c>
      <c r="K54" s="96"/>
    </row>
    <row r="55" spans="1:11" s="97" customFormat="1" ht="11.25" customHeight="1">
      <c r="A55" s="99" t="s">
        <v>42</v>
      </c>
      <c r="B55" s="93"/>
      <c r="C55" s="94">
        <v>1675</v>
      </c>
      <c r="D55" s="94">
        <v>1898</v>
      </c>
      <c r="E55" s="94">
        <v>1780</v>
      </c>
      <c r="F55" s="95"/>
      <c r="G55" s="95"/>
      <c r="H55" s="229">
        <v>100.5</v>
      </c>
      <c r="I55" s="229">
        <v>138.36</v>
      </c>
      <c r="J55" s="229">
        <v>106.8</v>
      </c>
      <c r="K55" s="96"/>
    </row>
    <row r="56" spans="1:11" s="97" customFormat="1" ht="11.25" customHeight="1">
      <c r="A56" s="99" t="s">
        <v>43</v>
      </c>
      <c r="B56" s="93"/>
      <c r="C56" s="94">
        <v>1057</v>
      </c>
      <c r="D56" s="94">
        <v>1069</v>
      </c>
      <c r="E56" s="94">
        <v>1058</v>
      </c>
      <c r="F56" s="95"/>
      <c r="G56" s="95"/>
      <c r="H56" s="229">
        <v>63.941</v>
      </c>
      <c r="I56" s="229">
        <v>66.38</v>
      </c>
      <c r="J56" s="229">
        <v>68.87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>
        <v>32</v>
      </c>
      <c r="F57" s="95"/>
      <c r="G57" s="95"/>
      <c r="H57" s="229"/>
      <c r="I57" s="229"/>
      <c r="J57" s="229">
        <v>1.56</v>
      </c>
      <c r="K57" s="96"/>
    </row>
    <row r="58" spans="1:11" s="97" customFormat="1" ht="11.25" customHeight="1">
      <c r="A58" s="99" t="s">
        <v>45</v>
      </c>
      <c r="B58" s="93"/>
      <c r="C58" s="94">
        <v>677</v>
      </c>
      <c r="D58" s="94">
        <v>704</v>
      </c>
      <c r="E58" s="94">
        <v>528</v>
      </c>
      <c r="F58" s="95"/>
      <c r="G58" s="95"/>
      <c r="H58" s="229">
        <v>48.473</v>
      </c>
      <c r="I58" s="229">
        <v>50.026</v>
      </c>
      <c r="J58" s="229">
        <v>37.52</v>
      </c>
      <c r="K58" s="96"/>
    </row>
    <row r="59" spans="1:11" s="106" customFormat="1" ht="11.25" customHeight="1">
      <c r="A59" s="100" t="s">
        <v>46</v>
      </c>
      <c r="B59" s="101"/>
      <c r="C59" s="102">
        <v>7847</v>
      </c>
      <c r="D59" s="102">
        <v>8271</v>
      </c>
      <c r="E59" s="102">
        <v>7398</v>
      </c>
      <c r="F59" s="103">
        <v>89.44504896626768</v>
      </c>
      <c r="G59" s="104"/>
      <c r="H59" s="230">
        <v>545.764</v>
      </c>
      <c r="I59" s="231">
        <v>622.766</v>
      </c>
      <c r="J59" s="231">
        <v>508.75</v>
      </c>
      <c r="K59" s="105">
        <v>81.69199988438676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90</v>
      </c>
      <c r="D61" s="94">
        <v>81</v>
      </c>
      <c r="E61" s="94">
        <v>60</v>
      </c>
      <c r="F61" s="95"/>
      <c r="G61" s="95"/>
      <c r="H61" s="229">
        <v>3.15</v>
      </c>
      <c r="I61" s="229">
        <v>2.835</v>
      </c>
      <c r="J61" s="229">
        <v>2.1</v>
      </c>
      <c r="K61" s="96"/>
    </row>
    <row r="62" spans="1:11" s="97" customFormat="1" ht="11.25" customHeight="1">
      <c r="A62" s="99" t="s">
        <v>48</v>
      </c>
      <c r="B62" s="93"/>
      <c r="C62" s="94">
        <v>83</v>
      </c>
      <c r="D62" s="94">
        <v>88</v>
      </c>
      <c r="E62" s="94">
        <v>79</v>
      </c>
      <c r="F62" s="95"/>
      <c r="G62" s="95"/>
      <c r="H62" s="229">
        <v>1.839</v>
      </c>
      <c r="I62" s="229">
        <v>2.061</v>
      </c>
      <c r="J62" s="229">
        <v>1.847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/>
      <c r="I63" s="229"/>
      <c r="J63" s="229"/>
      <c r="K63" s="96"/>
    </row>
    <row r="64" spans="1:11" s="106" customFormat="1" ht="11.25" customHeight="1">
      <c r="A64" s="100" t="s">
        <v>50</v>
      </c>
      <c r="B64" s="101"/>
      <c r="C64" s="102">
        <v>173</v>
      </c>
      <c r="D64" s="102">
        <v>169</v>
      </c>
      <c r="E64" s="102">
        <v>139</v>
      </c>
      <c r="F64" s="103">
        <v>82.24852071005917</v>
      </c>
      <c r="G64" s="104"/>
      <c r="H64" s="230">
        <v>4.989</v>
      </c>
      <c r="I64" s="231">
        <v>4.896</v>
      </c>
      <c r="J64" s="231">
        <v>3.947</v>
      </c>
      <c r="K64" s="105">
        <v>80.61683006535948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185</v>
      </c>
      <c r="D66" s="102">
        <v>198</v>
      </c>
      <c r="E66" s="102">
        <v>110</v>
      </c>
      <c r="F66" s="103">
        <v>55.55555555555556</v>
      </c>
      <c r="G66" s="104"/>
      <c r="H66" s="230">
        <v>8.476</v>
      </c>
      <c r="I66" s="231">
        <v>9.519</v>
      </c>
      <c r="J66" s="231">
        <v>4.862</v>
      </c>
      <c r="K66" s="105">
        <v>51.07679378085933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36</v>
      </c>
      <c r="D72" s="94">
        <v>19</v>
      </c>
      <c r="E72" s="94">
        <v>18</v>
      </c>
      <c r="F72" s="95"/>
      <c r="G72" s="95"/>
      <c r="H72" s="229">
        <v>0.65</v>
      </c>
      <c r="I72" s="229">
        <v>0.34</v>
      </c>
      <c r="J72" s="229">
        <v>0.325</v>
      </c>
      <c r="K72" s="96"/>
    </row>
    <row r="73" spans="1:11" s="97" customFormat="1" ht="11.25" customHeight="1">
      <c r="A73" s="99" t="s">
        <v>56</v>
      </c>
      <c r="B73" s="93"/>
      <c r="C73" s="94">
        <v>86</v>
      </c>
      <c r="D73" s="94">
        <v>86</v>
      </c>
      <c r="E73" s="94">
        <v>89</v>
      </c>
      <c r="F73" s="95"/>
      <c r="G73" s="95"/>
      <c r="H73" s="229">
        <v>2.43</v>
      </c>
      <c r="I73" s="229">
        <v>2.272</v>
      </c>
      <c r="J73" s="229">
        <v>2.515</v>
      </c>
      <c r="K73" s="96"/>
    </row>
    <row r="74" spans="1:11" s="97" customFormat="1" ht="11.25" customHeight="1">
      <c r="A74" s="99" t="s">
        <v>57</v>
      </c>
      <c r="B74" s="93"/>
      <c r="C74" s="94">
        <v>407</v>
      </c>
      <c r="D74" s="94">
        <v>407</v>
      </c>
      <c r="E74" s="94">
        <v>290</v>
      </c>
      <c r="F74" s="95"/>
      <c r="G74" s="95"/>
      <c r="H74" s="229">
        <v>12.073</v>
      </c>
      <c r="I74" s="229">
        <v>12.001</v>
      </c>
      <c r="J74" s="229">
        <v>11.15</v>
      </c>
      <c r="K74" s="96"/>
    </row>
    <row r="75" spans="1:11" s="97" customFormat="1" ht="11.25" customHeight="1">
      <c r="A75" s="99" t="s">
        <v>58</v>
      </c>
      <c r="B75" s="93"/>
      <c r="C75" s="94">
        <v>113</v>
      </c>
      <c r="D75" s="94">
        <v>105</v>
      </c>
      <c r="E75" s="94">
        <v>100</v>
      </c>
      <c r="F75" s="95"/>
      <c r="G75" s="95"/>
      <c r="H75" s="229">
        <v>4.449</v>
      </c>
      <c r="I75" s="229">
        <v>4.814</v>
      </c>
      <c r="J75" s="229">
        <v>4.573</v>
      </c>
      <c r="K75" s="96"/>
    </row>
    <row r="76" spans="1:11" s="97" customFormat="1" ht="11.25" customHeight="1">
      <c r="A76" s="99" t="s">
        <v>59</v>
      </c>
      <c r="B76" s="93"/>
      <c r="C76" s="94">
        <v>52</v>
      </c>
      <c r="D76" s="94">
        <v>52</v>
      </c>
      <c r="E76" s="94">
        <v>20</v>
      </c>
      <c r="F76" s="95"/>
      <c r="G76" s="95"/>
      <c r="H76" s="229">
        <v>1.456</v>
      </c>
      <c r="I76" s="229">
        <v>1.458</v>
      </c>
      <c r="J76" s="229">
        <v>0.56</v>
      </c>
      <c r="K76" s="96"/>
    </row>
    <row r="77" spans="1:11" s="97" customFormat="1" ht="11.25" customHeight="1">
      <c r="A77" s="99" t="s">
        <v>60</v>
      </c>
      <c r="B77" s="93"/>
      <c r="C77" s="94">
        <v>6</v>
      </c>
      <c r="D77" s="94">
        <v>6</v>
      </c>
      <c r="E77" s="94">
        <v>7</v>
      </c>
      <c r="F77" s="95"/>
      <c r="G77" s="95"/>
      <c r="H77" s="229">
        <v>0.24</v>
      </c>
      <c r="I77" s="229">
        <v>0.239</v>
      </c>
      <c r="J77" s="229">
        <v>0.274</v>
      </c>
      <c r="K77" s="96"/>
    </row>
    <row r="78" spans="1:11" s="97" customFormat="1" ht="11.25" customHeight="1">
      <c r="A78" s="99" t="s">
        <v>61</v>
      </c>
      <c r="B78" s="93"/>
      <c r="C78" s="94">
        <v>448</v>
      </c>
      <c r="D78" s="94">
        <v>449</v>
      </c>
      <c r="E78" s="94">
        <v>445</v>
      </c>
      <c r="F78" s="95"/>
      <c r="G78" s="95"/>
      <c r="H78" s="229">
        <v>19.372</v>
      </c>
      <c r="I78" s="229">
        <v>19.645</v>
      </c>
      <c r="J78" s="229">
        <v>28.925</v>
      </c>
      <c r="K78" s="96"/>
    </row>
    <row r="79" spans="1:11" s="97" customFormat="1" ht="11.25" customHeight="1">
      <c r="A79" s="99" t="s">
        <v>62</v>
      </c>
      <c r="B79" s="93"/>
      <c r="C79" s="94">
        <v>856</v>
      </c>
      <c r="D79" s="94">
        <v>250</v>
      </c>
      <c r="E79" s="94">
        <v>200</v>
      </c>
      <c r="F79" s="95"/>
      <c r="G79" s="95"/>
      <c r="H79" s="229">
        <v>29.618</v>
      </c>
      <c r="I79" s="229">
        <v>13.485</v>
      </c>
      <c r="J79" s="229">
        <v>7.6</v>
      </c>
      <c r="K79" s="96"/>
    </row>
    <row r="80" spans="1:11" s="106" customFormat="1" ht="11.25" customHeight="1">
      <c r="A80" s="107" t="s">
        <v>63</v>
      </c>
      <c r="B80" s="101"/>
      <c r="C80" s="102">
        <v>2004</v>
      </c>
      <c r="D80" s="102">
        <v>1374</v>
      </c>
      <c r="E80" s="102">
        <v>1169</v>
      </c>
      <c r="F80" s="103">
        <v>85.08005822416303</v>
      </c>
      <c r="G80" s="104"/>
      <c r="H80" s="230">
        <v>70.288</v>
      </c>
      <c r="I80" s="231">
        <v>54.254</v>
      </c>
      <c r="J80" s="231">
        <v>55.922000000000004</v>
      </c>
      <c r="K80" s="105">
        <v>103.07442769196743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13019</v>
      </c>
      <c r="D87" s="117">
        <v>13480</v>
      </c>
      <c r="E87" s="117">
        <v>12474</v>
      </c>
      <c r="F87" s="118">
        <f>IF(D87&gt;0,100*E87/D87,0)</f>
        <v>92.53709198813057</v>
      </c>
      <c r="G87" s="104"/>
      <c r="H87" s="234">
        <v>772.446</v>
      </c>
      <c r="I87" s="235">
        <v>855.9879999999999</v>
      </c>
      <c r="J87" s="235">
        <v>745.545</v>
      </c>
      <c r="K87" s="118">
        <f>IF(I87&gt;0,100*J87/I87,0)</f>
        <v>87.0975994990584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SheetLayoutView="100" zoomScalePageLayoutView="0" workbookViewId="0" topLeftCell="A1">
      <selection activeCell="A49" sqref="A4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94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2019</v>
      </c>
      <c r="D6" s="80">
        <f>E6-1</f>
        <v>2020</v>
      </c>
      <c r="E6" s="80">
        <v>2021</v>
      </c>
      <c r="F6" s="81">
        <f>E6</f>
        <v>2021</v>
      </c>
      <c r="G6" s="82"/>
      <c r="H6" s="79">
        <f>J6-2</f>
        <v>2019</v>
      </c>
      <c r="I6" s="80">
        <f>J6-1</f>
        <v>2020</v>
      </c>
      <c r="J6" s="80">
        <v>2021</v>
      </c>
      <c r="K6" s="81">
        <f>J6</f>
        <v>2021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2020=100</v>
      </c>
      <c r="G7" s="87"/>
      <c r="H7" s="84" t="s">
        <v>6</v>
      </c>
      <c r="I7" s="85" t="s">
        <v>6</v>
      </c>
      <c r="J7" s="85">
        <v>10</v>
      </c>
      <c r="K7" s="86" t="str">
        <f>CONCATENATE(I6,"=100")</f>
        <v>2020=100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4</v>
      </c>
      <c r="D19" s="94">
        <v>4</v>
      </c>
      <c r="E19" s="94"/>
      <c r="F19" s="95"/>
      <c r="G19" s="95"/>
      <c r="H19" s="229">
        <v>0.081</v>
      </c>
      <c r="I19" s="229">
        <v>0.081</v>
      </c>
      <c r="J19" s="229"/>
      <c r="K19" s="96"/>
    </row>
    <row r="20" spans="1:11" s="97" customFormat="1" ht="11.25" customHeight="1">
      <c r="A20" s="99" t="s">
        <v>15</v>
      </c>
      <c r="B20" s="93"/>
      <c r="C20" s="94">
        <v>11</v>
      </c>
      <c r="D20" s="94">
        <v>11</v>
      </c>
      <c r="E20" s="94">
        <v>11</v>
      </c>
      <c r="F20" s="95"/>
      <c r="G20" s="95"/>
      <c r="H20" s="229">
        <v>0.273</v>
      </c>
      <c r="I20" s="229">
        <v>0.275</v>
      </c>
      <c r="J20" s="229">
        <v>0.275</v>
      </c>
      <c r="K20" s="96"/>
    </row>
    <row r="21" spans="1:11" s="97" customFormat="1" ht="11.25" customHeight="1">
      <c r="A21" s="99" t="s">
        <v>16</v>
      </c>
      <c r="B21" s="93"/>
      <c r="C21" s="94">
        <v>11</v>
      </c>
      <c r="D21" s="94">
        <v>11</v>
      </c>
      <c r="E21" s="94">
        <v>11</v>
      </c>
      <c r="F21" s="95"/>
      <c r="G21" s="95"/>
      <c r="H21" s="229">
        <v>0.255</v>
      </c>
      <c r="I21" s="229">
        <v>0.255</v>
      </c>
      <c r="J21" s="229">
        <v>0.255</v>
      </c>
      <c r="K21" s="96"/>
    </row>
    <row r="22" spans="1:11" s="106" customFormat="1" ht="11.25" customHeight="1">
      <c r="A22" s="100" t="s">
        <v>17</v>
      </c>
      <c r="B22" s="101"/>
      <c r="C22" s="102">
        <v>26</v>
      </c>
      <c r="D22" s="102">
        <v>26</v>
      </c>
      <c r="E22" s="102">
        <v>22</v>
      </c>
      <c r="F22" s="103">
        <v>84.61538461538461</v>
      </c>
      <c r="G22" s="104"/>
      <c r="H22" s="230">
        <v>0.609</v>
      </c>
      <c r="I22" s="231">
        <v>0.611</v>
      </c>
      <c r="J22" s="231">
        <v>0.53</v>
      </c>
      <c r="K22" s="105">
        <v>86.7430441898527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172</v>
      </c>
      <c r="D24" s="102">
        <v>172</v>
      </c>
      <c r="E24" s="102">
        <v>172</v>
      </c>
      <c r="F24" s="103">
        <v>100</v>
      </c>
      <c r="G24" s="104"/>
      <c r="H24" s="230">
        <v>5.643</v>
      </c>
      <c r="I24" s="231">
        <v>5.643</v>
      </c>
      <c r="J24" s="231">
        <v>5.643</v>
      </c>
      <c r="K24" s="105">
        <v>100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11</v>
      </c>
      <c r="D26" s="102">
        <v>11</v>
      </c>
      <c r="E26" s="102">
        <v>10</v>
      </c>
      <c r="F26" s="103">
        <v>90.9090909090909</v>
      </c>
      <c r="G26" s="104"/>
      <c r="H26" s="230">
        <v>0.291</v>
      </c>
      <c r="I26" s="231">
        <v>0.3</v>
      </c>
      <c r="J26" s="231">
        <v>0.25</v>
      </c>
      <c r="K26" s="105">
        <v>83.33333333333334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1</v>
      </c>
      <c r="D28" s="94">
        <v>1</v>
      </c>
      <c r="E28" s="94">
        <v>1</v>
      </c>
      <c r="F28" s="95"/>
      <c r="G28" s="95"/>
      <c r="H28" s="229">
        <v>0.028</v>
      </c>
      <c r="I28" s="229">
        <v>0.028</v>
      </c>
      <c r="J28" s="229">
        <v>0.028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>
        <v>20</v>
      </c>
      <c r="D30" s="94">
        <v>18</v>
      </c>
      <c r="E30" s="94">
        <v>7</v>
      </c>
      <c r="F30" s="95"/>
      <c r="G30" s="95"/>
      <c r="H30" s="229">
        <v>0.477</v>
      </c>
      <c r="I30" s="229">
        <v>0.414</v>
      </c>
      <c r="J30" s="229">
        <v>0.161</v>
      </c>
      <c r="K30" s="96"/>
    </row>
    <row r="31" spans="1:11" s="106" customFormat="1" ht="11.25" customHeight="1">
      <c r="A31" s="107" t="s">
        <v>23</v>
      </c>
      <c r="B31" s="101"/>
      <c r="C31" s="102">
        <v>21</v>
      </c>
      <c r="D31" s="102">
        <v>19</v>
      </c>
      <c r="E31" s="102">
        <v>8</v>
      </c>
      <c r="F31" s="103">
        <v>42.10526315789474</v>
      </c>
      <c r="G31" s="104"/>
      <c r="H31" s="230">
        <v>0.505</v>
      </c>
      <c r="I31" s="231">
        <v>0.442</v>
      </c>
      <c r="J31" s="231">
        <v>0.189</v>
      </c>
      <c r="K31" s="105">
        <v>42.76018099547511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103</v>
      </c>
      <c r="D33" s="94">
        <v>100</v>
      </c>
      <c r="E33" s="94">
        <v>90</v>
      </c>
      <c r="F33" s="95"/>
      <c r="G33" s="95"/>
      <c r="H33" s="229">
        <v>1.664</v>
      </c>
      <c r="I33" s="229">
        <v>1.45</v>
      </c>
      <c r="J33" s="229">
        <v>1.15</v>
      </c>
      <c r="K33" s="96"/>
    </row>
    <row r="34" spans="1:11" s="97" customFormat="1" ht="11.25" customHeight="1">
      <c r="A34" s="99" t="s">
        <v>25</v>
      </c>
      <c r="B34" s="93"/>
      <c r="C34" s="94">
        <v>33</v>
      </c>
      <c r="D34" s="94">
        <v>33</v>
      </c>
      <c r="E34" s="94">
        <v>33</v>
      </c>
      <c r="F34" s="95"/>
      <c r="G34" s="95"/>
      <c r="H34" s="229">
        <v>0.828</v>
      </c>
      <c r="I34" s="229">
        <v>0.825</v>
      </c>
      <c r="J34" s="229">
        <v>0.828</v>
      </c>
      <c r="K34" s="96"/>
    </row>
    <row r="35" spans="1:11" s="97" customFormat="1" ht="11.25" customHeight="1">
      <c r="A35" s="99" t="s">
        <v>26</v>
      </c>
      <c r="B35" s="93"/>
      <c r="C35" s="94">
        <v>22</v>
      </c>
      <c r="D35" s="94">
        <v>35</v>
      </c>
      <c r="E35" s="94">
        <v>30</v>
      </c>
      <c r="F35" s="95"/>
      <c r="G35" s="95"/>
      <c r="H35" s="229">
        <v>0.372</v>
      </c>
      <c r="I35" s="229">
        <v>0.65</v>
      </c>
      <c r="J35" s="229">
        <v>0.57</v>
      </c>
      <c r="K35" s="96"/>
    </row>
    <row r="36" spans="1:11" s="97" customFormat="1" ht="11.25" customHeight="1">
      <c r="A36" s="99" t="s">
        <v>27</v>
      </c>
      <c r="B36" s="93"/>
      <c r="C36" s="94">
        <v>119</v>
      </c>
      <c r="D36" s="94">
        <v>103</v>
      </c>
      <c r="E36" s="94">
        <v>120</v>
      </c>
      <c r="F36" s="95"/>
      <c r="G36" s="95"/>
      <c r="H36" s="229">
        <v>2.975</v>
      </c>
      <c r="I36" s="229">
        <v>3</v>
      </c>
      <c r="J36" s="229">
        <v>3</v>
      </c>
      <c r="K36" s="96"/>
    </row>
    <row r="37" spans="1:11" s="106" customFormat="1" ht="11.25" customHeight="1">
      <c r="A37" s="100" t="s">
        <v>28</v>
      </c>
      <c r="B37" s="101"/>
      <c r="C37" s="102">
        <v>277</v>
      </c>
      <c r="D37" s="102">
        <v>271</v>
      </c>
      <c r="E37" s="102">
        <v>273</v>
      </c>
      <c r="F37" s="103">
        <v>100.7380073800738</v>
      </c>
      <c r="G37" s="104"/>
      <c r="H37" s="230">
        <v>5.839</v>
      </c>
      <c r="I37" s="231">
        <v>5.925</v>
      </c>
      <c r="J37" s="231">
        <v>5.548</v>
      </c>
      <c r="K37" s="105">
        <v>93.63713080168776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12</v>
      </c>
      <c r="D39" s="102">
        <v>10</v>
      </c>
      <c r="E39" s="102">
        <v>12</v>
      </c>
      <c r="F39" s="103">
        <v>120</v>
      </c>
      <c r="G39" s="104"/>
      <c r="H39" s="230">
        <v>0.25</v>
      </c>
      <c r="I39" s="231">
        <v>0.25</v>
      </c>
      <c r="J39" s="231">
        <v>0.24</v>
      </c>
      <c r="K39" s="105">
        <v>96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>
        <v>4</v>
      </c>
      <c r="D46" s="94">
        <v>4</v>
      </c>
      <c r="E46" s="94">
        <v>3</v>
      </c>
      <c r="F46" s="95"/>
      <c r="G46" s="95"/>
      <c r="H46" s="229">
        <v>0.06</v>
      </c>
      <c r="I46" s="229">
        <v>0.06</v>
      </c>
      <c r="J46" s="229">
        <v>0.042</v>
      </c>
      <c r="K46" s="96"/>
    </row>
    <row r="47" spans="1:11" s="97" customFormat="1" ht="11.25" customHeight="1">
      <c r="A47" s="99" t="s">
        <v>36</v>
      </c>
      <c r="B47" s="93"/>
      <c r="C47" s="94">
        <v>118</v>
      </c>
      <c r="D47" s="94">
        <v>118</v>
      </c>
      <c r="E47" s="94">
        <v>100</v>
      </c>
      <c r="F47" s="95"/>
      <c r="G47" s="95"/>
      <c r="H47" s="229">
        <v>4.13</v>
      </c>
      <c r="I47" s="229">
        <v>4.13</v>
      </c>
      <c r="J47" s="229">
        <v>3</v>
      </c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>
        <v>122</v>
      </c>
      <c r="D50" s="102">
        <v>122</v>
      </c>
      <c r="E50" s="102">
        <v>103</v>
      </c>
      <c r="F50" s="103">
        <v>84.42622950819673</v>
      </c>
      <c r="G50" s="104"/>
      <c r="H50" s="230">
        <v>4.1899999999999995</v>
      </c>
      <c r="I50" s="231">
        <v>4.1899999999999995</v>
      </c>
      <c r="J50" s="231">
        <v>3.042</v>
      </c>
      <c r="K50" s="105">
        <v>72.60143198090692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2</v>
      </c>
      <c r="D52" s="102">
        <v>2</v>
      </c>
      <c r="E52" s="102">
        <v>2</v>
      </c>
      <c r="F52" s="103">
        <v>100</v>
      </c>
      <c r="G52" s="104"/>
      <c r="H52" s="230">
        <v>0.024</v>
      </c>
      <c r="I52" s="231">
        <v>0.024</v>
      </c>
      <c r="J52" s="231">
        <v>0.024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30</v>
      </c>
      <c r="D54" s="94"/>
      <c r="E54" s="94"/>
      <c r="F54" s="95"/>
      <c r="G54" s="95"/>
      <c r="H54" s="229">
        <v>0.66</v>
      </c>
      <c r="I54" s="229"/>
      <c r="J54" s="22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>
        <v>2</v>
      </c>
      <c r="D58" s="94">
        <v>2</v>
      </c>
      <c r="E58" s="94"/>
      <c r="F58" s="95"/>
      <c r="G58" s="95"/>
      <c r="H58" s="229">
        <v>0.048</v>
      </c>
      <c r="I58" s="229">
        <v>0.048</v>
      </c>
      <c r="J58" s="229"/>
      <c r="K58" s="96"/>
    </row>
    <row r="59" spans="1:11" s="106" customFormat="1" ht="11.25" customHeight="1">
      <c r="A59" s="100" t="s">
        <v>46</v>
      </c>
      <c r="B59" s="101"/>
      <c r="C59" s="102">
        <v>32</v>
      </c>
      <c r="D59" s="102">
        <v>2</v>
      </c>
      <c r="E59" s="102"/>
      <c r="F59" s="103"/>
      <c r="G59" s="104"/>
      <c r="H59" s="230">
        <v>0.7080000000000001</v>
      </c>
      <c r="I59" s="231">
        <v>0.048</v>
      </c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220</v>
      </c>
      <c r="D61" s="94">
        <v>180</v>
      </c>
      <c r="E61" s="94">
        <v>250</v>
      </c>
      <c r="F61" s="95"/>
      <c r="G61" s="95"/>
      <c r="H61" s="229">
        <v>6.6</v>
      </c>
      <c r="I61" s="229">
        <v>6.3</v>
      </c>
      <c r="J61" s="229">
        <v>7.5</v>
      </c>
      <c r="K61" s="96"/>
    </row>
    <row r="62" spans="1:11" s="97" customFormat="1" ht="11.25" customHeight="1">
      <c r="A62" s="99" t="s">
        <v>48</v>
      </c>
      <c r="B62" s="93"/>
      <c r="C62" s="94">
        <v>235</v>
      </c>
      <c r="D62" s="94">
        <v>235</v>
      </c>
      <c r="E62" s="94">
        <v>270</v>
      </c>
      <c r="F62" s="95"/>
      <c r="G62" s="95"/>
      <c r="H62" s="229">
        <v>5.288</v>
      </c>
      <c r="I62" s="229">
        <v>5.288</v>
      </c>
      <c r="J62" s="229">
        <v>6.075</v>
      </c>
      <c r="K62" s="96"/>
    </row>
    <row r="63" spans="1:11" s="97" customFormat="1" ht="11.25" customHeight="1">
      <c r="A63" s="99" t="s">
        <v>49</v>
      </c>
      <c r="B63" s="93"/>
      <c r="C63" s="94">
        <v>95</v>
      </c>
      <c r="D63" s="94">
        <v>95</v>
      </c>
      <c r="E63" s="94">
        <v>129</v>
      </c>
      <c r="F63" s="95"/>
      <c r="G63" s="95"/>
      <c r="H63" s="229">
        <v>3.136</v>
      </c>
      <c r="I63" s="229">
        <v>3.136</v>
      </c>
      <c r="J63" s="229">
        <v>4.258</v>
      </c>
      <c r="K63" s="96"/>
    </row>
    <row r="64" spans="1:11" s="106" customFormat="1" ht="11.25" customHeight="1">
      <c r="A64" s="100" t="s">
        <v>50</v>
      </c>
      <c r="B64" s="101"/>
      <c r="C64" s="102">
        <v>550</v>
      </c>
      <c r="D64" s="102">
        <v>510</v>
      </c>
      <c r="E64" s="102">
        <v>649</v>
      </c>
      <c r="F64" s="103">
        <v>127.25490196078431</v>
      </c>
      <c r="G64" s="104"/>
      <c r="H64" s="230">
        <v>15.024000000000001</v>
      </c>
      <c r="I64" s="231">
        <v>14.724</v>
      </c>
      <c r="J64" s="231">
        <v>17.833</v>
      </c>
      <c r="K64" s="105">
        <v>121.11518609073619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566</v>
      </c>
      <c r="D66" s="102">
        <v>660</v>
      </c>
      <c r="E66" s="102">
        <v>601</v>
      </c>
      <c r="F66" s="103">
        <v>91.06060606060606</v>
      </c>
      <c r="G66" s="104"/>
      <c r="H66" s="230">
        <v>16.697</v>
      </c>
      <c r="I66" s="231">
        <v>15.84</v>
      </c>
      <c r="J66" s="231">
        <v>26.022</v>
      </c>
      <c r="K66" s="105">
        <v>164.28030303030303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200</v>
      </c>
      <c r="D72" s="94">
        <v>200</v>
      </c>
      <c r="E72" s="94">
        <v>560</v>
      </c>
      <c r="F72" s="95"/>
      <c r="G72" s="95"/>
      <c r="H72" s="229">
        <v>7</v>
      </c>
      <c r="I72" s="229">
        <v>10.2</v>
      </c>
      <c r="J72" s="229">
        <v>21.384</v>
      </c>
      <c r="K72" s="96"/>
    </row>
    <row r="73" spans="1:11" s="97" customFormat="1" ht="11.25" customHeight="1">
      <c r="A73" s="99" t="s">
        <v>56</v>
      </c>
      <c r="B73" s="93"/>
      <c r="C73" s="94">
        <v>5</v>
      </c>
      <c r="D73" s="94">
        <v>5</v>
      </c>
      <c r="E73" s="94">
        <v>6</v>
      </c>
      <c r="F73" s="95"/>
      <c r="G73" s="95"/>
      <c r="H73" s="229">
        <v>0.09</v>
      </c>
      <c r="I73" s="229">
        <v>0.09</v>
      </c>
      <c r="J73" s="229">
        <v>0.108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/>
      <c r="I74" s="229"/>
      <c r="J74" s="229"/>
      <c r="K74" s="96"/>
    </row>
    <row r="75" spans="1:11" s="97" customFormat="1" ht="11.25" customHeight="1">
      <c r="A75" s="99" t="s">
        <v>58</v>
      </c>
      <c r="B75" s="93"/>
      <c r="C75" s="94">
        <v>270</v>
      </c>
      <c r="D75" s="94">
        <v>270</v>
      </c>
      <c r="E75" s="94">
        <v>354</v>
      </c>
      <c r="F75" s="95"/>
      <c r="G75" s="95"/>
      <c r="H75" s="229">
        <v>6.117</v>
      </c>
      <c r="I75" s="229">
        <v>6.117</v>
      </c>
      <c r="J75" s="229">
        <v>6.151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>
        <v>10</v>
      </c>
      <c r="F76" s="95"/>
      <c r="G76" s="95"/>
      <c r="H76" s="229"/>
      <c r="I76" s="229"/>
      <c r="J76" s="229">
        <v>0.21</v>
      </c>
      <c r="K76" s="96"/>
    </row>
    <row r="77" spans="1:11" s="97" customFormat="1" ht="11.25" customHeight="1">
      <c r="A77" s="99" t="s">
        <v>60</v>
      </c>
      <c r="B77" s="93"/>
      <c r="C77" s="94">
        <v>4</v>
      </c>
      <c r="D77" s="94">
        <v>4</v>
      </c>
      <c r="E77" s="94">
        <v>4</v>
      </c>
      <c r="F77" s="95"/>
      <c r="G77" s="95"/>
      <c r="H77" s="229">
        <v>0.08</v>
      </c>
      <c r="I77" s="229">
        <v>0.08</v>
      </c>
      <c r="J77" s="229">
        <v>0.08</v>
      </c>
      <c r="K77" s="96"/>
    </row>
    <row r="78" spans="1:11" s="97" customFormat="1" ht="11.25" customHeight="1">
      <c r="A78" s="99" t="s">
        <v>61</v>
      </c>
      <c r="B78" s="93"/>
      <c r="C78" s="94">
        <v>10</v>
      </c>
      <c r="D78" s="94">
        <v>10</v>
      </c>
      <c r="E78" s="94"/>
      <c r="F78" s="95"/>
      <c r="G78" s="95"/>
      <c r="H78" s="229">
        <v>0.25</v>
      </c>
      <c r="I78" s="229">
        <v>0.25</v>
      </c>
      <c r="J78" s="229"/>
      <c r="K78" s="96"/>
    </row>
    <row r="79" spans="1:11" s="97" customFormat="1" ht="11.25" customHeight="1">
      <c r="A79" s="99" t="s">
        <v>62</v>
      </c>
      <c r="B79" s="93"/>
      <c r="C79" s="94">
        <v>2</v>
      </c>
      <c r="D79" s="94"/>
      <c r="E79" s="94"/>
      <c r="F79" s="95"/>
      <c r="G79" s="95"/>
      <c r="H79" s="229">
        <v>0.037</v>
      </c>
      <c r="I79" s="229">
        <v>0.05</v>
      </c>
      <c r="J79" s="229"/>
      <c r="K79" s="96"/>
    </row>
    <row r="80" spans="1:11" s="106" customFormat="1" ht="11.25" customHeight="1">
      <c r="A80" s="107" t="s">
        <v>63</v>
      </c>
      <c r="B80" s="101"/>
      <c r="C80" s="102">
        <v>491</v>
      </c>
      <c r="D80" s="102">
        <v>489</v>
      </c>
      <c r="E80" s="102">
        <v>934</v>
      </c>
      <c r="F80" s="103">
        <v>191.00204498977504</v>
      </c>
      <c r="G80" s="104"/>
      <c r="H80" s="230">
        <v>13.574000000000002</v>
      </c>
      <c r="I80" s="231">
        <v>16.787</v>
      </c>
      <c r="J80" s="231">
        <v>27.933</v>
      </c>
      <c r="K80" s="105">
        <v>166.3966164293799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57</v>
      </c>
      <c r="D82" s="94">
        <v>57</v>
      </c>
      <c r="E82" s="94">
        <v>57</v>
      </c>
      <c r="F82" s="95"/>
      <c r="G82" s="95"/>
      <c r="H82" s="229">
        <v>1.339</v>
      </c>
      <c r="I82" s="229">
        <v>1.339</v>
      </c>
      <c r="J82" s="229">
        <v>1.34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>
        <v>57</v>
      </c>
      <c r="D84" s="102">
        <v>57</v>
      </c>
      <c r="E84" s="102">
        <v>57</v>
      </c>
      <c r="F84" s="103">
        <v>100</v>
      </c>
      <c r="G84" s="104"/>
      <c r="H84" s="230">
        <v>1.339</v>
      </c>
      <c r="I84" s="231">
        <v>1.339</v>
      </c>
      <c r="J84" s="231">
        <v>1.34</v>
      </c>
      <c r="K84" s="105">
        <v>100.07468259895444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2339</v>
      </c>
      <c r="D87" s="117">
        <v>2351</v>
      </c>
      <c r="E87" s="117">
        <v>2843</v>
      </c>
      <c r="F87" s="118">
        <f>IF(D87&gt;0,100*E87/D87,0)</f>
        <v>120.92726499361973</v>
      </c>
      <c r="G87" s="104"/>
      <c r="H87" s="234">
        <v>64.693</v>
      </c>
      <c r="I87" s="235">
        <v>66.12299999999999</v>
      </c>
      <c r="J87" s="235">
        <v>88.594</v>
      </c>
      <c r="K87" s="118">
        <f>IF(I87&gt;0,100*J87/I87,0)</f>
        <v>133.98363655611513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D154"/>
  <sheetViews>
    <sheetView showZeros="0" view="pageBreakPreview" zoomScaleSheetLayoutView="100" zoomScalePageLayoutView="0" workbookViewId="0" topLeftCell="A1">
      <selection activeCell="AB65" sqref="AB65"/>
    </sheetView>
  </sheetViews>
  <sheetFormatPr defaultColWidth="8.7109375" defaultRowHeight="15"/>
  <cols>
    <col min="1" max="1" width="30.28125" style="129" customWidth="1"/>
    <col min="2" max="2" width="0.9921875" style="129" customWidth="1"/>
    <col min="3" max="3" width="1.1484375" style="129" customWidth="1"/>
    <col min="4" max="4" width="6.421875" style="129" customWidth="1"/>
    <col min="5" max="7" width="8.7109375" style="129" bestFit="1" customWidth="1"/>
    <col min="8" max="8" width="9.140625" style="129" bestFit="1" customWidth="1"/>
    <col min="9" max="9" width="0.9921875" style="129" customWidth="1"/>
    <col min="10" max="10" width="6.421875" style="129" customWidth="1"/>
    <col min="11" max="13" width="9.421875" style="129" customWidth="1"/>
    <col min="14" max="14" width="10.421875" style="129" customWidth="1"/>
    <col min="15" max="15" width="22.00390625" style="129" customWidth="1"/>
    <col min="16" max="16" width="0.9921875" style="129" customWidth="1"/>
    <col min="17" max="17" width="1.1484375" style="129" customWidth="1"/>
    <col min="18" max="18" width="6.421875" style="129" customWidth="1"/>
    <col min="19" max="21" width="9.421875" style="129" customWidth="1"/>
    <col min="22" max="22" width="10.421875" style="129" customWidth="1"/>
    <col min="23" max="23" width="0.9921875" style="129" customWidth="1"/>
    <col min="24" max="24" width="6.421875" style="129" customWidth="1"/>
    <col min="25" max="27" width="9.421875" style="129" customWidth="1"/>
    <col min="28" max="28" width="10.421875" style="129" customWidth="1"/>
    <col min="29" max="16384" width="8.7109375" style="129" customWidth="1"/>
  </cols>
  <sheetData>
    <row r="1" spans="1:22" ht="12">
      <c r="A1" s="128"/>
      <c r="B1" s="128"/>
      <c r="C1" s="128"/>
      <c r="D1" s="128"/>
      <c r="E1" s="128"/>
      <c r="F1" s="128"/>
      <c r="G1" s="128"/>
      <c r="H1" s="128"/>
      <c r="O1" s="128"/>
      <c r="P1" s="128"/>
      <c r="Q1" s="128"/>
      <c r="R1" s="128"/>
      <c r="S1" s="128"/>
      <c r="T1" s="128"/>
      <c r="U1" s="128"/>
      <c r="V1" s="128"/>
    </row>
    <row r="2" spans="1:27" s="132" customFormat="1" ht="11.25">
      <c r="A2" s="130" t="s">
        <v>117</v>
      </c>
      <c r="B2" s="131"/>
      <c r="C2" s="131"/>
      <c r="D2" s="131"/>
      <c r="E2" s="131"/>
      <c r="F2" s="131"/>
      <c r="G2" s="131"/>
      <c r="H2" s="131"/>
      <c r="J2" s="132" t="s">
        <v>118</v>
      </c>
      <c r="M2" s="132" t="s">
        <v>124</v>
      </c>
      <c r="O2" s="130" t="s">
        <v>117</v>
      </c>
      <c r="P2" s="131"/>
      <c r="Q2" s="131"/>
      <c r="R2" s="131"/>
      <c r="S2" s="131"/>
      <c r="T2" s="131"/>
      <c r="U2" s="131"/>
      <c r="V2" s="131"/>
      <c r="X2" s="132" t="s">
        <v>118</v>
      </c>
      <c r="AA2" s="132" t="s">
        <v>124</v>
      </c>
    </row>
    <row r="3" spans="1:22" s="132" customFormat="1" ht="12" customHeight="1" thickBot="1">
      <c r="A3" s="131"/>
      <c r="B3" s="131"/>
      <c r="C3" s="131"/>
      <c r="D3" s="131"/>
      <c r="E3" s="131"/>
      <c r="F3" s="131"/>
      <c r="G3" s="131"/>
      <c r="H3" s="131"/>
      <c r="O3" s="131"/>
      <c r="P3" s="131"/>
      <c r="Q3" s="131"/>
      <c r="R3" s="131"/>
      <c r="S3" s="131"/>
      <c r="T3" s="131"/>
      <c r="U3" s="131"/>
      <c r="V3" s="131"/>
    </row>
    <row r="4" spans="1:28" s="132" customFormat="1" ht="12" thickBot="1">
      <c r="A4" s="133"/>
      <c r="B4" s="134"/>
      <c r="C4" s="135"/>
      <c r="D4" s="262" t="s">
        <v>119</v>
      </c>
      <c r="E4" s="263"/>
      <c r="F4" s="263"/>
      <c r="G4" s="263"/>
      <c r="H4" s="264"/>
      <c r="J4" s="262" t="s">
        <v>120</v>
      </c>
      <c r="K4" s="263"/>
      <c r="L4" s="263"/>
      <c r="M4" s="263"/>
      <c r="N4" s="264"/>
      <c r="O4" s="133"/>
      <c r="P4" s="134"/>
      <c r="Q4" s="135"/>
      <c r="R4" s="262" t="s">
        <v>119</v>
      </c>
      <c r="S4" s="263"/>
      <c r="T4" s="263"/>
      <c r="U4" s="263"/>
      <c r="V4" s="264"/>
      <c r="X4" s="262" t="s">
        <v>120</v>
      </c>
      <c r="Y4" s="263"/>
      <c r="Z4" s="263"/>
      <c r="AA4" s="263"/>
      <c r="AB4" s="264"/>
    </row>
    <row r="5" spans="1:28" s="132" customFormat="1" ht="11.25">
      <c r="A5" s="136" t="s">
        <v>121</v>
      </c>
      <c r="B5" s="137"/>
      <c r="C5" s="135"/>
      <c r="D5" s="133"/>
      <c r="E5" s="138" t="s">
        <v>327</v>
      </c>
      <c r="F5" s="138" t="s">
        <v>122</v>
      </c>
      <c r="G5" s="138" t="s">
        <v>123</v>
      </c>
      <c r="H5" s="139">
        <f>G6</f>
        <v>2020</v>
      </c>
      <c r="J5" s="133"/>
      <c r="K5" s="138" t="s">
        <v>327</v>
      </c>
      <c r="L5" s="138" t="s">
        <v>122</v>
      </c>
      <c r="M5" s="138" t="s">
        <v>123</v>
      </c>
      <c r="N5" s="139">
        <f>M6</f>
        <v>2020</v>
      </c>
      <c r="O5" s="136" t="s">
        <v>121</v>
      </c>
      <c r="P5" s="137"/>
      <c r="Q5" s="135"/>
      <c r="R5" s="133"/>
      <c r="S5" s="138" t="s">
        <v>327</v>
      </c>
      <c r="T5" s="138" t="s">
        <v>122</v>
      </c>
      <c r="U5" s="138" t="s">
        <v>123</v>
      </c>
      <c r="V5" s="139">
        <f>U6</f>
        <v>2020</v>
      </c>
      <c r="X5" s="133"/>
      <c r="Y5" s="138" t="s">
        <v>327</v>
      </c>
      <c r="Z5" s="138" t="s">
        <v>122</v>
      </c>
      <c r="AA5" s="138" t="s">
        <v>123</v>
      </c>
      <c r="AB5" s="139">
        <f>AA6</f>
        <v>2020</v>
      </c>
    </row>
    <row r="6" spans="1:28" s="132" customFormat="1" ht="23.25" customHeight="1" thickBot="1">
      <c r="A6" s="140"/>
      <c r="B6" s="141"/>
      <c r="C6" s="142"/>
      <c r="D6" s="143" t="s">
        <v>308</v>
      </c>
      <c r="E6" s="144">
        <f>G6-2</f>
        <v>2018</v>
      </c>
      <c r="F6" s="144">
        <f>G6-1</f>
        <v>2019</v>
      </c>
      <c r="G6" s="144">
        <v>2020</v>
      </c>
      <c r="H6" s="145" t="str">
        <f>CONCATENATE(F6,"=100")</f>
        <v>2019=100</v>
      </c>
      <c r="I6" s="146"/>
      <c r="J6" s="143" t="s">
        <v>308</v>
      </c>
      <c r="K6" s="144">
        <f>M6-2</f>
        <v>2018</v>
      </c>
      <c r="L6" s="144">
        <f>M6-1</f>
        <v>2019</v>
      </c>
      <c r="M6" s="144">
        <v>2020</v>
      </c>
      <c r="N6" s="145" t="str">
        <f>CONCATENATE(L6,"=100")</f>
        <v>2019=100</v>
      </c>
      <c r="O6" s="140"/>
      <c r="P6" s="141"/>
      <c r="Q6" s="142"/>
      <c r="R6" s="143" t="s">
        <v>308</v>
      </c>
      <c r="S6" s="144">
        <f>U6-2</f>
        <v>2018</v>
      </c>
      <c r="T6" s="144">
        <f>U6-1</f>
        <v>2019</v>
      </c>
      <c r="U6" s="144">
        <v>2020</v>
      </c>
      <c r="V6" s="145" t="str">
        <f>CONCATENATE(T6,"=100")</f>
        <v>2019=100</v>
      </c>
      <c r="W6" s="146"/>
      <c r="X6" s="143" t="s">
        <v>308</v>
      </c>
      <c r="Y6" s="144">
        <f>AA6-2</f>
        <v>2018</v>
      </c>
      <c r="Z6" s="144">
        <f>AA6-1</f>
        <v>2019</v>
      </c>
      <c r="AA6" s="144">
        <v>2020</v>
      </c>
      <c r="AB6" s="145" t="str">
        <f>CONCATENATE(Z6,"=100")</f>
        <v>2019=100</v>
      </c>
    </row>
    <row r="7" spans="1:28" s="153" customFormat="1" ht="11.25" customHeight="1">
      <c r="A7" s="147"/>
      <c r="B7" s="147"/>
      <c r="C7" s="147"/>
      <c r="D7" s="148"/>
      <c r="E7" s="149"/>
      <c r="F7" s="149"/>
      <c r="G7" s="149"/>
      <c r="H7" s="149">
        <f>IF(AND(F7&gt;0,G7&gt;0),G7*100/F7,"")</f>
      </c>
      <c r="I7" s="150"/>
      <c r="J7" s="150"/>
      <c r="K7" s="151"/>
      <c r="L7" s="151"/>
      <c r="M7" s="151"/>
      <c r="N7" s="151">
        <f>IF(AND(L7&gt;0,M7&gt;0),M7*100/L7,"")</f>
      </c>
      <c r="O7" s="147"/>
      <c r="P7" s="147"/>
      <c r="Q7" s="147"/>
      <c r="R7" s="148"/>
      <c r="S7" s="149"/>
      <c r="T7" s="149"/>
      <c r="U7" s="149"/>
      <c r="V7" s="149">
        <f>IF(AND(T7&gt;0,U7&gt;0),U7*100/T7,"")</f>
      </c>
      <c r="W7" s="150"/>
      <c r="X7" s="150"/>
      <c r="Y7" s="151"/>
      <c r="Z7" s="151"/>
      <c r="AA7" s="151"/>
      <c r="AB7" s="152">
        <f>IF(AND(Z7&gt;0,AA7&gt;0),AA7*100/Z7,"")</f>
      </c>
    </row>
    <row r="8" spans="1:28" s="153" customFormat="1" ht="11.25" customHeight="1">
      <c r="A8" s="147"/>
      <c r="B8" s="147"/>
      <c r="C8" s="147"/>
      <c r="D8" s="148"/>
      <c r="E8" s="149"/>
      <c r="F8" s="149"/>
      <c r="G8" s="149"/>
      <c r="H8" s="149"/>
      <c r="I8" s="150"/>
      <c r="J8" s="150"/>
      <c r="K8" s="151"/>
      <c r="L8" s="151"/>
      <c r="M8" s="151"/>
      <c r="N8" s="151"/>
      <c r="O8" s="147"/>
      <c r="P8" s="147"/>
      <c r="Q8" s="147"/>
      <c r="R8" s="148"/>
      <c r="S8" s="149"/>
      <c r="T8" s="149"/>
      <c r="U8" s="149"/>
      <c r="V8" s="149"/>
      <c r="W8" s="150"/>
      <c r="X8" s="150"/>
      <c r="Y8" s="151"/>
      <c r="Z8" s="151"/>
      <c r="AA8" s="151"/>
      <c r="AB8" s="152"/>
    </row>
    <row r="9" spans="1:28" s="153" customFormat="1" ht="11.25" customHeight="1">
      <c r="A9" s="147" t="s">
        <v>125</v>
      </c>
      <c r="B9" s="147"/>
      <c r="C9" s="147"/>
      <c r="D9" s="169"/>
      <c r="E9" s="149"/>
      <c r="F9" s="149"/>
      <c r="G9" s="149"/>
      <c r="H9" s="149">
        <f aca="true" t="shared" si="0" ref="H9:H22">IF(AND(F9&gt;0,G9&gt;0),G9*100/F9,"")</f>
      </c>
      <c r="I9" s="150"/>
      <c r="J9" s="170"/>
      <c r="K9" s="151"/>
      <c r="L9" s="151"/>
      <c r="M9" s="151"/>
      <c r="N9" s="151">
        <f aca="true" t="shared" si="1" ref="N9:N22">IF(AND(L9&gt;0,M9&gt;0),M9*100/L9,"")</f>
      </c>
      <c r="O9" s="147" t="s">
        <v>135</v>
      </c>
      <c r="P9" s="147"/>
      <c r="Q9" s="147"/>
      <c r="R9" s="169"/>
      <c r="S9" s="149"/>
      <c r="T9" s="149"/>
      <c r="U9" s="149"/>
      <c r="V9" s="149">
        <f aca="true" t="shared" si="2" ref="V9:V18">IF(AND(T9&gt;0,U9&gt;0),U9*100/T9,"")</f>
      </c>
      <c r="W9" s="150"/>
      <c r="X9" s="170"/>
      <c r="Y9" s="151"/>
      <c r="Z9" s="151"/>
      <c r="AA9" s="151"/>
      <c r="AB9" s="152">
        <f aca="true" t="shared" si="3" ref="AB9:AB18">IF(AND(Z9&gt;0,AA9&gt;0),AA9*100/Z9,"")</f>
      </c>
    </row>
    <row r="10" spans="1:28" s="153" customFormat="1" ht="11.25" customHeight="1">
      <c r="A10" s="147" t="s">
        <v>126</v>
      </c>
      <c r="B10" s="149"/>
      <c r="C10" s="149"/>
      <c r="D10" s="169">
        <v>9</v>
      </c>
      <c r="E10" s="156">
        <v>1686.9</v>
      </c>
      <c r="F10" s="156">
        <v>1651.762</v>
      </c>
      <c r="G10" s="156">
        <v>1658.246</v>
      </c>
      <c r="H10" s="156">
        <f t="shared" si="0"/>
        <v>100.39255050061692</v>
      </c>
      <c r="I10" s="151"/>
      <c r="J10" s="170">
        <v>9</v>
      </c>
      <c r="K10" s="152">
        <v>6703.231000000001</v>
      </c>
      <c r="L10" s="152">
        <v>5094.609</v>
      </c>
      <c r="M10" s="152">
        <v>7120.245</v>
      </c>
      <c r="N10" s="151">
        <f t="shared" si="1"/>
        <v>139.7603820038005</v>
      </c>
      <c r="O10" s="147" t="s">
        <v>283</v>
      </c>
      <c r="P10" s="149"/>
      <c r="Q10" s="149"/>
      <c r="R10" s="169">
        <v>6</v>
      </c>
      <c r="S10" s="156">
        <v>5.976</v>
      </c>
      <c r="T10" s="156">
        <v>6.497</v>
      </c>
      <c r="U10" s="156">
        <v>6.22</v>
      </c>
      <c r="V10" s="156">
        <f t="shared" si="2"/>
        <v>95.7364937663537</v>
      </c>
      <c r="W10" s="151"/>
      <c r="X10" s="170">
        <v>6</v>
      </c>
      <c r="Y10" s="152">
        <v>50.9</v>
      </c>
      <c r="Z10" s="152">
        <v>57.04899999999999</v>
      </c>
      <c r="AA10" s="152">
        <v>54.71</v>
      </c>
      <c r="AB10" s="152">
        <f t="shared" si="3"/>
        <v>95.90001577591195</v>
      </c>
    </row>
    <row r="11" spans="1:28" s="153" customFormat="1" ht="11.25" customHeight="1">
      <c r="A11" s="147" t="s">
        <v>127</v>
      </c>
      <c r="B11" s="149"/>
      <c r="C11" s="149"/>
      <c r="D11" s="169">
        <v>9</v>
      </c>
      <c r="E11" s="156">
        <v>374.608</v>
      </c>
      <c r="F11" s="156">
        <v>266.644</v>
      </c>
      <c r="G11" s="156">
        <v>251.27</v>
      </c>
      <c r="H11" s="156">
        <f t="shared" si="0"/>
        <v>94.23425991209253</v>
      </c>
      <c r="I11" s="151"/>
      <c r="J11" s="170">
        <v>9</v>
      </c>
      <c r="K11" s="152">
        <v>1282.494</v>
      </c>
      <c r="L11" s="152">
        <v>704.086</v>
      </c>
      <c r="M11" s="152">
        <v>819.298</v>
      </c>
      <c r="N11" s="151">
        <f t="shared" si="1"/>
        <v>116.36334197811063</v>
      </c>
      <c r="O11" s="147" t="s">
        <v>284</v>
      </c>
      <c r="P11" s="149"/>
      <c r="Q11" s="149"/>
      <c r="R11" s="169">
        <v>8</v>
      </c>
      <c r="S11" s="149">
        <v>24.099999999999998</v>
      </c>
      <c r="T11" s="149">
        <v>19.1</v>
      </c>
      <c r="U11" s="149">
        <v>38.3</v>
      </c>
      <c r="V11" s="156">
        <f t="shared" si="2"/>
        <v>200.52356020942403</v>
      </c>
      <c r="W11" s="151"/>
      <c r="X11" s="170">
        <v>9</v>
      </c>
      <c r="Y11" s="152">
        <v>5.664999999999999</v>
      </c>
      <c r="Z11" s="152">
        <v>4.5889999999999995</v>
      </c>
      <c r="AA11" s="152">
        <v>9.25</v>
      </c>
      <c r="AB11" s="152">
        <f t="shared" si="3"/>
        <v>201.56896927435173</v>
      </c>
    </row>
    <row r="12" spans="1:28" ht="12">
      <c r="A12" s="147" t="s">
        <v>128</v>
      </c>
      <c r="B12" s="149"/>
      <c r="C12" s="149"/>
      <c r="D12" s="169">
        <v>9</v>
      </c>
      <c r="E12" s="156">
        <v>2061.508</v>
      </c>
      <c r="F12" s="156">
        <v>1918.406</v>
      </c>
      <c r="G12" s="156">
        <v>1909.516</v>
      </c>
      <c r="H12" s="156">
        <f t="shared" si="0"/>
        <v>99.53659444351196</v>
      </c>
      <c r="I12" s="151"/>
      <c r="J12" s="170">
        <v>9</v>
      </c>
      <c r="K12" s="152">
        <v>7985.724999999999</v>
      </c>
      <c r="L12" s="152">
        <v>5798.695</v>
      </c>
      <c r="M12" s="152">
        <v>7939.543000000001</v>
      </c>
      <c r="N12" s="151">
        <f t="shared" si="1"/>
        <v>136.91947929663485</v>
      </c>
      <c r="O12" s="147" t="s">
        <v>138</v>
      </c>
      <c r="P12" s="149"/>
      <c r="Q12" s="149"/>
      <c r="R12" s="169">
        <v>10</v>
      </c>
      <c r="S12" s="156">
        <v>2.518</v>
      </c>
      <c r="T12" s="156">
        <v>2.339</v>
      </c>
      <c r="U12" s="156">
        <v>2.351</v>
      </c>
      <c r="V12" s="156">
        <f t="shared" si="2"/>
        <v>100.51303976058145</v>
      </c>
      <c r="W12" s="151"/>
      <c r="X12" s="170">
        <v>3</v>
      </c>
      <c r="Y12" s="152">
        <v>70.347</v>
      </c>
      <c r="Z12" s="152">
        <v>64.693</v>
      </c>
      <c r="AA12" s="152">
        <v>66.12299999999999</v>
      </c>
      <c r="AB12" s="152">
        <f t="shared" si="3"/>
        <v>102.21044007852471</v>
      </c>
    </row>
    <row r="13" spans="1:28" s="132" customFormat="1" ht="12">
      <c r="A13" s="147" t="s">
        <v>129</v>
      </c>
      <c r="B13" s="149"/>
      <c r="C13" s="149"/>
      <c r="D13" s="169">
        <v>9</v>
      </c>
      <c r="E13" s="156">
        <v>336.68</v>
      </c>
      <c r="F13" s="156">
        <v>267.098</v>
      </c>
      <c r="G13" s="156">
        <v>286.679</v>
      </c>
      <c r="H13" s="156">
        <f t="shared" si="0"/>
        <v>107.33101707987329</v>
      </c>
      <c r="I13" s="151"/>
      <c r="J13" s="170">
        <v>9</v>
      </c>
      <c r="K13" s="152">
        <v>1020.669</v>
      </c>
      <c r="L13" s="152">
        <v>612.4250000000001</v>
      </c>
      <c r="M13" s="152">
        <v>996.4430000000001</v>
      </c>
      <c r="N13" s="151">
        <f t="shared" si="1"/>
        <v>162.7044944278891</v>
      </c>
      <c r="O13" s="147" t="s">
        <v>185</v>
      </c>
      <c r="P13" s="149"/>
      <c r="Q13" s="149"/>
      <c r="R13" s="169">
        <v>9</v>
      </c>
      <c r="S13" s="156">
        <v>4.501</v>
      </c>
      <c r="T13" s="156">
        <v>4.299</v>
      </c>
      <c r="U13" s="156">
        <v>4.98</v>
      </c>
      <c r="V13" s="156">
        <f t="shared" si="2"/>
        <v>115.84089323098395</v>
      </c>
      <c r="W13" s="151"/>
      <c r="X13" s="170">
        <v>10</v>
      </c>
      <c r="Y13" s="152">
        <v>81.53</v>
      </c>
      <c r="Z13" s="152">
        <v>79.21600000000001</v>
      </c>
      <c r="AA13" s="152">
        <v>85.34700000000001</v>
      </c>
      <c r="AB13" s="152">
        <f t="shared" si="3"/>
        <v>107.73959806099778</v>
      </c>
    </row>
    <row r="14" spans="1:28" s="132" customFormat="1" ht="12" customHeight="1">
      <c r="A14" s="147" t="s">
        <v>144</v>
      </c>
      <c r="B14" s="149"/>
      <c r="C14" s="149"/>
      <c r="D14" s="169">
        <v>9</v>
      </c>
      <c r="E14" s="156">
        <v>2232.782</v>
      </c>
      <c r="F14" s="156">
        <v>2426.41</v>
      </c>
      <c r="G14" s="156">
        <v>2477.395</v>
      </c>
      <c r="H14" s="156">
        <f t="shared" si="0"/>
        <v>102.10125246763738</v>
      </c>
      <c r="I14" s="151"/>
      <c r="J14" s="170">
        <v>9</v>
      </c>
      <c r="K14" s="152">
        <v>8108.866</v>
      </c>
      <c r="L14" s="152">
        <v>6787.541</v>
      </c>
      <c r="M14" s="152">
        <v>9964.197000000002</v>
      </c>
      <c r="N14" s="151">
        <f t="shared" si="1"/>
        <v>146.80127899043265</v>
      </c>
      <c r="O14" s="147" t="s">
        <v>285</v>
      </c>
      <c r="P14" s="149"/>
      <c r="Q14" s="149"/>
      <c r="R14" s="169">
        <v>5</v>
      </c>
      <c r="S14" s="149">
        <v>45.565</v>
      </c>
      <c r="T14" s="149">
        <v>25.195470000000004</v>
      </c>
      <c r="U14" s="149">
        <v>43.5</v>
      </c>
      <c r="V14" s="156">
        <f t="shared" si="2"/>
        <v>172.6500835269197</v>
      </c>
      <c r="W14" s="151"/>
      <c r="X14" s="170">
        <v>6</v>
      </c>
      <c r="Y14" s="152">
        <v>149.80000000000004</v>
      </c>
      <c r="Z14" s="152">
        <v>151.82299999999998</v>
      </c>
      <c r="AA14" s="152">
        <v>148.432</v>
      </c>
      <c r="AB14" s="152">
        <f t="shared" si="3"/>
        <v>97.76647806985767</v>
      </c>
    </row>
    <row r="15" spans="1:28" s="132" customFormat="1" ht="12">
      <c r="A15" s="147" t="s">
        <v>145</v>
      </c>
      <c r="B15" s="149"/>
      <c r="C15" s="149"/>
      <c r="D15" s="169">
        <v>9</v>
      </c>
      <c r="E15" s="156">
        <v>2569.462</v>
      </c>
      <c r="F15" s="156">
        <v>2693.508</v>
      </c>
      <c r="G15" s="156">
        <v>2764.074</v>
      </c>
      <c r="H15" s="156">
        <f t="shared" si="0"/>
        <v>102.6198548509973</v>
      </c>
      <c r="I15" s="151"/>
      <c r="J15" s="170">
        <v>9</v>
      </c>
      <c r="K15" s="152">
        <v>9129.535000000002</v>
      </c>
      <c r="L15" s="152">
        <v>7399.965999999999</v>
      </c>
      <c r="M15" s="152">
        <v>10960.640000000001</v>
      </c>
      <c r="N15" s="151">
        <f t="shared" si="1"/>
        <v>148.11743729633358</v>
      </c>
      <c r="O15" s="147" t="s">
        <v>286</v>
      </c>
      <c r="P15" s="149"/>
      <c r="Q15" s="149"/>
      <c r="R15" s="169">
        <v>5</v>
      </c>
      <c r="S15" s="149">
        <v>9.426000000000002</v>
      </c>
      <c r="T15" s="149">
        <v>5.010129999999999</v>
      </c>
      <c r="U15" s="149">
        <v>9.3</v>
      </c>
      <c r="V15" s="156">
        <f t="shared" si="2"/>
        <v>185.6239259260738</v>
      </c>
      <c r="W15" s="151"/>
      <c r="X15" s="170">
        <v>6</v>
      </c>
      <c r="Y15" s="152">
        <v>16.450000000000003</v>
      </c>
      <c r="Z15" s="152">
        <v>18.341</v>
      </c>
      <c r="AA15" s="152">
        <v>16.927</v>
      </c>
      <c r="AB15" s="152">
        <f t="shared" si="3"/>
        <v>92.29049670137942</v>
      </c>
    </row>
    <row r="16" spans="1:28" s="132" customFormat="1" ht="12">
      <c r="A16" s="147" t="s">
        <v>130</v>
      </c>
      <c r="B16" s="149"/>
      <c r="C16" s="149"/>
      <c r="D16" s="169">
        <v>9</v>
      </c>
      <c r="E16" s="156">
        <v>556.5</v>
      </c>
      <c r="F16" s="156">
        <v>453.428</v>
      </c>
      <c r="G16" s="156">
        <v>508.558</v>
      </c>
      <c r="H16" s="156">
        <f t="shared" si="0"/>
        <v>112.1584904328802</v>
      </c>
      <c r="I16" s="151"/>
      <c r="J16" s="170">
        <v>9</v>
      </c>
      <c r="K16" s="152">
        <v>1486.9479999999999</v>
      </c>
      <c r="L16" s="152">
        <v>808.306</v>
      </c>
      <c r="M16" s="152">
        <v>1290.392</v>
      </c>
      <c r="N16" s="151">
        <f t="shared" si="1"/>
        <v>159.64152189888483</v>
      </c>
      <c r="O16" s="147" t="s">
        <v>186</v>
      </c>
      <c r="P16" s="149"/>
      <c r="Q16" s="149"/>
      <c r="R16" s="169">
        <v>10</v>
      </c>
      <c r="S16" s="156">
        <v>33.528</v>
      </c>
      <c r="T16" s="156">
        <v>31.504</v>
      </c>
      <c r="U16" s="156">
        <v>32.384</v>
      </c>
      <c r="V16" s="156">
        <f t="shared" si="2"/>
        <v>102.79329608938548</v>
      </c>
      <c r="W16" s="151"/>
      <c r="X16" s="170">
        <v>5</v>
      </c>
      <c r="Y16" s="152">
        <v>543.0889999999999</v>
      </c>
      <c r="Z16" s="152">
        <v>531.889</v>
      </c>
      <c r="AA16" s="152">
        <v>0</v>
      </c>
      <c r="AB16" s="152">
        <f t="shared" si="3"/>
      </c>
    </row>
    <row r="17" spans="1:28" s="132" customFormat="1" ht="12" customHeight="1">
      <c r="A17" s="147" t="s">
        <v>131</v>
      </c>
      <c r="B17" s="149"/>
      <c r="C17" s="149"/>
      <c r="D17" s="169">
        <v>9</v>
      </c>
      <c r="E17" s="156">
        <v>136.251</v>
      </c>
      <c r="F17" s="156">
        <v>138.093</v>
      </c>
      <c r="G17" s="156">
        <v>137.061</v>
      </c>
      <c r="H17" s="156">
        <f t="shared" si="0"/>
        <v>99.25267754339468</v>
      </c>
      <c r="I17" s="151"/>
      <c r="J17" s="170">
        <v>9</v>
      </c>
      <c r="K17" s="152">
        <v>388.467</v>
      </c>
      <c r="L17" s="152">
        <v>251.32399999999998</v>
      </c>
      <c r="M17" s="152">
        <v>388.523</v>
      </c>
      <c r="N17" s="151">
        <f t="shared" si="1"/>
        <v>154.59048877146634</v>
      </c>
      <c r="O17" s="147" t="s">
        <v>187</v>
      </c>
      <c r="P17" s="149"/>
      <c r="Q17" s="149"/>
      <c r="R17" s="169">
        <v>5</v>
      </c>
      <c r="S17" s="156">
        <v>1.88</v>
      </c>
      <c r="T17" s="156">
        <v>2.001</v>
      </c>
      <c r="U17" s="156">
        <v>1.86</v>
      </c>
      <c r="V17" s="156">
        <f t="shared" si="2"/>
        <v>92.95352323838081</v>
      </c>
      <c r="W17" s="151"/>
      <c r="X17" s="170">
        <v>5</v>
      </c>
      <c r="Y17" s="152">
        <v>94.696</v>
      </c>
      <c r="Z17" s="152">
        <v>114.9</v>
      </c>
      <c r="AA17" s="152">
        <v>107.94099999999999</v>
      </c>
      <c r="AB17" s="152">
        <f t="shared" si="3"/>
        <v>93.94342906875542</v>
      </c>
    </row>
    <row r="18" spans="1:28" s="153" customFormat="1" ht="11.25" customHeight="1">
      <c r="A18" s="147" t="s">
        <v>132</v>
      </c>
      <c r="B18" s="149"/>
      <c r="C18" s="149"/>
      <c r="D18" s="169">
        <v>9</v>
      </c>
      <c r="E18" s="156">
        <v>213.091</v>
      </c>
      <c r="F18" s="156">
        <v>250.782</v>
      </c>
      <c r="G18" s="156">
        <v>257.601</v>
      </c>
      <c r="H18" s="156">
        <f t="shared" si="0"/>
        <v>102.71909467186639</v>
      </c>
      <c r="I18" s="151"/>
      <c r="J18" s="170">
        <v>9</v>
      </c>
      <c r="K18" s="152">
        <v>649.0110000000001</v>
      </c>
      <c r="L18" s="152">
        <v>576.505</v>
      </c>
      <c r="M18" s="152">
        <v>763.1750000000001</v>
      </c>
      <c r="N18" s="151">
        <f t="shared" si="1"/>
        <v>132.37959774850174</v>
      </c>
      <c r="O18" s="147" t="s">
        <v>188</v>
      </c>
      <c r="P18" s="149"/>
      <c r="Q18" s="149"/>
      <c r="R18" s="169">
        <v>3</v>
      </c>
      <c r="S18" s="156">
        <v>7.503</v>
      </c>
      <c r="T18" s="156">
        <v>7.422</v>
      </c>
      <c r="U18" s="156">
        <v>7.377</v>
      </c>
      <c r="V18" s="156">
        <f t="shared" si="2"/>
        <v>99.39369442198868</v>
      </c>
      <c r="W18" s="151"/>
      <c r="X18" s="170">
        <v>6</v>
      </c>
      <c r="Y18" s="152">
        <v>643.621</v>
      </c>
      <c r="Z18" s="152">
        <v>739.165</v>
      </c>
      <c r="AA18" s="152">
        <v>804.2069999999998</v>
      </c>
      <c r="AB18" s="152">
        <f t="shared" si="3"/>
        <v>108.79938849918487</v>
      </c>
    </row>
    <row r="19" spans="1:28" s="153" customFormat="1" ht="11.25" customHeight="1">
      <c r="A19" s="147" t="s">
        <v>281</v>
      </c>
      <c r="B19" s="149"/>
      <c r="C19" s="149"/>
      <c r="D19" s="169"/>
      <c r="E19" s="156">
        <f>E12+E15+E16+E17+E18</f>
        <v>5536.812</v>
      </c>
      <c r="F19" s="156">
        <f>F12+F15+F16+F17+F18</f>
        <v>5454.217</v>
      </c>
      <c r="G19" s="156">
        <f>G12+G15+G16+G17+G18</f>
        <v>5576.8099999999995</v>
      </c>
      <c r="H19" s="156">
        <f>IF(AND(F19&gt;0,G19&gt;0),G19*100/F19,"")</f>
        <v>102.24767368075015</v>
      </c>
      <c r="I19" s="151"/>
      <c r="J19" s="170"/>
      <c r="K19" s="152">
        <f>K12+K15+K16+K17+K18</f>
        <v>19639.686</v>
      </c>
      <c r="L19" s="152">
        <f>L12+L15+L16+L17+L18</f>
        <v>14834.796</v>
      </c>
      <c r="M19" s="152">
        <f>M12+M15+M16+M17+M18</f>
        <v>21342.273</v>
      </c>
      <c r="N19" s="151">
        <f>IF(AND(L19&gt;0,M19&gt;0),M19*100/L19,"")</f>
        <v>143.86630594717988</v>
      </c>
      <c r="O19" s="147" t="s">
        <v>287</v>
      </c>
      <c r="P19" s="149"/>
      <c r="Q19" s="149"/>
      <c r="R19" s="169">
        <v>6</v>
      </c>
      <c r="S19" s="149">
        <v>0.4</v>
      </c>
      <c r="T19" s="149">
        <v>0.3</v>
      </c>
      <c r="U19" s="149">
        <v>0.4</v>
      </c>
      <c r="V19" s="156">
        <f aca="true" t="shared" si="4" ref="V19:V26">IF(AND(T19&gt;0,U19&gt;0),U19*100/T19,"")</f>
        <v>133.33333333333334</v>
      </c>
      <c r="W19" s="151"/>
      <c r="X19" s="170">
        <v>9</v>
      </c>
      <c r="Y19" s="152">
        <v>0.04</v>
      </c>
      <c r="Z19" s="152">
        <v>0.03</v>
      </c>
      <c r="AA19" s="152">
        <v>0.035</v>
      </c>
      <c r="AB19" s="152">
        <f aca="true" t="shared" si="5" ref="AB19:AB26">IF(AND(Z19&gt;0,AA19&gt;0),AA19*100/Z19,"")</f>
        <v>116.66666666666669</v>
      </c>
    </row>
    <row r="20" spans="1:28" s="153" customFormat="1" ht="11.25" customHeight="1">
      <c r="A20" s="147" t="s">
        <v>146</v>
      </c>
      <c r="B20" s="149"/>
      <c r="C20" s="149"/>
      <c r="D20" s="169">
        <v>7</v>
      </c>
      <c r="E20" s="156">
        <v>322.373</v>
      </c>
      <c r="F20" s="156">
        <v>356.825</v>
      </c>
      <c r="G20" s="156">
        <v>347.72</v>
      </c>
      <c r="H20" s="156">
        <f t="shared" si="0"/>
        <v>97.44832901282142</v>
      </c>
      <c r="I20" s="151"/>
      <c r="J20" s="170">
        <v>10</v>
      </c>
      <c r="K20" s="152">
        <v>3842.5190000000002</v>
      </c>
      <c r="L20" s="152">
        <v>4184.459</v>
      </c>
      <c r="M20" s="152">
        <v>4069.2480000000005</v>
      </c>
      <c r="N20" s="151">
        <f t="shared" si="1"/>
        <v>97.24669306115798</v>
      </c>
      <c r="O20" s="147" t="s">
        <v>189</v>
      </c>
      <c r="P20" s="149"/>
      <c r="Q20" s="149"/>
      <c r="R20" s="169">
        <v>4</v>
      </c>
      <c r="S20" s="156">
        <v>3.619</v>
      </c>
      <c r="T20" s="156">
        <v>3.473</v>
      </c>
      <c r="U20" s="156">
        <v>3.947</v>
      </c>
      <c r="V20" s="156">
        <f t="shared" si="4"/>
        <v>113.64814281600921</v>
      </c>
      <c r="W20" s="151"/>
      <c r="X20" s="170">
        <v>8</v>
      </c>
      <c r="Y20" s="152">
        <v>238.32500000000002</v>
      </c>
      <c r="Z20" s="152">
        <v>245.146</v>
      </c>
      <c r="AA20" s="152">
        <v>281.954</v>
      </c>
      <c r="AB20" s="152">
        <f t="shared" si="5"/>
        <v>115.01472591843229</v>
      </c>
    </row>
    <row r="21" spans="1:28" s="153" customFormat="1" ht="11.25" customHeight="1">
      <c r="A21" s="147" t="s">
        <v>147</v>
      </c>
      <c r="B21" s="149"/>
      <c r="C21" s="149"/>
      <c r="D21" s="169">
        <v>6</v>
      </c>
      <c r="E21" s="156">
        <v>5.967</v>
      </c>
      <c r="F21" s="156">
        <v>6.56</v>
      </c>
      <c r="G21" s="156">
        <v>5.48</v>
      </c>
      <c r="H21" s="156">
        <f t="shared" si="0"/>
        <v>83.53658536585367</v>
      </c>
      <c r="I21" s="151"/>
      <c r="J21" s="170">
        <v>10</v>
      </c>
      <c r="K21" s="152">
        <v>25.589</v>
      </c>
      <c r="L21" s="152">
        <v>25.141000000000005</v>
      </c>
      <c r="M21" s="152">
        <v>24.787</v>
      </c>
      <c r="N21" s="151">
        <f t="shared" si="1"/>
        <v>98.59194145022073</v>
      </c>
      <c r="O21" s="147" t="s">
        <v>190</v>
      </c>
      <c r="P21" s="149"/>
      <c r="Q21" s="149"/>
      <c r="R21" s="169">
        <v>5</v>
      </c>
      <c r="S21" s="156">
        <v>4.053</v>
      </c>
      <c r="T21" s="156">
        <v>4.096</v>
      </c>
      <c r="U21" s="156">
        <v>4.376</v>
      </c>
      <c r="V21" s="156">
        <f t="shared" si="4"/>
        <v>106.8359375</v>
      </c>
      <c r="W21" s="151"/>
      <c r="X21" s="170">
        <v>9</v>
      </c>
      <c r="Y21" s="152">
        <v>121.33000000000001</v>
      </c>
      <c r="Z21" s="152">
        <v>129.11199999999997</v>
      </c>
      <c r="AA21" s="152">
        <v>150.94299999999998</v>
      </c>
      <c r="AB21" s="152">
        <f t="shared" si="5"/>
        <v>116.90857550034082</v>
      </c>
    </row>
    <row r="22" spans="1:28" s="153" customFormat="1" ht="11.25" customHeight="1">
      <c r="A22" s="147" t="s">
        <v>290</v>
      </c>
      <c r="B22" s="149"/>
      <c r="C22" s="149"/>
      <c r="D22" s="169">
        <v>9</v>
      </c>
      <c r="E22" s="156">
        <v>105.012</v>
      </c>
      <c r="F22" s="156">
        <v>103.367</v>
      </c>
      <c r="G22" s="156">
        <v>101.822</v>
      </c>
      <c r="H22" s="156">
        <f t="shared" si="0"/>
        <v>98.50532568421256</v>
      </c>
      <c r="I22" s="151"/>
      <c r="J22" s="170">
        <v>10</v>
      </c>
      <c r="K22" s="152">
        <v>808.167</v>
      </c>
      <c r="L22" s="152">
        <v>787.8320000000001</v>
      </c>
      <c r="M22" s="152">
        <v>790.0340000000001</v>
      </c>
      <c r="N22" s="151">
        <f t="shared" si="1"/>
        <v>100.27950121345667</v>
      </c>
      <c r="O22" s="147" t="s">
        <v>141</v>
      </c>
      <c r="P22" s="149"/>
      <c r="Q22" s="149"/>
      <c r="R22" s="169">
        <v>5</v>
      </c>
      <c r="S22" s="156">
        <v>11.112</v>
      </c>
      <c r="T22" s="156">
        <v>10.851</v>
      </c>
      <c r="U22" s="156">
        <v>11.135</v>
      </c>
      <c r="V22" s="156">
        <f t="shared" si="4"/>
        <v>102.61727029766841</v>
      </c>
      <c r="W22" s="151"/>
      <c r="X22" s="170">
        <v>10</v>
      </c>
      <c r="Y22" s="152">
        <v>596.315</v>
      </c>
      <c r="Z22" s="152">
        <v>605.527</v>
      </c>
      <c r="AA22" s="152">
        <v>599.702</v>
      </c>
      <c r="AB22" s="152">
        <f t="shared" si="5"/>
        <v>99.03802803178057</v>
      </c>
    </row>
    <row r="23" spans="1:28" s="153" customFormat="1" ht="11.25" customHeight="1">
      <c r="A23" s="147"/>
      <c r="B23" s="149"/>
      <c r="C23" s="149"/>
      <c r="D23" s="169"/>
      <c r="E23" s="156"/>
      <c r="F23" s="156"/>
      <c r="G23" s="156"/>
      <c r="H23" s="156"/>
      <c r="I23" s="151"/>
      <c r="J23" s="170"/>
      <c r="K23" s="152"/>
      <c r="L23" s="152"/>
      <c r="M23" s="152"/>
      <c r="N23" s="151"/>
      <c r="O23" s="147" t="s">
        <v>191</v>
      </c>
      <c r="P23" s="149"/>
      <c r="Q23" s="149"/>
      <c r="R23" s="169">
        <v>5</v>
      </c>
      <c r="S23" s="156">
        <v>6.55</v>
      </c>
      <c r="T23" s="156">
        <v>6.668</v>
      </c>
      <c r="U23" s="156">
        <v>6.973</v>
      </c>
      <c r="V23" s="156">
        <f t="shared" si="4"/>
        <v>104.5740851829634</v>
      </c>
      <c r="W23" s="151"/>
      <c r="X23" s="170">
        <v>9</v>
      </c>
      <c r="Y23" s="152">
        <v>382.4270000000001</v>
      </c>
      <c r="Z23" s="152">
        <v>384.295</v>
      </c>
      <c r="AA23" s="152">
        <v>407.87899999999996</v>
      </c>
      <c r="AB23" s="152">
        <f t="shared" si="5"/>
        <v>106.13695208108352</v>
      </c>
    </row>
    <row r="24" spans="1:28" s="153" customFormat="1" ht="11.25" customHeight="1">
      <c r="A24" s="147" t="s">
        <v>148</v>
      </c>
      <c r="B24" s="149"/>
      <c r="C24" s="149"/>
      <c r="D24" s="169"/>
      <c r="E24" s="156"/>
      <c r="F24" s="156"/>
      <c r="G24" s="156"/>
      <c r="H24" s="156"/>
      <c r="I24" s="151"/>
      <c r="J24" s="170"/>
      <c r="K24" s="152"/>
      <c r="L24" s="152"/>
      <c r="M24" s="152"/>
      <c r="N24" s="151"/>
      <c r="O24" s="147" t="s">
        <v>288</v>
      </c>
      <c r="P24" s="149"/>
      <c r="Q24" s="149"/>
      <c r="R24" s="169">
        <v>3</v>
      </c>
      <c r="S24" s="156">
        <v>6.305</v>
      </c>
      <c r="T24" s="156">
        <v>5.898</v>
      </c>
      <c r="U24" s="156">
        <v>5.199</v>
      </c>
      <c r="V24" s="156">
        <f t="shared" si="4"/>
        <v>88.14852492370295</v>
      </c>
      <c r="W24" s="151"/>
      <c r="X24" s="170">
        <v>5</v>
      </c>
      <c r="Y24" s="152">
        <v>65.712</v>
      </c>
      <c r="Z24" s="152">
        <v>61.38400000000001</v>
      </c>
      <c r="AA24" s="152">
        <v>79.79300000000002</v>
      </c>
      <c r="AB24" s="152">
        <f t="shared" si="5"/>
        <v>129.9898996481168</v>
      </c>
    </row>
    <row r="25" spans="1:28" s="153" customFormat="1" ht="11.25" customHeight="1">
      <c r="A25" s="147" t="s">
        <v>149</v>
      </c>
      <c r="B25" s="149"/>
      <c r="C25" s="149"/>
      <c r="D25" s="169">
        <v>8</v>
      </c>
      <c r="E25" s="156">
        <v>9.315</v>
      </c>
      <c r="F25" s="156">
        <v>9.326</v>
      </c>
      <c r="G25" s="156">
        <v>9.38</v>
      </c>
      <c r="H25" s="156">
        <f aca="true" t="shared" si="6" ref="H25:H32">IF(AND(F25&gt;0,G25&gt;0),G25*100/F25,"")</f>
        <v>100.57902637786833</v>
      </c>
      <c r="I25" s="151"/>
      <c r="J25" s="170">
        <v>8</v>
      </c>
      <c r="K25" s="152">
        <v>17.090999999999994</v>
      </c>
      <c r="L25" s="152">
        <v>14.615</v>
      </c>
      <c r="M25" s="152">
        <v>17.904000000000003</v>
      </c>
      <c r="N25" s="151">
        <f aca="true" t="shared" si="7" ref="N25:N32">IF(AND(L25&gt;0,M25&gt;0),M25*100/L25,"")</f>
        <v>122.50427642832707</v>
      </c>
      <c r="O25" s="147" t="s">
        <v>289</v>
      </c>
      <c r="P25" s="149"/>
      <c r="Q25" s="149"/>
      <c r="R25" s="169">
        <v>3</v>
      </c>
      <c r="S25" s="149">
        <v>23.3</v>
      </c>
      <c r="T25" s="149">
        <v>21.2</v>
      </c>
      <c r="U25" s="149">
        <v>21.8</v>
      </c>
      <c r="V25" s="156">
        <f t="shared" si="4"/>
        <v>102.83018867924528</v>
      </c>
      <c r="W25" s="151"/>
      <c r="X25" s="170">
        <v>6</v>
      </c>
      <c r="Y25" s="152">
        <v>4.178</v>
      </c>
      <c r="Z25" s="152">
        <v>3.947000000000001</v>
      </c>
      <c r="AA25" s="152">
        <v>4.035</v>
      </c>
      <c r="AB25" s="152">
        <f t="shared" si="5"/>
        <v>102.22954142386621</v>
      </c>
    </row>
    <row r="26" spans="1:28" s="153" customFormat="1" ht="11.25" customHeight="1">
      <c r="A26" s="147" t="s">
        <v>150</v>
      </c>
      <c r="B26" s="149"/>
      <c r="C26" s="149"/>
      <c r="D26" s="169">
        <v>8</v>
      </c>
      <c r="E26" s="156">
        <v>23.234</v>
      </c>
      <c r="F26" s="156">
        <v>22.065</v>
      </c>
      <c r="G26" s="156">
        <v>21.399</v>
      </c>
      <c r="H26" s="156">
        <f t="shared" si="6"/>
        <v>96.98164513936098</v>
      </c>
      <c r="I26" s="151"/>
      <c r="J26" s="170">
        <v>8</v>
      </c>
      <c r="K26" s="152">
        <v>34.75</v>
      </c>
      <c r="L26" s="152">
        <v>23.492</v>
      </c>
      <c r="M26" s="152">
        <v>34.53699999999999</v>
      </c>
      <c r="N26" s="151">
        <f t="shared" si="7"/>
        <v>147.01600544866335</v>
      </c>
      <c r="O26" s="147" t="s">
        <v>192</v>
      </c>
      <c r="P26" s="149"/>
      <c r="Q26" s="149"/>
      <c r="R26" s="169">
        <v>11</v>
      </c>
      <c r="S26" s="156">
        <v>2.847</v>
      </c>
      <c r="T26" s="156">
        <v>2.857</v>
      </c>
      <c r="U26" s="156">
        <v>2.868</v>
      </c>
      <c r="V26" s="156">
        <f t="shared" si="4"/>
        <v>100.38501925096254</v>
      </c>
      <c r="W26" s="151"/>
      <c r="X26" s="170">
        <v>3</v>
      </c>
      <c r="Y26" s="152">
        <v>81.63700000000001</v>
      </c>
      <c r="Z26" s="152">
        <v>80.279</v>
      </c>
      <c r="AA26" s="152">
        <v>87.021</v>
      </c>
      <c r="AB26" s="152">
        <f t="shared" si="5"/>
        <v>108.39821123830642</v>
      </c>
    </row>
    <row r="27" spans="1:14" s="153" customFormat="1" ht="11.25" customHeight="1">
      <c r="A27" s="147" t="s">
        <v>151</v>
      </c>
      <c r="B27" s="149"/>
      <c r="C27" s="149"/>
      <c r="D27" s="169">
        <v>8</v>
      </c>
      <c r="E27" s="156">
        <v>44.101</v>
      </c>
      <c r="F27" s="156">
        <v>50.318</v>
      </c>
      <c r="G27" s="156">
        <v>36.618</v>
      </c>
      <c r="H27" s="156">
        <f t="shared" si="6"/>
        <v>72.77316268532137</v>
      </c>
      <c r="I27" s="151"/>
      <c r="J27" s="170">
        <v>8</v>
      </c>
      <c r="K27" s="152">
        <v>42.827</v>
      </c>
      <c r="L27" s="152">
        <v>35.333</v>
      </c>
      <c r="M27" s="152">
        <v>46.427</v>
      </c>
      <c r="N27" s="151">
        <f t="shared" si="7"/>
        <v>131.3984094189568</v>
      </c>
    </row>
    <row r="28" spans="1:28" s="153" customFormat="1" ht="11.25" customHeight="1">
      <c r="A28" s="147" t="s">
        <v>152</v>
      </c>
      <c r="B28" s="149"/>
      <c r="C28" s="149"/>
      <c r="D28" s="169">
        <v>8</v>
      </c>
      <c r="E28" s="156">
        <v>70.609</v>
      </c>
      <c r="F28" s="156">
        <v>53.224</v>
      </c>
      <c r="G28" s="156">
        <v>38.236</v>
      </c>
      <c r="H28" s="156">
        <f t="shared" si="6"/>
        <v>71.83977153163987</v>
      </c>
      <c r="I28" s="151"/>
      <c r="J28" s="170">
        <v>8</v>
      </c>
      <c r="K28" s="152">
        <v>91.456</v>
      </c>
      <c r="L28" s="152">
        <v>49.971000000000004</v>
      </c>
      <c r="M28" s="152">
        <v>45.126999999999995</v>
      </c>
      <c r="N28" s="151">
        <f t="shared" si="7"/>
        <v>90.30637769906545</v>
      </c>
      <c r="O28" s="147" t="s">
        <v>193</v>
      </c>
      <c r="P28" s="149"/>
      <c r="Q28" s="149"/>
      <c r="R28" s="169"/>
      <c r="S28" s="156"/>
      <c r="T28" s="156"/>
      <c r="U28" s="156"/>
      <c r="V28" s="156"/>
      <c r="W28" s="151"/>
      <c r="X28" s="170"/>
      <c r="Y28" s="152"/>
      <c r="Z28" s="152"/>
      <c r="AA28" s="152"/>
      <c r="AB28" s="152"/>
    </row>
    <row r="29" spans="1:28" s="153" customFormat="1" ht="12" customHeight="1">
      <c r="A29" s="147" t="s">
        <v>153</v>
      </c>
      <c r="B29" s="149"/>
      <c r="C29" s="149"/>
      <c r="D29" s="169">
        <v>8</v>
      </c>
      <c r="E29" s="156">
        <v>149.02</v>
      </c>
      <c r="F29" s="156">
        <v>145.399</v>
      </c>
      <c r="G29" s="156">
        <v>119.717</v>
      </c>
      <c r="H29" s="156">
        <f t="shared" si="6"/>
        <v>82.33687989601029</v>
      </c>
      <c r="I29" s="151"/>
      <c r="J29" s="170">
        <v>8</v>
      </c>
      <c r="K29" s="152">
        <v>262.567</v>
      </c>
      <c r="L29" s="152">
        <v>160.11499999999998</v>
      </c>
      <c r="M29" s="152">
        <v>227.299</v>
      </c>
      <c r="N29" s="151">
        <f t="shared" si="7"/>
        <v>141.95984136401964</v>
      </c>
      <c r="O29" s="147" t="s">
        <v>194</v>
      </c>
      <c r="P29" s="149"/>
      <c r="Q29" s="149"/>
      <c r="R29" s="169">
        <v>0</v>
      </c>
      <c r="S29" s="156">
        <v>0</v>
      </c>
      <c r="T29" s="156">
        <v>0</v>
      </c>
      <c r="U29" s="156">
        <v>0</v>
      </c>
      <c r="V29" s="156">
        <f aca="true" t="shared" si="8" ref="V29:V34">IF(AND(T29&gt;0,U29&gt;0),U29*100/T29,"")</f>
      </c>
      <c r="W29" s="151"/>
      <c r="X29" s="170">
        <v>8</v>
      </c>
      <c r="Y29" s="152">
        <v>3930.369</v>
      </c>
      <c r="Z29" s="152">
        <v>3279.4579999999996</v>
      </c>
      <c r="AA29" s="152">
        <v>3449.535</v>
      </c>
      <c r="AB29" s="152">
        <f aca="true" t="shared" si="9" ref="AB29:AB34">IF(AND(Z29&gt;0,AA29&gt;0),AA29*100/Z29,"")</f>
        <v>105.18613136682953</v>
      </c>
    </row>
    <row r="30" spans="1:28" s="153" customFormat="1" ht="11.25" customHeight="1">
      <c r="A30" s="147" t="s">
        <v>154</v>
      </c>
      <c r="B30" s="149"/>
      <c r="C30" s="149"/>
      <c r="D30" s="169">
        <v>8</v>
      </c>
      <c r="E30" s="156">
        <v>103.116</v>
      </c>
      <c r="F30" s="156">
        <v>78.055</v>
      </c>
      <c r="G30" s="156">
        <v>83.085</v>
      </c>
      <c r="H30" s="156">
        <f t="shared" si="6"/>
        <v>106.44417397988597</v>
      </c>
      <c r="I30" s="151"/>
      <c r="J30" s="170">
        <v>8</v>
      </c>
      <c r="K30" s="152">
        <v>135.569</v>
      </c>
      <c r="L30" s="152">
        <v>62.467999999999996</v>
      </c>
      <c r="M30" s="152">
        <v>122.92800000000001</v>
      </c>
      <c r="N30" s="151">
        <f t="shared" si="7"/>
        <v>196.78555420375235</v>
      </c>
      <c r="O30" s="147" t="s">
        <v>195</v>
      </c>
      <c r="P30" s="149"/>
      <c r="Q30" s="149"/>
      <c r="R30" s="169">
        <v>0</v>
      </c>
      <c r="S30" s="156">
        <v>0</v>
      </c>
      <c r="T30" s="156">
        <v>0</v>
      </c>
      <c r="U30" s="156">
        <v>0</v>
      </c>
      <c r="V30" s="156">
        <f t="shared" si="8"/>
      </c>
      <c r="W30" s="151"/>
      <c r="X30" s="170">
        <v>8</v>
      </c>
      <c r="Y30" s="152">
        <v>1148.618</v>
      </c>
      <c r="Z30" s="152">
        <v>931.052</v>
      </c>
      <c r="AA30" s="152">
        <v>1031.3359999999998</v>
      </c>
      <c r="AB30" s="152">
        <f t="shared" si="9"/>
        <v>110.77104178928779</v>
      </c>
    </row>
    <row r="31" spans="1:28" s="153" customFormat="1" ht="11.25" customHeight="1">
      <c r="A31" s="147" t="s">
        <v>155</v>
      </c>
      <c r="B31" s="149"/>
      <c r="C31" s="149"/>
      <c r="D31" s="169">
        <v>8</v>
      </c>
      <c r="E31" s="156">
        <v>2.984</v>
      </c>
      <c r="F31" s="156">
        <v>2.445</v>
      </c>
      <c r="G31" s="156">
        <v>2.047</v>
      </c>
      <c r="H31" s="156">
        <f t="shared" si="6"/>
        <v>83.72188139059305</v>
      </c>
      <c r="I31" s="151"/>
      <c r="J31" s="170">
        <v>8</v>
      </c>
      <c r="K31" s="152">
        <v>2.786</v>
      </c>
      <c r="L31" s="152">
        <v>1.653</v>
      </c>
      <c r="M31" s="152">
        <v>1.882</v>
      </c>
      <c r="N31" s="151">
        <f t="shared" si="7"/>
        <v>113.85359951603145</v>
      </c>
      <c r="O31" s="147" t="s">
        <v>196</v>
      </c>
      <c r="P31" s="149"/>
      <c r="Q31" s="149"/>
      <c r="R31" s="169">
        <v>0</v>
      </c>
      <c r="S31" s="156">
        <v>0</v>
      </c>
      <c r="T31" s="156">
        <v>0</v>
      </c>
      <c r="U31" s="156">
        <v>0</v>
      </c>
      <c r="V31" s="156">
        <f t="shared" si="8"/>
      </c>
      <c r="W31" s="151"/>
      <c r="X31" s="170">
        <v>10</v>
      </c>
      <c r="Y31" s="152">
        <v>80.646</v>
      </c>
      <c r="Z31" s="152">
        <v>70.602</v>
      </c>
      <c r="AA31" s="152">
        <v>79.70100000000001</v>
      </c>
      <c r="AB31" s="152">
        <f t="shared" si="9"/>
        <v>112.88773689130619</v>
      </c>
    </row>
    <row r="32" spans="1:28" s="153" customFormat="1" ht="11.25" customHeight="1">
      <c r="A32" s="147" t="s">
        <v>156</v>
      </c>
      <c r="B32" s="149"/>
      <c r="C32" s="149"/>
      <c r="D32" s="169">
        <v>8</v>
      </c>
      <c r="E32" s="156">
        <v>54.885</v>
      </c>
      <c r="F32" s="156">
        <v>43.102</v>
      </c>
      <c r="G32" s="156">
        <v>43.157</v>
      </c>
      <c r="H32" s="156">
        <f t="shared" si="6"/>
        <v>100.12760428750407</v>
      </c>
      <c r="I32" s="151"/>
      <c r="J32" s="170">
        <v>8</v>
      </c>
      <c r="K32" s="152">
        <v>63.055</v>
      </c>
      <c r="L32" s="152">
        <v>31.494999999999997</v>
      </c>
      <c r="M32" s="152">
        <v>63.7</v>
      </c>
      <c r="N32" s="151">
        <f t="shared" si="7"/>
        <v>202.25432608350533</v>
      </c>
      <c r="O32" s="147" t="s">
        <v>197</v>
      </c>
      <c r="P32" s="149"/>
      <c r="Q32" s="149"/>
      <c r="R32" s="169">
        <v>0</v>
      </c>
      <c r="S32" s="156">
        <v>0</v>
      </c>
      <c r="T32" s="156">
        <v>0</v>
      </c>
      <c r="U32" s="156">
        <v>0</v>
      </c>
      <c r="V32" s="156">
        <f t="shared" si="8"/>
      </c>
      <c r="W32" s="151"/>
      <c r="X32" s="170">
        <v>10</v>
      </c>
      <c r="Y32" s="152">
        <v>205.31</v>
      </c>
      <c r="Z32" s="152">
        <v>144.498</v>
      </c>
      <c r="AA32" s="152">
        <v>155.37199999999996</v>
      </c>
      <c r="AB32" s="152">
        <f t="shared" si="9"/>
        <v>107.52536367285357</v>
      </c>
    </row>
    <row r="33" spans="1:28" s="153" customFormat="1" ht="11.25" customHeight="1">
      <c r="A33" s="147"/>
      <c r="B33" s="149"/>
      <c r="C33" s="149"/>
      <c r="D33" s="169"/>
      <c r="E33" s="156"/>
      <c r="F33" s="156"/>
      <c r="G33" s="156"/>
      <c r="H33" s="156"/>
      <c r="I33" s="151"/>
      <c r="J33" s="170"/>
      <c r="K33" s="152"/>
      <c r="L33" s="152"/>
      <c r="M33" s="152"/>
      <c r="N33" s="151"/>
      <c r="O33" s="147" t="s">
        <v>198</v>
      </c>
      <c r="P33" s="149"/>
      <c r="Q33" s="149"/>
      <c r="R33" s="169">
        <v>0</v>
      </c>
      <c r="S33" s="156">
        <v>0</v>
      </c>
      <c r="T33" s="156">
        <v>0</v>
      </c>
      <c r="U33" s="156">
        <v>0</v>
      </c>
      <c r="V33" s="156">
        <f t="shared" si="8"/>
      </c>
      <c r="W33" s="151"/>
      <c r="X33" s="170">
        <v>10</v>
      </c>
      <c r="Y33" s="152">
        <v>1533.6019999999999</v>
      </c>
      <c r="Z33" s="152">
        <v>949.765</v>
      </c>
      <c r="AA33" s="152">
        <v>1369.712</v>
      </c>
      <c r="AB33" s="152">
        <f t="shared" si="9"/>
        <v>144.21588498207453</v>
      </c>
    </row>
    <row r="34" spans="1:28" s="153" customFormat="1" ht="11.25" customHeight="1">
      <c r="A34" s="147" t="s">
        <v>157</v>
      </c>
      <c r="B34" s="149"/>
      <c r="C34" s="149"/>
      <c r="D34" s="169"/>
      <c r="E34" s="156"/>
      <c r="F34" s="156"/>
      <c r="G34" s="156"/>
      <c r="H34" s="156"/>
      <c r="I34" s="151"/>
      <c r="J34" s="170"/>
      <c r="K34" s="152"/>
      <c r="L34" s="152"/>
      <c r="M34" s="152"/>
      <c r="N34" s="151"/>
      <c r="O34" s="147" t="s">
        <v>199</v>
      </c>
      <c r="P34" s="149"/>
      <c r="Q34" s="149"/>
      <c r="R34" s="169">
        <v>0</v>
      </c>
      <c r="S34" s="156">
        <v>0</v>
      </c>
      <c r="T34" s="156">
        <v>0</v>
      </c>
      <c r="U34" s="156">
        <v>0</v>
      </c>
      <c r="V34" s="156">
        <f t="shared" si="8"/>
      </c>
      <c r="W34" s="151"/>
      <c r="X34" s="170">
        <v>3</v>
      </c>
      <c r="Y34" s="152">
        <v>646.1099999999999</v>
      </c>
      <c r="Z34" s="152">
        <v>737.666</v>
      </c>
      <c r="AA34" s="152">
        <v>0</v>
      </c>
      <c r="AB34" s="152">
        <f t="shared" si="9"/>
      </c>
    </row>
    <row r="35" spans="1:26" s="153" customFormat="1" ht="11.25" customHeight="1">
      <c r="A35" s="147" t="s">
        <v>158</v>
      </c>
      <c r="B35" s="149"/>
      <c r="C35" s="149"/>
      <c r="D35" s="169">
        <v>4</v>
      </c>
      <c r="E35" s="156">
        <v>3.647</v>
      </c>
      <c r="F35" s="156">
        <v>3.597</v>
      </c>
      <c r="G35" s="156">
        <v>3.615</v>
      </c>
      <c r="H35" s="156">
        <f>IF(AND(F35&gt;0,G35&gt;0),G35*100/F35,"")</f>
        <v>100.50041701417848</v>
      </c>
      <c r="I35" s="151"/>
      <c r="J35" s="170">
        <v>4</v>
      </c>
      <c r="K35" s="152">
        <v>76.034</v>
      </c>
      <c r="L35" s="152">
        <v>84.367</v>
      </c>
      <c r="M35" s="152">
        <v>88.52000000000001</v>
      </c>
      <c r="N35" s="151">
        <f>IF(AND(L35&gt;0,M35&gt;0),M35*100/L35,"")</f>
        <v>104.92254080386883</v>
      </c>
      <c r="O35" s="153" t="s">
        <v>300</v>
      </c>
      <c r="Y35" s="152">
        <f>Y32+Y33+Y34</f>
        <v>2385.022</v>
      </c>
      <c r="Z35" s="152">
        <f>Z32+Z33+Z34</f>
        <v>1831.929</v>
      </c>
    </row>
    <row r="36" spans="1:14" s="153" customFormat="1" ht="11.25" customHeight="1">
      <c r="A36" s="147" t="s">
        <v>159</v>
      </c>
      <c r="B36" s="149"/>
      <c r="C36" s="149"/>
      <c r="D36" s="169">
        <v>6</v>
      </c>
      <c r="E36" s="156">
        <v>14.386</v>
      </c>
      <c r="F36" s="156">
        <v>13.907</v>
      </c>
      <c r="G36" s="156">
        <v>14.124</v>
      </c>
      <c r="H36" s="156">
        <f>IF(AND(F36&gt;0,G36&gt;0),G36*100/F36,"")</f>
        <v>101.5603652836701</v>
      </c>
      <c r="I36" s="151"/>
      <c r="J36" s="170">
        <v>6</v>
      </c>
      <c r="K36" s="152">
        <v>392.675</v>
      </c>
      <c r="L36" s="152">
        <v>434.18500000000006</v>
      </c>
      <c r="M36" s="152">
        <v>439.953</v>
      </c>
      <c r="N36" s="151">
        <f>IF(AND(L36&gt;0,M36&gt;0),M36*100/L36,"")</f>
        <v>101.32846597648465</v>
      </c>
    </row>
    <row r="37" spans="1:28" s="153" customFormat="1" ht="11.25" customHeight="1">
      <c r="A37" s="147" t="s">
        <v>160</v>
      </c>
      <c r="B37" s="149"/>
      <c r="C37" s="149"/>
      <c r="D37" s="169">
        <v>9</v>
      </c>
      <c r="E37" s="156">
        <v>29.899</v>
      </c>
      <c r="F37" s="156">
        <v>29.563</v>
      </c>
      <c r="G37" s="156">
        <v>31.682</v>
      </c>
      <c r="H37" s="156">
        <f>IF(AND(F37&gt;0,G37&gt;0),G37*100/F37,"")</f>
        <v>107.16774346311267</v>
      </c>
      <c r="I37" s="151"/>
      <c r="J37" s="170">
        <v>9</v>
      </c>
      <c r="K37" s="152">
        <v>818.3529999999998</v>
      </c>
      <c r="L37" s="152">
        <v>917.1390000000001</v>
      </c>
      <c r="M37" s="152">
        <v>939.9</v>
      </c>
      <c r="N37" s="151">
        <f>IF(AND(L37&gt;0,M37&gt;0),M37*100/L37,"")</f>
        <v>102.48173940918441</v>
      </c>
      <c r="O37" s="147" t="s">
        <v>200</v>
      </c>
      <c r="P37" s="149"/>
      <c r="Q37" s="149"/>
      <c r="R37" s="169"/>
      <c r="S37" s="156"/>
      <c r="T37" s="156"/>
      <c r="U37" s="156"/>
      <c r="V37" s="156"/>
      <c r="W37" s="151"/>
      <c r="X37" s="170"/>
      <c r="Y37" s="152"/>
      <c r="Z37" s="152"/>
      <c r="AA37" s="152"/>
      <c r="AB37" s="152"/>
    </row>
    <row r="38" spans="1:28" s="153" customFormat="1" ht="11.25" customHeight="1">
      <c r="A38" s="147" t="s">
        <v>161</v>
      </c>
      <c r="B38" s="149"/>
      <c r="C38" s="149"/>
      <c r="D38" s="169">
        <v>8</v>
      </c>
      <c r="E38" s="156">
        <v>19.556</v>
      </c>
      <c r="F38" s="156">
        <v>19.583</v>
      </c>
      <c r="G38" s="156">
        <v>17.875</v>
      </c>
      <c r="H38" s="156">
        <f>IF(AND(F38&gt;0,G38&gt;0),G38*100/F38,"")</f>
        <v>91.2781494153092</v>
      </c>
      <c r="I38" s="151"/>
      <c r="J38" s="170">
        <v>10</v>
      </c>
      <c r="K38" s="152">
        <v>723.871</v>
      </c>
      <c r="L38" s="152">
        <v>823.6289999999999</v>
      </c>
      <c r="M38" s="152">
        <v>674.4950000000001</v>
      </c>
      <c r="N38" s="151">
        <f>IF(AND(L38&gt;0,M38&gt;0),M38*100/L38,"")</f>
        <v>81.89306107482862</v>
      </c>
      <c r="O38" s="147" t="s">
        <v>201</v>
      </c>
      <c r="P38" s="149"/>
      <c r="Q38" s="149"/>
      <c r="R38" s="169">
        <v>0</v>
      </c>
      <c r="S38" s="156">
        <v>0</v>
      </c>
      <c r="T38" s="156">
        <v>0</v>
      </c>
      <c r="U38" s="156">
        <v>0</v>
      </c>
      <c r="V38" s="156">
        <f>IF(AND(T38&gt;0,U38&gt;0),U38*100/T38,"")</f>
      </c>
      <c r="W38" s="151"/>
      <c r="X38" s="170">
        <v>8</v>
      </c>
      <c r="Y38" s="152">
        <v>79.34</v>
      </c>
      <c r="Z38" s="152">
        <v>82.43900000000001</v>
      </c>
      <c r="AA38" s="152">
        <v>90.73899999999998</v>
      </c>
      <c r="AB38" s="152">
        <f aca="true" t="shared" si="10" ref="AB38:AB55">IF(AND(Z38&gt;0,AA38&gt;0),AA38*100/Z38,"")</f>
        <v>110.06805031599119</v>
      </c>
    </row>
    <row r="39" spans="1:28" s="153" customFormat="1" ht="11.25" customHeight="1">
      <c r="A39" s="147" t="s">
        <v>162</v>
      </c>
      <c r="B39" s="149"/>
      <c r="C39" s="149"/>
      <c r="D39" s="169">
        <v>7</v>
      </c>
      <c r="E39" s="156">
        <v>67.488</v>
      </c>
      <c r="F39" s="156">
        <v>66.65</v>
      </c>
      <c r="G39" s="156">
        <v>67.296</v>
      </c>
      <c r="H39" s="156">
        <f>IF(AND(F39&gt;0,G39&gt;0),G39*100/F39,"")</f>
        <v>100.96924231057764</v>
      </c>
      <c r="I39" s="151"/>
      <c r="J39" s="170">
        <v>10</v>
      </c>
      <c r="K39" s="152">
        <v>2010.933</v>
      </c>
      <c r="L39" s="152">
        <v>2259.3199999999997</v>
      </c>
      <c r="M39" s="152">
        <v>2142.868</v>
      </c>
      <c r="N39" s="151">
        <f>IF(AND(L39&gt;0,M39&gt;0),M39*100/L39,"")</f>
        <v>94.8457057875821</v>
      </c>
      <c r="O39" s="147" t="s">
        <v>202</v>
      </c>
      <c r="P39" s="149"/>
      <c r="Q39" s="149"/>
      <c r="R39" s="169">
        <v>0</v>
      </c>
      <c r="S39" s="156">
        <v>0</v>
      </c>
      <c r="T39" s="156">
        <v>0</v>
      </c>
      <c r="U39" s="156">
        <v>0</v>
      </c>
      <c r="V39" s="156">
        <f>IF(AND(T39&gt;0,U39&gt;0),U39*100/T39,"")</f>
      </c>
      <c r="W39" s="151"/>
      <c r="X39" s="170">
        <v>10</v>
      </c>
      <c r="Y39" s="152">
        <v>483.6209999999999</v>
      </c>
      <c r="Z39" s="152">
        <v>556.4000000000001</v>
      </c>
      <c r="AA39" s="152">
        <v>510.64699999999993</v>
      </c>
      <c r="AB39" s="152">
        <f t="shared" si="10"/>
        <v>91.7769590222861</v>
      </c>
    </row>
    <row r="40" spans="1:28" s="153" customFormat="1" ht="11.25" customHeight="1">
      <c r="A40" s="147"/>
      <c r="B40" s="149"/>
      <c r="C40" s="149"/>
      <c r="D40" s="169"/>
      <c r="E40" s="156"/>
      <c r="F40" s="156"/>
      <c r="G40" s="156"/>
      <c r="H40" s="156"/>
      <c r="I40" s="151"/>
      <c r="J40" s="170"/>
      <c r="K40" s="152"/>
      <c r="L40" s="152"/>
      <c r="M40" s="152"/>
      <c r="N40" s="151"/>
      <c r="O40" s="153" t="s">
        <v>282</v>
      </c>
      <c r="Y40" s="152">
        <f>Y38+Y39</f>
        <v>562.9609999999999</v>
      </c>
      <c r="Z40" s="152">
        <f>Z38+Z39</f>
        <v>638.839</v>
      </c>
      <c r="AA40" s="152">
        <f>AA38+AA39</f>
        <v>601.386</v>
      </c>
      <c r="AB40" s="152">
        <f t="shared" si="10"/>
        <v>94.13733350656425</v>
      </c>
    </row>
    <row r="41" spans="1:28" s="153" customFormat="1" ht="11.25" customHeight="1">
      <c r="A41" s="147" t="s">
        <v>133</v>
      </c>
      <c r="B41" s="149"/>
      <c r="C41" s="149"/>
      <c r="D41" s="169"/>
      <c r="E41" s="156"/>
      <c r="F41" s="156"/>
      <c r="G41" s="156"/>
      <c r="H41" s="156"/>
      <c r="I41" s="151"/>
      <c r="J41" s="170"/>
      <c r="K41" s="152"/>
      <c r="L41" s="152"/>
      <c r="M41" s="152"/>
      <c r="N41" s="151"/>
      <c r="O41" s="147" t="s">
        <v>203</v>
      </c>
      <c r="P41" s="149"/>
      <c r="Q41" s="149"/>
      <c r="R41" s="169">
        <v>0</v>
      </c>
      <c r="S41" s="156">
        <v>0</v>
      </c>
      <c r="T41" s="156">
        <v>0</v>
      </c>
      <c r="U41" s="156">
        <v>0</v>
      </c>
      <c r="V41" s="156">
        <f aca="true" t="shared" si="11" ref="V41:V55">IF(AND(T41&gt;0,U41&gt;0),U41*100/T41,"")</f>
      </c>
      <c r="W41" s="151"/>
      <c r="X41" s="170">
        <v>10</v>
      </c>
      <c r="Y41" s="152">
        <v>332.319</v>
      </c>
      <c r="Z41" s="152">
        <v>330.66999999999996</v>
      </c>
      <c r="AA41" s="152">
        <v>336.14399999999995</v>
      </c>
      <c r="AB41" s="152">
        <f t="shared" si="10"/>
        <v>101.65542686061632</v>
      </c>
    </row>
    <row r="42" spans="1:28" s="153" customFormat="1" ht="11.25" customHeight="1">
      <c r="A42" s="147" t="s">
        <v>134</v>
      </c>
      <c r="B42" s="149"/>
      <c r="C42" s="149"/>
      <c r="D42" s="169">
        <v>9</v>
      </c>
      <c r="E42" s="156">
        <v>7.636</v>
      </c>
      <c r="F42" s="156">
        <v>6.272</v>
      </c>
      <c r="G42" s="156">
        <v>6.757</v>
      </c>
      <c r="H42" s="156">
        <f aca="true" t="shared" si="12" ref="H42:H49">IF(AND(F42&gt;0,G42&gt;0),G42*100/F42,"")</f>
        <v>107.73278061224488</v>
      </c>
      <c r="I42" s="151"/>
      <c r="J42" s="170">
        <v>9</v>
      </c>
      <c r="K42" s="152">
        <v>699.341</v>
      </c>
      <c r="L42" s="152">
        <v>480.91700000000003</v>
      </c>
      <c r="M42" s="152">
        <v>599.011</v>
      </c>
      <c r="N42" s="151">
        <f aca="true" t="shared" si="13" ref="N42:N49">IF(AND(L42&gt;0,M42&gt;0),M42*100/L42,"")</f>
        <v>124.55600446646717</v>
      </c>
      <c r="O42" s="147" t="s">
        <v>204</v>
      </c>
      <c r="P42" s="149"/>
      <c r="Q42" s="149"/>
      <c r="R42" s="169">
        <v>0</v>
      </c>
      <c r="S42" s="156">
        <v>0</v>
      </c>
      <c r="T42" s="156">
        <v>0</v>
      </c>
      <c r="U42" s="156">
        <v>0</v>
      </c>
      <c r="V42" s="156">
        <f t="shared" si="11"/>
      </c>
      <c r="W42" s="151"/>
      <c r="X42" s="170">
        <v>8</v>
      </c>
      <c r="Y42" s="152">
        <v>176.28900000000002</v>
      </c>
      <c r="Z42" s="152">
        <v>145.826</v>
      </c>
      <c r="AA42" s="152">
        <v>131.641</v>
      </c>
      <c r="AB42" s="152">
        <f t="shared" si="10"/>
        <v>90.27265371058658</v>
      </c>
    </row>
    <row r="43" spans="1:28" s="153" customFormat="1" ht="11.25" customHeight="1">
      <c r="A43" s="147" t="s">
        <v>163</v>
      </c>
      <c r="B43" s="149"/>
      <c r="C43" s="149"/>
      <c r="D43" s="169">
        <v>9</v>
      </c>
      <c r="E43" s="156">
        <v>27.654</v>
      </c>
      <c r="F43" s="156">
        <v>23.905</v>
      </c>
      <c r="G43" s="156">
        <v>19.819</v>
      </c>
      <c r="H43" s="156">
        <f t="shared" si="12"/>
        <v>82.90734156034301</v>
      </c>
      <c r="I43" s="151"/>
      <c r="J43" s="170">
        <v>9</v>
      </c>
      <c r="K43" s="152">
        <v>2170.936</v>
      </c>
      <c r="L43" s="152">
        <v>2271.8089999999997</v>
      </c>
      <c r="M43" s="152">
        <v>1865.934</v>
      </c>
      <c r="N43" s="151">
        <f t="shared" si="13"/>
        <v>82.13428153511146</v>
      </c>
      <c r="O43" s="147" t="s">
        <v>205</v>
      </c>
      <c r="P43" s="149"/>
      <c r="Q43" s="149"/>
      <c r="R43" s="169">
        <v>0</v>
      </c>
      <c r="S43" s="156">
        <v>0</v>
      </c>
      <c r="T43" s="156">
        <v>0</v>
      </c>
      <c r="U43" s="156">
        <v>0</v>
      </c>
      <c r="V43" s="156">
        <f t="shared" si="11"/>
      </c>
      <c r="W43" s="151"/>
      <c r="X43" s="170">
        <v>6</v>
      </c>
      <c r="Y43" s="152">
        <v>107.00000000000001</v>
      </c>
      <c r="Z43" s="152">
        <v>118.76200000000003</v>
      </c>
      <c r="AA43" s="152">
        <v>95.06700000000001</v>
      </c>
      <c r="AB43" s="152">
        <f t="shared" si="10"/>
        <v>80.0483319580337</v>
      </c>
    </row>
    <row r="44" spans="1:28" s="153" customFormat="1" ht="11.25" customHeight="1">
      <c r="A44" s="147" t="s">
        <v>291</v>
      </c>
      <c r="B44" s="149"/>
      <c r="C44" s="149"/>
      <c r="D44" s="169"/>
      <c r="E44" s="156">
        <f>SUM(E42:E43)</f>
        <v>35.29</v>
      </c>
      <c r="F44" s="156">
        <f>SUM(F42:F43)</f>
        <v>30.177</v>
      </c>
      <c r="G44" s="156">
        <f>SUM(G42:G43)</f>
        <v>26.576</v>
      </c>
      <c r="H44" s="156">
        <f t="shared" si="12"/>
        <v>88.06707094807304</v>
      </c>
      <c r="I44" s="151"/>
      <c r="J44" s="170"/>
      <c r="K44" s="152">
        <f>SUM(K42:K43)</f>
        <v>2870.277</v>
      </c>
      <c r="L44" s="152">
        <f>SUM(L42:L43)</f>
        <v>2752.7259999999997</v>
      </c>
      <c r="M44" s="152">
        <f>SUM(M42:M43)</f>
        <v>2464.9449999999997</v>
      </c>
      <c r="N44" s="151">
        <f t="shared" si="13"/>
        <v>89.54559952570652</v>
      </c>
      <c r="O44" s="147" t="s">
        <v>301</v>
      </c>
      <c r="P44" s="149"/>
      <c r="Q44" s="149"/>
      <c r="R44" s="169">
        <v>0</v>
      </c>
      <c r="S44" s="156">
        <v>0</v>
      </c>
      <c r="T44" s="156">
        <v>0</v>
      </c>
      <c r="U44" s="156">
        <v>0</v>
      </c>
      <c r="V44" s="156">
        <f t="shared" si="11"/>
      </c>
      <c r="W44" s="151"/>
      <c r="X44" s="170">
        <v>9</v>
      </c>
      <c r="Y44" s="152">
        <v>903.809</v>
      </c>
      <c r="Z44" s="152">
        <v>937.166</v>
      </c>
      <c r="AA44" s="152">
        <v>794.237</v>
      </c>
      <c r="AB44" s="152">
        <f t="shared" si="10"/>
        <v>84.74880650813195</v>
      </c>
    </row>
    <row r="45" spans="1:28" s="153" customFormat="1" ht="11.25" customHeight="1">
      <c r="A45" s="147" t="s">
        <v>292</v>
      </c>
      <c r="B45" s="149"/>
      <c r="C45" s="149"/>
      <c r="D45" s="169">
        <v>7</v>
      </c>
      <c r="E45" s="156">
        <v>65.121</v>
      </c>
      <c r="F45" s="156">
        <v>66.147</v>
      </c>
      <c r="G45" s="156">
        <v>61.64</v>
      </c>
      <c r="H45" s="156">
        <f t="shared" si="12"/>
        <v>93.18638789363085</v>
      </c>
      <c r="I45" s="151"/>
      <c r="J45" s="170">
        <v>10</v>
      </c>
      <c r="K45" s="152">
        <v>194.46200000000002</v>
      </c>
      <c r="L45" s="152">
        <v>210.015</v>
      </c>
      <c r="M45" s="152">
        <v>192.626</v>
      </c>
      <c r="N45" s="151">
        <f t="shared" si="13"/>
        <v>91.72011522986455</v>
      </c>
      <c r="O45" s="147" t="s">
        <v>206</v>
      </c>
      <c r="P45" s="149"/>
      <c r="Q45" s="149"/>
      <c r="R45" s="169">
        <v>0</v>
      </c>
      <c r="S45" s="156">
        <v>0</v>
      </c>
      <c r="T45" s="156">
        <v>0</v>
      </c>
      <c r="U45" s="156">
        <v>0</v>
      </c>
      <c r="V45" s="156">
        <f t="shared" si="11"/>
      </c>
      <c r="W45" s="151"/>
      <c r="X45" s="170">
        <v>6</v>
      </c>
      <c r="Y45" s="152">
        <v>152.984</v>
      </c>
      <c r="Z45" s="152">
        <v>179.839</v>
      </c>
      <c r="AA45" s="152">
        <v>151.486</v>
      </c>
      <c r="AB45" s="152">
        <f t="shared" si="10"/>
        <v>84.23423172949137</v>
      </c>
    </row>
    <row r="46" spans="1:28" s="153" customFormat="1" ht="11.25" customHeight="1">
      <c r="A46" s="147" t="s">
        <v>164</v>
      </c>
      <c r="B46" s="149"/>
      <c r="C46" s="149"/>
      <c r="D46" s="169">
        <v>6</v>
      </c>
      <c r="E46" s="156">
        <v>691.276</v>
      </c>
      <c r="F46" s="156">
        <v>701.768</v>
      </c>
      <c r="G46" s="156">
        <v>651.056</v>
      </c>
      <c r="H46" s="156">
        <f t="shared" si="12"/>
        <v>92.77368019060431</v>
      </c>
      <c r="I46" s="151"/>
      <c r="J46" s="170">
        <v>10</v>
      </c>
      <c r="K46" s="152">
        <v>950.3459999999999</v>
      </c>
      <c r="L46" s="152">
        <v>773.787</v>
      </c>
      <c r="M46" s="152">
        <v>880.1990000000002</v>
      </c>
      <c r="N46" s="151">
        <f t="shared" si="13"/>
        <v>113.75210490742288</v>
      </c>
      <c r="O46" s="147" t="s">
        <v>207</v>
      </c>
      <c r="P46" s="149"/>
      <c r="Q46" s="149"/>
      <c r="R46" s="169">
        <v>0</v>
      </c>
      <c r="S46" s="156">
        <v>0</v>
      </c>
      <c r="T46" s="156">
        <v>0</v>
      </c>
      <c r="U46" s="156">
        <v>0</v>
      </c>
      <c r="V46" s="156">
        <f t="shared" si="11"/>
      </c>
      <c r="W46" s="151"/>
      <c r="X46" s="170">
        <v>8</v>
      </c>
      <c r="Y46" s="152">
        <v>386.226</v>
      </c>
      <c r="Z46" s="152">
        <v>398.722</v>
      </c>
      <c r="AA46" s="152">
        <v>409.84299999999996</v>
      </c>
      <c r="AB46" s="152">
        <f t="shared" si="10"/>
        <v>102.789161370579</v>
      </c>
    </row>
    <row r="47" spans="1:28" s="153" customFormat="1" ht="11.25" customHeight="1">
      <c r="A47" s="147" t="s">
        <v>165</v>
      </c>
      <c r="B47" s="149"/>
      <c r="C47" s="149"/>
      <c r="D47" s="169">
        <v>9</v>
      </c>
      <c r="E47" s="156">
        <v>1.481</v>
      </c>
      <c r="F47" s="156">
        <v>1.571</v>
      </c>
      <c r="G47" s="156">
        <v>1.428</v>
      </c>
      <c r="H47" s="156">
        <f t="shared" si="12"/>
        <v>90.89751750477402</v>
      </c>
      <c r="I47" s="151"/>
      <c r="J47" s="170">
        <v>9</v>
      </c>
      <c r="K47" s="152">
        <v>4.249</v>
      </c>
      <c r="L47" s="152">
        <v>5.052999999999999</v>
      </c>
      <c r="M47" s="152">
        <v>4.201</v>
      </c>
      <c r="N47" s="151">
        <f t="shared" si="13"/>
        <v>83.13872946764299</v>
      </c>
      <c r="O47" s="147" t="s">
        <v>208</v>
      </c>
      <c r="P47" s="149"/>
      <c r="Q47" s="149"/>
      <c r="R47" s="169">
        <v>0</v>
      </c>
      <c r="S47" s="156">
        <v>0</v>
      </c>
      <c r="T47" s="156">
        <v>0</v>
      </c>
      <c r="U47" s="156">
        <v>0</v>
      </c>
      <c r="V47" s="156">
        <f t="shared" si="11"/>
      </c>
      <c r="W47" s="151"/>
      <c r="X47" s="170">
        <v>10</v>
      </c>
      <c r="Y47" s="152">
        <v>47.74999999999999</v>
      </c>
      <c r="Z47" s="152">
        <v>51.598</v>
      </c>
      <c r="AA47" s="152">
        <v>51.28000000000001</v>
      </c>
      <c r="AB47" s="152">
        <f t="shared" si="10"/>
        <v>99.38369704252105</v>
      </c>
    </row>
    <row r="48" spans="1:28" s="153" customFormat="1" ht="11.25" customHeight="1">
      <c r="A48" s="147" t="s">
        <v>166</v>
      </c>
      <c r="B48" s="149"/>
      <c r="C48" s="149"/>
      <c r="D48" s="169">
        <v>7</v>
      </c>
      <c r="E48" s="156">
        <v>78.401</v>
      </c>
      <c r="F48" s="156">
        <v>70.255</v>
      </c>
      <c r="G48" s="156">
        <v>71.834</v>
      </c>
      <c r="H48" s="156">
        <f t="shared" si="12"/>
        <v>102.24752686641521</v>
      </c>
      <c r="I48" s="151"/>
      <c r="J48" s="170">
        <v>7</v>
      </c>
      <c r="K48" s="152">
        <v>175.23099999999997</v>
      </c>
      <c r="L48" s="152">
        <v>143.981</v>
      </c>
      <c r="M48" s="152">
        <v>201.08300000000003</v>
      </c>
      <c r="N48" s="151">
        <f t="shared" si="13"/>
        <v>139.65939950410126</v>
      </c>
      <c r="O48" s="147" t="s">
        <v>209</v>
      </c>
      <c r="P48" s="149"/>
      <c r="Q48" s="149"/>
      <c r="R48" s="169">
        <v>0</v>
      </c>
      <c r="S48" s="156">
        <v>0</v>
      </c>
      <c r="T48" s="156">
        <v>0</v>
      </c>
      <c r="U48" s="156">
        <v>0</v>
      </c>
      <c r="V48" s="156">
        <f t="shared" si="11"/>
      </c>
      <c r="W48" s="151"/>
      <c r="X48" s="170">
        <v>9</v>
      </c>
      <c r="Y48" s="152">
        <v>23.833000000000006</v>
      </c>
      <c r="Z48" s="152">
        <v>24.508000000000006</v>
      </c>
      <c r="AA48" s="152">
        <v>25.346</v>
      </c>
      <c r="AB48" s="152">
        <f t="shared" si="10"/>
        <v>103.41929165986613</v>
      </c>
    </row>
    <row r="49" spans="1:28" s="153" customFormat="1" ht="11.25" customHeight="1">
      <c r="A49" s="147" t="s">
        <v>293</v>
      </c>
      <c r="B49" s="149"/>
      <c r="C49" s="149"/>
      <c r="D49" s="169">
        <v>10</v>
      </c>
      <c r="E49" s="156">
        <v>8.509</v>
      </c>
      <c r="F49" s="156">
        <v>8.67</v>
      </c>
      <c r="G49" s="156">
        <v>8.142</v>
      </c>
      <c r="H49" s="156">
        <f t="shared" si="12"/>
        <v>93.91003460207612</v>
      </c>
      <c r="I49" s="151"/>
      <c r="J49" s="170">
        <v>9</v>
      </c>
      <c r="K49" s="152">
        <v>25.983</v>
      </c>
      <c r="L49" s="152">
        <v>27.766</v>
      </c>
      <c r="M49" s="152">
        <v>26.466</v>
      </c>
      <c r="N49" s="151">
        <f t="shared" si="13"/>
        <v>95.31801483829143</v>
      </c>
      <c r="O49" s="147" t="s">
        <v>210</v>
      </c>
      <c r="P49" s="149"/>
      <c r="Q49" s="149"/>
      <c r="R49" s="169">
        <v>0</v>
      </c>
      <c r="S49" s="156">
        <v>0</v>
      </c>
      <c r="T49" s="156">
        <v>0</v>
      </c>
      <c r="U49" s="156">
        <v>0</v>
      </c>
      <c r="V49" s="156">
        <f t="shared" si="11"/>
      </c>
      <c r="W49" s="151"/>
      <c r="X49" s="170">
        <v>3</v>
      </c>
      <c r="Y49" s="152">
        <v>89.59199999999998</v>
      </c>
      <c r="Z49" s="152">
        <v>97.727</v>
      </c>
      <c r="AA49" s="152">
        <v>0</v>
      </c>
      <c r="AB49" s="152">
        <f t="shared" si="10"/>
      </c>
    </row>
    <row r="50" spans="1:28" s="153" customFormat="1" ht="11.25" customHeight="1">
      <c r="A50" s="147"/>
      <c r="B50" s="149"/>
      <c r="C50" s="149"/>
      <c r="D50" s="169"/>
      <c r="E50" s="156"/>
      <c r="F50" s="156"/>
      <c r="G50" s="156"/>
      <c r="H50" s="156"/>
      <c r="I50" s="151"/>
      <c r="J50" s="170"/>
      <c r="K50" s="152"/>
      <c r="L50" s="152"/>
      <c r="M50" s="152"/>
      <c r="N50" s="151"/>
      <c r="O50" s="147" t="s">
        <v>211</v>
      </c>
      <c r="P50" s="149"/>
      <c r="Q50" s="149"/>
      <c r="R50" s="169">
        <v>0</v>
      </c>
      <c r="S50" s="156">
        <v>0</v>
      </c>
      <c r="T50" s="156">
        <v>0</v>
      </c>
      <c r="U50" s="156">
        <v>0</v>
      </c>
      <c r="V50" s="156">
        <f t="shared" si="11"/>
      </c>
      <c r="W50" s="151"/>
      <c r="X50" s="170">
        <v>10</v>
      </c>
      <c r="Y50" s="152">
        <v>547.119</v>
      </c>
      <c r="Z50" s="152">
        <v>605.1080000000001</v>
      </c>
      <c r="AA50" s="152">
        <v>471.71600000000007</v>
      </c>
      <c r="AB50" s="152">
        <f t="shared" si="10"/>
        <v>77.95567072324279</v>
      </c>
    </row>
    <row r="51" spans="1:28" s="153" customFormat="1" ht="11.25" customHeight="1">
      <c r="A51" s="147" t="s">
        <v>167</v>
      </c>
      <c r="B51" s="149"/>
      <c r="C51" s="149"/>
      <c r="D51" s="169"/>
      <c r="E51" s="156"/>
      <c r="F51" s="156"/>
      <c r="G51" s="156"/>
      <c r="H51" s="156"/>
      <c r="I51" s="151"/>
      <c r="J51" s="170"/>
      <c r="K51" s="152"/>
      <c r="L51" s="152"/>
      <c r="M51" s="152"/>
      <c r="N51" s="151"/>
      <c r="O51" s="147" t="s">
        <v>302</v>
      </c>
      <c r="P51" s="149"/>
      <c r="Q51" s="149"/>
      <c r="R51" s="169">
        <v>0</v>
      </c>
      <c r="S51" s="156">
        <v>0</v>
      </c>
      <c r="T51" s="156">
        <v>0</v>
      </c>
      <c r="U51" s="156">
        <v>0</v>
      </c>
      <c r="V51" s="156">
        <f t="shared" si="11"/>
      </c>
      <c r="W51" s="151"/>
      <c r="X51" s="170">
        <v>9</v>
      </c>
      <c r="Y51" s="152">
        <v>15.176</v>
      </c>
      <c r="Z51" s="152">
        <v>17.541999999999998</v>
      </c>
      <c r="AA51" s="152">
        <v>15.292000000000002</v>
      </c>
      <c r="AB51" s="152">
        <f t="shared" si="10"/>
        <v>87.17364040588305</v>
      </c>
    </row>
    <row r="52" spans="1:28" s="153" customFormat="1" ht="11.25" customHeight="1">
      <c r="A52" s="147" t="s">
        <v>294</v>
      </c>
      <c r="B52" s="149"/>
      <c r="C52" s="149"/>
      <c r="D52" s="169">
        <v>8</v>
      </c>
      <c r="E52" s="156">
        <v>107.341</v>
      </c>
      <c r="F52" s="156">
        <v>116.455</v>
      </c>
      <c r="G52" s="156">
        <v>108.929</v>
      </c>
      <c r="H52" s="156">
        <f>IF(AND(F52&gt;0,G52&gt;0),G52*100/F52,"")</f>
        <v>93.53741788673736</v>
      </c>
      <c r="I52" s="151"/>
      <c r="J52" s="170">
        <v>8</v>
      </c>
      <c r="K52" s="152">
        <v>4055.4930000000004</v>
      </c>
      <c r="L52" s="152">
        <v>4120.354</v>
      </c>
      <c r="M52" s="152">
        <v>4129.696</v>
      </c>
      <c r="N52" s="151">
        <f>IF(AND(L52&gt;0,M52&gt;0),M52*100/L52,"")</f>
        <v>100.22672809180958</v>
      </c>
      <c r="O52" s="147" t="s">
        <v>212</v>
      </c>
      <c r="P52" s="149"/>
      <c r="Q52" s="149"/>
      <c r="R52" s="169">
        <v>0</v>
      </c>
      <c r="S52" s="156">
        <v>0</v>
      </c>
      <c r="T52" s="156">
        <v>0</v>
      </c>
      <c r="U52" s="156">
        <v>0</v>
      </c>
      <c r="V52" s="156">
        <f t="shared" si="11"/>
      </c>
      <c r="W52" s="151"/>
      <c r="X52" s="170">
        <v>9</v>
      </c>
      <c r="Y52" s="152">
        <v>184.765</v>
      </c>
      <c r="Z52" s="152">
        <v>188.93400000000003</v>
      </c>
      <c r="AA52" s="152">
        <v>161.884</v>
      </c>
      <c r="AB52" s="152">
        <f t="shared" si="10"/>
        <v>85.6828310415277</v>
      </c>
    </row>
    <row r="53" spans="1:28" s="153" customFormat="1" ht="11.25" customHeight="1">
      <c r="A53" s="147" t="s">
        <v>295</v>
      </c>
      <c r="B53" s="149"/>
      <c r="C53" s="149"/>
      <c r="D53" s="169">
        <v>8</v>
      </c>
      <c r="E53" s="156">
        <v>260.337</v>
      </c>
      <c r="F53" s="156">
        <v>259.287</v>
      </c>
      <c r="G53" s="156">
        <v>254.567</v>
      </c>
      <c r="H53" s="156">
        <f>IF(AND(F53&gt;0,G53&gt;0),G53*100/F53,"")</f>
        <v>98.17962335172994</v>
      </c>
      <c r="I53" s="151"/>
      <c r="J53" s="170">
        <v>8</v>
      </c>
      <c r="K53" s="152">
        <v>9900.826999999997</v>
      </c>
      <c r="L53" s="152">
        <v>9093.858000000002</v>
      </c>
      <c r="M53" s="152">
        <v>9801.78</v>
      </c>
      <c r="N53" s="151">
        <f>IF(AND(L53&gt;0,M53&gt;0),M53*100/L53,"")</f>
        <v>107.78461682599398</v>
      </c>
      <c r="O53" s="147" t="s">
        <v>213</v>
      </c>
      <c r="P53" s="149"/>
      <c r="Q53" s="149"/>
      <c r="R53" s="169">
        <v>0</v>
      </c>
      <c r="S53" s="156">
        <v>0</v>
      </c>
      <c r="T53" s="156">
        <v>0</v>
      </c>
      <c r="U53" s="156">
        <v>0</v>
      </c>
      <c r="V53" s="156">
        <f t="shared" si="11"/>
      </c>
      <c r="W53" s="151"/>
      <c r="X53" s="170">
        <v>6</v>
      </c>
      <c r="Y53" s="152">
        <v>43.705</v>
      </c>
      <c r="Z53" s="152">
        <v>59.99100000000001</v>
      </c>
      <c r="AA53" s="152">
        <v>49.752</v>
      </c>
      <c r="AB53" s="152">
        <f t="shared" si="10"/>
        <v>82.93243986597989</v>
      </c>
    </row>
    <row r="54" spans="1:28" s="153" customFormat="1" ht="11.25" customHeight="1">
      <c r="A54" s="147" t="s">
        <v>296</v>
      </c>
      <c r="B54" s="149"/>
      <c r="C54" s="149"/>
      <c r="D54" s="169">
        <v>8</v>
      </c>
      <c r="E54" s="156">
        <v>143.634</v>
      </c>
      <c r="F54" s="156">
        <v>151.404</v>
      </c>
      <c r="G54" s="156">
        <v>150.913</v>
      </c>
      <c r="H54" s="156">
        <f>IF(AND(F54&gt;0,G54&gt;0),G54*100/F54,"")</f>
        <v>99.67570209505695</v>
      </c>
      <c r="I54" s="151"/>
      <c r="J54" s="170">
        <v>8</v>
      </c>
      <c r="K54" s="152">
        <v>2139.4179999999997</v>
      </c>
      <c r="L54" s="152">
        <v>1413.9090000000003</v>
      </c>
      <c r="M54" s="152">
        <v>2157.005</v>
      </c>
      <c r="N54" s="151">
        <f>IF(AND(L54&gt;0,M54&gt;0),M54*100/L54,"")</f>
        <v>152.55614045882723</v>
      </c>
      <c r="O54" s="147" t="s">
        <v>303</v>
      </c>
      <c r="P54" s="149"/>
      <c r="Q54" s="149"/>
      <c r="R54" s="169">
        <v>0</v>
      </c>
      <c r="S54" s="156">
        <v>0</v>
      </c>
      <c r="T54" s="156">
        <v>0</v>
      </c>
      <c r="U54" s="156">
        <v>0</v>
      </c>
      <c r="V54" s="156">
        <f t="shared" si="11"/>
      </c>
      <c r="W54" s="151"/>
      <c r="X54" s="170">
        <v>10</v>
      </c>
      <c r="Y54" s="152">
        <v>339.03299999999996</v>
      </c>
      <c r="Z54" s="152">
        <v>340.421</v>
      </c>
      <c r="AA54" s="152">
        <v>352.15999999999997</v>
      </c>
      <c r="AB54" s="152">
        <f t="shared" si="10"/>
        <v>103.4483771565209</v>
      </c>
    </row>
    <row r="55" spans="1:28" s="153" customFormat="1" ht="11.25" customHeight="1">
      <c r="A55" s="147"/>
      <c r="B55" s="149"/>
      <c r="C55" s="149"/>
      <c r="D55" s="169"/>
      <c r="E55" s="156"/>
      <c r="F55" s="156"/>
      <c r="G55" s="156"/>
      <c r="H55" s="156"/>
      <c r="I55" s="151"/>
      <c r="J55" s="170"/>
      <c r="K55" s="152"/>
      <c r="L55" s="152"/>
      <c r="M55" s="152"/>
      <c r="N55" s="151"/>
      <c r="O55" s="147" t="s">
        <v>304</v>
      </c>
      <c r="P55" s="149"/>
      <c r="Q55" s="149"/>
      <c r="R55" s="169">
        <v>0</v>
      </c>
      <c r="S55" s="156">
        <v>0</v>
      </c>
      <c r="T55" s="156">
        <v>0</v>
      </c>
      <c r="U55" s="156">
        <v>0</v>
      </c>
      <c r="V55" s="156">
        <f t="shared" si="11"/>
      </c>
      <c r="W55" s="151"/>
      <c r="X55" s="170">
        <v>10</v>
      </c>
      <c r="Y55" s="152">
        <v>8.033</v>
      </c>
      <c r="Z55" s="152">
        <v>12.371</v>
      </c>
      <c r="AA55" s="152">
        <v>4.3260000000000005</v>
      </c>
      <c r="AB55" s="152">
        <f t="shared" si="10"/>
        <v>34.968878829520655</v>
      </c>
    </row>
    <row r="56" spans="1:14" s="153" customFormat="1" ht="11.25" customHeight="1">
      <c r="A56" s="147" t="s">
        <v>135</v>
      </c>
      <c r="B56" s="149"/>
      <c r="C56" s="149"/>
      <c r="D56" s="169"/>
      <c r="E56" s="156"/>
      <c r="F56" s="156"/>
      <c r="G56" s="156"/>
      <c r="H56" s="156"/>
      <c r="I56" s="151"/>
      <c r="J56" s="170"/>
      <c r="K56" s="152"/>
      <c r="L56" s="152"/>
      <c r="M56" s="152"/>
      <c r="N56" s="151"/>
    </row>
    <row r="57" spans="1:28" s="153" customFormat="1" ht="11.25" customHeight="1">
      <c r="A57" s="147" t="s">
        <v>168</v>
      </c>
      <c r="B57" s="149"/>
      <c r="C57" s="149"/>
      <c r="D57" s="169">
        <v>10</v>
      </c>
      <c r="E57" s="156">
        <v>4.398</v>
      </c>
      <c r="F57" s="156">
        <v>4.479</v>
      </c>
      <c r="G57" s="156">
        <v>5.776</v>
      </c>
      <c r="H57" s="156">
        <f aca="true" t="shared" si="14" ref="H57:H78">IF(AND(F57&gt;0,G57&gt;0),G57*100/F57,"")</f>
        <v>128.95735655280197</v>
      </c>
      <c r="I57" s="151"/>
      <c r="J57" s="170">
        <v>11</v>
      </c>
      <c r="K57" s="152">
        <v>153.834</v>
      </c>
      <c r="L57" s="152">
        <v>164.01600000000002</v>
      </c>
      <c r="M57" s="152">
        <v>0</v>
      </c>
      <c r="N57" s="151">
        <f aca="true" t="shared" si="15" ref="N57:N78">IF(AND(L57&gt;0,M57&gt;0),M57*100/L57,"")</f>
      </c>
      <c r="O57" s="147" t="s">
        <v>214</v>
      </c>
      <c r="P57" s="149"/>
      <c r="Q57" s="149"/>
      <c r="R57" s="169"/>
      <c r="S57" s="156"/>
      <c r="T57" s="156"/>
      <c r="U57" s="156"/>
      <c r="V57" s="156"/>
      <c r="W57" s="151"/>
      <c r="X57" s="170"/>
      <c r="Y57" s="152"/>
      <c r="Z57" s="152"/>
      <c r="AA57" s="152"/>
      <c r="AB57" s="152"/>
    </row>
    <row r="58" spans="1:28" s="153" customFormat="1" ht="11.25" customHeight="1">
      <c r="A58" s="147" t="s">
        <v>169</v>
      </c>
      <c r="B58" s="149"/>
      <c r="C58" s="149"/>
      <c r="D58" s="169">
        <v>7</v>
      </c>
      <c r="E58" s="156">
        <v>14.688</v>
      </c>
      <c r="F58" s="156">
        <v>13.373</v>
      </c>
      <c r="G58" s="156">
        <v>14.507</v>
      </c>
      <c r="H58" s="156">
        <f t="shared" si="14"/>
        <v>108.47977267628805</v>
      </c>
      <c r="I58" s="151"/>
      <c r="J58" s="170">
        <v>7</v>
      </c>
      <c r="K58" s="152">
        <v>68.40299999999999</v>
      </c>
      <c r="L58" s="152">
        <v>58.605000000000004</v>
      </c>
      <c r="M58" s="152">
        <v>68.728</v>
      </c>
      <c r="N58" s="151">
        <f t="shared" si="15"/>
        <v>117.27327019878848</v>
      </c>
      <c r="O58" s="147" t="s">
        <v>215</v>
      </c>
      <c r="P58" s="149"/>
      <c r="Q58" s="149"/>
      <c r="R58" s="169">
        <v>0</v>
      </c>
      <c r="S58" s="156">
        <v>0</v>
      </c>
      <c r="T58" s="156">
        <v>0</v>
      </c>
      <c r="U58" s="156">
        <v>0</v>
      </c>
      <c r="V58" s="156">
        <f>IF(AND(T58&gt;0,U58&gt;0),U58*100/T58,"")</f>
      </c>
      <c r="W58" s="151"/>
      <c r="X58" s="170">
        <v>10</v>
      </c>
      <c r="Y58" s="152">
        <v>272.79600000000005</v>
      </c>
      <c r="Z58" s="152">
        <v>331.45799999999997</v>
      </c>
      <c r="AA58" s="152">
        <v>298.03600000000006</v>
      </c>
      <c r="AB58" s="152">
        <f>IF(AND(Z58&gt;0,AA58&gt;0),AA58*100/Z58,"")</f>
        <v>89.91667119212693</v>
      </c>
    </row>
    <row r="59" spans="1:28" s="153" customFormat="1" ht="11.25" customHeight="1">
      <c r="A59" s="147" t="s">
        <v>170</v>
      </c>
      <c r="B59" s="149"/>
      <c r="C59" s="149"/>
      <c r="D59" s="169">
        <v>8</v>
      </c>
      <c r="E59" s="156">
        <v>33.674</v>
      </c>
      <c r="F59" s="156">
        <v>35.168</v>
      </c>
      <c r="G59" s="156">
        <v>34.721</v>
      </c>
      <c r="H59" s="156">
        <f t="shared" si="14"/>
        <v>98.72895814376704</v>
      </c>
      <c r="I59" s="151"/>
      <c r="J59" s="170">
        <v>8</v>
      </c>
      <c r="K59" s="152">
        <v>934.6699999999998</v>
      </c>
      <c r="L59" s="152">
        <v>1004.668</v>
      </c>
      <c r="M59" s="152">
        <v>995.583</v>
      </c>
      <c r="N59" s="151">
        <f t="shared" si="15"/>
        <v>99.09572117356181</v>
      </c>
      <c r="O59" s="147" t="s">
        <v>305</v>
      </c>
      <c r="P59" s="149"/>
      <c r="Q59" s="149"/>
      <c r="R59" s="169">
        <v>0</v>
      </c>
      <c r="S59" s="156">
        <v>0</v>
      </c>
      <c r="T59" s="156">
        <v>0</v>
      </c>
      <c r="U59" s="156">
        <v>0</v>
      </c>
      <c r="V59" s="156">
        <f>IF(AND(T59&gt;0,U59&gt;0),U59*100/T59,"")</f>
      </c>
      <c r="W59" s="151"/>
      <c r="X59" s="170">
        <v>10</v>
      </c>
      <c r="Y59" s="152">
        <v>6595.248</v>
      </c>
      <c r="Z59" s="152">
        <v>5092.245</v>
      </c>
      <c r="AA59" s="152">
        <v>5414.259999999999</v>
      </c>
      <c r="AB59" s="152">
        <f>IF(AND(Z59&gt;0,AA59&gt;0),AA59*100/Z59,"")</f>
        <v>106.32363525321344</v>
      </c>
    </row>
    <row r="60" spans="1:28" s="153" customFormat="1" ht="11.25" customHeight="1">
      <c r="A60" s="147" t="s">
        <v>171</v>
      </c>
      <c r="B60" s="149"/>
      <c r="C60" s="149"/>
      <c r="D60" s="169">
        <v>9</v>
      </c>
      <c r="E60" s="156">
        <v>20.401</v>
      </c>
      <c r="F60" s="156">
        <v>21.459</v>
      </c>
      <c r="G60" s="156">
        <v>21.968</v>
      </c>
      <c r="H60" s="156">
        <f t="shared" si="14"/>
        <v>102.37196514283052</v>
      </c>
      <c r="I60" s="151"/>
      <c r="J60" s="170">
        <v>9</v>
      </c>
      <c r="K60" s="152">
        <v>1092.401</v>
      </c>
      <c r="L60" s="152">
        <v>1200.093</v>
      </c>
      <c r="M60" s="152">
        <v>1268.279</v>
      </c>
      <c r="N60" s="151">
        <f t="shared" si="15"/>
        <v>105.68172633287585</v>
      </c>
      <c r="O60" s="147" t="s">
        <v>306</v>
      </c>
      <c r="P60" s="149"/>
      <c r="Q60" s="149"/>
      <c r="R60" s="169">
        <v>0</v>
      </c>
      <c r="S60" s="156">
        <v>0</v>
      </c>
      <c r="T60" s="156">
        <v>0</v>
      </c>
      <c r="U60" s="156">
        <v>0</v>
      </c>
      <c r="V60" s="156">
        <f>IF(AND(T60&gt;0,U60&gt;0),U60*100/T60,"")</f>
      </c>
      <c r="W60" s="151"/>
      <c r="X60" s="170">
        <v>10</v>
      </c>
      <c r="Y60" s="152">
        <v>50355.364</v>
      </c>
      <c r="Z60" s="152">
        <v>37728.265999999996</v>
      </c>
      <c r="AA60" s="152"/>
      <c r="AB60" s="152">
        <f>IF(AND(Z60&gt;0,AA60&gt;0),AA60*100/Z60,"")</f>
      </c>
    </row>
    <row r="61" spans="1:28" s="153" customFormat="1" ht="11.25" customHeight="1">
      <c r="A61" s="147" t="s">
        <v>172</v>
      </c>
      <c r="B61" s="149"/>
      <c r="C61" s="149"/>
      <c r="D61" s="169">
        <v>9</v>
      </c>
      <c r="E61" s="156">
        <v>19.025</v>
      </c>
      <c r="F61" s="156">
        <v>19.691</v>
      </c>
      <c r="G61" s="156">
        <v>18.55</v>
      </c>
      <c r="H61" s="156">
        <f t="shared" si="14"/>
        <v>94.20547458229649</v>
      </c>
      <c r="I61" s="151"/>
      <c r="J61" s="170">
        <v>9</v>
      </c>
      <c r="K61" s="152">
        <v>664.3530000000001</v>
      </c>
      <c r="L61" s="152">
        <v>660.1909999999999</v>
      </c>
      <c r="M61" s="152">
        <v>623.045</v>
      </c>
      <c r="N61" s="151">
        <f t="shared" si="15"/>
        <v>94.37344647230877</v>
      </c>
      <c r="O61" s="147" t="s">
        <v>307</v>
      </c>
      <c r="P61" s="149"/>
      <c r="Q61" s="149"/>
      <c r="R61" s="169">
        <v>0</v>
      </c>
      <c r="S61" s="156">
        <v>0</v>
      </c>
      <c r="T61" s="156">
        <v>0</v>
      </c>
      <c r="U61" s="156">
        <v>0</v>
      </c>
      <c r="V61" s="156">
        <f>IF(AND(T61&gt;0,U61&gt;0),U61*100/T61,"")</f>
      </c>
      <c r="W61" s="151"/>
      <c r="X61" s="170">
        <v>10</v>
      </c>
      <c r="Y61" s="152">
        <v>0.9</v>
      </c>
      <c r="Z61" s="152">
        <v>0.833</v>
      </c>
      <c r="AA61" s="152">
        <v>1</v>
      </c>
      <c r="AB61" s="152">
        <f>IF(AND(Z61&gt;0,AA61&gt;0),AA61*100/Z61,"")</f>
        <v>120.04801920768308</v>
      </c>
    </row>
    <row r="62" spans="1:28" s="153" customFormat="1" ht="11.25" customHeight="1">
      <c r="A62" s="147" t="s">
        <v>136</v>
      </c>
      <c r="B62" s="149"/>
      <c r="C62" s="149"/>
      <c r="D62" s="169">
        <v>5</v>
      </c>
      <c r="E62" s="156">
        <v>11.31</v>
      </c>
      <c r="F62" s="156">
        <v>10.386</v>
      </c>
      <c r="G62" s="156">
        <v>10.549</v>
      </c>
      <c r="H62" s="156">
        <f t="shared" si="14"/>
        <v>101.56942037357982</v>
      </c>
      <c r="I62" s="151"/>
      <c r="J62" s="170">
        <v>5</v>
      </c>
      <c r="K62" s="152">
        <v>991.8449999999998</v>
      </c>
      <c r="L62" s="152">
        <v>894.5679999999999</v>
      </c>
      <c r="M62" s="152">
        <v>792.452</v>
      </c>
      <c r="N62" s="151">
        <f t="shared" si="15"/>
        <v>88.58488119405122</v>
      </c>
      <c r="O62" s="147"/>
      <c r="P62" s="149"/>
      <c r="Q62" s="149"/>
      <c r="R62" s="169"/>
      <c r="S62" s="156"/>
      <c r="T62" s="156"/>
      <c r="U62" s="156"/>
      <c r="V62" s="156"/>
      <c r="W62" s="151"/>
      <c r="X62" s="170"/>
      <c r="Y62" s="152"/>
      <c r="Z62" s="152"/>
      <c r="AA62" s="152"/>
      <c r="AB62" s="152"/>
    </row>
    <row r="63" spans="1:28" s="153" customFormat="1" ht="11.25" customHeight="1">
      <c r="A63" s="147" t="s">
        <v>173</v>
      </c>
      <c r="B63" s="149"/>
      <c r="C63" s="149"/>
      <c r="D63" s="169">
        <v>9</v>
      </c>
      <c r="E63" s="156">
        <v>40.134</v>
      </c>
      <c r="F63" s="156">
        <v>42.229</v>
      </c>
      <c r="G63" s="156">
        <v>42.022</v>
      </c>
      <c r="H63" s="156">
        <f t="shared" si="14"/>
        <v>99.50981552961235</v>
      </c>
      <c r="I63" s="151"/>
      <c r="J63" s="170">
        <v>9</v>
      </c>
      <c r="K63" s="152">
        <v>3336.107</v>
      </c>
      <c r="L63" s="152">
        <v>3698.6989999999996</v>
      </c>
      <c r="M63" s="152">
        <v>3080.507</v>
      </c>
      <c r="N63" s="151">
        <f t="shared" si="15"/>
        <v>83.2862311856142</v>
      </c>
      <c r="O63" s="147" t="s">
        <v>216</v>
      </c>
      <c r="P63" s="149"/>
      <c r="Q63" s="149"/>
      <c r="R63" s="169"/>
      <c r="S63" s="156"/>
      <c r="T63" s="156"/>
      <c r="U63" s="156"/>
      <c r="V63" s="156"/>
      <c r="W63" s="151"/>
      <c r="X63" s="170"/>
      <c r="Y63" s="152"/>
      <c r="Z63" s="152"/>
      <c r="AA63" s="152"/>
      <c r="AB63" s="152"/>
    </row>
    <row r="64" spans="1:28" s="153" customFormat="1" ht="11.25" customHeight="1">
      <c r="A64" s="147" t="s">
        <v>174</v>
      </c>
      <c r="B64" s="149"/>
      <c r="C64" s="149"/>
      <c r="D64" s="169">
        <v>9</v>
      </c>
      <c r="E64" s="156">
        <v>4.684</v>
      </c>
      <c r="F64" s="156">
        <v>4.322</v>
      </c>
      <c r="G64" s="156">
        <v>4.126</v>
      </c>
      <c r="H64" s="156">
        <f t="shared" si="14"/>
        <v>95.46506247107821</v>
      </c>
      <c r="I64" s="151"/>
      <c r="J64" s="170">
        <v>10</v>
      </c>
      <c r="K64" s="152">
        <v>440.6430000000001</v>
      </c>
      <c r="L64" s="152">
        <v>407.29200000000003</v>
      </c>
      <c r="M64" s="152">
        <v>365.159</v>
      </c>
      <c r="N64" s="151">
        <f t="shared" si="15"/>
        <v>89.65533327440755</v>
      </c>
      <c r="O64" s="147" t="s">
        <v>217</v>
      </c>
      <c r="P64" s="149"/>
      <c r="Q64" s="149"/>
      <c r="R64" s="169">
        <v>0</v>
      </c>
      <c r="S64" s="156">
        <v>0</v>
      </c>
      <c r="T64" s="156">
        <v>0</v>
      </c>
      <c r="U64" s="156">
        <v>0</v>
      </c>
      <c r="V64" s="156">
        <f>IF(AND(T64&gt;0,U64&gt;0),U64*100/T64,"")</f>
      </c>
      <c r="W64" s="151"/>
      <c r="X64" s="170">
        <v>10</v>
      </c>
      <c r="Y64" s="152">
        <v>601.2550000000001</v>
      </c>
      <c r="Z64" s="152">
        <v>470.438</v>
      </c>
      <c r="AA64" s="152">
        <v>625.908</v>
      </c>
      <c r="AB64" s="152">
        <f>IF(AND(Z64&gt;0,AA64&gt;0),AA64*100/Z64,"")</f>
        <v>133.04792555023192</v>
      </c>
    </row>
    <row r="65" spans="1:30" s="153" customFormat="1" ht="11.25" customHeight="1">
      <c r="A65" s="147" t="s">
        <v>175</v>
      </c>
      <c r="B65" s="149"/>
      <c r="C65" s="149"/>
      <c r="D65" s="169">
        <v>10</v>
      </c>
      <c r="E65" s="156">
        <v>56.128</v>
      </c>
      <c r="F65" s="156">
        <v>56.937</v>
      </c>
      <c r="G65" s="156">
        <v>56.697</v>
      </c>
      <c r="H65" s="156">
        <f t="shared" si="14"/>
        <v>99.57848147953003</v>
      </c>
      <c r="I65" s="151"/>
      <c r="J65" s="170">
        <v>10</v>
      </c>
      <c r="K65" s="152">
        <v>4768.594999999999</v>
      </c>
      <c r="L65" s="152">
        <v>5000.558999999999</v>
      </c>
      <c r="M65" s="152">
        <v>4238.118</v>
      </c>
      <c r="N65" s="151">
        <f t="shared" si="15"/>
        <v>84.75288462749867</v>
      </c>
      <c r="O65" s="147" t="s">
        <v>218</v>
      </c>
      <c r="P65" s="149"/>
      <c r="Q65" s="149"/>
      <c r="R65" s="169">
        <v>0</v>
      </c>
      <c r="S65" s="156">
        <v>0</v>
      </c>
      <c r="T65" s="156">
        <v>0</v>
      </c>
      <c r="U65" s="156">
        <v>0</v>
      </c>
      <c r="V65" s="156">
        <f>IF(AND(T65&gt;0,U65&gt;0),U65*100/T65,"")</f>
      </c>
      <c r="W65" s="151"/>
      <c r="X65" s="170">
        <v>10</v>
      </c>
      <c r="Y65" s="152">
        <v>9114.868999999999</v>
      </c>
      <c r="Z65" s="152">
        <v>5433.479</v>
      </c>
      <c r="AA65" s="152">
        <v>7811.708</v>
      </c>
      <c r="AB65" s="152">
        <f>IF(AND(Z65&gt;0,AA65&gt;0),AA65*100/Z65,"")</f>
        <v>143.7699124262742</v>
      </c>
      <c r="AD65" s="237"/>
    </row>
    <row r="66" spans="1:28" s="153" customFormat="1" ht="11.25" customHeight="1">
      <c r="A66" s="147" t="s">
        <v>297</v>
      </c>
      <c r="B66" s="149"/>
      <c r="C66" s="149"/>
      <c r="D66" s="169">
        <v>6</v>
      </c>
      <c r="E66" s="156">
        <v>34.188</v>
      </c>
      <c r="F66" s="156">
        <v>33.806</v>
      </c>
      <c r="G66" s="156">
        <v>33.333</v>
      </c>
      <c r="H66" s="156">
        <f t="shared" si="14"/>
        <v>98.60084008755842</v>
      </c>
      <c r="I66" s="151"/>
      <c r="J66" s="170">
        <v>10</v>
      </c>
      <c r="K66" s="152">
        <v>2698.689</v>
      </c>
      <c r="L66" s="152">
        <v>3204.982</v>
      </c>
      <c r="M66" s="152">
        <v>2483.3779999999997</v>
      </c>
      <c r="N66" s="151">
        <f t="shared" si="15"/>
        <v>77.4849281524826</v>
      </c>
      <c r="O66" s="147" t="s">
        <v>219</v>
      </c>
      <c r="P66" s="149"/>
      <c r="Q66" s="149"/>
      <c r="R66" s="169">
        <v>0</v>
      </c>
      <c r="S66" s="156">
        <v>0</v>
      </c>
      <c r="T66" s="156">
        <v>0</v>
      </c>
      <c r="U66" s="156">
        <v>0</v>
      </c>
      <c r="V66" s="156">
        <f>IF(AND(T66&gt;0,U66&gt;0),U66*100/T66,"")</f>
      </c>
      <c r="W66" s="151"/>
      <c r="X66" s="170">
        <v>10</v>
      </c>
      <c r="Y66" s="152">
        <v>1804.938</v>
      </c>
      <c r="Z66" s="152">
        <v>1118.9060000000002</v>
      </c>
      <c r="AA66" s="152">
        <v>1586.62</v>
      </c>
      <c r="AB66" s="152">
        <f>IF(AND(Z66&gt;0,AA66&gt;0),AA66*100/Z66,"")</f>
        <v>141.8010092000579</v>
      </c>
    </row>
    <row r="67" spans="1:14" s="153" customFormat="1" ht="11.25" customHeight="1">
      <c r="A67" s="147" t="s">
        <v>298</v>
      </c>
      <c r="B67" s="149"/>
      <c r="C67" s="149"/>
      <c r="D67" s="169">
        <v>5</v>
      </c>
      <c r="E67" s="156">
        <v>20.399</v>
      </c>
      <c r="F67" s="156">
        <v>21.229</v>
      </c>
      <c r="G67" s="156">
        <v>23.611</v>
      </c>
      <c r="H67" s="156">
        <f t="shared" si="14"/>
        <v>111.22050025907956</v>
      </c>
      <c r="I67" s="151"/>
      <c r="J67" s="170">
        <v>6</v>
      </c>
      <c r="K67" s="152">
        <v>1271.721</v>
      </c>
      <c r="L67" s="152">
        <v>1399.1920000000002</v>
      </c>
      <c r="M67" s="152">
        <v>1541.891</v>
      </c>
      <c r="N67" s="151">
        <f t="shared" si="15"/>
        <v>110.19867180487023</v>
      </c>
    </row>
    <row r="68" spans="1:28" s="153" customFormat="1" ht="11.25" customHeight="1">
      <c r="A68" s="147" t="s">
        <v>176</v>
      </c>
      <c r="B68" s="149"/>
      <c r="C68" s="149"/>
      <c r="D68" s="169">
        <v>7</v>
      </c>
      <c r="E68" s="156">
        <v>2.79</v>
      </c>
      <c r="F68" s="156">
        <v>2.496</v>
      </c>
      <c r="G68" s="156">
        <v>2.35</v>
      </c>
      <c r="H68" s="156">
        <f t="shared" si="14"/>
        <v>94.15064102564102</v>
      </c>
      <c r="I68" s="151"/>
      <c r="J68" s="170">
        <v>10</v>
      </c>
      <c r="K68" s="152">
        <v>116.774</v>
      </c>
      <c r="L68" s="152">
        <v>129.368</v>
      </c>
      <c r="M68" s="152">
        <v>117.832</v>
      </c>
      <c r="N68" s="151">
        <f>IF(AND(L68&gt;0,M68&gt;0),M68*100/L68,"")</f>
        <v>91.0828025477707</v>
      </c>
      <c r="O68" s="130" t="s">
        <v>117</v>
      </c>
      <c r="P68" s="131"/>
      <c r="Q68" s="131"/>
      <c r="R68" s="131"/>
      <c r="S68" s="131"/>
      <c r="T68" s="131"/>
      <c r="U68" s="131"/>
      <c r="V68" s="131"/>
      <c r="W68" s="132"/>
      <c r="X68" s="132" t="s">
        <v>118</v>
      </c>
      <c r="Y68" s="132"/>
      <c r="Z68" s="132"/>
      <c r="AA68" s="132" t="s">
        <v>124</v>
      </c>
      <c r="AB68" s="132"/>
    </row>
    <row r="69" spans="1:28" s="153" customFormat="1" ht="11.25" customHeight="1" thickBot="1">
      <c r="A69" s="147" t="s">
        <v>177</v>
      </c>
      <c r="B69" s="149"/>
      <c r="C69" s="149"/>
      <c r="D69" s="169">
        <v>8</v>
      </c>
      <c r="E69" s="156">
        <v>7.032</v>
      </c>
      <c r="F69" s="156">
        <v>7.263</v>
      </c>
      <c r="G69" s="156">
        <v>6.843</v>
      </c>
      <c r="H69" s="156">
        <f t="shared" si="14"/>
        <v>94.21726559273027</v>
      </c>
      <c r="I69" s="151"/>
      <c r="J69" s="170">
        <v>8</v>
      </c>
      <c r="K69" s="152">
        <v>344.67900000000003</v>
      </c>
      <c r="L69" s="152">
        <v>351.9600000000001</v>
      </c>
      <c r="M69" s="152">
        <v>271.49600000000004</v>
      </c>
      <c r="N69" s="151">
        <f t="shared" si="15"/>
        <v>77.13831117172404</v>
      </c>
      <c r="O69" s="131"/>
      <c r="P69" s="131"/>
      <c r="Q69" s="131"/>
      <c r="R69" s="131"/>
      <c r="S69" s="131"/>
      <c r="T69" s="131"/>
      <c r="U69" s="131"/>
      <c r="V69" s="131"/>
      <c r="W69" s="132"/>
      <c r="X69" s="132"/>
      <c r="Y69" s="132"/>
      <c r="Z69" s="132"/>
      <c r="AA69" s="132"/>
      <c r="AB69" s="132"/>
    </row>
    <row r="70" spans="1:28" s="153" customFormat="1" ht="11.25" customHeight="1" thickBot="1">
      <c r="A70" s="147" t="s">
        <v>178</v>
      </c>
      <c r="B70" s="149"/>
      <c r="C70" s="149"/>
      <c r="D70" s="169">
        <v>8</v>
      </c>
      <c r="E70" s="156">
        <v>15.235</v>
      </c>
      <c r="F70" s="156">
        <v>14.909</v>
      </c>
      <c r="G70" s="156">
        <v>15.684</v>
      </c>
      <c r="H70" s="156">
        <f t="shared" si="14"/>
        <v>105.19820242806357</v>
      </c>
      <c r="I70" s="151"/>
      <c r="J70" s="170">
        <v>10</v>
      </c>
      <c r="K70" s="152">
        <v>195.56099999999998</v>
      </c>
      <c r="L70" s="152">
        <v>206.48100000000002</v>
      </c>
      <c r="M70" s="152">
        <v>208.846</v>
      </c>
      <c r="N70" s="151">
        <f t="shared" si="15"/>
        <v>101.14538383676947</v>
      </c>
      <c r="O70" s="133"/>
      <c r="P70" s="134"/>
      <c r="Q70" s="135"/>
      <c r="R70" s="262" t="s">
        <v>119</v>
      </c>
      <c r="S70" s="263"/>
      <c r="T70" s="263"/>
      <c r="U70" s="263"/>
      <c r="V70" s="264"/>
      <c r="W70" s="132"/>
      <c r="X70" s="262" t="s">
        <v>120</v>
      </c>
      <c r="Y70" s="263"/>
      <c r="Z70" s="263"/>
      <c r="AA70" s="263"/>
      <c r="AB70" s="264"/>
    </row>
    <row r="71" spans="1:28" s="153" customFormat="1" ht="11.25" customHeight="1">
      <c r="A71" s="147" t="s">
        <v>179</v>
      </c>
      <c r="B71" s="149"/>
      <c r="C71" s="149"/>
      <c r="D71" s="169">
        <v>5</v>
      </c>
      <c r="E71" s="156">
        <v>7.672</v>
      </c>
      <c r="F71" s="156">
        <v>8.279</v>
      </c>
      <c r="G71" s="156">
        <v>0</v>
      </c>
      <c r="H71" s="156">
        <f t="shared" si="14"/>
      </c>
      <c r="I71" s="151"/>
      <c r="J71" s="170">
        <v>5</v>
      </c>
      <c r="K71" s="152">
        <v>187.851</v>
      </c>
      <c r="L71" s="152">
        <v>196.51900000000003</v>
      </c>
      <c r="M71" s="152">
        <v>0</v>
      </c>
      <c r="N71" s="151">
        <f t="shared" si="15"/>
      </c>
      <c r="O71" s="136" t="s">
        <v>121</v>
      </c>
      <c r="P71" s="137"/>
      <c r="Q71" s="135"/>
      <c r="R71" s="133"/>
      <c r="S71" s="138" t="s">
        <v>122</v>
      </c>
      <c r="T71" s="138" t="s">
        <v>122</v>
      </c>
      <c r="U71" s="138" t="s">
        <v>123</v>
      </c>
      <c r="V71" s="139">
        <f>U72</f>
        <v>2021</v>
      </c>
      <c r="W71" s="132"/>
      <c r="X71" s="133"/>
      <c r="Y71" s="138" t="s">
        <v>122</v>
      </c>
      <c r="Z71" s="138" t="s">
        <v>122</v>
      </c>
      <c r="AA71" s="138" t="s">
        <v>123</v>
      </c>
      <c r="AB71" s="139">
        <f>AA72</f>
        <v>2021</v>
      </c>
    </row>
    <row r="72" spans="1:28" s="153" customFormat="1" ht="11.25" customHeight="1" thickBot="1">
      <c r="A72" s="147" t="s">
        <v>180</v>
      </c>
      <c r="B72" s="149"/>
      <c r="C72" s="149"/>
      <c r="D72" s="169">
        <v>8</v>
      </c>
      <c r="E72" s="156">
        <v>28.428</v>
      </c>
      <c r="F72" s="156">
        <v>27.348</v>
      </c>
      <c r="G72" s="156">
        <v>27.564</v>
      </c>
      <c r="H72" s="156">
        <f t="shared" si="14"/>
        <v>100.78982009653357</v>
      </c>
      <c r="I72" s="151"/>
      <c r="J72" s="170">
        <v>8</v>
      </c>
      <c r="K72" s="152">
        <v>273.476</v>
      </c>
      <c r="L72" s="152">
        <v>271.353</v>
      </c>
      <c r="M72" s="152">
        <v>272.77700000000004</v>
      </c>
      <c r="N72" s="151">
        <f t="shared" si="15"/>
        <v>100.5247776881037</v>
      </c>
      <c r="O72" s="159"/>
      <c r="P72" s="160"/>
      <c r="Q72" s="135"/>
      <c r="R72" s="161" t="s">
        <v>308</v>
      </c>
      <c r="S72" s="162">
        <f>U72-2</f>
        <v>2019</v>
      </c>
      <c r="T72" s="162">
        <f>U72-1</f>
        <v>2020</v>
      </c>
      <c r="U72" s="162">
        <v>2021</v>
      </c>
      <c r="V72" s="145" t="str">
        <f>CONCATENATE(T72,"=100")</f>
        <v>2020=100</v>
      </c>
      <c r="W72" s="132"/>
      <c r="X72" s="161" t="s">
        <v>308</v>
      </c>
      <c r="Y72" s="162">
        <f>AA72-2</f>
        <v>2019</v>
      </c>
      <c r="Z72" s="162">
        <f>AA72-1</f>
        <v>2020</v>
      </c>
      <c r="AA72" s="162">
        <v>2021</v>
      </c>
      <c r="AB72" s="145" t="str">
        <f>CONCATENATE(Z72,"=100")</f>
        <v>2020=100</v>
      </c>
    </row>
    <row r="73" spans="1:28" s="153" customFormat="1" ht="11.25" customHeight="1">
      <c r="A73" s="147" t="s">
        <v>137</v>
      </c>
      <c r="B73" s="149"/>
      <c r="C73" s="149"/>
      <c r="D73" s="169">
        <v>8</v>
      </c>
      <c r="E73" s="156">
        <v>3.64</v>
      </c>
      <c r="F73" s="156">
        <v>4.546</v>
      </c>
      <c r="G73" s="156">
        <v>4.562</v>
      </c>
      <c r="H73" s="156">
        <f t="shared" si="14"/>
        <v>100.35195776506819</v>
      </c>
      <c r="I73" s="151"/>
      <c r="J73" s="170">
        <v>8</v>
      </c>
      <c r="K73" s="152">
        <v>178.444</v>
      </c>
      <c r="L73" s="152">
        <v>221.244</v>
      </c>
      <c r="M73" s="152">
        <v>180.48399999999998</v>
      </c>
      <c r="N73" s="151">
        <f t="shared" si="15"/>
        <v>81.5769015204932</v>
      </c>
      <c r="O73" s="147"/>
      <c r="P73" s="147"/>
      <c r="Q73" s="147"/>
      <c r="R73" s="148"/>
      <c r="S73" s="149"/>
      <c r="T73" s="149"/>
      <c r="U73" s="149"/>
      <c r="V73" s="149">
        <f>IF(AND(T73&gt;0,U73&gt;0),U73*100/T73,"")</f>
      </c>
      <c r="W73" s="150"/>
      <c r="X73" s="150"/>
      <c r="Y73" s="151"/>
      <c r="Z73" s="151"/>
      <c r="AA73" s="151"/>
      <c r="AB73" s="152">
        <f>IF(AND(Z73&gt;0,AA73&gt;0),AA73*100/Z73,"")</f>
      </c>
    </row>
    <row r="74" spans="1:28" s="153" customFormat="1" ht="11.25" customHeight="1">
      <c r="A74" s="147" t="s">
        <v>181</v>
      </c>
      <c r="B74" s="149"/>
      <c r="C74" s="149"/>
      <c r="D74" s="169">
        <v>10</v>
      </c>
      <c r="E74" s="156">
        <v>13.019</v>
      </c>
      <c r="F74" s="156">
        <v>13.48</v>
      </c>
      <c r="G74" s="156">
        <v>12.474</v>
      </c>
      <c r="H74" s="156">
        <f t="shared" si="14"/>
        <v>92.53709198813057</v>
      </c>
      <c r="I74" s="151"/>
      <c r="J74" s="170">
        <v>10</v>
      </c>
      <c r="K74" s="152">
        <v>772.446</v>
      </c>
      <c r="L74" s="152">
        <v>855.9879999999999</v>
      </c>
      <c r="M74" s="152">
        <v>745.545</v>
      </c>
      <c r="N74" s="151">
        <f t="shared" si="15"/>
        <v>87.0975994990584</v>
      </c>
      <c r="O74" s="147" t="s">
        <v>125</v>
      </c>
      <c r="P74" s="147"/>
      <c r="Q74" s="147"/>
      <c r="R74" s="169"/>
      <c r="S74" s="149"/>
      <c r="T74" s="149"/>
      <c r="U74" s="149"/>
      <c r="V74" s="149">
        <f aca="true" t="shared" si="16" ref="V74:V81">IF(AND(T74&gt;0,U74&gt;0),U74*100/T74,"")</f>
      </c>
      <c r="W74" s="150"/>
      <c r="X74" s="170"/>
      <c r="Y74" s="151"/>
      <c r="Z74" s="151"/>
      <c r="AA74" s="151"/>
      <c r="AB74" s="152">
        <f aca="true" t="shared" si="17" ref="AB74:AB81">IF(AND(Z74&gt;0,AA74&gt;0),AA74*100/Z74,"")</f>
      </c>
    </row>
    <row r="75" spans="1:28" s="153" customFormat="1" ht="11.25" customHeight="1">
      <c r="A75" s="147" t="s">
        <v>182</v>
      </c>
      <c r="B75" s="149"/>
      <c r="C75" s="149"/>
      <c r="D75" s="169">
        <v>8</v>
      </c>
      <c r="E75" s="156">
        <v>7.116</v>
      </c>
      <c r="F75" s="156">
        <v>7.863</v>
      </c>
      <c r="G75" s="156">
        <v>7.374</v>
      </c>
      <c r="H75" s="156">
        <f t="shared" si="14"/>
        <v>93.78099961846623</v>
      </c>
      <c r="I75" s="151"/>
      <c r="J75" s="170">
        <v>8</v>
      </c>
      <c r="K75" s="152">
        <v>322.038</v>
      </c>
      <c r="L75" s="152">
        <v>365.955</v>
      </c>
      <c r="M75" s="152">
        <v>330.04200000000003</v>
      </c>
      <c r="N75" s="151">
        <f t="shared" si="15"/>
        <v>90.18649833995984</v>
      </c>
      <c r="O75" s="147" t="s">
        <v>126</v>
      </c>
      <c r="P75" s="149"/>
      <c r="Q75" s="149"/>
      <c r="R75" s="169">
        <v>10</v>
      </c>
      <c r="S75" s="156">
        <v>1651.762</v>
      </c>
      <c r="T75" s="156">
        <v>1658.246</v>
      </c>
      <c r="U75" s="156">
        <v>1673.509</v>
      </c>
      <c r="V75" s="156">
        <f t="shared" si="16"/>
        <v>100.92043038246436</v>
      </c>
      <c r="W75" s="151"/>
      <c r="X75" s="170">
        <v>9</v>
      </c>
      <c r="Y75" s="152">
        <v>5094.609</v>
      </c>
      <c r="Z75" s="152">
        <v>7120.245</v>
      </c>
      <c r="AA75" s="152">
        <v>0</v>
      </c>
      <c r="AB75" s="152">
        <f t="shared" si="17"/>
      </c>
    </row>
    <row r="76" spans="1:28" s="153" customFormat="1" ht="11.25" customHeight="1">
      <c r="A76" s="147" t="s">
        <v>183</v>
      </c>
      <c r="B76" s="149"/>
      <c r="C76" s="149"/>
      <c r="D76" s="169">
        <v>8</v>
      </c>
      <c r="E76" s="156">
        <v>23.775</v>
      </c>
      <c r="F76" s="156">
        <v>25.889</v>
      </c>
      <c r="G76" s="156">
        <v>24.41</v>
      </c>
      <c r="H76" s="156">
        <f t="shared" si="14"/>
        <v>94.28714898219322</v>
      </c>
      <c r="I76" s="151"/>
      <c r="J76" s="170">
        <v>8</v>
      </c>
      <c r="K76" s="152">
        <v>1272.928</v>
      </c>
      <c r="L76" s="152">
        <v>1443.1869999999997</v>
      </c>
      <c r="M76" s="152">
        <v>1256.0709999999997</v>
      </c>
      <c r="N76" s="151">
        <f t="shared" si="15"/>
        <v>87.03452844295299</v>
      </c>
      <c r="O76" s="147" t="s">
        <v>127</v>
      </c>
      <c r="P76" s="149"/>
      <c r="Q76" s="149"/>
      <c r="R76" s="169">
        <v>10</v>
      </c>
      <c r="S76" s="156">
        <v>266.644</v>
      </c>
      <c r="T76" s="156">
        <v>251.27</v>
      </c>
      <c r="U76" s="156">
        <v>250.4055</v>
      </c>
      <c r="V76" s="156">
        <f t="shared" si="16"/>
        <v>99.65594778525092</v>
      </c>
      <c r="W76" s="151"/>
      <c r="X76" s="170">
        <v>9</v>
      </c>
      <c r="Y76" s="152">
        <v>704.086</v>
      </c>
      <c r="Z76" s="152">
        <v>819.298</v>
      </c>
      <c r="AA76" s="152">
        <v>0</v>
      </c>
      <c r="AB76" s="152">
        <f t="shared" si="17"/>
      </c>
    </row>
    <row r="77" spans="1:28" s="153" customFormat="1" ht="11.25" customHeight="1">
      <c r="A77" s="147" t="s">
        <v>184</v>
      </c>
      <c r="B77" s="149"/>
      <c r="C77" s="149"/>
      <c r="D77" s="169">
        <v>5</v>
      </c>
      <c r="E77" s="156">
        <v>7.885</v>
      </c>
      <c r="F77" s="156">
        <v>7.54</v>
      </c>
      <c r="G77" s="156">
        <v>7.282</v>
      </c>
      <c r="H77" s="156">
        <f t="shared" si="14"/>
        <v>96.57824933687003</v>
      </c>
      <c r="I77" s="151"/>
      <c r="J77" s="170">
        <v>5</v>
      </c>
      <c r="K77" s="152">
        <v>138.925</v>
      </c>
      <c r="L77" s="152">
        <v>143.289</v>
      </c>
      <c r="M77" s="152">
        <v>141.786</v>
      </c>
      <c r="N77" s="151">
        <f t="shared" si="15"/>
        <v>98.95107091263112</v>
      </c>
      <c r="O77" s="147" t="s">
        <v>128</v>
      </c>
      <c r="P77" s="149"/>
      <c r="Q77" s="149"/>
      <c r="R77" s="169">
        <v>10</v>
      </c>
      <c r="S77" s="156">
        <v>1918.406</v>
      </c>
      <c r="T77" s="156">
        <v>1909.516</v>
      </c>
      <c r="U77" s="156">
        <v>1923.6925</v>
      </c>
      <c r="V77" s="156">
        <f t="shared" si="16"/>
        <v>100.74241326074251</v>
      </c>
      <c r="W77" s="151"/>
      <c r="X77" s="170">
        <v>9</v>
      </c>
      <c r="Y77" s="152">
        <v>5798.695</v>
      </c>
      <c r="Z77" s="152">
        <v>7939.543000000001</v>
      </c>
      <c r="AA77" s="152">
        <v>0</v>
      </c>
      <c r="AB77" s="152">
        <f t="shared" si="17"/>
      </c>
    </row>
    <row r="78" spans="1:28" s="153" customFormat="1" ht="11.25" customHeight="1">
      <c r="A78" s="147" t="s">
        <v>299</v>
      </c>
      <c r="B78" s="149"/>
      <c r="C78" s="149"/>
      <c r="D78" s="169">
        <v>6</v>
      </c>
      <c r="E78" s="156">
        <v>13.825</v>
      </c>
      <c r="F78" s="156">
        <v>16.686</v>
      </c>
      <c r="G78" s="156">
        <v>15.924</v>
      </c>
      <c r="H78" s="156">
        <f t="shared" si="14"/>
        <v>95.43329737504494</v>
      </c>
      <c r="I78" s="151"/>
      <c r="J78" s="170">
        <v>6</v>
      </c>
      <c r="K78" s="152">
        <v>109.27000000000001</v>
      </c>
      <c r="L78" s="152">
        <v>126.984</v>
      </c>
      <c r="M78" s="152">
        <v>118.43799999999999</v>
      </c>
      <c r="N78" s="151">
        <f t="shared" si="15"/>
        <v>93.27001827001827</v>
      </c>
      <c r="O78" s="147" t="s">
        <v>129</v>
      </c>
      <c r="P78" s="149"/>
      <c r="Q78" s="149"/>
      <c r="R78" s="169">
        <v>10</v>
      </c>
      <c r="S78" s="156">
        <v>267.098</v>
      </c>
      <c r="T78" s="156">
        <v>286.679</v>
      </c>
      <c r="U78" s="156">
        <v>280.436</v>
      </c>
      <c r="V78" s="156">
        <f t="shared" si="16"/>
        <v>97.82230299394097</v>
      </c>
      <c r="W78" s="151"/>
      <c r="X78" s="170">
        <v>9</v>
      </c>
      <c r="Y78" s="152">
        <v>612.4250000000001</v>
      </c>
      <c r="Z78" s="152">
        <v>996.4430000000001</v>
      </c>
      <c r="AA78" s="152">
        <v>0</v>
      </c>
      <c r="AB78" s="152">
        <f t="shared" si="17"/>
      </c>
    </row>
    <row r="79" spans="1:28" s="153" customFormat="1" ht="11.25" customHeight="1">
      <c r="A79" s="147"/>
      <c r="B79" s="149"/>
      <c r="C79" s="149"/>
      <c r="D79" s="169"/>
      <c r="E79" s="156"/>
      <c r="F79" s="156"/>
      <c r="G79" s="156"/>
      <c r="H79" s="156"/>
      <c r="I79" s="151"/>
      <c r="J79" s="170"/>
      <c r="K79" s="152"/>
      <c r="L79" s="152"/>
      <c r="M79" s="152"/>
      <c r="N79" s="151"/>
      <c r="O79" s="147" t="s">
        <v>130</v>
      </c>
      <c r="P79" s="149"/>
      <c r="Q79" s="149"/>
      <c r="R79" s="169">
        <v>10</v>
      </c>
      <c r="S79" s="156">
        <v>453.428</v>
      </c>
      <c r="T79" s="156">
        <v>508.558</v>
      </c>
      <c r="U79" s="156">
        <v>510.621</v>
      </c>
      <c r="V79" s="156">
        <f t="shared" si="16"/>
        <v>100.40565677857786</v>
      </c>
      <c r="W79" s="151"/>
      <c r="X79" s="170">
        <v>9</v>
      </c>
      <c r="Y79" s="152">
        <v>808.306</v>
      </c>
      <c r="Z79" s="152">
        <v>1290.392</v>
      </c>
      <c r="AA79" s="152">
        <v>0</v>
      </c>
      <c r="AB79" s="152">
        <f t="shared" si="17"/>
      </c>
    </row>
    <row r="80" spans="1:28" s="153" customFormat="1" ht="11.25" customHeight="1">
      <c r="A80" s="157" t="s">
        <v>309</v>
      </c>
      <c r="B80" s="149"/>
      <c r="C80" s="149"/>
      <c r="D80" s="167"/>
      <c r="E80" s="156"/>
      <c r="F80" s="156"/>
      <c r="G80" s="156"/>
      <c r="H80" s="156"/>
      <c r="I80" s="151"/>
      <c r="J80" s="168"/>
      <c r="K80" s="152"/>
      <c r="L80" s="152"/>
      <c r="M80" s="152"/>
      <c r="N80" s="152"/>
      <c r="O80" s="147" t="s">
        <v>131</v>
      </c>
      <c r="P80" s="149"/>
      <c r="Q80" s="149"/>
      <c r="R80" s="169">
        <v>10</v>
      </c>
      <c r="S80" s="156">
        <v>138.093</v>
      </c>
      <c r="T80" s="156">
        <v>137.061</v>
      </c>
      <c r="U80" s="156">
        <v>132.8685</v>
      </c>
      <c r="V80" s="156">
        <f t="shared" si="16"/>
        <v>96.94114299472497</v>
      </c>
      <c r="W80" s="151"/>
      <c r="X80" s="170">
        <v>9</v>
      </c>
      <c r="Y80" s="152">
        <v>251.32399999999998</v>
      </c>
      <c r="Z80" s="152">
        <v>388.523</v>
      </c>
      <c r="AA80" s="152">
        <v>0</v>
      </c>
      <c r="AB80" s="152">
        <f t="shared" si="17"/>
      </c>
    </row>
    <row r="81" spans="1:28" s="153" customFormat="1" ht="11.25" customHeight="1">
      <c r="A81" s="157" t="s">
        <v>310</v>
      </c>
      <c r="B81" s="147"/>
      <c r="C81" s="147"/>
      <c r="D81" s="154"/>
      <c r="E81" s="156"/>
      <c r="F81" s="156"/>
      <c r="G81" s="156"/>
      <c r="H81" s="156"/>
      <c r="I81" s="150"/>
      <c r="J81" s="155"/>
      <c r="K81" s="152"/>
      <c r="L81" s="152"/>
      <c r="M81" s="152"/>
      <c r="N81" s="152"/>
      <c r="O81" s="147" t="s">
        <v>132</v>
      </c>
      <c r="P81" s="149"/>
      <c r="Q81" s="149"/>
      <c r="R81" s="169">
        <v>10</v>
      </c>
      <c r="S81" s="156">
        <v>250.782</v>
      </c>
      <c r="T81" s="156">
        <v>257.601</v>
      </c>
      <c r="U81" s="156">
        <v>262</v>
      </c>
      <c r="V81" s="156">
        <f t="shared" si="16"/>
        <v>101.70767970621232</v>
      </c>
      <c r="W81" s="151"/>
      <c r="X81" s="170">
        <v>9</v>
      </c>
      <c r="Y81" s="152">
        <v>576.505</v>
      </c>
      <c r="Z81" s="152">
        <v>763.1750000000001</v>
      </c>
      <c r="AA81" s="152">
        <v>0</v>
      </c>
      <c r="AB81" s="152">
        <f t="shared" si="17"/>
      </c>
    </row>
    <row r="82" spans="1:28" s="153" customFormat="1" ht="11.25" customHeight="1">
      <c r="A82" s="157" t="s">
        <v>311</v>
      </c>
      <c r="D82" s="155"/>
      <c r="E82" s="152"/>
      <c r="F82" s="152"/>
      <c r="G82" s="152"/>
      <c r="H82" s="152"/>
      <c r="I82" s="150"/>
      <c r="J82" s="155"/>
      <c r="K82" s="152"/>
      <c r="L82" s="152"/>
      <c r="M82" s="152"/>
      <c r="N82" s="152"/>
      <c r="O82" s="147"/>
      <c r="P82" s="149"/>
      <c r="Q82" s="149"/>
      <c r="R82" s="169"/>
      <c r="S82" s="156"/>
      <c r="T82" s="156"/>
      <c r="U82" s="156"/>
      <c r="V82" s="156"/>
      <c r="W82" s="151"/>
      <c r="X82" s="170"/>
      <c r="Y82" s="152"/>
      <c r="Z82" s="152"/>
      <c r="AA82" s="152"/>
      <c r="AB82" s="152"/>
    </row>
    <row r="83" spans="1:28" s="153" customFormat="1" ht="11.25" customHeight="1">
      <c r="A83" s="157" t="s">
        <v>312</v>
      </c>
      <c r="D83" s="155"/>
      <c r="E83" s="152"/>
      <c r="F83" s="152"/>
      <c r="G83" s="152"/>
      <c r="H83" s="152"/>
      <c r="I83" s="150"/>
      <c r="J83" s="155"/>
      <c r="K83" s="152"/>
      <c r="L83" s="152"/>
      <c r="M83" s="152"/>
      <c r="N83" s="152"/>
      <c r="O83" s="147" t="s">
        <v>133</v>
      </c>
      <c r="P83" s="149"/>
      <c r="Q83" s="149"/>
      <c r="R83" s="169"/>
      <c r="S83" s="156"/>
      <c r="T83" s="156"/>
      <c r="U83" s="156"/>
      <c r="V83" s="156"/>
      <c r="W83" s="151"/>
      <c r="X83" s="170"/>
      <c r="Y83" s="152"/>
      <c r="Z83" s="152"/>
      <c r="AA83" s="152"/>
      <c r="AB83" s="152"/>
    </row>
    <row r="84" spans="1:28" s="153" customFormat="1" ht="11.25" customHeight="1">
      <c r="A84" s="157" t="s">
        <v>313</v>
      </c>
      <c r="D84" s="155"/>
      <c r="E84" s="152"/>
      <c r="F84" s="152"/>
      <c r="G84" s="152"/>
      <c r="H84" s="152"/>
      <c r="I84" s="150"/>
      <c r="J84" s="155"/>
      <c r="K84" s="152"/>
      <c r="L84" s="152"/>
      <c r="M84" s="152"/>
      <c r="N84" s="152"/>
      <c r="O84" s="147" t="s">
        <v>134</v>
      </c>
      <c r="P84" s="149"/>
      <c r="Q84" s="149"/>
      <c r="R84" s="169">
        <v>10</v>
      </c>
      <c r="S84" s="156">
        <v>6.272</v>
      </c>
      <c r="T84" s="156">
        <v>6.757</v>
      </c>
      <c r="U84" s="156">
        <v>6.762</v>
      </c>
      <c r="V84" s="156">
        <f>IF(AND(T84&gt;0,U84&gt;0),U84*100/T84,"")</f>
        <v>100.0739973360959</v>
      </c>
      <c r="W84" s="151"/>
      <c r="X84" s="170">
        <v>9</v>
      </c>
      <c r="Y84" s="152">
        <v>480.91700000000003</v>
      </c>
      <c r="Z84" s="152">
        <v>599.011</v>
      </c>
      <c r="AA84" s="152">
        <v>0</v>
      </c>
      <c r="AB84" s="152">
        <f>IF(AND(Z84&gt;0,AA84&gt;0),AA84*100/Z84,"")</f>
      </c>
    </row>
    <row r="85" spans="1:28" s="153" customFormat="1" ht="11.25" customHeight="1">
      <c r="A85" s="157" t="s">
        <v>314</v>
      </c>
      <c r="D85" s="155"/>
      <c r="E85" s="152"/>
      <c r="F85" s="152"/>
      <c r="G85" s="152"/>
      <c r="H85" s="152"/>
      <c r="I85" s="150"/>
      <c r="J85" s="155"/>
      <c r="K85" s="152"/>
      <c r="L85" s="152"/>
      <c r="M85" s="152"/>
      <c r="N85" s="152"/>
      <c r="O85" s="147"/>
      <c r="P85" s="149"/>
      <c r="Q85" s="149"/>
      <c r="R85" s="169"/>
      <c r="S85" s="156"/>
      <c r="T85" s="156"/>
      <c r="U85" s="156"/>
      <c r="V85" s="156"/>
      <c r="W85" s="151"/>
      <c r="X85" s="170"/>
      <c r="Y85" s="152"/>
      <c r="Z85" s="152"/>
      <c r="AA85" s="152"/>
      <c r="AB85" s="152"/>
    </row>
    <row r="86" spans="1:28" s="153" customFormat="1" ht="11.25" customHeight="1">
      <c r="A86" s="157" t="s">
        <v>315</v>
      </c>
      <c r="D86" s="155"/>
      <c r="E86" s="152"/>
      <c r="F86" s="152"/>
      <c r="G86" s="152"/>
      <c r="H86" s="152"/>
      <c r="I86" s="150"/>
      <c r="J86" s="155"/>
      <c r="K86" s="152"/>
      <c r="L86" s="152"/>
      <c r="M86" s="152"/>
      <c r="N86" s="152"/>
      <c r="O86" s="147" t="s">
        <v>135</v>
      </c>
      <c r="P86" s="149"/>
      <c r="Q86" s="149"/>
      <c r="R86" s="169"/>
      <c r="S86" s="156"/>
      <c r="T86" s="156"/>
      <c r="U86" s="156"/>
      <c r="V86" s="156"/>
      <c r="W86" s="151"/>
      <c r="X86" s="170"/>
      <c r="Y86" s="152"/>
      <c r="Z86" s="152"/>
      <c r="AA86" s="152"/>
      <c r="AB86" s="152"/>
    </row>
    <row r="87" spans="1:28" s="153" customFormat="1" ht="11.25" customHeight="1">
      <c r="A87" s="157" t="s">
        <v>316</v>
      </c>
      <c r="D87" s="155"/>
      <c r="E87" s="152"/>
      <c r="F87" s="152"/>
      <c r="G87" s="152"/>
      <c r="H87" s="152"/>
      <c r="I87" s="150"/>
      <c r="J87" s="155"/>
      <c r="K87" s="152"/>
      <c r="L87" s="152"/>
      <c r="M87" s="152"/>
      <c r="N87" s="152"/>
      <c r="O87" s="147" t="s">
        <v>136</v>
      </c>
      <c r="P87" s="149"/>
      <c r="Q87" s="149"/>
      <c r="R87" s="169">
        <v>10</v>
      </c>
      <c r="S87" s="156">
        <v>10.386</v>
      </c>
      <c r="T87" s="156">
        <v>10.549</v>
      </c>
      <c r="U87" s="156">
        <v>10.52</v>
      </c>
      <c r="V87" s="156">
        <f aca="true" t="shared" si="18" ref="V87:V94">IF(AND(T87&gt;0,U87&gt;0),U87*100/T87,"")</f>
        <v>99.72509242582235</v>
      </c>
      <c r="W87" s="151"/>
      <c r="X87" s="170">
        <v>5</v>
      </c>
      <c r="Y87" s="152">
        <v>894.5679999999999</v>
      </c>
      <c r="Z87" s="152">
        <v>783.308</v>
      </c>
      <c r="AA87" s="152">
        <v>0</v>
      </c>
      <c r="AB87" s="152">
        <f aca="true" t="shared" si="19" ref="AB87:AB94">IF(AND(Z87&gt;0,AA87&gt;0),AA87*100/Z87,"")</f>
      </c>
    </row>
    <row r="88" spans="1:28" s="153" customFormat="1" ht="11.25" customHeight="1">
      <c r="A88" s="157" t="s">
        <v>317</v>
      </c>
      <c r="D88" s="155"/>
      <c r="E88" s="152"/>
      <c r="F88" s="152"/>
      <c r="G88" s="152"/>
      <c r="H88" s="152">
        <f>IF(AND(F88&gt;0,G88&gt;0),G88*100/F88,"")</f>
      </c>
      <c r="I88" s="150"/>
      <c r="J88" s="155"/>
      <c r="K88" s="152"/>
      <c r="L88" s="152"/>
      <c r="M88" s="152"/>
      <c r="N88" s="152">
        <f>IF(AND(L88&gt;0,M88&gt;0),M88*100/L88,"")</f>
      </c>
      <c r="O88" s="147" t="s">
        <v>137</v>
      </c>
      <c r="P88" s="149"/>
      <c r="Q88" s="149"/>
      <c r="R88" s="169">
        <v>10</v>
      </c>
      <c r="S88" s="156">
        <v>4.546</v>
      </c>
      <c r="T88" s="156">
        <v>4.562</v>
      </c>
      <c r="U88" s="156">
        <v>4.483</v>
      </c>
      <c r="V88" s="156">
        <f t="shared" si="18"/>
        <v>98.26830337571239</v>
      </c>
      <c r="W88" s="151"/>
      <c r="X88" s="170">
        <v>8</v>
      </c>
      <c r="Y88" s="152">
        <v>221.244</v>
      </c>
      <c r="Z88" s="152">
        <v>180.48399999999998</v>
      </c>
      <c r="AA88" s="152">
        <v>0</v>
      </c>
      <c r="AB88" s="152">
        <f t="shared" si="19"/>
      </c>
    </row>
    <row r="89" spans="1:28" s="153" customFormat="1" ht="11.25" customHeight="1">
      <c r="A89" s="157" t="s">
        <v>318</v>
      </c>
      <c r="D89" s="155"/>
      <c r="E89" s="152"/>
      <c r="F89" s="152"/>
      <c r="G89" s="152"/>
      <c r="H89" s="152">
        <f>IF(AND(F89&gt;0,G89&gt;0),G89*100/F89,"")</f>
      </c>
      <c r="I89" s="150"/>
      <c r="J89" s="155"/>
      <c r="K89" s="152"/>
      <c r="L89" s="152"/>
      <c r="M89" s="152"/>
      <c r="N89" s="152">
        <f>IF(AND(L89&gt;0,M89&gt;0),M89*100/L89,"")</f>
      </c>
      <c r="O89" s="147" t="s">
        <v>138</v>
      </c>
      <c r="P89" s="149"/>
      <c r="Q89" s="149"/>
      <c r="R89" s="169">
        <v>10</v>
      </c>
      <c r="S89" s="156">
        <v>2.339</v>
      </c>
      <c r="T89" s="156">
        <v>2.351</v>
      </c>
      <c r="U89" s="156">
        <v>2.843</v>
      </c>
      <c r="V89" s="156">
        <f t="shared" si="18"/>
        <v>120.92726499361974</v>
      </c>
      <c r="W89" s="151"/>
      <c r="X89" s="170">
        <v>10</v>
      </c>
      <c r="Y89" s="152">
        <v>64.693</v>
      </c>
      <c r="Z89" s="152">
        <v>66.12299999999999</v>
      </c>
      <c r="AA89" s="152">
        <v>88.594</v>
      </c>
      <c r="AB89" s="152">
        <f t="shared" si="19"/>
        <v>133.98363655611513</v>
      </c>
    </row>
    <row r="90" spans="1:28" s="153" customFormat="1" ht="11.25" customHeight="1">
      <c r="A90" s="157" t="s">
        <v>319</v>
      </c>
      <c r="D90" s="155"/>
      <c r="E90" s="152"/>
      <c r="F90" s="152"/>
      <c r="G90" s="152"/>
      <c r="H90" s="152">
        <f>IF(AND(F90&gt;0,G90&gt;0),G90*100/F90,"")</f>
      </c>
      <c r="I90" s="150"/>
      <c r="J90" s="155"/>
      <c r="K90" s="152"/>
      <c r="L90" s="152"/>
      <c r="M90" s="152"/>
      <c r="N90" s="152">
        <f>IF(AND(L90&gt;0,M90&gt;0),M90*100/L90,"")</f>
      </c>
      <c r="O90" s="147" t="s">
        <v>139</v>
      </c>
      <c r="P90" s="149"/>
      <c r="Q90" s="149"/>
      <c r="R90" s="169">
        <v>9</v>
      </c>
      <c r="S90" s="156">
        <v>0.25195470000000003</v>
      </c>
      <c r="T90" s="156">
        <v>0.435</v>
      </c>
      <c r="U90" s="156">
        <v>0.434</v>
      </c>
      <c r="V90" s="156">
        <f t="shared" si="18"/>
        <v>99.77011494252874</v>
      </c>
      <c r="W90" s="151"/>
      <c r="X90" s="170">
        <v>10</v>
      </c>
      <c r="Y90" s="152">
        <v>151.82299999999998</v>
      </c>
      <c r="Z90" s="152">
        <v>148.432</v>
      </c>
      <c r="AA90" s="152">
        <v>148.886</v>
      </c>
      <c r="AB90" s="152">
        <f t="shared" si="19"/>
        <v>100.30586396464375</v>
      </c>
    </row>
    <row r="91" spans="1:28" s="153" customFormat="1" ht="11.25" customHeight="1">
      <c r="A91" s="259" t="s">
        <v>320</v>
      </c>
      <c r="B91" s="259"/>
      <c r="C91" s="259"/>
      <c r="D91" s="259"/>
      <c r="E91" s="259"/>
      <c r="F91" s="259"/>
      <c r="G91" s="259"/>
      <c r="N91" s="217"/>
      <c r="O91" s="147" t="s">
        <v>140</v>
      </c>
      <c r="P91" s="149"/>
      <c r="Q91" s="149"/>
      <c r="R91" s="169">
        <v>9</v>
      </c>
      <c r="S91" s="156">
        <v>0.050101299999999994</v>
      </c>
      <c r="T91" s="156">
        <v>0.093</v>
      </c>
      <c r="U91" s="156">
        <v>0.098</v>
      </c>
      <c r="V91" s="156">
        <f t="shared" si="18"/>
        <v>105.37634408602152</v>
      </c>
      <c r="W91" s="151"/>
      <c r="X91" s="170">
        <v>10</v>
      </c>
      <c r="Y91" s="152">
        <v>18.341</v>
      </c>
      <c r="Z91" s="152">
        <v>16.927</v>
      </c>
      <c r="AA91" s="152">
        <v>17.214</v>
      </c>
      <c r="AB91" s="152">
        <f t="shared" si="19"/>
        <v>101.69551603946357</v>
      </c>
    </row>
    <row r="92" spans="1:28" s="153" customFormat="1" ht="12" customHeight="1">
      <c r="A92" s="260" t="s">
        <v>321</v>
      </c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147" t="s">
        <v>141</v>
      </c>
      <c r="P92" s="149"/>
      <c r="Q92" s="149"/>
      <c r="R92" s="169">
        <v>10</v>
      </c>
      <c r="S92" s="156">
        <v>10.851</v>
      </c>
      <c r="T92" s="156">
        <v>11.135</v>
      </c>
      <c r="U92" s="156">
        <v>11.077</v>
      </c>
      <c r="V92" s="156">
        <f t="shared" si="18"/>
        <v>99.47911989223171</v>
      </c>
      <c r="W92" s="151"/>
      <c r="X92" s="170">
        <v>10</v>
      </c>
      <c r="Y92" s="152">
        <v>605.527</v>
      </c>
      <c r="Z92" s="152">
        <v>599.702</v>
      </c>
      <c r="AA92" s="152">
        <v>0</v>
      </c>
      <c r="AB92" s="152">
        <f t="shared" si="19"/>
      </c>
    </row>
    <row r="93" spans="1:28" s="132" customFormat="1" ht="12">
      <c r="A93" s="261" t="s">
        <v>322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147" t="s">
        <v>142</v>
      </c>
      <c r="P93" s="149"/>
      <c r="Q93" s="149"/>
      <c r="R93" s="169">
        <v>9</v>
      </c>
      <c r="S93" s="156">
        <v>5.898</v>
      </c>
      <c r="T93" s="156">
        <v>5.199</v>
      </c>
      <c r="U93" s="156">
        <v>5.141</v>
      </c>
      <c r="V93" s="156">
        <f t="shared" si="18"/>
        <v>98.88440084631661</v>
      </c>
      <c r="W93" s="151"/>
      <c r="X93" s="170">
        <v>10</v>
      </c>
      <c r="Y93" s="152">
        <v>61.38400000000001</v>
      </c>
      <c r="Z93" s="152">
        <v>79.79300000000002</v>
      </c>
      <c r="AA93" s="152">
        <v>79.711</v>
      </c>
      <c r="AB93" s="152">
        <f t="shared" si="19"/>
        <v>99.89723409321617</v>
      </c>
    </row>
    <row r="94" spans="1:28" s="166" customFormat="1" ht="11.25" customHeight="1">
      <c r="A94" s="220" t="s">
        <v>323</v>
      </c>
      <c r="B94"/>
      <c r="C94"/>
      <c r="D94"/>
      <c r="E94"/>
      <c r="F94"/>
      <c r="G94"/>
      <c r="H94"/>
      <c r="I94"/>
      <c r="J94"/>
      <c r="K94"/>
      <c r="L94"/>
      <c r="M94"/>
      <c r="N94"/>
      <c r="O94" s="147" t="s">
        <v>143</v>
      </c>
      <c r="P94" s="149"/>
      <c r="Q94" s="149"/>
      <c r="R94" s="169">
        <v>10</v>
      </c>
      <c r="S94" s="156">
        <v>0.212</v>
      </c>
      <c r="T94" s="156">
        <v>0.218</v>
      </c>
      <c r="U94" s="156">
        <v>0.207</v>
      </c>
      <c r="V94" s="156">
        <f t="shared" si="18"/>
        <v>94.95412844036697</v>
      </c>
      <c r="W94" s="151"/>
      <c r="X94" s="170">
        <v>10</v>
      </c>
      <c r="Y94" s="152">
        <v>3.947000000000001</v>
      </c>
      <c r="Z94" s="152">
        <v>4.035</v>
      </c>
      <c r="AA94" s="152">
        <v>3.563</v>
      </c>
      <c r="AB94" s="152">
        <f t="shared" si="19"/>
        <v>88.30235439900868</v>
      </c>
    </row>
    <row r="95" spans="1:14" s="166" customFormat="1" ht="11.25">
      <c r="A95" s="157" t="s">
        <v>324</v>
      </c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</row>
    <row r="96" spans="1:28" s="166" customFormat="1" ht="12">
      <c r="A96" s="157" t="s">
        <v>325</v>
      </c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146" t="s">
        <v>326</v>
      </c>
      <c r="P96" s="149"/>
      <c r="Q96" s="149"/>
      <c r="R96" s="169"/>
      <c r="S96" s="156"/>
      <c r="T96" s="156"/>
      <c r="U96" s="156"/>
      <c r="V96" s="156"/>
      <c r="W96" s="151"/>
      <c r="X96" s="170"/>
      <c r="Y96" s="152"/>
      <c r="Z96" s="152"/>
      <c r="AA96" s="152"/>
      <c r="AB96" s="152"/>
    </row>
    <row r="97" spans="2:28" s="166" customFormat="1" ht="12">
      <c r="B97" s="218"/>
      <c r="C97" s="218"/>
      <c r="D97" s="218"/>
      <c r="O97" s="157"/>
      <c r="P97" s="149"/>
      <c r="Q97" s="149"/>
      <c r="R97" s="167"/>
      <c r="S97" s="156"/>
      <c r="T97" s="156"/>
      <c r="U97" s="156"/>
      <c r="V97" s="156"/>
      <c r="W97" s="151"/>
      <c r="X97" s="168"/>
      <c r="Y97" s="152"/>
      <c r="Z97" s="152"/>
      <c r="AA97" s="152"/>
      <c r="AB97" s="152"/>
    </row>
    <row r="98" spans="1:28" s="166" customFormat="1" ht="11.25" customHeight="1">
      <c r="A98" s="153"/>
      <c r="B98" s="153"/>
      <c r="C98" s="153"/>
      <c r="D98" s="155"/>
      <c r="E98" s="151"/>
      <c r="F98" s="151"/>
      <c r="G98" s="151"/>
      <c r="H98" s="151"/>
      <c r="I98" s="150"/>
      <c r="J98" s="155"/>
      <c r="K98" s="151"/>
      <c r="L98" s="151"/>
      <c r="M98" s="151"/>
      <c r="N98" s="151"/>
      <c r="O98" s="153"/>
      <c r="P98" s="129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</row>
    <row r="99" spans="1:28" s="166" customFormat="1" ht="11.25" customHeight="1">
      <c r="A99" s="153"/>
      <c r="B99" s="153"/>
      <c r="C99" s="153"/>
      <c r="D99" s="155"/>
      <c r="E99" s="152"/>
      <c r="F99" s="152"/>
      <c r="G99" s="152"/>
      <c r="H99" s="152">
        <f aca="true" t="shared" si="20" ref="H99:H137">IF(AND(F99&gt;0,G99&gt;0),G99*100/F99,"")</f>
      </c>
      <c r="I99" s="150"/>
      <c r="J99" s="155"/>
      <c r="K99" s="152"/>
      <c r="L99" s="152"/>
      <c r="M99" s="152"/>
      <c r="N99" s="152">
        <f aca="true" t="shared" si="21" ref="N99:N137">IF(AND(L99&gt;0,M99&gt;0),M99*100/L99,"")</f>
      </c>
      <c r="O99" s="153"/>
      <c r="P99" s="129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</row>
    <row r="100" spans="1:28" s="166" customFormat="1" ht="11.25" customHeight="1">
      <c r="A100" s="153"/>
      <c r="B100" s="153"/>
      <c r="C100" s="153"/>
      <c r="D100" s="155"/>
      <c r="E100" s="152"/>
      <c r="F100" s="152"/>
      <c r="G100" s="152"/>
      <c r="H100" s="152">
        <f t="shared" si="20"/>
      </c>
      <c r="I100" s="150"/>
      <c r="J100" s="155"/>
      <c r="K100" s="152"/>
      <c r="L100" s="152"/>
      <c r="M100" s="152"/>
      <c r="N100" s="152">
        <f t="shared" si="21"/>
      </c>
      <c r="O100" s="153"/>
      <c r="P100" s="129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</row>
    <row r="101" spans="1:28" ht="11.25" customHeight="1">
      <c r="A101" s="153"/>
      <c r="B101" s="153"/>
      <c r="C101" s="153"/>
      <c r="D101" s="155"/>
      <c r="E101" s="152"/>
      <c r="F101" s="152"/>
      <c r="G101" s="152"/>
      <c r="H101" s="152">
        <f t="shared" si="20"/>
      </c>
      <c r="I101" s="150"/>
      <c r="J101" s="155"/>
      <c r="K101" s="152"/>
      <c r="L101" s="152"/>
      <c r="M101" s="152"/>
      <c r="N101" s="152">
        <f t="shared" si="21"/>
      </c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</row>
    <row r="102" spans="1:28" ht="11.25" customHeight="1">
      <c r="A102" s="153"/>
      <c r="B102" s="153"/>
      <c r="C102" s="153"/>
      <c r="D102" s="155"/>
      <c r="E102" s="152"/>
      <c r="F102" s="152"/>
      <c r="G102" s="152"/>
      <c r="H102" s="152">
        <f t="shared" si="20"/>
      </c>
      <c r="I102" s="150"/>
      <c r="J102" s="155"/>
      <c r="K102" s="152"/>
      <c r="L102" s="152"/>
      <c r="M102" s="152"/>
      <c r="N102" s="152">
        <f t="shared" si="21"/>
      </c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</row>
    <row r="103" spans="1:28" ht="11.25" customHeight="1">
      <c r="A103" s="153"/>
      <c r="B103" s="153"/>
      <c r="C103" s="153"/>
      <c r="D103" s="155"/>
      <c r="E103" s="152"/>
      <c r="F103" s="152"/>
      <c r="G103" s="152"/>
      <c r="H103" s="152">
        <f t="shared" si="20"/>
      </c>
      <c r="I103" s="150"/>
      <c r="J103" s="155"/>
      <c r="K103" s="152"/>
      <c r="L103" s="152"/>
      <c r="M103" s="152"/>
      <c r="N103" s="152">
        <f t="shared" si="21"/>
      </c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</row>
    <row r="104" spans="1:28" ht="11.25" customHeight="1">
      <c r="A104" s="153"/>
      <c r="B104" s="153"/>
      <c r="C104" s="153"/>
      <c r="D104" s="155"/>
      <c r="E104" s="152"/>
      <c r="F104" s="152"/>
      <c r="G104" s="152"/>
      <c r="H104" s="152">
        <f t="shared" si="20"/>
      </c>
      <c r="I104" s="150"/>
      <c r="J104" s="155"/>
      <c r="K104" s="152"/>
      <c r="L104" s="152"/>
      <c r="M104" s="152"/>
      <c r="N104" s="152">
        <f t="shared" si="21"/>
      </c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</row>
    <row r="105" spans="1:28" ht="11.25" customHeight="1">
      <c r="A105" s="153"/>
      <c r="B105" s="153"/>
      <c r="C105" s="153"/>
      <c r="D105" s="155"/>
      <c r="E105" s="152"/>
      <c r="F105" s="152"/>
      <c r="G105" s="152"/>
      <c r="H105" s="152">
        <f t="shared" si="20"/>
      </c>
      <c r="I105" s="150"/>
      <c r="J105" s="155"/>
      <c r="K105" s="152"/>
      <c r="L105" s="152"/>
      <c r="M105" s="152"/>
      <c r="N105" s="152">
        <f t="shared" si="21"/>
      </c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</row>
    <row r="106" spans="1:28" ht="11.25" customHeight="1">
      <c r="A106" s="153"/>
      <c r="B106" s="153"/>
      <c r="C106" s="153"/>
      <c r="D106" s="155"/>
      <c r="E106" s="152"/>
      <c r="F106" s="152"/>
      <c r="G106" s="152"/>
      <c r="H106" s="152">
        <f t="shared" si="20"/>
      </c>
      <c r="I106" s="150"/>
      <c r="J106" s="155"/>
      <c r="K106" s="152"/>
      <c r="L106" s="152"/>
      <c r="M106" s="152"/>
      <c r="N106" s="152">
        <f t="shared" si="21"/>
      </c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</row>
    <row r="107" spans="1:28" ht="11.25" customHeight="1">
      <c r="A107" s="153"/>
      <c r="B107" s="153"/>
      <c r="C107" s="153"/>
      <c r="D107" s="155"/>
      <c r="E107" s="152"/>
      <c r="F107" s="152"/>
      <c r="G107" s="152"/>
      <c r="H107" s="152">
        <f t="shared" si="20"/>
      </c>
      <c r="I107" s="150"/>
      <c r="J107" s="155"/>
      <c r="K107" s="152"/>
      <c r="L107" s="152"/>
      <c r="M107" s="152"/>
      <c r="N107" s="152">
        <f t="shared" si="21"/>
      </c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</row>
    <row r="108" spans="1:28" ht="11.25" customHeight="1">
      <c r="A108" s="153"/>
      <c r="B108" s="153"/>
      <c r="C108" s="153"/>
      <c r="D108" s="155"/>
      <c r="E108" s="152"/>
      <c r="F108" s="152"/>
      <c r="G108" s="152"/>
      <c r="H108" s="152">
        <f t="shared" si="20"/>
      </c>
      <c r="I108" s="150"/>
      <c r="J108" s="155"/>
      <c r="K108" s="152"/>
      <c r="L108" s="152"/>
      <c r="M108" s="152"/>
      <c r="N108" s="152">
        <f t="shared" si="21"/>
      </c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</row>
    <row r="109" spans="1:28" ht="11.25" customHeight="1">
      <c r="A109" s="153"/>
      <c r="B109" s="153"/>
      <c r="C109" s="153"/>
      <c r="D109" s="155"/>
      <c r="E109" s="152"/>
      <c r="F109" s="152"/>
      <c r="G109" s="152"/>
      <c r="H109" s="152">
        <f t="shared" si="20"/>
      </c>
      <c r="I109" s="150"/>
      <c r="J109" s="155"/>
      <c r="K109" s="152"/>
      <c r="L109" s="152"/>
      <c r="M109" s="152"/>
      <c r="N109" s="152">
        <f t="shared" si="21"/>
      </c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</row>
    <row r="110" spans="1:28" ht="11.25" customHeight="1">
      <c r="A110" s="153"/>
      <c r="B110" s="153"/>
      <c r="C110" s="153"/>
      <c r="D110" s="155"/>
      <c r="E110" s="152"/>
      <c r="F110" s="152"/>
      <c r="G110" s="152"/>
      <c r="H110" s="152">
        <f t="shared" si="20"/>
      </c>
      <c r="I110" s="150"/>
      <c r="J110" s="155"/>
      <c r="K110" s="152"/>
      <c r="L110" s="152"/>
      <c r="M110" s="152"/>
      <c r="N110" s="152">
        <f t="shared" si="21"/>
      </c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</row>
    <row r="111" spans="1:28" ht="11.25" customHeight="1">
      <c r="A111" s="153"/>
      <c r="B111" s="153"/>
      <c r="C111" s="153"/>
      <c r="D111" s="155"/>
      <c r="E111" s="152"/>
      <c r="F111" s="152"/>
      <c r="G111" s="152"/>
      <c r="H111" s="152">
        <f t="shared" si="20"/>
      </c>
      <c r="I111" s="150"/>
      <c r="J111" s="155"/>
      <c r="K111" s="152"/>
      <c r="L111" s="152"/>
      <c r="M111" s="152"/>
      <c r="N111" s="152">
        <f t="shared" si="21"/>
      </c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</row>
    <row r="112" spans="1:28" ht="11.25" customHeight="1">
      <c r="A112" s="153"/>
      <c r="B112" s="153"/>
      <c r="C112" s="153"/>
      <c r="D112" s="155"/>
      <c r="E112" s="152"/>
      <c r="F112" s="152"/>
      <c r="G112" s="152"/>
      <c r="H112" s="152">
        <f t="shared" si="20"/>
      </c>
      <c r="I112" s="150"/>
      <c r="J112" s="155"/>
      <c r="K112" s="152"/>
      <c r="L112" s="152"/>
      <c r="M112" s="152"/>
      <c r="N112" s="152">
        <f t="shared" si="21"/>
      </c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</row>
    <row r="113" spans="1:28" ht="11.25" customHeight="1">
      <c r="A113" s="153"/>
      <c r="B113" s="153"/>
      <c r="C113" s="153"/>
      <c r="D113" s="155"/>
      <c r="E113" s="152"/>
      <c r="F113" s="152"/>
      <c r="G113" s="152"/>
      <c r="H113" s="152">
        <f t="shared" si="20"/>
      </c>
      <c r="I113" s="150"/>
      <c r="J113" s="155"/>
      <c r="K113" s="152"/>
      <c r="L113" s="152"/>
      <c r="M113" s="152"/>
      <c r="N113" s="152">
        <f t="shared" si="21"/>
      </c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</row>
    <row r="114" spans="1:28" ht="11.25" customHeight="1">
      <c r="A114" s="153"/>
      <c r="B114" s="153"/>
      <c r="C114" s="153"/>
      <c r="D114" s="155"/>
      <c r="E114" s="152"/>
      <c r="F114" s="152"/>
      <c r="G114" s="152"/>
      <c r="H114" s="152">
        <f t="shared" si="20"/>
      </c>
      <c r="I114" s="150"/>
      <c r="J114" s="155"/>
      <c r="K114" s="152"/>
      <c r="L114" s="152"/>
      <c r="M114" s="152"/>
      <c r="N114" s="152">
        <f t="shared" si="21"/>
      </c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</row>
    <row r="115" spans="1:28" ht="11.25" customHeight="1">
      <c r="A115" s="153"/>
      <c r="B115" s="153"/>
      <c r="C115" s="153"/>
      <c r="D115" s="155"/>
      <c r="E115" s="152"/>
      <c r="F115" s="152"/>
      <c r="G115" s="152"/>
      <c r="H115" s="152">
        <f t="shared" si="20"/>
      </c>
      <c r="I115" s="150"/>
      <c r="J115" s="155"/>
      <c r="K115" s="152"/>
      <c r="L115" s="152"/>
      <c r="M115" s="152"/>
      <c r="N115" s="152">
        <f t="shared" si="21"/>
      </c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</row>
    <row r="116" spans="1:28" ht="11.25" customHeight="1">
      <c r="A116" s="153"/>
      <c r="B116" s="153"/>
      <c r="C116" s="153"/>
      <c r="D116" s="155"/>
      <c r="E116" s="152"/>
      <c r="F116" s="152"/>
      <c r="G116" s="152"/>
      <c r="H116" s="152">
        <f t="shared" si="20"/>
      </c>
      <c r="I116" s="150"/>
      <c r="J116" s="155"/>
      <c r="K116" s="152"/>
      <c r="L116" s="152"/>
      <c r="M116" s="152"/>
      <c r="N116" s="152">
        <f t="shared" si="21"/>
      </c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</row>
    <row r="117" spans="1:28" ht="11.25" customHeight="1">
      <c r="A117" s="153"/>
      <c r="B117" s="153"/>
      <c r="C117" s="153"/>
      <c r="D117" s="155"/>
      <c r="E117" s="152"/>
      <c r="F117" s="152"/>
      <c r="G117" s="152"/>
      <c r="H117" s="152">
        <f t="shared" si="20"/>
      </c>
      <c r="I117" s="150"/>
      <c r="J117" s="155"/>
      <c r="K117" s="152"/>
      <c r="L117" s="152"/>
      <c r="M117" s="152"/>
      <c r="N117" s="152">
        <f t="shared" si="21"/>
      </c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</row>
    <row r="118" spans="1:28" ht="11.25" customHeight="1">
      <c r="A118" s="153"/>
      <c r="B118" s="153"/>
      <c r="C118" s="153"/>
      <c r="D118" s="155"/>
      <c r="E118" s="152"/>
      <c r="F118" s="152"/>
      <c r="G118" s="152"/>
      <c r="H118" s="152">
        <f t="shared" si="20"/>
      </c>
      <c r="I118" s="150"/>
      <c r="J118" s="155"/>
      <c r="K118" s="152"/>
      <c r="L118" s="152"/>
      <c r="M118" s="152"/>
      <c r="N118" s="152">
        <f t="shared" si="21"/>
      </c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</row>
    <row r="119" spans="1:28" ht="11.25" customHeight="1">
      <c r="A119" s="153"/>
      <c r="B119" s="153"/>
      <c r="C119" s="153"/>
      <c r="D119" s="155"/>
      <c r="E119" s="152"/>
      <c r="F119" s="152"/>
      <c r="G119" s="152"/>
      <c r="H119" s="152">
        <f t="shared" si="20"/>
      </c>
      <c r="I119" s="150"/>
      <c r="J119" s="155"/>
      <c r="K119" s="152"/>
      <c r="L119" s="152"/>
      <c r="M119" s="152"/>
      <c r="N119" s="152">
        <f t="shared" si="21"/>
      </c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</row>
    <row r="120" spans="1:28" ht="11.25" customHeight="1">
      <c r="A120" s="153"/>
      <c r="B120" s="153"/>
      <c r="C120" s="153"/>
      <c r="D120" s="155"/>
      <c r="E120" s="152"/>
      <c r="F120" s="152"/>
      <c r="G120" s="152"/>
      <c r="H120" s="152">
        <f t="shared" si="20"/>
      </c>
      <c r="I120" s="150"/>
      <c r="J120" s="155"/>
      <c r="K120" s="152"/>
      <c r="L120" s="152"/>
      <c r="M120" s="152"/>
      <c r="N120" s="152">
        <f t="shared" si="21"/>
      </c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</row>
    <row r="121" spans="1:28" ht="11.25" customHeight="1">
      <c r="A121" s="153"/>
      <c r="B121" s="153"/>
      <c r="C121" s="153"/>
      <c r="D121" s="155"/>
      <c r="E121" s="152"/>
      <c r="F121" s="152"/>
      <c r="G121" s="152"/>
      <c r="H121" s="152">
        <f t="shared" si="20"/>
      </c>
      <c r="I121" s="150"/>
      <c r="J121" s="155"/>
      <c r="K121" s="152"/>
      <c r="L121" s="152"/>
      <c r="M121" s="152"/>
      <c r="N121" s="152">
        <f t="shared" si="21"/>
      </c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</row>
    <row r="122" spans="1:28" ht="11.25" customHeight="1">
      <c r="A122" s="153"/>
      <c r="B122" s="153"/>
      <c r="C122" s="153"/>
      <c r="D122" s="155"/>
      <c r="E122" s="152"/>
      <c r="F122" s="152"/>
      <c r="G122" s="152"/>
      <c r="H122" s="152">
        <f t="shared" si="20"/>
      </c>
      <c r="I122" s="150"/>
      <c r="J122" s="155"/>
      <c r="K122" s="152"/>
      <c r="L122" s="152"/>
      <c r="M122" s="152"/>
      <c r="N122" s="152">
        <f t="shared" si="21"/>
      </c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</row>
    <row r="123" spans="1:28" ht="11.25" customHeight="1">
      <c r="A123" s="153"/>
      <c r="B123" s="153"/>
      <c r="C123" s="153"/>
      <c r="D123" s="155"/>
      <c r="E123" s="152"/>
      <c r="F123" s="152"/>
      <c r="G123" s="152"/>
      <c r="H123" s="152">
        <f t="shared" si="20"/>
      </c>
      <c r="I123" s="150"/>
      <c r="J123" s="155"/>
      <c r="K123" s="152"/>
      <c r="L123" s="152"/>
      <c r="M123" s="152"/>
      <c r="N123" s="152">
        <f t="shared" si="21"/>
      </c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</row>
    <row r="124" spans="1:28" ht="11.25" customHeight="1">
      <c r="A124" s="153"/>
      <c r="B124" s="153"/>
      <c r="C124" s="153"/>
      <c r="D124" s="155"/>
      <c r="E124" s="152"/>
      <c r="F124" s="152"/>
      <c r="G124" s="152"/>
      <c r="H124" s="152">
        <f t="shared" si="20"/>
      </c>
      <c r="I124" s="150"/>
      <c r="J124" s="155"/>
      <c r="K124" s="152"/>
      <c r="L124" s="152"/>
      <c r="M124" s="152"/>
      <c r="N124" s="152">
        <f t="shared" si="21"/>
      </c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</row>
    <row r="125" spans="1:28" ht="11.25" customHeight="1">
      <c r="A125" s="153"/>
      <c r="B125" s="153"/>
      <c r="C125" s="153"/>
      <c r="D125" s="155"/>
      <c r="E125" s="152"/>
      <c r="F125" s="152"/>
      <c r="G125" s="152"/>
      <c r="H125" s="152">
        <f t="shared" si="20"/>
      </c>
      <c r="I125" s="150"/>
      <c r="J125" s="155"/>
      <c r="K125" s="152"/>
      <c r="L125" s="152"/>
      <c r="M125" s="152"/>
      <c r="N125" s="152">
        <f t="shared" si="21"/>
      </c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</row>
    <row r="126" spans="1:28" ht="11.25" customHeight="1">
      <c r="A126" s="153"/>
      <c r="B126" s="153"/>
      <c r="C126" s="153"/>
      <c r="D126" s="155"/>
      <c r="E126" s="152"/>
      <c r="F126" s="152"/>
      <c r="G126" s="152"/>
      <c r="H126" s="152">
        <f t="shared" si="20"/>
      </c>
      <c r="I126" s="150"/>
      <c r="J126" s="155"/>
      <c r="K126" s="152"/>
      <c r="L126" s="152"/>
      <c r="M126" s="152"/>
      <c r="N126" s="152">
        <f t="shared" si="21"/>
      </c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</row>
    <row r="127" spans="1:28" ht="11.25" customHeight="1">
      <c r="A127" s="153"/>
      <c r="B127" s="153"/>
      <c r="C127" s="153"/>
      <c r="D127" s="155"/>
      <c r="E127" s="152"/>
      <c r="F127" s="152"/>
      <c r="G127" s="152"/>
      <c r="H127" s="152">
        <f t="shared" si="20"/>
      </c>
      <c r="I127" s="150"/>
      <c r="J127" s="155"/>
      <c r="K127" s="152"/>
      <c r="L127" s="152"/>
      <c r="M127" s="152"/>
      <c r="N127" s="152">
        <f t="shared" si="21"/>
      </c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</row>
    <row r="128" spans="1:28" ht="11.25" customHeight="1">
      <c r="A128" s="153"/>
      <c r="B128" s="153"/>
      <c r="C128" s="153"/>
      <c r="D128" s="155"/>
      <c r="E128" s="152"/>
      <c r="F128" s="152"/>
      <c r="G128" s="152"/>
      <c r="H128" s="152">
        <f t="shared" si="20"/>
      </c>
      <c r="I128" s="150"/>
      <c r="J128" s="155"/>
      <c r="K128" s="152"/>
      <c r="L128" s="152"/>
      <c r="M128" s="152"/>
      <c r="N128" s="152">
        <f t="shared" si="21"/>
      </c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</row>
    <row r="129" spans="1:28" ht="11.25" customHeight="1">
      <c r="A129" s="153"/>
      <c r="B129" s="153"/>
      <c r="C129" s="153"/>
      <c r="D129" s="155"/>
      <c r="E129" s="152"/>
      <c r="F129" s="152"/>
      <c r="G129" s="152"/>
      <c r="H129" s="152">
        <f t="shared" si="20"/>
      </c>
      <c r="I129" s="150"/>
      <c r="J129" s="155"/>
      <c r="K129" s="152"/>
      <c r="L129" s="152"/>
      <c r="M129" s="152"/>
      <c r="N129" s="152">
        <f t="shared" si="21"/>
      </c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</row>
    <row r="130" spans="1:28" ht="11.25" customHeight="1">
      <c r="A130" s="153"/>
      <c r="B130" s="153"/>
      <c r="C130" s="153"/>
      <c r="D130" s="155"/>
      <c r="E130" s="152"/>
      <c r="F130" s="152"/>
      <c r="G130" s="152"/>
      <c r="H130" s="152">
        <f t="shared" si="20"/>
      </c>
      <c r="I130" s="150"/>
      <c r="J130" s="155"/>
      <c r="K130" s="152"/>
      <c r="L130" s="152"/>
      <c r="M130" s="152"/>
      <c r="N130" s="152">
        <f t="shared" si="21"/>
      </c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</row>
    <row r="131" spans="1:28" ht="11.25" customHeight="1">
      <c r="A131" s="153"/>
      <c r="B131" s="153"/>
      <c r="C131" s="153"/>
      <c r="D131" s="155"/>
      <c r="E131" s="152"/>
      <c r="F131" s="152"/>
      <c r="G131" s="152"/>
      <c r="H131" s="152">
        <f t="shared" si="20"/>
      </c>
      <c r="I131" s="150"/>
      <c r="J131" s="155"/>
      <c r="K131" s="152"/>
      <c r="L131" s="152"/>
      <c r="M131" s="152"/>
      <c r="N131" s="152">
        <f t="shared" si="21"/>
      </c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</row>
    <row r="132" spans="1:28" ht="11.25" customHeight="1">
      <c r="A132" s="153"/>
      <c r="B132" s="153"/>
      <c r="C132" s="153"/>
      <c r="D132" s="155"/>
      <c r="E132" s="152"/>
      <c r="F132" s="152"/>
      <c r="G132" s="152"/>
      <c r="H132" s="152">
        <f t="shared" si="20"/>
      </c>
      <c r="I132" s="150"/>
      <c r="J132" s="155"/>
      <c r="K132" s="152"/>
      <c r="L132" s="152"/>
      <c r="M132" s="152"/>
      <c r="N132" s="152">
        <f t="shared" si="21"/>
      </c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</row>
    <row r="133" spans="1:28" ht="12">
      <c r="A133" s="153"/>
      <c r="B133" s="153"/>
      <c r="C133" s="153"/>
      <c r="D133" s="155"/>
      <c r="E133" s="152"/>
      <c r="F133" s="152"/>
      <c r="G133" s="152"/>
      <c r="H133" s="152">
        <f t="shared" si="20"/>
      </c>
      <c r="I133" s="150"/>
      <c r="J133" s="155"/>
      <c r="K133" s="152"/>
      <c r="L133" s="152"/>
      <c r="M133" s="152"/>
      <c r="N133" s="152">
        <f t="shared" si="21"/>
      </c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</row>
    <row r="134" spans="1:28" ht="12">
      <c r="A134" s="153"/>
      <c r="B134" s="153"/>
      <c r="C134" s="153"/>
      <c r="D134" s="155"/>
      <c r="E134" s="152"/>
      <c r="F134" s="152"/>
      <c r="G134" s="152"/>
      <c r="H134" s="152">
        <f t="shared" si="20"/>
      </c>
      <c r="I134" s="150"/>
      <c r="J134" s="155"/>
      <c r="K134" s="152"/>
      <c r="L134" s="152"/>
      <c r="M134" s="152"/>
      <c r="N134" s="152">
        <f t="shared" si="21"/>
      </c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</row>
    <row r="135" spans="1:28" ht="12">
      <c r="A135" s="153"/>
      <c r="B135" s="153"/>
      <c r="C135" s="153"/>
      <c r="D135" s="155"/>
      <c r="E135" s="152"/>
      <c r="F135" s="152"/>
      <c r="G135" s="152"/>
      <c r="H135" s="152">
        <f t="shared" si="20"/>
      </c>
      <c r="I135" s="150"/>
      <c r="J135" s="155"/>
      <c r="K135" s="152"/>
      <c r="L135" s="152"/>
      <c r="M135" s="152"/>
      <c r="N135" s="152">
        <f t="shared" si="21"/>
      </c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</row>
    <row r="136" spans="1:28" ht="12">
      <c r="A136" s="153"/>
      <c r="B136" s="153"/>
      <c r="C136" s="153"/>
      <c r="D136" s="155"/>
      <c r="E136" s="152"/>
      <c r="F136" s="152"/>
      <c r="G136" s="152"/>
      <c r="H136" s="152">
        <f t="shared" si="20"/>
      </c>
      <c r="I136" s="150"/>
      <c r="J136" s="155"/>
      <c r="K136" s="152"/>
      <c r="L136" s="152"/>
      <c r="M136" s="152"/>
      <c r="N136" s="152">
        <f t="shared" si="21"/>
      </c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</row>
    <row r="137" spans="1:28" ht="12">
      <c r="A137" s="153"/>
      <c r="B137" s="153"/>
      <c r="C137" s="153"/>
      <c r="D137" s="155"/>
      <c r="E137" s="152"/>
      <c r="F137" s="152"/>
      <c r="G137" s="152"/>
      <c r="H137" s="152">
        <f t="shared" si="20"/>
      </c>
      <c r="I137" s="150"/>
      <c r="J137" s="155"/>
      <c r="K137" s="152"/>
      <c r="L137" s="152"/>
      <c r="M137" s="152"/>
      <c r="N137" s="152">
        <f t="shared" si="21"/>
      </c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</row>
    <row r="138" spans="1:28" ht="12">
      <c r="A138" s="153"/>
      <c r="B138" s="163"/>
      <c r="C138" s="153"/>
      <c r="D138" s="150"/>
      <c r="E138" s="152"/>
      <c r="F138" s="152"/>
      <c r="G138" s="152"/>
      <c r="H138" s="151"/>
      <c r="I138" s="150"/>
      <c r="J138" s="150"/>
      <c r="K138" s="164"/>
      <c r="L138" s="164"/>
      <c r="M138" s="164"/>
      <c r="N138" s="150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</row>
    <row r="139" spans="1:28" ht="12">
      <c r="A139" s="153"/>
      <c r="B139" s="153"/>
      <c r="C139" s="153"/>
      <c r="D139" s="150"/>
      <c r="E139" s="151"/>
      <c r="F139" s="151"/>
      <c r="G139" s="151"/>
      <c r="H139" s="151"/>
      <c r="I139" s="150"/>
      <c r="J139" s="150"/>
      <c r="K139" s="150"/>
      <c r="L139" s="150"/>
      <c r="M139" s="150"/>
      <c r="N139" s="150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</row>
    <row r="140" spans="1:28" ht="12">
      <c r="A140" s="157"/>
      <c r="B140" s="153"/>
      <c r="C140" s="153"/>
      <c r="D140" s="150"/>
      <c r="E140" s="151"/>
      <c r="F140" s="151"/>
      <c r="G140" s="151"/>
      <c r="H140" s="151"/>
      <c r="I140" s="150"/>
      <c r="J140" s="150"/>
      <c r="K140" s="150"/>
      <c r="L140" s="150"/>
      <c r="M140" s="150"/>
      <c r="N140" s="150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</row>
    <row r="141" spans="1:28" ht="12">
      <c r="A141" s="157"/>
      <c r="B141" s="153"/>
      <c r="C141" s="153"/>
      <c r="D141" s="150"/>
      <c r="E141" s="151"/>
      <c r="F141" s="151"/>
      <c r="G141" s="151"/>
      <c r="H141" s="151"/>
      <c r="I141" s="150"/>
      <c r="J141" s="150"/>
      <c r="K141" s="150"/>
      <c r="L141" s="150"/>
      <c r="M141" s="150"/>
      <c r="N141" s="150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</row>
    <row r="142" spans="1:28" ht="12">
      <c r="A142" s="157"/>
      <c r="B142" s="153"/>
      <c r="C142" s="153"/>
      <c r="D142" s="150"/>
      <c r="E142" s="151"/>
      <c r="F142" s="151"/>
      <c r="G142" s="151"/>
      <c r="H142" s="151"/>
      <c r="I142" s="150"/>
      <c r="J142" s="150"/>
      <c r="K142" s="150"/>
      <c r="L142" s="150"/>
      <c r="M142" s="150"/>
      <c r="N142" s="150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</row>
    <row r="143" spans="1:28" ht="12">
      <c r="A143" s="157"/>
      <c r="B143" s="153"/>
      <c r="C143" s="153"/>
      <c r="D143" s="150"/>
      <c r="E143" s="151"/>
      <c r="F143" s="151"/>
      <c r="G143" s="151"/>
      <c r="H143" s="151"/>
      <c r="I143" s="150"/>
      <c r="J143" s="150"/>
      <c r="K143" s="150"/>
      <c r="L143" s="150"/>
      <c r="M143" s="150"/>
      <c r="N143" s="150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</row>
    <row r="144" spans="14:28" ht="12">
      <c r="N144" s="150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</row>
    <row r="145" spans="14:28" ht="12.75">
      <c r="N145" s="132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</row>
    <row r="146" spans="14:28" ht="12.75">
      <c r="N146" s="158"/>
      <c r="O146" s="165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</row>
    <row r="147" spans="14:28" ht="12.75">
      <c r="N147" s="158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</row>
    <row r="148" spans="14:28" ht="12.75">
      <c r="N148" s="158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</row>
    <row r="149" spans="14:28" ht="12.75">
      <c r="N149" s="158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</row>
    <row r="150" spans="14:28" ht="12.75">
      <c r="N150" s="158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</row>
    <row r="151" spans="14:28" ht="12.75">
      <c r="N151" s="158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</row>
    <row r="152" spans="14:28" ht="12.75">
      <c r="N152" s="158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</row>
    <row r="153" spans="14:28" ht="12.75">
      <c r="N153" s="158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</row>
    <row r="154" ht="12.75">
      <c r="N154" s="158"/>
    </row>
  </sheetData>
  <sheetProtection/>
  <mergeCells count="9">
    <mergeCell ref="A91:G91"/>
    <mergeCell ref="A92:N92"/>
    <mergeCell ref="A93:N93"/>
    <mergeCell ref="R70:V70"/>
    <mergeCell ref="X70:AB70"/>
    <mergeCell ref="D4:H4"/>
    <mergeCell ref="J4:N4"/>
    <mergeCell ref="R4:V4"/>
    <mergeCell ref="X4:AB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0" r:id="rId1"/>
  <headerFooter alignWithMargins="0">
    <oddFooter>&amp;C&amp;P</oddFooter>
  </headerFooter>
  <rowBreaks count="1" manualBreakCount="1">
    <brk id="9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95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9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</v>
      </c>
      <c r="D9" s="94">
        <v>1</v>
      </c>
      <c r="E9" s="94">
        <v>1</v>
      </c>
      <c r="F9" s="95"/>
      <c r="G9" s="95"/>
      <c r="H9" s="229">
        <v>0.024</v>
      </c>
      <c r="I9" s="229">
        <v>0.023</v>
      </c>
      <c r="J9" s="229">
        <v>0.011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>
        <v>2</v>
      </c>
      <c r="D12" s="94">
        <v>2</v>
      </c>
      <c r="E12" s="94">
        <v>1</v>
      </c>
      <c r="F12" s="95"/>
      <c r="G12" s="95"/>
      <c r="H12" s="229">
        <v>0.044</v>
      </c>
      <c r="I12" s="229">
        <v>0.047</v>
      </c>
      <c r="J12" s="229">
        <v>0.011</v>
      </c>
      <c r="K12" s="96"/>
    </row>
    <row r="13" spans="1:11" s="106" customFormat="1" ht="11.25" customHeight="1">
      <c r="A13" s="100" t="s">
        <v>11</v>
      </c>
      <c r="B13" s="101"/>
      <c r="C13" s="102">
        <v>3</v>
      </c>
      <c r="D13" s="102">
        <v>3</v>
      </c>
      <c r="E13" s="102">
        <v>2</v>
      </c>
      <c r="F13" s="103">
        <v>66.66666666666667</v>
      </c>
      <c r="G13" s="104"/>
      <c r="H13" s="230">
        <v>0.068</v>
      </c>
      <c r="I13" s="231">
        <v>0.07</v>
      </c>
      <c r="J13" s="231">
        <v>0.022</v>
      </c>
      <c r="K13" s="105">
        <v>31.428571428571423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>
        <v>1</v>
      </c>
      <c r="D15" s="102">
        <v>1</v>
      </c>
      <c r="E15" s="102">
        <v>1</v>
      </c>
      <c r="F15" s="103">
        <v>100</v>
      </c>
      <c r="G15" s="104"/>
      <c r="H15" s="230">
        <v>0.012</v>
      </c>
      <c r="I15" s="231">
        <v>0.012</v>
      </c>
      <c r="J15" s="231">
        <v>0.012</v>
      </c>
      <c r="K15" s="105">
        <v>100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3</v>
      </c>
      <c r="D19" s="94">
        <v>3</v>
      </c>
      <c r="E19" s="94">
        <v>3</v>
      </c>
      <c r="F19" s="95"/>
      <c r="G19" s="95"/>
      <c r="H19" s="229">
        <v>0.024</v>
      </c>
      <c r="I19" s="229">
        <v>0.026</v>
      </c>
      <c r="J19" s="229">
        <v>0.021</v>
      </c>
      <c r="K19" s="96"/>
    </row>
    <row r="20" spans="1:11" s="97" customFormat="1" ht="11.25" customHeight="1">
      <c r="A20" s="99" t="s">
        <v>15</v>
      </c>
      <c r="B20" s="93"/>
      <c r="C20" s="94">
        <v>2</v>
      </c>
      <c r="D20" s="94">
        <v>2</v>
      </c>
      <c r="E20" s="94">
        <v>2</v>
      </c>
      <c r="F20" s="95"/>
      <c r="G20" s="95"/>
      <c r="H20" s="229">
        <v>0.032</v>
      </c>
      <c r="I20" s="229">
        <v>0.034</v>
      </c>
      <c r="J20" s="229">
        <v>0.002</v>
      </c>
      <c r="K20" s="96"/>
    </row>
    <row r="21" spans="1:11" s="97" customFormat="1" ht="11.25" customHeight="1">
      <c r="A21" s="99" t="s">
        <v>16</v>
      </c>
      <c r="B21" s="93"/>
      <c r="C21" s="94">
        <v>3</v>
      </c>
      <c r="D21" s="94">
        <v>3</v>
      </c>
      <c r="E21" s="94">
        <v>3</v>
      </c>
      <c r="F21" s="95"/>
      <c r="G21" s="95"/>
      <c r="H21" s="229">
        <v>0.063</v>
      </c>
      <c r="I21" s="229">
        <v>0.064</v>
      </c>
      <c r="J21" s="229">
        <v>0.062</v>
      </c>
      <c r="K21" s="96"/>
    </row>
    <row r="22" spans="1:11" s="106" customFormat="1" ht="11.25" customHeight="1">
      <c r="A22" s="100" t="s">
        <v>17</v>
      </c>
      <c r="B22" s="101"/>
      <c r="C22" s="102">
        <v>8</v>
      </c>
      <c r="D22" s="102">
        <v>8</v>
      </c>
      <c r="E22" s="102">
        <v>8</v>
      </c>
      <c r="F22" s="103">
        <v>100</v>
      </c>
      <c r="G22" s="104"/>
      <c r="H22" s="230">
        <v>0.119</v>
      </c>
      <c r="I22" s="231">
        <v>0.124</v>
      </c>
      <c r="J22" s="231">
        <v>0.026</v>
      </c>
      <c r="K22" s="105">
        <v>20.967741935483872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839</v>
      </c>
      <c r="D24" s="102">
        <v>687</v>
      </c>
      <c r="E24" s="102">
        <v>687</v>
      </c>
      <c r="F24" s="103">
        <v>100</v>
      </c>
      <c r="G24" s="104"/>
      <c r="H24" s="230">
        <v>13.561</v>
      </c>
      <c r="I24" s="231">
        <v>12.736</v>
      </c>
      <c r="J24" s="231">
        <v>12.736</v>
      </c>
      <c r="K24" s="105">
        <v>100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6</v>
      </c>
      <c r="D26" s="102">
        <v>5</v>
      </c>
      <c r="E26" s="102">
        <v>5</v>
      </c>
      <c r="F26" s="103">
        <v>100</v>
      </c>
      <c r="G26" s="104"/>
      <c r="H26" s="230">
        <v>0.144</v>
      </c>
      <c r="I26" s="231">
        <v>0.123</v>
      </c>
      <c r="J26" s="231">
        <v>0.1</v>
      </c>
      <c r="K26" s="105">
        <v>81.30081300813008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132</v>
      </c>
      <c r="D28" s="94">
        <v>82</v>
      </c>
      <c r="E28" s="94">
        <v>32</v>
      </c>
      <c r="F28" s="95"/>
      <c r="G28" s="95"/>
      <c r="H28" s="229">
        <v>3.102</v>
      </c>
      <c r="I28" s="229">
        <v>1.927</v>
      </c>
      <c r="J28" s="229">
        <v>0.448</v>
      </c>
      <c r="K28" s="96"/>
    </row>
    <row r="29" spans="1:11" s="97" customFormat="1" ht="11.25" customHeight="1">
      <c r="A29" s="99" t="s">
        <v>21</v>
      </c>
      <c r="B29" s="93"/>
      <c r="C29" s="94"/>
      <c r="D29" s="94">
        <v>1</v>
      </c>
      <c r="E29" s="94"/>
      <c r="F29" s="95"/>
      <c r="G29" s="95"/>
      <c r="H29" s="229"/>
      <c r="I29" s="229">
        <v>0.01</v>
      </c>
      <c r="J29" s="229"/>
      <c r="K29" s="96"/>
    </row>
    <row r="30" spans="1:11" s="97" customFormat="1" ht="11.25" customHeight="1">
      <c r="A30" s="99" t="s">
        <v>22</v>
      </c>
      <c r="B30" s="93"/>
      <c r="C30" s="94">
        <v>31</v>
      </c>
      <c r="D30" s="94">
        <v>80</v>
      </c>
      <c r="E30" s="94">
        <v>9</v>
      </c>
      <c r="F30" s="95"/>
      <c r="G30" s="95"/>
      <c r="H30" s="229">
        <v>0.824</v>
      </c>
      <c r="I30" s="229">
        <v>1.846</v>
      </c>
      <c r="J30" s="229">
        <v>0.18</v>
      </c>
      <c r="K30" s="96"/>
    </row>
    <row r="31" spans="1:11" s="106" customFormat="1" ht="11.25" customHeight="1">
      <c r="A31" s="107" t="s">
        <v>23</v>
      </c>
      <c r="B31" s="101"/>
      <c r="C31" s="102">
        <v>163</v>
      </c>
      <c r="D31" s="102">
        <v>163</v>
      </c>
      <c r="E31" s="102">
        <v>41</v>
      </c>
      <c r="F31" s="103">
        <v>25.153374233128833</v>
      </c>
      <c r="G31" s="104"/>
      <c r="H31" s="230">
        <v>3.9259999999999997</v>
      </c>
      <c r="I31" s="231">
        <v>3.7830000000000004</v>
      </c>
      <c r="J31" s="231">
        <v>0.628</v>
      </c>
      <c r="K31" s="105">
        <v>16.600581549035155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102</v>
      </c>
      <c r="D33" s="94">
        <v>85</v>
      </c>
      <c r="E33" s="94">
        <v>85</v>
      </c>
      <c r="F33" s="95"/>
      <c r="G33" s="95"/>
      <c r="H33" s="229">
        <v>0.894</v>
      </c>
      <c r="I33" s="229">
        <v>0.8</v>
      </c>
      <c r="J33" s="229">
        <v>0.72</v>
      </c>
      <c r="K33" s="96"/>
    </row>
    <row r="34" spans="1:11" s="97" customFormat="1" ht="11.25" customHeight="1">
      <c r="A34" s="99" t="s">
        <v>25</v>
      </c>
      <c r="B34" s="93"/>
      <c r="C34" s="94">
        <v>10</v>
      </c>
      <c r="D34" s="94">
        <v>10</v>
      </c>
      <c r="E34" s="94">
        <v>10</v>
      </c>
      <c r="F34" s="95"/>
      <c r="G34" s="95"/>
      <c r="H34" s="229">
        <v>0.152</v>
      </c>
      <c r="I34" s="229">
        <v>0.147</v>
      </c>
      <c r="J34" s="229">
        <v>0.147</v>
      </c>
      <c r="K34" s="96"/>
    </row>
    <row r="35" spans="1:11" s="97" customFormat="1" ht="11.25" customHeight="1">
      <c r="A35" s="99" t="s">
        <v>26</v>
      </c>
      <c r="B35" s="93"/>
      <c r="C35" s="94">
        <v>17</v>
      </c>
      <c r="D35" s="94">
        <v>19</v>
      </c>
      <c r="E35" s="94">
        <v>20</v>
      </c>
      <c r="F35" s="95"/>
      <c r="G35" s="95"/>
      <c r="H35" s="229">
        <v>0.237</v>
      </c>
      <c r="I35" s="229">
        <v>0.24</v>
      </c>
      <c r="J35" s="229">
        <v>0.28</v>
      </c>
      <c r="K35" s="96"/>
    </row>
    <row r="36" spans="1:11" s="97" customFormat="1" ht="11.25" customHeight="1">
      <c r="A36" s="99" t="s">
        <v>27</v>
      </c>
      <c r="B36" s="93"/>
      <c r="C36" s="94">
        <v>42</v>
      </c>
      <c r="D36" s="94">
        <v>155</v>
      </c>
      <c r="E36" s="94">
        <v>155</v>
      </c>
      <c r="F36" s="95"/>
      <c r="G36" s="95"/>
      <c r="H36" s="229">
        <v>0.525</v>
      </c>
      <c r="I36" s="229">
        <v>1.938</v>
      </c>
      <c r="J36" s="229">
        <v>1.95</v>
      </c>
      <c r="K36" s="96"/>
    </row>
    <row r="37" spans="1:11" s="106" customFormat="1" ht="11.25" customHeight="1">
      <c r="A37" s="100" t="s">
        <v>28</v>
      </c>
      <c r="B37" s="101"/>
      <c r="C37" s="102">
        <v>171</v>
      </c>
      <c r="D37" s="102">
        <v>269</v>
      </c>
      <c r="E37" s="102">
        <v>270</v>
      </c>
      <c r="F37" s="103">
        <v>100.37174721189591</v>
      </c>
      <c r="G37" s="104"/>
      <c r="H37" s="230">
        <v>1.8079999999999998</v>
      </c>
      <c r="I37" s="231">
        <v>3.125</v>
      </c>
      <c r="J37" s="231">
        <v>3.097</v>
      </c>
      <c r="K37" s="105">
        <v>99.104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16</v>
      </c>
      <c r="D39" s="102">
        <v>18</v>
      </c>
      <c r="E39" s="102">
        <v>18</v>
      </c>
      <c r="F39" s="103">
        <v>100</v>
      </c>
      <c r="G39" s="104"/>
      <c r="H39" s="230">
        <v>0.27</v>
      </c>
      <c r="I39" s="231">
        <v>0.35</v>
      </c>
      <c r="J39" s="231">
        <v>0.33</v>
      </c>
      <c r="K39" s="105">
        <v>94.28571428571429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>
        <v>201</v>
      </c>
      <c r="D41" s="94"/>
      <c r="E41" s="94">
        <v>103</v>
      </c>
      <c r="F41" s="95"/>
      <c r="G41" s="95"/>
      <c r="H41" s="229">
        <v>2.659</v>
      </c>
      <c r="I41" s="229"/>
      <c r="J41" s="229">
        <v>1.545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>
        <v>19</v>
      </c>
      <c r="F45" s="95"/>
      <c r="G45" s="95"/>
      <c r="H45" s="229"/>
      <c r="I45" s="229"/>
      <c r="J45" s="229">
        <v>0.418</v>
      </c>
      <c r="K45" s="96"/>
    </row>
    <row r="46" spans="1:11" s="97" customFormat="1" ht="11.25" customHeight="1">
      <c r="A46" s="99" t="s">
        <v>35</v>
      </c>
      <c r="B46" s="93"/>
      <c r="C46" s="94">
        <v>3</v>
      </c>
      <c r="D46" s="94">
        <v>4</v>
      </c>
      <c r="E46" s="94">
        <v>32</v>
      </c>
      <c r="F46" s="95"/>
      <c r="G46" s="95"/>
      <c r="H46" s="229">
        <v>0.045</v>
      </c>
      <c r="I46" s="229">
        <v>0.06</v>
      </c>
      <c r="J46" s="229">
        <v>0.448</v>
      </c>
      <c r="K46" s="96"/>
    </row>
    <row r="47" spans="1:11" s="97" customFormat="1" ht="11.25" customHeight="1">
      <c r="A47" s="99" t="s">
        <v>36</v>
      </c>
      <c r="B47" s="93"/>
      <c r="C47" s="94">
        <v>47</v>
      </c>
      <c r="D47" s="94">
        <v>37</v>
      </c>
      <c r="E47" s="94">
        <v>62</v>
      </c>
      <c r="F47" s="95"/>
      <c r="G47" s="95"/>
      <c r="H47" s="229">
        <v>0.376</v>
      </c>
      <c r="I47" s="229">
        <v>0.296</v>
      </c>
      <c r="J47" s="229">
        <v>1.24</v>
      </c>
      <c r="K47" s="96"/>
    </row>
    <row r="48" spans="1:11" s="97" customFormat="1" ht="11.25" customHeight="1">
      <c r="A48" s="99" t="s">
        <v>37</v>
      </c>
      <c r="B48" s="93"/>
      <c r="C48" s="94">
        <v>348</v>
      </c>
      <c r="D48" s="94">
        <v>309</v>
      </c>
      <c r="E48" s="94">
        <v>183</v>
      </c>
      <c r="F48" s="95"/>
      <c r="G48" s="95"/>
      <c r="H48" s="229">
        <v>7.656</v>
      </c>
      <c r="I48" s="229">
        <v>6.798</v>
      </c>
      <c r="J48" s="229">
        <v>4.026</v>
      </c>
      <c r="K48" s="96"/>
    </row>
    <row r="49" spans="1:11" s="97" customFormat="1" ht="11.25" customHeight="1">
      <c r="A49" s="99" t="s">
        <v>38</v>
      </c>
      <c r="B49" s="93"/>
      <c r="C49" s="94">
        <v>16</v>
      </c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>
        <v>615</v>
      </c>
      <c r="D50" s="102">
        <v>350</v>
      </c>
      <c r="E50" s="102">
        <v>399</v>
      </c>
      <c r="F50" s="103">
        <v>114</v>
      </c>
      <c r="G50" s="104"/>
      <c r="H50" s="230">
        <v>10.735999999999999</v>
      </c>
      <c r="I50" s="231">
        <v>7.154</v>
      </c>
      <c r="J50" s="231">
        <v>7.677</v>
      </c>
      <c r="K50" s="105">
        <v>107.31059547106513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2</v>
      </c>
      <c r="D52" s="102">
        <v>2</v>
      </c>
      <c r="E52" s="102">
        <v>2</v>
      </c>
      <c r="F52" s="103">
        <v>100</v>
      </c>
      <c r="G52" s="104"/>
      <c r="H52" s="230">
        <v>0.038</v>
      </c>
      <c r="I52" s="231">
        <v>0.038</v>
      </c>
      <c r="J52" s="231">
        <v>0.038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258</v>
      </c>
      <c r="D54" s="94">
        <v>215</v>
      </c>
      <c r="E54" s="94">
        <v>225</v>
      </c>
      <c r="F54" s="95"/>
      <c r="G54" s="95"/>
      <c r="H54" s="229">
        <v>6.45</v>
      </c>
      <c r="I54" s="229">
        <v>5.375</v>
      </c>
      <c r="J54" s="229">
        <v>5.063</v>
      </c>
      <c r="K54" s="96"/>
    </row>
    <row r="55" spans="1:11" s="97" customFormat="1" ht="11.25" customHeight="1">
      <c r="A55" s="99" t="s">
        <v>42</v>
      </c>
      <c r="B55" s="93"/>
      <c r="C55" s="94">
        <v>3</v>
      </c>
      <c r="D55" s="94">
        <v>5</v>
      </c>
      <c r="E55" s="94">
        <v>2</v>
      </c>
      <c r="F55" s="95"/>
      <c r="G55" s="95"/>
      <c r="H55" s="229">
        <v>0.048</v>
      </c>
      <c r="I55" s="229">
        <v>0.08</v>
      </c>
      <c r="J55" s="229">
        <v>0.032</v>
      </c>
      <c r="K55" s="96"/>
    </row>
    <row r="56" spans="1:11" s="97" customFormat="1" ht="11.25" customHeight="1">
      <c r="A56" s="99" t="s">
        <v>43</v>
      </c>
      <c r="B56" s="93"/>
      <c r="C56" s="94">
        <v>17</v>
      </c>
      <c r="D56" s="94"/>
      <c r="E56" s="94">
        <v>21</v>
      </c>
      <c r="F56" s="95"/>
      <c r="G56" s="95"/>
      <c r="H56" s="229">
        <v>0.306</v>
      </c>
      <c r="I56" s="229"/>
      <c r="J56" s="229">
        <v>0.37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>
        <v>2</v>
      </c>
      <c r="D58" s="94">
        <v>2</v>
      </c>
      <c r="E58" s="94">
        <v>2</v>
      </c>
      <c r="F58" s="95"/>
      <c r="G58" s="95"/>
      <c r="H58" s="229">
        <v>0.037</v>
      </c>
      <c r="I58" s="229">
        <v>0.037</v>
      </c>
      <c r="J58" s="229">
        <v>0.039</v>
      </c>
      <c r="K58" s="96"/>
    </row>
    <row r="59" spans="1:11" s="106" customFormat="1" ht="11.25" customHeight="1">
      <c r="A59" s="100" t="s">
        <v>46</v>
      </c>
      <c r="B59" s="101"/>
      <c r="C59" s="102">
        <v>280</v>
      </c>
      <c r="D59" s="102">
        <v>222</v>
      </c>
      <c r="E59" s="102">
        <v>250</v>
      </c>
      <c r="F59" s="103">
        <v>112.61261261261261</v>
      </c>
      <c r="G59" s="104"/>
      <c r="H59" s="230">
        <v>6.841</v>
      </c>
      <c r="I59" s="231">
        <v>5.492</v>
      </c>
      <c r="J59" s="231">
        <v>5.504</v>
      </c>
      <c r="K59" s="105">
        <v>100.21849963583394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307</v>
      </c>
      <c r="D61" s="94">
        <v>287</v>
      </c>
      <c r="E61" s="94">
        <v>240</v>
      </c>
      <c r="F61" s="95"/>
      <c r="G61" s="95"/>
      <c r="H61" s="229">
        <v>6.754</v>
      </c>
      <c r="I61" s="229">
        <v>7.395</v>
      </c>
      <c r="J61" s="229">
        <v>6</v>
      </c>
      <c r="K61" s="96"/>
    </row>
    <row r="62" spans="1:11" s="97" customFormat="1" ht="11.25" customHeight="1">
      <c r="A62" s="99" t="s">
        <v>48</v>
      </c>
      <c r="B62" s="93"/>
      <c r="C62" s="94">
        <v>13</v>
      </c>
      <c r="D62" s="94">
        <v>13</v>
      </c>
      <c r="E62" s="94">
        <v>13</v>
      </c>
      <c r="F62" s="95"/>
      <c r="G62" s="95"/>
      <c r="H62" s="229">
        <v>0.263</v>
      </c>
      <c r="I62" s="229">
        <v>0.263</v>
      </c>
      <c r="J62" s="229">
        <v>0.223</v>
      </c>
      <c r="K62" s="96"/>
    </row>
    <row r="63" spans="1:11" s="97" customFormat="1" ht="11.25" customHeight="1">
      <c r="A63" s="99" t="s">
        <v>49</v>
      </c>
      <c r="B63" s="93"/>
      <c r="C63" s="94">
        <v>193</v>
      </c>
      <c r="D63" s="94">
        <v>193</v>
      </c>
      <c r="E63" s="94">
        <v>217</v>
      </c>
      <c r="F63" s="95"/>
      <c r="G63" s="95"/>
      <c r="H63" s="229">
        <v>3.474</v>
      </c>
      <c r="I63" s="229">
        <v>3.474</v>
      </c>
      <c r="J63" s="229">
        <v>3.906</v>
      </c>
      <c r="K63" s="96"/>
    </row>
    <row r="64" spans="1:11" s="106" customFormat="1" ht="11.25" customHeight="1">
      <c r="A64" s="100" t="s">
        <v>50</v>
      </c>
      <c r="B64" s="101"/>
      <c r="C64" s="102">
        <v>513</v>
      </c>
      <c r="D64" s="102">
        <v>493</v>
      </c>
      <c r="E64" s="102">
        <v>470</v>
      </c>
      <c r="F64" s="103">
        <v>95.33468559837728</v>
      </c>
      <c r="G64" s="104"/>
      <c r="H64" s="230">
        <v>10.491</v>
      </c>
      <c r="I64" s="231">
        <v>11.132</v>
      </c>
      <c r="J64" s="231">
        <v>10.129</v>
      </c>
      <c r="K64" s="105">
        <v>90.9899389148401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936</v>
      </c>
      <c r="D66" s="102">
        <v>1132</v>
      </c>
      <c r="E66" s="102">
        <v>1300</v>
      </c>
      <c r="F66" s="103">
        <v>114.84098939929329</v>
      </c>
      <c r="G66" s="104"/>
      <c r="H66" s="230">
        <v>20.498</v>
      </c>
      <c r="I66" s="231">
        <v>22.074</v>
      </c>
      <c r="J66" s="231">
        <v>27.3</v>
      </c>
      <c r="K66" s="105">
        <v>123.67491166077738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205</v>
      </c>
      <c r="D68" s="94">
        <v>212</v>
      </c>
      <c r="E68" s="94">
        <v>210</v>
      </c>
      <c r="F68" s="95"/>
      <c r="G68" s="95"/>
      <c r="H68" s="229">
        <v>3.075</v>
      </c>
      <c r="I68" s="229">
        <v>3.498</v>
      </c>
      <c r="J68" s="229">
        <v>3.2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>
        <v>205</v>
      </c>
      <c r="D70" s="102">
        <v>212</v>
      </c>
      <c r="E70" s="102">
        <v>210</v>
      </c>
      <c r="F70" s="103">
        <v>99.05660377358491</v>
      </c>
      <c r="G70" s="104"/>
      <c r="H70" s="230">
        <v>3.075</v>
      </c>
      <c r="I70" s="231">
        <v>3.498</v>
      </c>
      <c r="J70" s="231">
        <v>3.2</v>
      </c>
      <c r="K70" s="105">
        <v>91.48084619782732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340</v>
      </c>
      <c r="D72" s="94">
        <v>300</v>
      </c>
      <c r="E72" s="94">
        <v>871</v>
      </c>
      <c r="F72" s="95"/>
      <c r="G72" s="95"/>
      <c r="H72" s="229">
        <v>3.85</v>
      </c>
      <c r="I72" s="229">
        <v>3.45</v>
      </c>
      <c r="J72" s="229">
        <v>8.741</v>
      </c>
      <c r="K72" s="96"/>
    </row>
    <row r="73" spans="1:11" s="97" customFormat="1" ht="11.25" customHeight="1">
      <c r="A73" s="99" t="s">
        <v>56</v>
      </c>
      <c r="B73" s="93"/>
      <c r="C73" s="94">
        <v>43</v>
      </c>
      <c r="D73" s="94">
        <v>43</v>
      </c>
      <c r="E73" s="94">
        <v>45</v>
      </c>
      <c r="F73" s="95"/>
      <c r="G73" s="95"/>
      <c r="H73" s="229">
        <v>0.774</v>
      </c>
      <c r="I73" s="229">
        <v>0.774</v>
      </c>
      <c r="J73" s="229">
        <v>0.77</v>
      </c>
      <c r="K73" s="96"/>
    </row>
    <row r="74" spans="1:11" s="97" customFormat="1" ht="11.25" customHeight="1">
      <c r="A74" s="99" t="s">
        <v>57</v>
      </c>
      <c r="B74" s="93"/>
      <c r="C74" s="94">
        <v>70</v>
      </c>
      <c r="D74" s="94">
        <v>20</v>
      </c>
      <c r="E74" s="94">
        <v>20</v>
      </c>
      <c r="F74" s="95"/>
      <c r="G74" s="95"/>
      <c r="H74" s="229">
        <v>1.4</v>
      </c>
      <c r="I74" s="229">
        <v>0.4</v>
      </c>
      <c r="J74" s="229">
        <v>0.36</v>
      </c>
      <c r="K74" s="96"/>
    </row>
    <row r="75" spans="1:11" s="97" customFormat="1" ht="11.25" customHeight="1">
      <c r="A75" s="99" t="s">
        <v>58</v>
      </c>
      <c r="B75" s="93"/>
      <c r="C75" s="94">
        <v>174</v>
      </c>
      <c r="D75" s="94">
        <v>133</v>
      </c>
      <c r="E75" s="94">
        <v>174</v>
      </c>
      <c r="F75" s="95"/>
      <c r="G75" s="95"/>
      <c r="H75" s="229">
        <v>1.836</v>
      </c>
      <c r="I75" s="229">
        <v>0.808</v>
      </c>
      <c r="J75" s="229">
        <v>0.808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/>
      <c r="I76" s="229"/>
      <c r="J76" s="229"/>
      <c r="K76" s="96"/>
    </row>
    <row r="77" spans="1:11" s="97" customFormat="1" ht="11.25" customHeight="1">
      <c r="A77" s="99" t="s">
        <v>60</v>
      </c>
      <c r="B77" s="93"/>
      <c r="C77" s="94">
        <v>10</v>
      </c>
      <c r="D77" s="94">
        <v>14</v>
      </c>
      <c r="E77" s="94">
        <v>14</v>
      </c>
      <c r="F77" s="95"/>
      <c r="G77" s="95"/>
      <c r="H77" s="229">
        <v>0.12</v>
      </c>
      <c r="I77" s="229">
        <v>0.168</v>
      </c>
      <c r="J77" s="229">
        <v>0.168</v>
      </c>
      <c r="K77" s="96"/>
    </row>
    <row r="78" spans="1:11" s="97" customFormat="1" ht="11.25" customHeight="1">
      <c r="A78" s="99" t="s">
        <v>61</v>
      </c>
      <c r="B78" s="93"/>
      <c r="C78" s="94">
        <v>16</v>
      </c>
      <c r="D78" s="94">
        <v>16</v>
      </c>
      <c r="E78" s="94">
        <v>15</v>
      </c>
      <c r="F78" s="95"/>
      <c r="G78" s="95"/>
      <c r="H78" s="229">
        <v>0.304</v>
      </c>
      <c r="I78" s="229">
        <v>0.304</v>
      </c>
      <c r="J78" s="229">
        <v>0.293</v>
      </c>
      <c r="K78" s="96"/>
    </row>
    <row r="79" spans="1:11" s="97" customFormat="1" ht="11.25" customHeight="1">
      <c r="A79" s="99" t="s">
        <v>62</v>
      </c>
      <c r="B79" s="93"/>
      <c r="C79" s="94">
        <v>32</v>
      </c>
      <c r="D79" s="94">
        <v>150</v>
      </c>
      <c r="E79" s="94">
        <v>120</v>
      </c>
      <c r="F79" s="95"/>
      <c r="G79" s="95"/>
      <c r="H79" s="229">
        <v>0.528</v>
      </c>
      <c r="I79" s="229">
        <v>2.475</v>
      </c>
      <c r="J79" s="229">
        <v>2.28</v>
      </c>
      <c r="K79" s="96"/>
    </row>
    <row r="80" spans="1:11" s="106" customFormat="1" ht="11.25" customHeight="1">
      <c r="A80" s="107" t="s">
        <v>63</v>
      </c>
      <c r="B80" s="101"/>
      <c r="C80" s="102">
        <v>685</v>
      </c>
      <c r="D80" s="102">
        <v>676</v>
      </c>
      <c r="E80" s="102">
        <v>1259</v>
      </c>
      <c r="F80" s="103">
        <v>186.24260355029585</v>
      </c>
      <c r="G80" s="104"/>
      <c r="H80" s="230">
        <v>8.812000000000001</v>
      </c>
      <c r="I80" s="231">
        <v>8.379000000000001</v>
      </c>
      <c r="J80" s="231">
        <v>13.419999999999996</v>
      </c>
      <c r="K80" s="105">
        <v>160.1623105382503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23</v>
      </c>
      <c r="D82" s="94">
        <v>23</v>
      </c>
      <c r="E82" s="94">
        <v>23</v>
      </c>
      <c r="F82" s="95"/>
      <c r="G82" s="95"/>
      <c r="H82" s="229">
        <v>0.443</v>
      </c>
      <c r="I82" s="229">
        <v>0.438</v>
      </c>
      <c r="J82" s="229">
        <v>0.438</v>
      </c>
      <c r="K82" s="96"/>
    </row>
    <row r="83" spans="1:11" s="97" customFormat="1" ht="11.25" customHeight="1">
      <c r="A83" s="99" t="s">
        <v>65</v>
      </c>
      <c r="B83" s="93"/>
      <c r="C83" s="94">
        <v>35</v>
      </c>
      <c r="D83" s="94">
        <v>35</v>
      </c>
      <c r="E83" s="94">
        <v>35</v>
      </c>
      <c r="F83" s="95"/>
      <c r="G83" s="95"/>
      <c r="H83" s="229">
        <v>0.688</v>
      </c>
      <c r="I83" s="229">
        <v>0.688</v>
      </c>
      <c r="J83" s="229">
        <v>0.69</v>
      </c>
      <c r="K83" s="96"/>
    </row>
    <row r="84" spans="1:11" s="106" customFormat="1" ht="11.25" customHeight="1">
      <c r="A84" s="100" t="s">
        <v>66</v>
      </c>
      <c r="B84" s="101"/>
      <c r="C84" s="102">
        <v>58</v>
      </c>
      <c r="D84" s="102">
        <v>58</v>
      </c>
      <c r="E84" s="102">
        <v>58</v>
      </c>
      <c r="F84" s="103">
        <v>100</v>
      </c>
      <c r="G84" s="104"/>
      <c r="H84" s="230">
        <v>1.131</v>
      </c>
      <c r="I84" s="231">
        <v>1.126</v>
      </c>
      <c r="J84" s="231">
        <v>1.128</v>
      </c>
      <c r="K84" s="105">
        <v>100.17761989342806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4501</v>
      </c>
      <c r="D87" s="117">
        <v>4299</v>
      </c>
      <c r="E87" s="117">
        <v>4980</v>
      </c>
      <c r="F87" s="118">
        <f>IF(D87&gt;0,100*E87/D87,0)</f>
        <v>115.84089323098395</v>
      </c>
      <c r="G87" s="104"/>
      <c r="H87" s="234">
        <v>81.53</v>
      </c>
      <c r="I87" s="235">
        <v>79.21600000000001</v>
      </c>
      <c r="J87" s="235">
        <v>85.34700000000001</v>
      </c>
      <c r="K87" s="118">
        <f>IF(I87&gt;0,100*J87/I87,0)</f>
        <v>107.73959806099778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SheetLayoutView="100" zoomScalePageLayoutView="0" workbookViewId="0" topLeftCell="A1">
      <selection activeCell="A49" sqref="A4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96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2019</v>
      </c>
      <c r="D6" s="80">
        <f>E6-1</f>
        <v>2020</v>
      </c>
      <c r="E6" s="80">
        <v>2021</v>
      </c>
      <c r="F6" s="81">
        <f>E6</f>
        <v>2021</v>
      </c>
      <c r="G6" s="82"/>
      <c r="H6" s="79">
        <f>J6-2</f>
        <v>2019</v>
      </c>
      <c r="I6" s="80">
        <f>J6-1</f>
        <v>2020</v>
      </c>
      <c r="J6" s="80">
        <v>2021</v>
      </c>
      <c r="K6" s="81">
        <f>J6</f>
        <v>2021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9</v>
      </c>
      <c r="F7" s="86" t="str">
        <f>CONCATENATE(D6,"=100")</f>
        <v>2020=100</v>
      </c>
      <c r="G7" s="87"/>
      <c r="H7" s="84" t="s">
        <v>6</v>
      </c>
      <c r="I7" s="85" t="s">
        <v>6</v>
      </c>
      <c r="J7" s="85">
        <v>10</v>
      </c>
      <c r="K7" s="86" t="str">
        <f>CONCATENATE(I6,"=100")</f>
        <v>2020=100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5.61</v>
      </c>
      <c r="D24" s="102">
        <v>6</v>
      </c>
      <c r="E24" s="102">
        <v>6</v>
      </c>
      <c r="F24" s="103">
        <v>100</v>
      </c>
      <c r="G24" s="104"/>
      <c r="H24" s="230">
        <v>1.008</v>
      </c>
      <c r="I24" s="231">
        <v>1.008</v>
      </c>
      <c r="J24" s="231">
        <v>1.008</v>
      </c>
      <c r="K24" s="105">
        <v>100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234</v>
      </c>
      <c r="D26" s="102">
        <v>215</v>
      </c>
      <c r="E26" s="102">
        <v>215</v>
      </c>
      <c r="F26" s="103">
        <v>100</v>
      </c>
      <c r="G26" s="104"/>
      <c r="H26" s="230">
        <v>70.317</v>
      </c>
      <c r="I26" s="231">
        <v>70</v>
      </c>
      <c r="J26" s="231">
        <v>70</v>
      </c>
      <c r="K26" s="105">
        <v>100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/>
      <c r="I30" s="229"/>
      <c r="J30" s="22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/>
      <c r="I31" s="231"/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/>
      <c r="I34" s="229"/>
      <c r="J34" s="22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/>
      <c r="I35" s="229"/>
      <c r="J35" s="22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/>
      <c r="I36" s="229"/>
      <c r="J36" s="22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/>
      <c r="I37" s="231"/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10.33</v>
      </c>
      <c r="D39" s="102">
        <v>10</v>
      </c>
      <c r="E39" s="102">
        <v>9</v>
      </c>
      <c r="F39" s="103">
        <v>90</v>
      </c>
      <c r="G39" s="104"/>
      <c r="H39" s="230">
        <v>1.55</v>
      </c>
      <c r="I39" s="231">
        <v>1.5</v>
      </c>
      <c r="J39" s="231">
        <v>1.35</v>
      </c>
      <c r="K39" s="105">
        <v>90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/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66</v>
      </c>
      <c r="D54" s="94">
        <v>68</v>
      </c>
      <c r="E54" s="94">
        <v>69</v>
      </c>
      <c r="F54" s="95"/>
      <c r="G54" s="95"/>
      <c r="H54" s="229">
        <v>26.4</v>
      </c>
      <c r="I54" s="229">
        <v>26.52</v>
      </c>
      <c r="J54" s="229">
        <v>27.6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>
        <v>130</v>
      </c>
      <c r="D56" s="94">
        <v>130</v>
      </c>
      <c r="E56" s="94">
        <v>130</v>
      </c>
      <c r="F56" s="95"/>
      <c r="G56" s="95"/>
      <c r="H56" s="229">
        <v>52</v>
      </c>
      <c r="I56" s="229">
        <v>48.912</v>
      </c>
      <c r="J56" s="229">
        <v>48.7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/>
      <c r="J58" s="229"/>
      <c r="K58" s="96"/>
    </row>
    <row r="59" spans="1:11" s="106" customFormat="1" ht="11.25" customHeight="1">
      <c r="A59" s="100" t="s">
        <v>46</v>
      </c>
      <c r="B59" s="101"/>
      <c r="C59" s="102">
        <v>1.96</v>
      </c>
      <c r="D59" s="102">
        <v>198</v>
      </c>
      <c r="E59" s="102">
        <v>199</v>
      </c>
      <c r="F59" s="103">
        <v>100.5050505050505</v>
      </c>
      <c r="G59" s="104"/>
      <c r="H59" s="230">
        <v>78.4</v>
      </c>
      <c r="I59" s="231">
        <v>75.432</v>
      </c>
      <c r="J59" s="231">
        <v>76.30000000000001</v>
      </c>
      <c r="K59" s="105">
        <v>101.15070527097254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/>
      <c r="I61" s="229"/>
      <c r="J61" s="22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/>
      <c r="I62" s="229"/>
      <c r="J62" s="229"/>
      <c r="K62" s="96"/>
    </row>
    <row r="63" spans="1:11" s="97" customFormat="1" ht="11.25" customHeight="1">
      <c r="A63" s="99" t="s">
        <v>49</v>
      </c>
      <c r="B63" s="93"/>
      <c r="C63" s="94">
        <v>3</v>
      </c>
      <c r="D63" s="94">
        <v>4</v>
      </c>
      <c r="E63" s="94">
        <v>3</v>
      </c>
      <c r="F63" s="95"/>
      <c r="G63" s="95"/>
      <c r="H63" s="229">
        <v>0.225</v>
      </c>
      <c r="I63" s="229">
        <v>0.225</v>
      </c>
      <c r="J63" s="229">
        <v>0.225</v>
      </c>
      <c r="K63" s="96"/>
    </row>
    <row r="64" spans="1:11" s="106" customFormat="1" ht="11.25" customHeight="1">
      <c r="A64" s="100" t="s">
        <v>50</v>
      </c>
      <c r="B64" s="101"/>
      <c r="C64" s="102">
        <v>0.03</v>
      </c>
      <c r="D64" s="102">
        <v>4</v>
      </c>
      <c r="E64" s="102">
        <v>3</v>
      </c>
      <c r="F64" s="103">
        <v>75</v>
      </c>
      <c r="G64" s="104"/>
      <c r="H64" s="230">
        <v>0.225</v>
      </c>
      <c r="I64" s="231">
        <v>0.225</v>
      </c>
      <c r="J64" s="231">
        <v>0.225</v>
      </c>
      <c r="K64" s="105">
        <v>100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/>
      <c r="I66" s="231"/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/>
      <c r="I72" s="229"/>
      <c r="J72" s="229"/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/>
      <c r="I73" s="229"/>
      <c r="J73" s="22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/>
      <c r="I74" s="229"/>
      <c r="J74" s="22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/>
      <c r="I75" s="229"/>
      <c r="J75" s="22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/>
      <c r="I76" s="229"/>
      <c r="J76" s="229"/>
      <c r="K76" s="96"/>
    </row>
    <row r="77" spans="1:11" s="97" customFormat="1" ht="11.25" customHeight="1">
      <c r="A77" s="99" t="s">
        <v>60</v>
      </c>
      <c r="B77" s="93"/>
      <c r="C77" s="94">
        <v>1.67</v>
      </c>
      <c r="D77" s="94">
        <v>2</v>
      </c>
      <c r="E77" s="94">
        <v>2</v>
      </c>
      <c r="F77" s="95"/>
      <c r="G77" s="95"/>
      <c r="H77" s="229">
        <v>0.267</v>
      </c>
      <c r="I77" s="229">
        <v>0.267</v>
      </c>
      <c r="J77" s="229">
        <v>0.003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/>
      <c r="I78" s="229"/>
      <c r="J78" s="229"/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/>
      <c r="I79" s="229"/>
      <c r="J79" s="229"/>
      <c r="K79" s="96"/>
    </row>
    <row r="80" spans="1:11" s="106" customFormat="1" ht="11.25" customHeight="1">
      <c r="A80" s="107" t="s">
        <v>63</v>
      </c>
      <c r="B80" s="101"/>
      <c r="C80" s="102">
        <v>0.0167</v>
      </c>
      <c r="D80" s="102">
        <v>2</v>
      </c>
      <c r="E80" s="102">
        <v>2</v>
      </c>
      <c r="F80" s="103">
        <v>100</v>
      </c>
      <c r="G80" s="104"/>
      <c r="H80" s="230">
        <v>0.267</v>
      </c>
      <c r="I80" s="231">
        <v>0.267</v>
      </c>
      <c r="J80" s="231">
        <v>0.003</v>
      </c>
      <c r="K80" s="105">
        <v>1.1235955056179774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>
        <v>0.8</v>
      </c>
      <c r="D83" s="94"/>
      <c r="E83" s="94"/>
      <c r="F83" s="95"/>
      <c r="G83" s="95"/>
      <c r="H83" s="229">
        <v>0.056</v>
      </c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>
        <v>0.008</v>
      </c>
      <c r="D84" s="102"/>
      <c r="E84" s="102"/>
      <c r="F84" s="103"/>
      <c r="G84" s="104"/>
      <c r="H84" s="230">
        <v>0.056</v>
      </c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251.95470000000003</v>
      </c>
      <c r="D87" s="117">
        <v>435</v>
      </c>
      <c r="E87" s="117">
        <v>434</v>
      </c>
      <c r="F87" s="118">
        <f>IF(D87&gt;0,100*E87/D87,0)</f>
        <v>99.77011494252874</v>
      </c>
      <c r="G87" s="104"/>
      <c r="H87" s="234">
        <v>151.82299999999998</v>
      </c>
      <c r="I87" s="235">
        <v>148.432</v>
      </c>
      <c r="J87" s="235">
        <v>148.886</v>
      </c>
      <c r="K87" s="118">
        <f>IF(I87&gt;0,100*J87/I87,0)</f>
        <v>100.30586396464375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SheetLayoutView="100" zoomScalePageLayoutView="0" workbookViewId="0" topLeftCell="A1">
      <selection activeCell="A49" sqref="A4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97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2019</v>
      </c>
      <c r="D6" s="80">
        <f>E6-1</f>
        <v>2020</v>
      </c>
      <c r="E6" s="80">
        <v>2021</v>
      </c>
      <c r="F6" s="81">
        <f>E6</f>
        <v>2021</v>
      </c>
      <c r="G6" s="82"/>
      <c r="H6" s="79">
        <f>J6-2</f>
        <v>2019</v>
      </c>
      <c r="I6" s="80">
        <f>J6-1</f>
        <v>2020</v>
      </c>
      <c r="J6" s="80">
        <v>2021</v>
      </c>
      <c r="K6" s="81">
        <f>J6</f>
        <v>2021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9</v>
      </c>
      <c r="F7" s="86" t="str">
        <f>CONCATENATE(D6,"=100")</f>
        <v>2020=100</v>
      </c>
      <c r="G7" s="87"/>
      <c r="H7" s="84" t="s">
        <v>6</v>
      </c>
      <c r="I7" s="85" t="s">
        <v>6</v>
      </c>
      <c r="J7" s="85">
        <v>10</v>
      </c>
      <c r="K7" s="86" t="str">
        <f>CONCATENATE(I6,"=100")</f>
        <v>2020=100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>
        <v>1</v>
      </c>
      <c r="F17" s="103"/>
      <c r="G17" s="104"/>
      <c r="H17" s="230"/>
      <c r="I17" s="231"/>
      <c r="J17" s="231">
        <v>0.001</v>
      </c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0.76</v>
      </c>
      <c r="D24" s="102">
        <v>1</v>
      </c>
      <c r="E24" s="102">
        <v>1</v>
      </c>
      <c r="F24" s="103">
        <v>100</v>
      </c>
      <c r="G24" s="104"/>
      <c r="H24" s="230">
        <v>0.066</v>
      </c>
      <c r="I24" s="231">
        <v>0.066</v>
      </c>
      <c r="J24" s="231">
        <v>0.066</v>
      </c>
      <c r="K24" s="105">
        <v>100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48</v>
      </c>
      <c r="D26" s="102">
        <v>47</v>
      </c>
      <c r="E26" s="102">
        <v>47</v>
      </c>
      <c r="F26" s="103">
        <v>100</v>
      </c>
      <c r="G26" s="104"/>
      <c r="H26" s="230">
        <v>7.104</v>
      </c>
      <c r="I26" s="231">
        <v>6.8</v>
      </c>
      <c r="J26" s="231">
        <v>6.8</v>
      </c>
      <c r="K26" s="105">
        <v>100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>
        <v>0.11</v>
      </c>
      <c r="D30" s="94"/>
      <c r="E30" s="94"/>
      <c r="F30" s="95"/>
      <c r="G30" s="95"/>
      <c r="H30" s="229">
        <v>0.019</v>
      </c>
      <c r="I30" s="229"/>
      <c r="J30" s="229"/>
      <c r="K30" s="96"/>
    </row>
    <row r="31" spans="1:11" s="106" customFormat="1" ht="11.25" customHeight="1">
      <c r="A31" s="107" t="s">
        <v>23</v>
      </c>
      <c r="B31" s="101"/>
      <c r="C31" s="102">
        <v>0.0011</v>
      </c>
      <c r="D31" s="102"/>
      <c r="E31" s="102"/>
      <c r="F31" s="103"/>
      <c r="G31" s="104"/>
      <c r="H31" s="230">
        <v>0.019</v>
      </c>
      <c r="I31" s="231"/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/>
      <c r="I34" s="229"/>
      <c r="J34" s="22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/>
      <c r="I35" s="229"/>
      <c r="J35" s="22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/>
      <c r="I36" s="229"/>
      <c r="J36" s="22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/>
      <c r="I37" s="231"/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0.86</v>
      </c>
      <c r="D39" s="102">
        <v>1</v>
      </c>
      <c r="E39" s="102">
        <v>1</v>
      </c>
      <c r="F39" s="103">
        <v>100</v>
      </c>
      <c r="G39" s="104"/>
      <c r="H39" s="230">
        <v>0.114</v>
      </c>
      <c r="I39" s="231">
        <v>0.07</v>
      </c>
      <c r="J39" s="231">
        <v>0.11</v>
      </c>
      <c r="K39" s="105">
        <v>157.14285714285714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>
        <v>1</v>
      </c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>
        <v>3.3</v>
      </c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>
        <v>0.72</v>
      </c>
      <c r="D47" s="94"/>
      <c r="E47" s="94"/>
      <c r="F47" s="95"/>
      <c r="G47" s="95"/>
      <c r="H47" s="229">
        <v>0.198</v>
      </c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>
        <v>0.050199999999999995</v>
      </c>
      <c r="D50" s="102"/>
      <c r="E50" s="102"/>
      <c r="F50" s="103"/>
      <c r="G50" s="104"/>
      <c r="H50" s="230">
        <v>0.198</v>
      </c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12</v>
      </c>
      <c r="D54" s="94">
        <v>12</v>
      </c>
      <c r="E54" s="94">
        <v>13</v>
      </c>
      <c r="F54" s="95"/>
      <c r="G54" s="95"/>
      <c r="H54" s="229">
        <v>3.6</v>
      </c>
      <c r="I54" s="229">
        <v>3.42</v>
      </c>
      <c r="J54" s="229">
        <v>3.77</v>
      </c>
      <c r="K54" s="96"/>
    </row>
    <row r="55" spans="1:11" s="97" customFormat="1" ht="11.25" customHeight="1">
      <c r="A55" s="99" t="s">
        <v>42</v>
      </c>
      <c r="B55" s="93"/>
      <c r="C55" s="94">
        <v>1</v>
      </c>
      <c r="D55" s="94">
        <v>1</v>
      </c>
      <c r="E55" s="94">
        <v>1</v>
      </c>
      <c r="F55" s="95"/>
      <c r="G55" s="95"/>
      <c r="H55" s="229">
        <v>0.26</v>
      </c>
      <c r="I55" s="229">
        <v>0.26</v>
      </c>
      <c r="J55" s="229">
        <v>0.26</v>
      </c>
      <c r="K55" s="96"/>
    </row>
    <row r="56" spans="1:11" s="97" customFormat="1" ht="11.25" customHeight="1">
      <c r="A56" s="99" t="s">
        <v>43</v>
      </c>
      <c r="B56" s="93"/>
      <c r="C56" s="94">
        <v>26</v>
      </c>
      <c r="D56" s="94">
        <v>26</v>
      </c>
      <c r="E56" s="94">
        <v>27</v>
      </c>
      <c r="F56" s="95"/>
      <c r="G56" s="95"/>
      <c r="H56" s="229">
        <v>6.5</v>
      </c>
      <c r="I56" s="229">
        <v>5.83</v>
      </c>
      <c r="J56" s="229">
        <v>6.2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/>
      <c r="J58" s="229"/>
      <c r="K58" s="96"/>
    </row>
    <row r="59" spans="1:11" s="106" customFormat="1" ht="11.25" customHeight="1">
      <c r="A59" s="100" t="s">
        <v>46</v>
      </c>
      <c r="B59" s="101"/>
      <c r="C59" s="102">
        <v>0.39</v>
      </c>
      <c r="D59" s="102">
        <v>39</v>
      </c>
      <c r="E59" s="102">
        <v>41</v>
      </c>
      <c r="F59" s="103">
        <v>105.12820512820512</v>
      </c>
      <c r="G59" s="104"/>
      <c r="H59" s="230">
        <v>10.36</v>
      </c>
      <c r="I59" s="231">
        <v>9.51</v>
      </c>
      <c r="J59" s="231">
        <v>10.23</v>
      </c>
      <c r="K59" s="105">
        <v>107.57097791798107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/>
      <c r="I61" s="229"/>
      <c r="J61" s="22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/>
      <c r="I62" s="229"/>
      <c r="J62" s="22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/>
      <c r="I63" s="229"/>
      <c r="J63" s="22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/>
      <c r="I64" s="231"/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>
        <v>1</v>
      </c>
      <c r="E66" s="102">
        <v>1</v>
      </c>
      <c r="F66" s="103">
        <v>100</v>
      </c>
      <c r="G66" s="104"/>
      <c r="H66" s="230"/>
      <c r="I66" s="231">
        <v>0.001</v>
      </c>
      <c r="J66" s="231">
        <v>0.002</v>
      </c>
      <c r="K66" s="105">
        <v>200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2</v>
      </c>
      <c r="D72" s="94">
        <v>2</v>
      </c>
      <c r="E72" s="94"/>
      <c r="F72" s="95"/>
      <c r="G72" s="95"/>
      <c r="H72" s="229">
        <v>0.16</v>
      </c>
      <c r="I72" s="229">
        <v>0.16</v>
      </c>
      <c r="J72" s="229"/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/>
      <c r="I73" s="229"/>
      <c r="J73" s="22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/>
      <c r="I74" s="229"/>
      <c r="J74" s="229"/>
      <c r="K74" s="96"/>
    </row>
    <row r="75" spans="1:11" s="97" customFormat="1" ht="11.25" customHeight="1">
      <c r="A75" s="99" t="s">
        <v>58</v>
      </c>
      <c r="B75" s="93"/>
      <c r="C75" s="94">
        <v>1</v>
      </c>
      <c r="D75" s="94">
        <v>1</v>
      </c>
      <c r="E75" s="94">
        <v>5</v>
      </c>
      <c r="F75" s="95"/>
      <c r="G75" s="95"/>
      <c r="H75" s="229">
        <v>0.16</v>
      </c>
      <c r="I75" s="229">
        <v>0.16</v>
      </c>
      <c r="J75" s="229">
        <v>0.003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/>
      <c r="I76" s="229"/>
      <c r="J76" s="229"/>
      <c r="K76" s="96"/>
    </row>
    <row r="77" spans="1:11" s="97" customFormat="1" ht="11.25" customHeight="1">
      <c r="A77" s="99" t="s">
        <v>60</v>
      </c>
      <c r="B77" s="93"/>
      <c r="C77" s="94">
        <v>1</v>
      </c>
      <c r="D77" s="94">
        <v>1</v>
      </c>
      <c r="E77" s="94">
        <v>1</v>
      </c>
      <c r="F77" s="95"/>
      <c r="G77" s="95"/>
      <c r="H77" s="229">
        <v>0.16</v>
      </c>
      <c r="I77" s="229">
        <v>0.16</v>
      </c>
      <c r="J77" s="229">
        <v>0.002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/>
      <c r="I78" s="229"/>
      <c r="J78" s="229"/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/>
      <c r="I79" s="229"/>
      <c r="J79" s="229"/>
      <c r="K79" s="96"/>
    </row>
    <row r="80" spans="1:11" s="106" customFormat="1" ht="11.25" customHeight="1">
      <c r="A80" s="107" t="s">
        <v>63</v>
      </c>
      <c r="B80" s="101"/>
      <c r="C80" s="102">
        <v>0.04</v>
      </c>
      <c r="D80" s="102">
        <v>4</v>
      </c>
      <c r="E80" s="102">
        <v>6</v>
      </c>
      <c r="F80" s="103">
        <v>150</v>
      </c>
      <c r="G80" s="104"/>
      <c r="H80" s="230">
        <v>0.48</v>
      </c>
      <c r="I80" s="231">
        <v>0.48</v>
      </c>
      <c r="J80" s="231">
        <v>0.005</v>
      </c>
      <c r="K80" s="105">
        <v>1.0416666666666667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50.101299999999995</v>
      </c>
      <c r="D87" s="117">
        <v>93</v>
      </c>
      <c r="E87" s="117">
        <v>98</v>
      </c>
      <c r="F87" s="118">
        <f>IF(D87&gt;0,100*E87/D87,0)</f>
        <v>105.3763440860215</v>
      </c>
      <c r="G87" s="104"/>
      <c r="H87" s="234">
        <v>18.341</v>
      </c>
      <c r="I87" s="235">
        <v>16.927</v>
      </c>
      <c r="J87" s="235">
        <v>17.214</v>
      </c>
      <c r="K87" s="118">
        <f>IF(I87&gt;0,100*J87/I87,0)</f>
        <v>101.69551603946357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98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10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>
        <v>4</v>
      </c>
      <c r="F9" s="95"/>
      <c r="G9" s="95"/>
      <c r="H9" s="229"/>
      <c r="I9" s="229">
        <v>0.096</v>
      </c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>
        <v>5</v>
      </c>
      <c r="F11" s="95"/>
      <c r="G11" s="95"/>
      <c r="H11" s="229"/>
      <c r="I11" s="229">
        <v>0.13</v>
      </c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>
        <v>20</v>
      </c>
      <c r="F12" s="95"/>
      <c r="G12" s="95"/>
      <c r="H12" s="229"/>
      <c r="I12" s="229">
        <v>0.48</v>
      </c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>
        <v>29</v>
      </c>
      <c r="F13" s="103"/>
      <c r="G13" s="104"/>
      <c r="H13" s="230"/>
      <c r="I13" s="231">
        <v>0.706</v>
      </c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>
        <v>1</v>
      </c>
      <c r="D15" s="102">
        <v>1</v>
      </c>
      <c r="E15" s="102">
        <v>1</v>
      </c>
      <c r="F15" s="103">
        <v>100</v>
      </c>
      <c r="G15" s="104"/>
      <c r="H15" s="230">
        <v>0.014</v>
      </c>
      <c r="I15" s="231">
        <v>0.014</v>
      </c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49</v>
      </c>
      <c r="D19" s="94">
        <v>23</v>
      </c>
      <c r="E19" s="94">
        <v>15</v>
      </c>
      <c r="F19" s="95"/>
      <c r="G19" s="95"/>
      <c r="H19" s="229">
        <v>0.368</v>
      </c>
      <c r="I19" s="229">
        <v>0.207</v>
      </c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>
        <v>49</v>
      </c>
      <c r="D22" s="102">
        <v>23</v>
      </c>
      <c r="E22" s="102">
        <v>15</v>
      </c>
      <c r="F22" s="103">
        <v>65.21739130434783</v>
      </c>
      <c r="G22" s="104"/>
      <c r="H22" s="230">
        <v>0.368</v>
      </c>
      <c r="I22" s="231">
        <v>0.207</v>
      </c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5958</v>
      </c>
      <c r="D24" s="102">
        <v>5307</v>
      </c>
      <c r="E24" s="102">
        <v>5307</v>
      </c>
      <c r="F24" s="103">
        <v>100</v>
      </c>
      <c r="G24" s="104"/>
      <c r="H24" s="230">
        <v>75.965</v>
      </c>
      <c r="I24" s="231">
        <v>72.474</v>
      </c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207</v>
      </c>
      <c r="D26" s="102">
        <v>204</v>
      </c>
      <c r="E26" s="102">
        <v>210</v>
      </c>
      <c r="F26" s="103">
        <v>102.94117647058823</v>
      </c>
      <c r="G26" s="104"/>
      <c r="H26" s="230">
        <v>2.7</v>
      </c>
      <c r="I26" s="231">
        <v>2.9</v>
      </c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114</v>
      </c>
      <c r="D28" s="94">
        <v>4</v>
      </c>
      <c r="E28" s="94">
        <v>11</v>
      </c>
      <c r="F28" s="95"/>
      <c r="G28" s="95"/>
      <c r="H28" s="229">
        <v>0.1</v>
      </c>
      <c r="I28" s="229">
        <v>0.125</v>
      </c>
      <c r="J28" s="229"/>
      <c r="K28" s="96"/>
    </row>
    <row r="29" spans="1:11" s="97" customFormat="1" ht="11.25" customHeight="1">
      <c r="A29" s="99" t="s">
        <v>21</v>
      </c>
      <c r="B29" s="93"/>
      <c r="C29" s="94">
        <v>3</v>
      </c>
      <c r="D29" s="94">
        <v>3</v>
      </c>
      <c r="E29" s="94"/>
      <c r="F29" s="95"/>
      <c r="G29" s="95"/>
      <c r="H29" s="229">
        <v>0.039</v>
      </c>
      <c r="I29" s="229">
        <v>0.075</v>
      </c>
      <c r="J29" s="229"/>
      <c r="K29" s="96"/>
    </row>
    <row r="30" spans="1:11" s="97" customFormat="1" ht="11.25" customHeight="1">
      <c r="A30" s="99" t="s">
        <v>22</v>
      </c>
      <c r="B30" s="93"/>
      <c r="C30" s="94">
        <v>1878</v>
      </c>
      <c r="D30" s="94">
        <v>1666</v>
      </c>
      <c r="E30" s="94">
        <v>1887</v>
      </c>
      <c r="F30" s="95"/>
      <c r="G30" s="95"/>
      <c r="H30" s="229">
        <v>39.345</v>
      </c>
      <c r="I30" s="229">
        <v>25.808</v>
      </c>
      <c r="J30" s="229"/>
      <c r="K30" s="96"/>
    </row>
    <row r="31" spans="1:11" s="106" customFormat="1" ht="11.25" customHeight="1">
      <c r="A31" s="107" t="s">
        <v>23</v>
      </c>
      <c r="B31" s="101"/>
      <c r="C31" s="102">
        <v>1995</v>
      </c>
      <c r="D31" s="102">
        <v>1673</v>
      </c>
      <c r="E31" s="102">
        <v>1898</v>
      </c>
      <c r="F31" s="103">
        <v>113.44889420203228</v>
      </c>
      <c r="G31" s="104"/>
      <c r="H31" s="230">
        <v>39.484</v>
      </c>
      <c r="I31" s="231">
        <v>26.008</v>
      </c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62</v>
      </c>
      <c r="D33" s="94">
        <v>58</v>
      </c>
      <c r="E33" s="94">
        <v>50</v>
      </c>
      <c r="F33" s="95"/>
      <c r="G33" s="95"/>
      <c r="H33" s="229">
        <v>1.1</v>
      </c>
      <c r="I33" s="229">
        <v>0.94</v>
      </c>
      <c r="J33" s="229"/>
      <c r="K33" s="96"/>
    </row>
    <row r="34" spans="1:11" s="97" customFormat="1" ht="11.25" customHeight="1">
      <c r="A34" s="99" t="s">
        <v>25</v>
      </c>
      <c r="B34" s="93"/>
      <c r="C34" s="94">
        <v>28</v>
      </c>
      <c r="D34" s="94">
        <v>10</v>
      </c>
      <c r="E34" s="94">
        <v>10</v>
      </c>
      <c r="F34" s="95"/>
      <c r="G34" s="95"/>
      <c r="H34" s="229">
        <v>0.64</v>
      </c>
      <c r="I34" s="229">
        <v>0.25</v>
      </c>
      <c r="J34" s="229"/>
      <c r="K34" s="96"/>
    </row>
    <row r="35" spans="1:11" s="97" customFormat="1" ht="11.25" customHeight="1">
      <c r="A35" s="99" t="s">
        <v>26</v>
      </c>
      <c r="B35" s="93"/>
      <c r="C35" s="94">
        <v>9</v>
      </c>
      <c r="D35" s="94">
        <v>9</v>
      </c>
      <c r="E35" s="94">
        <v>6</v>
      </c>
      <c r="F35" s="95"/>
      <c r="G35" s="95"/>
      <c r="H35" s="229">
        <v>0.045</v>
      </c>
      <c r="I35" s="229">
        <v>0.12</v>
      </c>
      <c r="J35" s="229"/>
      <c r="K35" s="96"/>
    </row>
    <row r="36" spans="1:11" s="97" customFormat="1" ht="11.25" customHeight="1">
      <c r="A36" s="99" t="s">
        <v>27</v>
      </c>
      <c r="B36" s="93"/>
      <c r="C36" s="94">
        <v>35</v>
      </c>
      <c r="D36" s="94">
        <v>19</v>
      </c>
      <c r="E36" s="94">
        <v>19</v>
      </c>
      <c r="F36" s="95"/>
      <c r="G36" s="95"/>
      <c r="H36" s="229">
        <v>0.7</v>
      </c>
      <c r="I36" s="229">
        <v>0.38</v>
      </c>
      <c r="J36" s="229"/>
      <c r="K36" s="96"/>
    </row>
    <row r="37" spans="1:11" s="106" customFormat="1" ht="11.25" customHeight="1">
      <c r="A37" s="100" t="s">
        <v>28</v>
      </c>
      <c r="B37" s="101"/>
      <c r="C37" s="102">
        <v>134</v>
      </c>
      <c r="D37" s="102">
        <v>96</v>
      </c>
      <c r="E37" s="102">
        <v>85</v>
      </c>
      <c r="F37" s="103">
        <v>88.54166666666667</v>
      </c>
      <c r="G37" s="104"/>
      <c r="H37" s="230">
        <v>2.4850000000000003</v>
      </c>
      <c r="I37" s="231">
        <v>1.69</v>
      </c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27</v>
      </c>
      <c r="D39" s="102">
        <v>25</v>
      </c>
      <c r="E39" s="102">
        <v>25</v>
      </c>
      <c r="F39" s="103">
        <v>100</v>
      </c>
      <c r="G39" s="104"/>
      <c r="H39" s="230">
        <v>0.51</v>
      </c>
      <c r="I39" s="231">
        <v>0.48</v>
      </c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>
        <v>10</v>
      </c>
      <c r="D42" s="94">
        <v>15</v>
      </c>
      <c r="E42" s="94">
        <v>20</v>
      </c>
      <c r="F42" s="95"/>
      <c r="G42" s="95"/>
      <c r="H42" s="229">
        <v>0.17</v>
      </c>
      <c r="I42" s="229">
        <v>0.255</v>
      </c>
      <c r="J42" s="229"/>
      <c r="K42" s="96"/>
    </row>
    <row r="43" spans="1:11" s="97" customFormat="1" ht="11.25" customHeight="1">
      <c r="A43" s="99" t="s">
        <v>32</v>
      </c>
      <c r="B43" s="93"/>
      <c r="C43" s="94">
        <v>38</v>
      </c>
      <c r="D43" s="94">
        <v>26</v>
      </c>
      <c r="E43" s="94">
        <v>25</v>
      </c>
      <c r="F43" s="95"/>
      <c r="G43" s="95"/>
      <c r="H43" s="229">
        <v>0.38</v>
      </c>
      <c r="I43" s="229">
        <v>0.364</v>
      </c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>
        <v>2</v>
      </c>
      <c r="D46" s="94">
        <v>1</v>
      </c>
      <c r="E46" s="94"/>
      <c r="F46" s="95"/>
      <c r="G46" s="95"/>
      <c r="H46" s="229">
        <v>0.036</v>
      </c>
      <c r="I46" s="229">
        <v>0.018</v>
      </c>
      <c r="J46" s="229"/>
      <c r="K46" s="96"/>
    </row>
    <row r="47" spans="1:11" s="97" customFormat="1" ht="11.25" customHeight="1">
      <c r="A47" s="99" t="s">
        <v>36</v>
      </c>
      <c r="B47" s="93"/>
      <c r="C47" s="94">
        <v>22</v>
      </c>
      <c r="D47" s="94">
        <v>46</v>
      </c>
      <c r="E47" s="94">
        <v>11</v>
      </c>
      <c r="F47" s="95"/>
      <c r="G47" s="95"/>
      <c r="H47" s="229">
        <v>0.264</v>
      </c>
      <c r="I47" s="229">
        <v>0.276</v>
      </c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>
        <v>72</v>
      </c>
      <c r="D50" s="102">
        <v>88</v>
      </c>
      <c r="E50" s="102">
        <v>56</v>
      </c>
      <c r="F50" s="103">
        <v>63.63636363636363</v>
      </c>
      <c r="G50" s="104"/>
      <c r="H50" s="230">
        <v>0.8500000000000001</v>
      </c>
      <c r="I50" s="231">
        <v>0.913</v>
      </c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10</v>
      </c>
      <c r="D52" s="102">
        <v>10</v>
      </c>
      <c r="E52" s="102">
        <v>10</v>
      </c>
      <c r="F52" s="103">
        <v>100</v>
      </c>
      <c r="G52" s="104"/>
      <c r="H52" s="230">
        <v>0.15</v>
      </c>
      <c r="I52" s="231">
        <v>0.15</v>
      </c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2041</v>
      </c>
      <c r="D54" s="94">
        <v>1670</v>
      </c>
      <c r="E54" s="94">
        <v>1500</v>
      </c>
      <c r="F54" s="95"/>
      <c r="G54" s="95"/>
      <c r="H54" s="229">
        <v>24.878</v>
      </c>
      <c r="I54" s="229">
        <v>21.9</v>
      </c>
      <c r="J54" s="229"/>
      <c r="K54" s="96"/>
    </row>
    <row r="55" spans="1:11" s="97" customFormat="1" ht="11.25" customHeight="1">
      <c r="A55" s="99" t="s">
        <v>42</v>
      </c>
      <c r="B55" s="93"/>
      <c r="C55" s="94">
        <v>80</v>
      </c>
      <c r="D55" s="94">
        <v>70</v>
      </c>
      <c r="E55" s="94">
        <v>97</v>
      </c>
      <c r="F55" s="95"/>
      <c r="G55" s="95"/>
      <c r="H55" s="229">
        <v>0.886</v>
      </c>
      <c r="I55" s="229">
        <v>0.84</v>
      </c>
      <c r="J55" s="229"/>
      <c r="K55" s="96"/>
    </row>
    <row r="56" spans="1:11" s="97" customFormat="1" ht="11.25" customHeight="1">
      <c r="A56" s="99" t="s">
        <v>43</v>
      </c>
      <c r="B56" s="93"/>
      <c r="C56" s="94">
        <v>85</v>
      </c>
      <c r="D56" s="94">
        <v>17</v>
      </c>
      <c r="E56" s="94"/>
      <c r="F56" s="95"/>
      <c r="G56" s="95"/>
      <c r="H56" s="229">
        <v>0.25</v>
      </c>
      <c r="I56" s="229">
        <v>0.245</v>
      </c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>
        <v>23</v>
      </c>
      <c r="D58" s="94">
        <v>14</v>
      </c>
      <c r="E58" s="94">
        <v>4</v>
      </c>
      <c r="F58" s="95"/>
      <c r="G58" s="95"/>
      <c r="H58" s="229">
        <v>0.276</v>
      </c>
      <c r="I58" s="229">
        <v>0.168</v>
      </c>
      <c r="J58" s="229"/>
      <c r="K58" s="96"/>
    </row>
    <row r="59" spans="1:11" s="106" customFormat="1" ht="11.25" customHeight="1">
      <c r="A59" s="100" t="s">
        <v>46</v>
      </c>
      <c r="B59" s="101"/>
      <c r="C59" s="102">
        <v>2229</v>
      </c>
      <c r="D59" s="102">
        <v>1771</v>
      </c>
      <c r="E59" s="102">
        <v>1601</v>
      </c>
      <c r="F59" s="103">
        <v>90.40090344438171</v>
      </c>
      <c r="G59" s="104"/>
      <c r="H59" s="230">
        <v>26.29</v>
      </c>
      <c r="I59" s="231">
        <v>23.153</v>
      </c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2380</v>
      </c>
      <c r="D61" s="94">
        <v>2410</v>
      </c>
      <c r="E61" s="94">
        <v>2700</v>
      </c>
      <c r="F61" s="95"/>
      <c r="G61" s="95"/>
      <c r="H61" s="229">
        <v>58.75</v>
      </c>
      <c r="I61" s="229">
        <v>60.625</v>
      </c>
      <c r="J61" s="229"/>
      <c r="K61" s="96"/>
    </row>
    <row r="62" spans="1:11" s="97" customFormat="1" ht="11.25" customHeight="1">
      <c r="A62" s="99" t="s">
        <v>48</v>
      </c>
      <c r="B62" s="93"/>
      <c r="C62" s="94">
        <v>68</v>
      </c>
      <c r="D62" s="94">
        <v>68</v>
      </c>
      <c r="E62" s="94">
        <v>91</v>
      </c>
      <c r="F62" s="95"/>
      <c r="G62" s="95"/>
      <c r="H62" s="229">
        <v>1.357</v>
      </c>
      <c r="I62" s="229">
        <v>1.357</v>
      </c>
      <c r="J62" s="22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/>
      <c r="I63" s="229"/>
      <c r="J63" s="229"/>
      <c r="K63" s="96"/>
    </row>
    <row r="64" spans="1:11" s="106" customFormat="1" ht="11.25" customHeight="1">
      <c r="A64" s="100" t="s">
        <v>50</v>
      </c>
      <c r="B64" s="101"/>
      <c r="C64" s="102">
        <v>2448</v>
      </c>
      <c r="D64" s="102">
        <v>2478</v>
      </c>
      <c r="E64" s="102">
        <v>2791</v>
      </c>
      <c r="F64" s="103">
        <v>112.63115415657789</v>
      </c>
      <c r="G64" s="104"/>
      <c r="H64" s="230">
        <v>60.107</v>
      </c>
      <c r="I64" s="231">
        <v>61.982</v>
      </c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12088</v>
      </c>
      <c r="D66" s="102">
        <v>12596</v>
      </c>
      <c r="E66" s="102">
        <v>13343</v>
      </c>
      <c r="F66" s="103">
        <v>105.93045411241664</v>
      </c>
      <c r="G66" s="104"/>
      <c r="H66" s="230">
        <v>202.233</v>
      </c>
      <c r="I66" s="231">
        <v>223.554</v>
      </c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5630</v>
      </c>
      <c r="D68" s="94">
        <v>4500</v>
      </c>
      <c r="E68" s="94">
        <v>4500</v>
      </c>
      <c r="F68" s="95"/>
      <c r="G68" s="95"/>
      <c r="H68" s="229">
        <v>67.7</v>
      </c>
      <c r="I68" s="229">
        <v>58</v>
      </c>
      <c r="J68" s="229"/>
      <c r="K68" s="96"/>
    </row>
    <row r="69" spans="1:11" s="97" customFormat="1" ht="11.25" customHeight="1">
      <c r="A69" s="99" t="s">
        <v>53</v>
      </c>
      <c r="B69" s="93"/>
      <c r="C69" s="94">
        <v>20</v>
      </c>
      <c r="D69" s="94">
        <v>20</v>
      </c>
      <c r="E69" s="94">
        <v>20</v>
      </c>
      <c r="F69" s="95"/>
      <c r="G69" s="95"/>
      <c r="H69" s="229">
        <v>0.13</v>
      </c>
      <c r="I69" s="229">
        <v>0.25</v>
      </c>
      <c r="J69" s="229"/>
      <c r="K69" s="96"/>
    </row>
    <row r="70" spans="1:11" s="106" customFormat="1" ht="11.25" customHeight="1">
      <c r="A70" s="100" t="s">
        <v>54</v>
      </c>
      <c r="B70" s="101"/>
      <c r="C70" s="102">
        <v>5650</v>
      </c>
      <c r="D70" s="102">
        <v>4520</v>
      </c>
      <c r="E70" s="102">
        <v>4520</v>
      </c>
      <c r="F70" s="103">
        <v>100</v>
      </c>
      <c r="G70" s="104"/>
      <c r="H70" s="230">
        <v>67.83</v>
      </c>
      <c r="I70" s="231">
        <v>58.25</v>
      </c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561</v>
      </c>
      <c r="D72" s="94">
        <v>548</v>
      </c>
      <c r="E72" s="94">
        <v>592</v>
      </c>
      <c r="F72" s="95"/>
      <c r="G72" s="95"/>
      <c r="H72" s="229">
        <v>12.175</v>
      </c>
      <c r="I72" s="229">
        <v>13.304</v>
      </c>
      <c r="J72" s="229"/>
      <c r="K72" s="96"/>
    </row>
    <row r="73" spans="1:11" s="97" customFormat="1" ht="11.25" customHeight="1">
      <c r="A73" s="99" t="s">
        <v>56</v>
      </c>
      <c r="B73" s="93"/>
      <c r="C73" s="94">
        <v>360</v>
      </c>
      <c r="D73" s="94">
        <v>360</v>
      </c>
      <c r="E73" s="94">
        <v>375</v>
      </c>
      <c r="F73" s="95"/>
      <c r="G73" s="95"/>
      <c r="H73" s="229">
        <v>16.923</v>
      </c>
      <c r="I73" s="229">
        <v>17.08</v>
      </c>
      <c r="J73" s="229"/>
      <c r="K73" s="96"/>
    </row>
    <row r="74" spans="1:11" s="97" customFormat="1" ht="11.25" customHeight="1">
      <c r="A74" s="99" t="s">
        <v>57</v>
      </c>
      <c r="B74" s="93"/>
      <c r="C74" s="94"/>
      <c r="D74" s="94">
        <v>1</v>
      </c>
      <c r="E74" s="94"/>
      <c r="F74" s="95"/>
      <c r="G74" s="95"/>
      <c r="H74" s="229">
        <v>0.025</v>
      </c>
      <c r="I74" s="229"/>
      <c r="J74" s="229"/>
      <c r="K74" s="96"/>
    </row>
    <row r="75" spans="1:11" s="97" customFormat="1" ht="11.25" customHeight="1">
      <c r="A75" s="99" t="s">
        <v>58</v>
      </c>
      <c r="B75" s="93"/>
      <c r="C75" s="94">
        <v>1504</v>
      </c>
      <c r="D75" s="94">
        <v>1577</v>
      </c>
      <c r="E75" s="94">
        <v>1350</v>
      </c>
      <c r="F75" s="95"/>
      <c r="G75" s="95"/>
      <c r="H75" s="229">
        <v>29.497</v>
      </c>
      <c r="I75" s="229">
        <v>25.881</v>
      </c>
      <c r="J75" s="22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/>
      <c r="I76" s="229"/>
      <c r="J76" s="229"/>
      <c r="K76" s="96"/>
    </row>
    <row r="77" spans="1:11" s="97" customFormat="1" ht="11.25" customHeight="1">
      <c r="A77" s="99" t="s">
        <v>60</v>
      </c>
      <c r="B77" s="93"/>
      <c r="C77" s="94">
        <v>34</v>
      </c>
      <c r="D77" s="94">
        <v>36</v>
      </c>
      <c r="E77" s="94">
        <v>36</v>
      </c>
      <c r="F77" s="95"/>
      <c r="G77" s="95"/>
      <c r="H77" s="229">
        <v>0.398</v>
      </c>
      <c r="I77" s="229">
        <v>0.418</v>
      </c>
      <c r="J77" s="229"/>
      <c r="K77" s="96"/>
    </row>
    <row r="78" spans="1:11" s="97" customFormat="1" ht="11.25" customHeight="1">
      <c r="A78" s="99" t="s">
        <v>61</v>
      </c>
      <c r="B78" s="93"/>
      <c r="C78" s="94"/>
      <c r="D78" s="94">
        <v>10</v>
      </c>
      <c r="E78" s="94"/>
      <c r="F78" s="95"/>
      <c r="G78" s="95"/>
      <c r="H78" s="229"/>
      <c r="I78" s="229"/>
      <c r="J78" s="229"/>
      <c r="K78" s="96"/>
    </row>
    <row r="79" spans="1:11" s="97" customFormat="1" ht="11.25" customHeight="1">
      <c r="A79" s="99" t="s">
        <v>62</v>
      </c>
      <c r="B79" s="93"/>
      <c r="C79" s="94">
        <v>201</v>
      </c>
      <c r="D79" s="94">
        <v>180</v>
      </c>
      <c r="E79" s="94">
        <v>140</v>
      </c>
      <c r="F79" s="95"/>
      <c r="G79" s="95"/>
      <c r="H79" s="229">
        <v>5.085</v>
      </c>
      <c r="I79" s="229">
        <v>2.52</v>
      </c>
      <c r="J79" s="229"/>
      <c r="K79" s="96"/>
    </row>
    <row r="80" spans="1:11" s="106" customFormat="1" ht="11.25" customHeight="1">
      <c r="A80" s="107" t="s">
        <v>63</v>
      </c>
      <c r="B80" s="101"/>
      <c r="C80" s="102">
        <v>2660</v>
      </c>
      <c r="D80" s="102">
        <v>2712</v>
      </c>
      <c r="E80" s="102">
        <v>2493</v>
      </c>
      <c r="F80" s="103">
        <v>91.92477876106194</v>
      </c>
      <c r="G80" s="104"/>
      <c r="H80" s="230">
        <v>64.103</v>
      </c>
      <c r="I80" s="231">
        <v>59.203</v>
      </c>
      <c r="J80" s="23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>
        <v>0.205</v>
      </c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>
        <v>0.205</v>
      </c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33528</v>
      </c>
      <c r="D87" s="117">
        <v>31504</v>
      </c>
      <c r="E87" s="117">
        <v>32384</v>
      </c>
      <c r="F87" s="118">
        <f>IF(D87&gt;0,100*E87/D87,0)</f>
        <v>102.79329608938548</v>
      </c>
      <c r="G87" s="104"/>
      <c r="H87" s="234">
        <v>543.0889999999999</v>
      </c>
      <c r="I87" s="235">
        <v>531.889</v>
      </c>
      <c r="J87" s="23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99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328</v>
      </c>
      <c r="D7" s="85" t="s">
        <v>6</v>
      </c>
      <c r="E7" s="85">
        <v>5</v>
      </c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27</v>
      </c>
      <c r="D9" s="94">
        <v>26</v>
      </c>
      <c r="E9" s="94">
        <v>27</v>
      </c>
      <c r="F9" s="95"/>
      <c r="G9" s="95"/>
      <c r="H9" s="229">
        <v>1.836</v>
      </c>
      <c r="I9" s="229">
        <v>1.775</v>
      </c>
      <c r="J9" s="229">
        <v>1.836</v>
      </c>
      <c r="K9" s="96"/>
    </row>
    <row r="10" spans="1:11" s="97" customFormat="1" ht="11.25" customHeight="1">
      <c r="A10" s="99" t="s">
        <v>8</v>
      </c>
      <c r="B10" s="93"/>
      <c r="C10" s="94">
        <v>21</v>
      </c>
      <c r="D10" s="94">
        <v>13</v>
      </c>
      <c r="E10" s="94">
        <v>21</v>
      </c>
      <c r="F10" s="95"/>
      <c r="G10" s="95"/>
      <c r="H10" s="229">
        <v>1.441</v>
      </c>
      <c r="I10" s="229">
        <v>0.877</v>
      </c>
      <c r="J10" s="229">
        <v>1.44</v>
      </c>
      <c r="K10" s="96"/>
    </row>
    <row r="11" spans="1:11" s="97" customFormat="1" ht="11.25" customHeight="1">
      <c r="A11" s="92" t="s">
        <v>9</v>
      </c>
      <c r="B11" s="93"/>
      <c r="C11" s="94">
        <v>21</v>
      </c>
      <c r="D11" s="94">
        <v>22</v>
      </c>
      <c r="E11" s="94">
        <v>21</v>
      </c>
      <c r="F11" s="95"/>
      <c r="G11" s="95"/>
      <c r="H11" s="229">
        <v>1.05</v>
      </c>
      <c r="I11" s="229">
        <v>1.481</v>
      </c>
      <c r="J11" s="229">
        <v>1.3</v>
      </c>
      <c r="K11" s="96"/>
    </row>
    <row r="12" spans="1:11" s="97" customFormat="1" ht="11.25" customHeight="1">
      <c r="A12" s="99" t="s">
        <v>10</v>
      </c>
      <c r="B12" s="93"/>
      <c r="C12" s="94">
        <v>24</v>
      </c>
      <c r="D12" s="94">
        <v>23</v>
      </c>
      <c r="E12" s="94">
        <v>24</v>
      </c>
      <c r="F12" s="95"/>
      <c r="G12" s="95"/>
      <c r="H12" s="229">
        <v>1.566</v>
      </c>
      <c r="I12" s="229">
        <v>1.524</v>
      </c>
      <c r="J12" s="229">
        <v>1.566</v>
      </c>
      <c r="K12" s="96"/>
    </row>
    <row r="13" spans="1:11" s="106" customFormat="1" ht="11.25" customHeight="1">
      <c r="A13" s="100" t="s">
        <v>11</v>
      </c>
      <c r="B13" s="101"/>
      <c r="C13" s="102">
        <v>93</v>
      </c>
      <c r="D13" s="102">
        <v>84</v>
      </c>
      <c r="E13" s="102">
        <v>93</v>
      </c>
      <c r="F13" s="103">
        <v>110.71428571428571</v>
      </c>
      <c r="G13" s="104"/>
      <c r="H13" s="230">
        <v>5.893</v>
      </c>
      <c r="I13" s="231">
        <v>5.657</v>
      </c>
      <c r="J13" s="231">
        <v>6.1419999999999995</v>
      </c>
      <c r="K13" s="105">
        <v>108.57344882446525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>
        <v>76</v>
      </c>
      <c r="D15" s="102">
        <v>71</v>
      </c>
      <c r="E15" s="102">
        <v>71</v>
      </c>
      <c r="F15" s="103">
        <v>100</v>
      </c>
      <c r="G15" s="104"/>
      <c r="H15" s="230">
        <v>1.76</v>
      </c>
      <c r="I15" s="231">
        <v>1.645</v>
      </c>
      <c r="J15" s="231">
        <v>1.645</v>
      </c>
      <c r="K15" s="105">
        <v>100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>
        <v>2</v>
      </c>
      <c r="D17" s="102">
        <v>2</v>
      </c>
      <c r="E17" s="102"/>
      <c r="F17" s="103"/>
      <c r="G17" s="104"/>
      <c r="H17" s="230">
        <v>0.016</v>
      </c>
      <c r="I17" s="231">
        <v>0.016</v>
      </c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3</v>
      </c>
      <c r="D19" s="94">
        <v>3</v>
      </c>
      <c r="E19" s="94">
        <v>3</v>
      </c>
      <c r="F19" s="95"/>
      <c r="G19" s="95"/>
      <c r="H19" s="229">
        <v>0.091</v>
      </c>
      <c r="I19" s="229">
        <v>0.099</v>
      </c>
      <c r="J19" s="229">
        <v>0.105</v>
      </c>
      <c r="K19" s="96"/>
    </row>
    <row r="20" spans="1:11" s="97" customFormat="1" ht="11.25" customHeight="1">
      <c r="A20" s="99" t="s">
        <v>15</v>
      </c>
      <c r="B20" s="93"/>
      <c r="C20" s="94">
        <v>6</v>
      </c>
      <c r="D20" s="94">
        <v>7</v>
      </c>
      <c r="E20" s="94">
        <v>6</v>
      </c>
      <c r="F20" s="95"/>
      <c r="G20" s="95"/>
      <c r="H20" s="229">
        <v>0.095</v>
      </c>
      <c r="I20" s="229">
        <v>0.116</v>
      </c>
      <c r="J20" s="229">
        <v>0.116</v>
      </c>
      <c r="K20" s="96"/>
    </row>
    <row r="21" spans="1:11" s="97" customFormat="1" ht="11.25" customHeight="1">
      <c r="A21" s="99" t="s">
        <v>16</v>
      </c>
      <c r="B21" s="93"/>
      <c r="C21" s="94">
        <v>34</v>
      </c>
      <c r="D21" s="94">
        <v>34</v>
      </c>
      <c r="E21" s="94">
        <v>34</v>
      </c>
      <c r="F21" s="95"/>
      <c r="G21" s="95"/>
      <c r="H21" s="229">
        <v>0.606</v>
      </c>
      <c r="I21" s="229">
        <v>0.646</v>
      </c>
      <c r="J21" s="229">
        <v>0.646</v>
      </c>
      <c r="K21" s="96"/>
    </row>
    <row r="22" spans="1:11" s="106" customFormat="1" ht="11.25" customHeight="1">
      <c r="A22" s="100" t="s">
        <v>17</v>
      </c>
      <c r="B22" s="101"/>
      <c r="C22" s="102">
        <v>43</v>
      </c>
      <c r="D22" s="102">
        <v>44</v>
      </c>
      <c r="E22" s="102">
        <v>43</v>
      </c>
      <c r="F22" s="103">
        <v>97.72727272727273</v>
      </c>
      <c r="G22" s="104"/>
      <c r="H22" s="230">
        <v>0.792</v>
      </c>
      <c r="I22" s="231">
        <v>0.861</v>
      </c>
      <c r="J22" s="231">
        <v>0.867</v>
      </c>
      <c r="K22" s="105">
        <v>100.69686411149826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123</v>
      </c>
      <c r="D24" s="102">
        <v>135</v>
      </c>
      <c r="E24" s="102">
        <v>130</v>
      </c>
      <c r="F24" s="103">
        <v>96.29629629629629</v>
      </c>
      <c r="G24" s="104"/>
      <c r="H24" s="230">
        <v>8.836</v>
      </c>
      <c r="I24" s="231">
        <v>8.19</v>
      </c>
      <c r="J24" s="231">
        <v>7.592</v>
      </c>
      <c r="K24" s="105">
        <v>92.6984126984127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28</v>
      </c>
      <c r="D26" s="102">
        <v>38</v>
      </c>
      <c r="E26" s="102">
        <v>40</v>
      </c>
      <c r="F26" s="103">
        <v>105.26315789473684</v>
      </c>
      <c r="G26" s="104"/>
      <c r="H26" s="230">
        <v>1.33</v>
      </c>
      <c r="I26" s="231">
        <v>1.714</v>
      </c>
      <c r="J26" s="231">
        <v>1.6</v>
      </c>
      <c r="K26" s="105">
        <v>93.34889148191365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3</v>
      </c>
      <c r="D28" s="94">
        <v>2</v>
      </c>
      <c r="E28" s="94">
        <v>1</v>
      </c>
      <c r="F28" s="95"/>
      <c r="G28" s="95"/>
      <c r="H28" s="229">
        <v>0.137</v>
      </c>
      <c r="I28" s="229">
        <v>0.077</v>
      </c>
      <c r="J28" s="229">
        <v>0.035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>
        <v>50</v>
      </c>
      <c r="D30" s="94">
        <v>71</v>
      </c>
      <c r="E30" s="94">
        <v>41</v>
      </c>
      <c r="F30" s="95"/>
      <c r="G30" s="95"/>
      <c r="H30" s="229">
        <v>1</v>
      </c>
      <c r="I30" s="229">
        <v>3.514</v>
      </c>
      <c r="J30" s="229">
        <v>2.195</v>
      </c>
      <c r="K30" s="96"/>
    </row>
    <row r="31" spans="1:11" s="106" customFormat="1" ht="11.25" customHeight="1">
      <c r="A31" s="107" t="s">
        <v>23</v>
      </c>
      <c r="B31" s="101"/>
      <c r="C31" s="102">
        <v>53</v>
      </c>
      <c r="D31" s="102">
        <v>73</v>
      </c>
      <c r="E31" s="102">
        <v>42</v>
      </c>
      <c r="F31" s="103">
        <v>57.534246575342465</v>
      </c>
      <c r="G31" s="104"/>
      <c r="H31" s="230">
        <v>1.137</v>
      </c>
      <c r="I31" s="231">
        <v>3.5909999999999997</v>
      </c>
      <c r="J31" s="231">
        <v>2.23</v>
      </c>
      <c r="K31" s="105">
        <v>62.09969367864105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85</v>
      </c>
      <c r="D33" s="94">
        <v>108</v>
      </c>
      <c r="E33" s="94">
        <v>80</v>
      </c>
      <c r="F33" s="95"/>
      <c r="G33" s="95"/>
      <c r="H33" s="229">
        <v>3.771</v>
      </c>
      <c r="I33" s="229">
        <v>4.875</v>
      </c>
      <c r="J33" s="229">
        <v>3.21</v>
      </c>
      <c r="K33" s="96"/>
    </row>
    <row r="34" spans="1:11" s="97" customFormat="1" ht="11.25" customHeight="1">
      <c r="A34" s="99" t="s">
        <v>25</v>
      </c>
      <c r="B34" s="93"/>
      <c r="C34" s="94">
        <v>33</v>
      </c>
      <c r="D34" s="94">
        <v>32</v>
      </c>
      <c r="E34" s="94">
        <v>30</v>
      </c>
      <c r="F34" s="95"/>
      <c r="G34" s="95"/>
      <c r="H34" s="229">
        <v>0.936</v>
      </c>
      <c r="I34" s="229">
        <v>0.891</v>
      </c>
      <c r="J34" s="229">
        <v>0.891</v>
      </c>
      <c r="K34" s="96"/>
    </row>
    <row r="35" spans="1:11" s="97" customFormat="1" ht="11.25" customHeight="1">
      <c r="A35" s="99" t="s">
        <v>26</v>
      </c>
      <c r="B35" s="93"/>
      <c r="C35" s="94">
        <v>26</v>
      </c>
      <c r="D35" s="94">
        <v>31</v>
      </c>
      <c r="E35" s="94">
        <v>20</v>
      </c>
      <c r="F35" s="95"/>
      <c r="G35" s="95"/>
      <c r="H35" s="229">
        <v>0.655</v>
      </c>
      <c r="I35" s="229">
        <v>0.726</v>
      </c>
      <c r="J35" s="229">
        <v>0.38</v>
      </c>
      <c r="K35" s="96"/>
    </row>
    <row r="36" spans="1:11" s="97" customFormat="1" ht="11.25" customHeight="1">
      <c r="A36" s="99" t="s">
        <v>27</v>
      </c>
      <c r="B36" s="93"/>
      <c r="C36" s="94">
        <v>120</v>
      </c>
      <c r="D36" s="94">
        <v>100</v>
      </c>
      <c r="E36" s="94">
        <v>100</v>
      </c>
      <c r="F36" s="95"/>
      <c r="G36" s="95"/>
      <c r="H36" s="229">
        <v>2.802</v>
      </c>
      <c r="I36" s="229">
        <v>2.4</v>
      </c>
      <c r="J36" s="229">
        <v>2.4</v>
      </c>
      <c r="K36" s="96"/>
    </row>
    <row r="37" spans="1:11" s="106" customFormat="1" ht="11.25" customHeight="1">
      <c r="A37" s="100" t="s">
        <v>28</v>
      </c>
      <c r="B37" s="101"/>
      <c r="C37" s="102">
        <v>264</v>
      </c>
      <c r="D37" s="102">
        <v>271</v>
      </c>
      <c r="E37" s="102">
        <v>230</v>
      </c>
      <c r="F37" s="103">
        <v>84.87084870848709</v>
      </c>
      <c r="G37" s="104"/>
      <c r="H37" s="230">
        <v>8.164</v>
      </c>
      <c r="I37" s="231">
        <v>8.892</v>
      </c>
      <c r="J37" s="231">
        <v>6.881</v>
      </c>
      <c r="K37" s="105">
        <v>77.38416554206029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154</v>
      </c>
      <c r="D39" s="102">
        <v>232</v>
      </c>
      <c r="E39" s="102">
        <v>230</v>
      </c>
      <c r="F39" s="103">
        <v>99.13793103448276</v>
      </c>
      <c r="G39" s="104"/>
      <c r="H39" s="230">
        <v>4.192</v>
      </c>
      <c r="I39" s="231">
        <v>6.294</v>
      </c>
      <c r="J39" s="231">
        <v>5.7</v>
      </c>
      <c r="K39" s="105">
        <v>90.5624404194471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>
        <v>1</v>
      </c>
      <c r="D42" s="94"/>
      <c r="E42" s="94"/>
      <c r="F42" s="95"/>
      <c r="G42" s="95"/>
      <c r="H42" s="229">
        <v>0.03</v>
      </c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>
        <v>3</v>
      </c>
      <c r="D43" s="94">
        <v>4</v>
      </c>
      <c r="E43" s="94">
        <v>4</v>
      </c>
      <c r="F43" s="95"/>
      <c r="G43" s="95"/>
      <c r="H43" s="229">
        <v>0.105</v>
      </c>
      <c r="I43" s="229">
        <v>0.16</v>
      </c>
      <c r="J43" s="229">
        <v>0.168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>
        <v>2</v>
      </c>
      <c r="D45" s="94"/>
      <c r="E45" s="94"/>
      <c r="F45" s="95"/>
      <c r="G45" s="95"/>
      <c r="H45" s="229">
        <v>0.046</v>
      </c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>
        <v>11</v>
      </c>
      <c r="D46" s="94">
        <v>6</v>
      </c>
      <c r="E46" s="94">
        <v>3</v>
      </c>
      <c r="F46" s="95"/>
      <c r="G46" s="95"/>
      <c r="H46" s="229">
        <v>0.275</v>
      </c>
      <c r="I46" s="229">
        <v>0.15</v>
      </c>
      <c r="J46" s="229">
        <v>0.048</v>
      </c>
      <c r="K46" s="96"/>
    </row>
    <row r="47" spans="1:11" s="97" customFormat="1" ht="11.25" customHeight="1">
      <c r="A47" s="99" t="s">
        <v>36</v>
      </c>
      <c r="B47" s="93"/>
      <c r="C47" s="94">
        <v>10</v>
      </c>
      <c r="D47" s="94">
        <v>9</v>
      </c>
      <c r="E47" s="94">
        <v>8</v>
      </c>
      <c r="F47" s="95"/>
      <c r="G47" s="95"/>
      <c r="H47" s="229">
        <v>0.35</v>
      </c>
      <c r="I47" s="229">
        <v>0.36</v>
      </c>
      <c r="J47" s="229">
        <v>0.32</v>
      </c>
      <c r="K47" s="96"/>
    </row>
    <row r="48" spans="1:11" s="97" customFormat="1" ht="11.25" customHeight="1">
      <c r="A48" s="99" t="s">
        <v>37</v>
      </c>
      <c r="B48" s="93"/>
      <c r="C48" s="94">
        <v>14</v>
      </c>
      <c r="D48" s="94">
        <v>1</v>
      </c>
      <c r="E48" s="94">
        <v>1</v>
      </c>
      <c r="F48" s="95"/>
      <c r="G48" s="95"/>
      <c r="H48" s="229">
        <v>0.322</v>
      </c>
      <c r="I48" s="229">
        <v>0.023</v>
      </c>
      <c r="J48" s="229"/>
      <c r="K48" s="96"/>
    </row>
    <row r="49" spans="1:11" s="97" customFormat="1" ht="11.25" customHeight="1">
      <c r="A49" s="99" t="s">
        <v>38</v>
      </c>
      <c r="B49" s="93"/>
      <c r="C49" s="94">
        <v>11</v>
      </c>
      <c r="D49" s="94"/>
      <c r="E49" s="94"/>
      <c r="F49" s="95"/>
      <c r="G49" s="95"/>
      <c r="H49" s="229">
        <v>0.275</v>
      </c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>
        <v>52</v>
      </c>
      <c r="D50" s="102">
        <v>20</v>
      </c>
      <c r="E50" s="102">
        <v>16</v>
      </c>
      <c r="F50" s="103">
        <v>80</v>
      </c>
      <c r="G50" s="104"/>
      <c r="H50" s="230">
        <v>1.403</v>
      </c>
      <c r="I50" s="231">
        <v>0.693</v>
      </c>
      <c r="J50" s="231">
        <v>0.536</v>
      </c>
      <c r="K50" s="105">
        <v>77.34487734487735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18</v>
      </c>
      <c r="D52" s="102">
        <v>13</v>
      </c>
      <c r="E52" s="102">
        <v>13</v>
      </c>
      <c r="F52" s="103">
        <v>100</v>
      </c>
      <c r="G52" s="104"/>
      <c r="H52" s="230">
        <v>0.558</v>
      </c>
      <c r="I52" s="231">
        <v>0.398</v>
      </c>
      <c r="J52" s="231">
        <v>0.398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>
        <v>92</v>
      </c>
      <c r="E54" s="94"/>
      <c r="F54" s="95"/>
      <c r="G54" s="95"/>
      <c r="H54" s="229"/>
      <c r="I54" s="229">
        <v>2.76</v>
      </c>
      <c r="J54" s="229"/>
      <c r="K54" s="96"/>
    </row>
    <row r="55" spans="1:11" s="97" customFormat="1" ht="11.25" customHeight="1">
      <c r="A55" s="99" t="s">
        <v>42</v>
      </c>
      <c r="B55" s="93"/>
      <c r="C55" s="94">
        <v>17</v>
      </c>
      <c r="D55" s="94">
        <v>17</v>
      </c>
      <c r="E55" s="94">
        <v>26</v>
      </c>
      <c r="F55" s="95"/>
      <c r="G55" s="95"/>
      <c r="H55" s="229">
        <v>0.485</v>
      </c>
      <c r="I55" s="229">
        <v>0.485</v>
      </c>
      <c r="J55" s="229">
        <v>0.741</v>
      </c>
      <c r="K55" s="96"/>
    </row>
    <row r="56" spans="1:11" s="97" customFormat="1" ht="11.25" customHeight="1">
      <c r="A56" s="99" t="s">
        <v>43</v>
      </c>
      <c r="B56" s="93"/>
      <c r="C56" s="94">
        <v>9</v>
      </c>
      <c r="D56" s="94">
        <v>9</v>
      </c>
      <c r="E56" s="94">
        <v>6</v>
      </c>
      <c r="F56" s="95"/>
      <c r="G56" s="95"/>
      <c r="H56" s="229">
        <v>0.176</v>
      </c>
      <c r="I56" s="229">
        <v>0.18</v>
      </c>
      <c r="J56" s="229">
        <v>0.23</v>
      </c>
      <c r="K56" s="96"/>
    </row>
    <row r="57" spans="1:11" s="97" customFormat="1" ht="11.25" customHeight="1">
      <c r="A57" s="99" t="s">
        <v>44</v>
      </c>
      <c r="B57" s="93"/>
      <c r="C57" s="94">
        <v>4</v>
      </c>
      <c r="D57" s="94">
        <v>2</v>
      </c>
      <c r="E57" s="94">
        <v>4</v>
      </c>
      <c r="F57" s="95"/>
      <c r="G57" s="95"/>
      <c r="H57" s="229">
        <v>0.094</v>
      </c>
      <c r="I57" s="229">
        <v>0.014</v>
      </c>
      <c r="J57" s="229">
        <v>0.028</v>
      </c>
      <c r="K57" s="96"/>
    </row>
    <row r="58" spans="1:11" s="97" customFormat="1" ht="11.25" customHeight="1">
      <c r="A58" s="99" t="s">
        <v>45</v>
      </c>
      <c r="B58" s="93"/>
      <c r="C58" s="94">
        <v>12</v>
      </c>
      <c r="D58" s="94">
        <v>12</v>
      </c>
      <c r="E58" s="94">
        <v>10</v>
      </c>
      <c r="F58" s="95"/>
      <c r="G58" s="95"/>
      <c r="H58" s="229">
        <v>0.33</v>
      </c>
      <c r="I58" s="229">
        <v>0.33</v>
      </c>
      <c r="J58" s="229">
        <v>0.303</v>
      </c>
      <c r="K58" s="96"/>
    </row>
    <row r="59" spans="1:11" s="106" customFormat="1" ht="11.25" customHeight="1">
      <c r="A59" s="100" t="s">
        <v>46</v>
      </c>
      <c r="B59" s="101"/>
      <c r="C59" s="102">
        <v>42</v>
      </c>
      <c r="D59" s="102">
        <v>132</v>
      </c>
      <c r="E59" s="102">
        <v>46</v>
      </c>
      <c r="F59" s="103">
        <v>34.84848484848485</v>
      </c>
      <c r="G59" s="104"/>
      <c r="H59" s="230">
        <v>1.085</v>
      </c>
      <c r="I59" s="231">
        <v>3.7689999999999997</v>
      </c>
      <c r="J59" s="231">
        <v>1.302</v>
      </c>
      <c r="K59" s="105">
        <v>34.544972141151504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75</v>
      </c>
      <c r="D61" s="94">
        <v>77</v>
      </c>
      <c r="E61" s="94">
        <v>75</v>
      </c>
      <c r="F61" s="95"/>
      <c r="G61" s="95"/>
      <c r="H61" s="229">
        <v>4.065</v>
      </c>
      <c r="I61" s="229">
        <v>4.375</v>
      </c>
      <c r="J61" s="229">
        <v>4.225</v>
      </c>
      <c r="K61" s="96"/>
    </row>
    <row r="62" spans="1:11" s="97" customFormat="1" ht="11.25" customHeight="1">
      <c r="A62" s="99" t="s">
        <v>48</v>
      </c>
      <c r="B62" s="93"/>
      <c r="C62" s="94">
        <v>66</v>
      </c>
      <c r="D62" s="94">
        <v>66</v>
      </c>
      <c r="E62" s="94">
        <v>66</v>
      </c>
      <c r="F62" s="95"/>
      <c r="G62" s="95"/>
      <c r="H62" s="229">
        <v>1.856</v>
      </c>
      <c r="I62" s="229">
        <v>2.035</v>
      </c>
      <c r="J62" s="229">
        <v>2.164</v>
      </c>
      <c r="K62" s="96"/>
    </row>
    <row r="63" spans="1:11" s="97" customFormat="1" ht="11.25" customHeight="1">
      <c r="A63" s="99" t="s">
        <v>49</v>
      </c>
      <c r="B63" s="93"/>
      <c r="C63" s="94">
        <v>202</v>
      </c>
      <c r="D63" s="94">
        <v>202</v>
      </c>
      <c r="E63" s="94">
        <v>277</v>
      </c>
      <c r="F63" s="95"/>
      <c r="G63" s="95"/>
      <c r="H63" s="229">
        <v>8.878</v>
      </c>
      <c r="I63" s="229">
        <v>9.09</v>
      </c>
      <c r="J63" s="229">
        <v>12.465</v>
      </c>
      <c r="K63" s="96"/>
    </row>
    <row r="64" spans="1:11" s="106" customFormat="1" ht="11.25" customHeight="1">
      <c r="A64" s="100" t="s">
        <v>50</v>
      </c>
      <c r="B64" s="101"/>
      <c r="C64" s="102">
        <v>343</v>
      </c>
      <c r="D64" s="102">
        <v>345</v>
      </c>
      <c r="E64" s="102">
        <v>418</v>
      </c>
      <c r="F64" s="103">
        <v>121.15942028985508</v>
      </c>
      <c r="G64" s="104"/>
      <c r="H64" s="230">
        <v>14.799</v>
      </c>
      <c r="I64" s="231">
        <v>15.5</v>
      </c>
      <c r="J64" s="231">
        <v>18.854</v>
      </c>
      <c r="K64" s="105">
        <v>121.63870967741934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346</v>
      </c>
      <c r="D66" s="102">
        <v>352</v>
      </c>
      <c r="E66" s="102">
        <v>252</v>
      </c>
      <c r="F66" s="103">
        <v>71.5909090909091</v>
      </c>
      <c r="G66" s="104"/>
      <c r="H66" s="230">
        <v>16.911</v>
      </c>
      <c r="I66" s="231">
        <v>17.857</v>
      </c>
      <c r="J66" s="231">
        <v>17.857</v>
      </c>
      <c r="K66" s="105">
        <v>100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95</v>
      </c>
      <c r="D68" s="94">
        <v>154</v>
      </c>
      <c r="E68" s="94">
        <v>150</v>
      </c>
      <c r="F68" s="95"/>
      <c r="G68" s="95"/>
      <c r="H68" s="229">
        <v>4.826</v>
      </c>
      <c r="I68" s="229">
        <v>7.227</v>
      </c>
      <c r="J68" s="229">
        <v>6.8</v>
      </c>
      <c r="K68" s="96"/>
    </row>
    <row r="69" spans="1:11" s="97" customFormat="1" ht="11.25" customHeight="1">
      <c r="A69" s="99" t="s">
        <v>53</v>
      </c>
      <c r="B69" s="93"/>
      <c r="C69" s="94">
        <v>24</v>
      </c>
      <c r="D69" s="94">
        <v>20</v>
      </c>
      <c r="E69" s="94">
        <v>20</v>
      </c>
      <c r="F69" s="95"/>
      <c r="G69" s="95"/>
      <c r="H69" s="229">
        <v>0.926</v>
      </c>
      <c r="I69" s="229">
        <v>0.703</v>
      </c>
      <c r="J69" s="229">
        <v>0.3</v>
      </c>
      <c r="K69" s="96"/>
    </row>
    <row r="70" spans="1:11" s="106" customFormat="1" ht="11.25" customHeight="1">
      <c r="A70" s="100" t="s">
        <v>54</v>
      </c>
      <c r="B70" s="101"/>
      <c r="C70" s="102">
        <v>119</v>
      </c>
      <c r="D70" s="102">
        <v>174</v>
      </c>
      <c r="E70" s="102">
        <v>170</v>
      </c>
      <c r="F70" s="103">
        <v>97.70114942528735</v>
      </c>
      <c r="G70" s="104"/>
      <c r="H70" s="230">
        <v>5.752</v>
      </c>
      <c r="I70" s="231">
        <v>7.930000000000001</v>
      </c>
      <c r="J70" s="231">
        <v>7.1</v>
      </c>
      <c r="K70" s="105">
        <v>89.53341740226985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7860</v>
      </c>
      <c r="D72" s="94">
        <v>7439</v>
      </c>
      <c r="E72" s="94">
        <v>7851</v>
      </c>
      <c r="F72" s="95"/>
      <c r="G72" s="95"/>
      <c r="H72" s="229">
        <v>456.045</v>
      </c>
      <c r="I72" s="229">
        <v>459.286</v>
      </c>
      <c r="J72" s="229">
        <v>453.329</v>
      </c>
      <c r="K72" s="96"/>
    </row>
    <row r="73" spans="1:11" s="97" customFormat="1" ht="11.25" customHeight="1">
      <c r="A73" s="99" t="s">
        <v>56</v>
      </c>
      <c r="B73" s="93"/>
      <c r="C73" s="94">
        <v>215</v>
      </c>
      <c r="D73" s="94">
        <v>215</v>
      </c>
      <c r="E73" s="94">
        <v>225</v>
      </c>
      <c r="F73" s="95"/>
      <c r="G73" s="95"/>
      <c r="H73" s="229">
        <v>8.843</v>
      </c>
      <c r="I73" s="229">
        <v>8.843</v>
      </c>
      <c r="J73" s="229">
        <v>9.25</v>
      </c>
      <c r="K73" s="96"/>
    </row>
    <row r="74" spans="1:11" s="97" customFormat="1" ht="11.25" customHeight="1">
      <c r="A74" s="99" t="s">
        <v>57</v>
      </c>
      <c r="B74" s="93"/>
      <c r="C74" s="94">
        <v>38</v>
      </c>
      <c r="D74" s="94">
        <v>68</v>
      </c>
      <c r="E74" s="94">
        <v>107</v>
      </c>
      <c r="F74" s="95"/>
      <c r="G74" s="95"/>
      <c r="H74" s="229">
        <v>1.312</v>
      </c>
      <c r="I74" s="229">
        <v>2.364</v>
      </c>
      <c r="J74" s="229">
        <v>4.25</v>
      </c>
      <c r="K74" s="96"/>
    </row>
    <row r="75" spans="1:11" s="97" customFormat="1" ht="11.25" customHeight="1">
      <c r="A75" s="99" t="s">
        <v>58</v>
      </c>
      <c r="B75" s="93"/>
      <c r="C75" s="94">
        <v>439</v>
      </c>
      <c r="D75" s="94">
        <v>402</v>
      </c>
      <c r="E75" s="94">
        <v>402</v>
      </c>
      <c r="F75" s="95"/>
      <c r="G75" s="95"/>
      <c r="H75" s="229">
        <v>16.994</v>
      </c>
      <c r="I75" s="229">
        <v>15.826</v>
      </c>
      <c r="J75" s="229">
        <v>17.613</v>
      </c>
      <c r="K75" s="96"/>
    </row>
    <row r="76" spans="1:11" s="97" customFormat="1" ht="11.25" customHeight="1">
      <c r="A76" s="99" t="s">
        <v>59</v>
      </c>
      <c r="B76" s="93"/>
      <c r="C76" s="94">
        <v>20</v>
      </c>
      <c r="D76" s="94">
        <v>22</v>
      </c>
      <c r="E76" s="94">
        <v>24</v>
      </c>
      <c r="F76" s="95"/>
      <c r="G76" s="95"/>
      <c r="H76" s="229">
        <v>0.546</v>
      </c>
      <c r="I76" s="229">
        <v>0.594</v>
      </c>
      <c r="J76" s="229">
        <v>0.486</v>
      </c>
      <c r="K76" s="96"/>
    </row>
    <row r="77" spans="1:11" s="97" customFormat="1" ht="11.25" customHeight="1">
      <c r="A77" s="99" t="s">
        <v>60</v>
      </c>
      <c r="B77" s="93"/>
      <c r="C77" s="94">
        <v>32</v>
      </c>
      <c r="D77" s="94">
        <v>29</v>
      </c>
      <c r="E77" s="94">
        <v>29</v>
      </c>
      <c r="F77" s="95"/>
      <c r="G77" s="95"/>
      <c r="H77" s="229">
        <v>0.96</v>
      </c>
      <c r="I77" s="229">
        <v>0.87</v>
      </c>
      <c r="J77" s="229">
        <v>0.87</v>
      </c>
      <c r="K77" s="96"/>
    </row>
    <row r="78" spans="1:11" s="97" customFormat="1" ht="11.25" customHeight="1">
      <c r="A78" s="99" t="s">
        <v>61</v>
      </c>
      <c r="B78" s="93"/>
      <c r="C78" s="94">
        <v>179</v>
      </c>
      <c r="D78" s="94">
        <v>180</v>
      </c>
      <c r="E78" s="94">
        <v>180</v>
      </c>
      <c r="F78" s="95"/>
      <c r="G78" s="95"/>
      <c r="H78" s="229">
        <v>8.95</v>
      </c>
      <c r="I78" s="229">
        <v>9</v>
      </c>
      <c r="J78" s="229">
        <v>9</v>
      </c>
      <c r="K78" s="96"/>
    </row>
    <row r="79" spans="1:11" s="97" customFormat="1" ht="11.25" customHeight="1">
      <c r="A79" s="99" t="s">
        <v>62</v>
      </c>
      <c r="B79" s="93"/>
      <c r="C79" s="94">
        <v>26</v>
      </c>
      <c r="D79" s="94">
        <v>36</v>
      </c>
      <c r="E79" s="94">
        <v>50</v>
      </c>
      <c r="F79" s="95"/>
      <c r="G79" s="95"/>
      <c r="H79" s="229">
        <v>0.724</v>
      </c>
      <c r="I79" s="229">
        <v>1.242</v>
      </c>
      <c r="J79" s="229">
        <v>1.75</v>
      </c>
      <c r="K79" s="96"/>
    </row>
    <row r="80" spans="1:11" s="106" customFormat="1" ht="11.25" customHeight="1">
      <c r="A80" s="107" t="s">
        <v>63</v>
      </c>
      <c r="B80" s="101"/>
      <c r="C80" s="102">
        <v>8809</v>
      </c>
      <c r="D80" s="102">
        <v>8391</v>
      </c>
      <c r="E80" s="102">
        <v>8868</v>
      </c>
      <c r="F80" s="103">
        <v>105.68466213800501</v>
      </c>
      <c r="G80" s="104"/>
      <c r="H80" s="230">
        <v>494.374</v>
      </c>
      <c r="I80" s="231">
        <v>498.02500000000003</v>
      </c>
      <c r="J80" s="231">
        <v>496.548</v>
      </c>
      <c r="K80" s="105">
        <v>99.70342854274384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230</v>
      </c>
      <c r="D82" s="94">
        <v>203</v>
      </c>
      <c r="E82" s="94">
        <v>203</v>
      </c>
      <c r="F82" s="95"/>
      <c r="G82" s="95"/>
      <c r="H82" s="229">
        <v>11.148</v>
      </c>
      <c r="I82" s="229">
        <v>9.152</v>
      </c>
      <c r="J82" s="229">
        <v>9.15</v>
      </c>
      <c r="K82" s="96"/>
    </row>
    <row r="83" spans="1:11" s="97" customFormat="1" ht="11.25" customHeight="1">
      <c r="A83" s="99" t="s">
        <v>65</v>
      </c>
      <c r="B83" s="93"/>
      <c r="C83" s="94">
        <v>317</v>
      </c>
      <c r="D83" s="94">
        <v>271</v>
      </c>
      <c r="E83" s="94">
        <v>270</v>
      </c>
      <c r="F83" s="95"/>
      <c r="G83" s="95"/>
      <c r="H83" s="229">
        <v>18.165</v>
      </c>
      <c r="I83" s="229">
        <v>15.343</v>
      </c>
      <c r="J83" s="229">
        <v>15.3</v>
      </c>
      <c r="K83" s="96"/>
    </row>
    <row r="84" spans="1:11" s="106" customFormat="1" ht="11.25" customHeight="1">
      <c r="A84" s="100" t="s">
        <v>66</v>
      </c>
      <c r="B84" s="101"/>
      <c r="C84" s="102">
        <v>547</v>
      </c>
      <c r="D84" s="102">
        <v>474</v>
      </c>
      <c r="E84" s="102">
        <v>473</v>
      </c>
      <c r="F84" s="103">
        <v>99.78902953586498</v>
      </c>
      <c r="G84" s="104"/>
      <c r="H84" s="230">
        <v>29.313</v>
      </c>
      <c r="I84" s="231">
        <v>24.494999999999997</v>
      </c>
      <c r="J84" s="231">
        <v>24.450000000000003</v>
      </c>
      <c r="K84" s="105">
        <v>99.81628903857933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11112</v>
      </c>
      <c r="D87" s="117">
        <v>10851</v>
      </c>
      <c r="E87" s="117">
        <v>11135</v>
      </c>
      <c r="F87" s="118">
        <f>IF(D87&gt;0,100*E87/D87,0)</f>
        <v>102.61727029766841</v>
      </c>
      <c r="G87" s="104"/>
      <c r="H87" s="234">
        <v>596.315</v>
      </c>
      <c r="I87" s="235">
        <v>605.527</v>
      </c>
      <c r="J87" s="235">
        <v>599.702</v>
      </c>
      <c r="K87" s="118">
        <f>IF(I87&gt;0,100*J87/I87,0)</f>
        <v>99.03802803178057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SheetLayoutView="100" zoomScalePageLayoutView="0" workbookViewId="0" topLeftCell="A1">
      <selection activeCell="A49" sqref="A4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100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2019</v>
      </c>
      <c r="D6" s="80">
        <f>E6-1</f>
        <v>2020</v>
      </c>
      <c r="E6" s="80">
        <v>2021</v>
      </c>
      <c r="F6" s="81">
        <f>E6</f>
        <v>2021</v>
      </c>
      <c r="G6" s="82"/>
      <c r="H6" s="79">
        <f>J6-2</f>
        <v>2019</v>
      </c>
      <c r="I6" s="80">
        <f>J6-1</f>
        <v>2020</v>
      </c>
      <c r="J6" s="80">
        <v>2021</v>
      </c>
      <c r="K6" s="81">
        <f>J6</f>
        <v>2021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9</v>
      </c>
      <c r="F7" s="86" t="str">
        <f>CONCATENATE(D6,"=100")</f>
        <v>2020=100</v>
      </c>
      <c r="G7" s="87"/>
      <c r="H7" s="84" t="s">
        <v>6</v>
      </c>
      <c r="I7" s="85" t="s">
        <v>6</v>
      </c>
      <c r="J7" s="85">
        <v>10</v>
      </c>
      <c r="K7" s="86" t="str">
        <f>CONCATENATE(I6,"=100")</f>
        <v>2020=100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2442</v>
      </c>
      <c r="D9" s="94">
        <v>2558</v>
      </c>
      <c r="E9" s="94">
        <v>2558</v>
      </c>
      <c r="F9" s="95"/>
      <c r="G9" s="95"/>
      <c r="H9" s="229">
        <v>32.304</v>
      </c>
      <c r="I9" s="229">
        <v>32.8</v>
      </c>
      <c r="J9" s="229">
        <v>32.8</v>
      </c>
      <c r="K9" s="96"/>
    </row>
    <row r="10" spans="1:11" s="97" customFormat="1" ht="11.25" customHeight="1">
      <c r="A10" s="99" t="s">
        <v>8</v>
      </c>
      <c r="B10" s="93"/>
      <c r="C10" s="94">
        <v>1569</v>
      </c>
      <c r="D10" s="94">
        <v>1800</v>
      </c>
      <c r="E10" s="94">
        <v>1800</v>
      </c>
      <c r="F10" s="95"/>
      <c r="G10" s="95"/>
      <c r="H10" s="229">
        <v>13.745</v>
      </c>
      <c r="I10" s="229">
        <v>28.7</v>
      </c>
      <c r="J10" s="229">
        <v>28.7</v>
      </c>
      <c r="K10" s="96"/>
    </row>
    <row r="11" spans="1:11" s="97" customFormat="1" ht="11.25" customHeight="1">
      <c r="A11" s="92" t="s">
        <v>9</v>
      </c>
      <c r="B11" s="93"/>
      <c r="C11" s="94">
        <v>1113</v>
      </c>
      <c r="D11" s="94">
        <v>250</v>
      </c>
      <c r="E11" s="94">
        <v>250</v>
      </c>
      <c r="F11" s="95"/>
      <c r="G11" s="95"/>
      <c r="H11" s="229">
        <v>11.408</v>
      </c>
      <c r="I11" s="229">
        <v>8.31</v>
      </c>
      <c r="J11" s="229">
        <v>8.31</v>
      </c>
      <c r="K11" s="96"/>
    </row>
    <row r="12" spans="1:11" s="97" customFormat="1" ht="11.25" customHeight="1">
      <c r="A12" s="99" t="s">
        <v>10</v>
      </c>
      <c r="B12" s="93"/>
      <c r="C12" s="94">
        <v>367</v>
      </c>
      <c r="D12" s="94">
        <v>300</v>
      </c>
      <c r="E12" s="94">
        <v>300</v>
      </c>
      <c r="F12" s="95"/>
      <c r="G12" s="95"/>
      <c r="H12" s="229">
        <v>2.886</v>
      </c>
      <c r="I12" s="229">
        <v>2.69</v>
      </c>
      <c r="J12" s="229">
        <v>2.69</v>
      </c>
      <c r="K12" s="96"/>
    </row>
    <row r="13" spans="1:11" s="106" customFormat="1" ht="11.25" customHeight="1">
      <c r="A13" s="100" t="s">
        <v>11</v>
      </c>
      <c r="B13" s="101"/>
      <c r="C13" s="102">
        <v>5491</v>
      </c>
      <c r="D13" s="102">
        <v>4908</v>
      </c>
      <c r="E13" s="102">
        <v>4908</v>
      </c>
      <c r="F13" s="103">
        <v>100</v>
      </c>
      <c r="G13" s="104"/>
      <c r="H13" s="230">
        <v>60.343</v>
      </c>
      <c r="I13" s="231">
        <v>72.5</v>
      </c>
      <c r="J13" s="231">
        <v>72.5</v>
      </c>
      <c r="K13" s="105">
        <v>100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>
        <v>2</v>
      </c>
      <c r="D15" s="102">
        <v>2</v>
      </c>
      <c r="E15" s="102">
        <v>2</v>
      </c>
      <c r="F15" s="103">
        <v>100</v>
      </c>
      <c r="G15" s="104"/>
      <c r="H15" s="230"/>
      <c r="I15" s="231">
        <v>0.03</v>
      </c>
      <c r="J15" s="231">
        <v>0.03</v>
      </c>
      <c r="K15" s="105">
        <v>100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7</v>
      </c>
      <c r="D24" s="102">
        <v>7</v>
      </c>
      <c r="E24" s="102">
        <v>10</v>
      </c>
      <c r="F24" s="103">
        <v>142.85714285714286</v>
      </c>
      <c r="G24" s="104"/>
      <c r="H24" s="230">
        <v>0.09</v>
      </c>
      <c r="I24" s="231">
        <v>0.09</v>
      </c>
      <c r="J24" s="231">
        <v>0.2</v>
      </c>
      <c r="K24" s="105">
        <v>222.22222222222223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3</v>
      </c>
      <c r="D26" s="102">
        <v>3</v>
      </c>
      <c r="E26" s="102">
        <v>3</v>
      </c>
      <c r="F26" s="103">
        <v>100</v>
      </c>
      <c r="G26" s="104"/>
      <c r="H26" s="230"/>
      <c r="I26" s="231">
        <v>0.1</v>
      </c>
      <c r="J26" s="231">
        <v>0.1</v>
      </c>
      <c r="K26" s="105">
        <v>100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>
        <v>1</v>
      </c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>
        <v>7</v>
      </c>
      <c r="D29" s="94">
        <v>3</v>
      </c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>
        <v>1</v>
      </c>
      <c r="D30" s="94">
        <v>1</v>
      </c>
      <c r="E30" s="94">
        <v>3</v>
      </c>
      <c r="F30" s="95"/>
      <c r="G30" s="95"/>
      <c r="H30" s="229"/>
      <c r="I30" s="229">
        <v>0.01</v>
      </c>
      <c r="J30" s="229">
        <v>0.039</v>
      </c>
      <c r="K30" s="96"/>
    </row>
    <row r="31" spans="1:11" s="106" customFormat="1" ht="11.25" customHeight="1">
      <c r="A31" s="107" t="s">
        <v>23</v>
      </c>
      <c r="B31" s="101"/>
      <c r="C31" s="102">
        <v>8</v>
      </c>
      <c r="D31" s="102">
        <v>4</v>
      </c>
      <c r="E31" s="102">
        <v>4</v>
      </c>
      <c r="F31" s="103">
        <v>100</v>
      </c>
      <c r="G31" s="104"/>
      <c r="H31" s="230"/>
      <c r="I31" s="231">
        <v>0.01</v>
      </c>
      <c r="J31" s="231">
        <v>0.039</v>
      </c>
      <c r="K31" s="105">
        <v>390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10</v>
      </c>
      <c r="D33" s="94">
        <v>10</v>
      </c>
      <c r="E33" s="94">
        <v>10</v>
      </c>
      <c r="F33" s="95"/>
      <c r="G33" s="95"/>
      <c r="H33" s="229"/>
      <c r="I33" s="229">
        <v>0.12</v>
      </c>
      <c r="J33" s="229">
        <v>0.12</v>
      </c>
      <c r="K33" s="96"/>
    </row>
    <row r="34" spans="1:11" s="97" customFormat="1" ht="11.25" customHeight="1">
      <c r="A34" s="99" t="s">
        <v>25</v>
      </c>
      <c r="B34" s="93"/>
      <c r="C34" s="94">
        <v>50</v>
      </c>
      <c r="D34" s="94">
        <v>50</v>
      </c>
      <c r="E34" s="94">
        <v>50</v>
      </c>
      <c r="F34" s="95"/>
      <c r="G34" s="95"/>
      <c r="H34" s="229"/>
      <c r="I34" s="229">
        <v>1.05</v>
      </c>
      <c r="J34" s="229">
        <v>1.051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/>
      <c r="I35" s="229"/>
      <c r="J35" s="229"/>
      <c r="K35" s="96"/>
    </row>
    <row r="36" spans="1:11" s="97" customFormat="1" ht="11.25" customHeight="1">
      <c r="A36" s="99" t="s">
        <v>27</v>
      </c>
      <c r="B36" s="93"/>
      <c r="C36" s="94">
        <v>2</v>
      </c>
      <c r="D36" s="94">
        <v>2</v>
      </c>
      <c r="E36" s="94">
        <v>2</v>
      </c>
      <c r="F36" s="95"/>
      <c r="G36" s="95"/>
      <c r="H36" s="229"/>
      <c r="I36" s="229">
        <v>0.04</v>
      </c>
      <c r="J36" s="229">
        <v>0.04</v>
      </c>
      <c r="K36" s="96"/>
    </row>
    <row r="37" spans="1:11" s="106" customFormat="1" ht="11.25" customHeight="1">
      <c r="A37" s="100" t="s">
        <v>28</v>
      </c>
      <c r="B37" s="101"/>
      <c r="C37" s="102">
        <v>62</v>
      </c>
      <c r="D37" s="102">
        <v>62</v>
      </c>
      <c r="E37" s="102">
        <v>62</v>
      </c>
      <c r="F37" s="103">
        <v>100</v>
      </c>
      <c r="G37" s="104"/>
      <c r="H37" s="230"/>
      <c r="I37" s="231">
        <v>1.21</v>
      </c>
      <c r="J37" s="231">
        <v>1.2109999999999999</v>
      </c>
      <c r="K37" s="105">
        <v>100.08264462809916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7</v>
      </c>
      <c r="D39" s="102">
        <v>7</v>
      </c>
      <c r="E39" s="102">
        <v>7</v>
      </c>
      <c r="F39" s="103">
        <v>100</v>
      </c>
      <c r="G39" s="104"/>
      <c r="H39" s="230"/>
      <c r="I39" s="231">
        <v>0.15</v>
      </c>
      <c r="J39" s="231">
        <v>0.14</v>
      </c>
      <c r="K39" s="105">
        <v>93.33333333333334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>
        <v>26</v>
      </c>
      <c r="D46" s="94">
        <v>26</v>
      </c>
      <c r="E46" s="94">
        <v>33</v>
      </c>
      <c r="F46" s="95"/>
      <c r="G46" s="95"/>
      <c r="H46" s="229"/>
      <c r="I46" s="229">
        <v>0.91</v>
      </c>
      <c r="J46" s="229">
        <v>1.155</v>
      </c>
      <c r="K46" s="96"/>
    </row>
    <row r="47" spans="1:11" s="97" customFormat="1" ht="11.25" customHeight="1">
      <c r="A47" s="99" t="s">
        <v>36</v>
      </c>
      <c r="B47" s="93"/>
      <c r="C47" s="94">
        <v>49</v>
      </c>
      <c r="D47" s="94"/>
      <c r="E47" s="94"/>
      <c r="F47" s="95"/>
      <c r="G47" s="95"/>
      <c r="H47" s="229">
        <v>0.735</v>
      </c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>
        <v>2</v>
      </c>
      <c r="D48" s="94">
        <v>2</v>
      </c>
      <c r="E48" s="94"/>
      <c r="F48" s="95"/>
      <c r="G48" s="95"/>
      <c r="H48" s="229"/>
      <c r="I48" s="229">
        <v>0.09</v>
      </c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>
        <v>77</v>
      </c>
      <c r="D50" s="102">
        <v>28</v>
      </c>
      <c r="E50" s="102">
        <v>33</v>
      </c>
      <c r="F50" s="103">
        <v>117.85714285714286</v>
      </c>
      <c r="G50" s="104"/>
      <c r="H50" s="230">
        <v>0.735</v>
      </c>
      <c r="I50" s="231">
        <v>1</v>
      </c>
      <c r="J50" s="231">
        <v>1.155</v>
      </c>
      <c r="K50" s="105">
        <v>115.5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36</v>
      </c>
      <c r="D54" s="94"/>
      <c r="E54" s="94"/>
      <c r="F54" s="95"/>
      <c r="G54" s="95"/>
      <c r="H54" s="229"/>
      <c r="I54" s="229"/>
      <c r="J54" s="22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>
        <v>33</v>
      </c>
      <c r="D56" s="94">
        <v>33</v>
      </c>
      <c r="E56" s="94"/>
      <c r="F56" s="95"/>
      <c r="G56" s="95"/>
      <c r="H56" s="229"/>
      <c r="I56" s="229">
        <v>0.295</v>
      </c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>
        <v>2</v>
      </c>
      <c r="D58" s="94">
        <v>2</v>
      </c>
      <c r="E58" s="94">
        <v>2</v>
      </c>
      <c r="F58" s="95"/>
      <c r="G58" s="95"/>
      <c r="H58" s="229"/>
      <c r="I58" s="229">
        <v>0.06</v>
      </c>
      <c r="J58" s="229">
        <v>0.035</v>
      </c>
      <c r="K58" s="96"/>
    </row>
    <row r="59" spans="1:11" s="106" customFormat="1" ht="11.25" customHeight="1">
      <c r="A59" s="100" t="s">
        <v>46</v>
      </c>
      <c r="B59" s="101"/>
      <c r="C59" s="102">
        <v>71</v>
      </c>
      <c r="D59" s="102">
        <v>35</v>
      </c>
      <c r="E59" s="102">
        <v>2</v>
      </c>
      <c r="F59" s="103">
        <v>5.714285714285714</v>
      </c>
      <c r="G59" s="104"/>
      <c r="H59" s="230"/>
      <c r="I59" s="231">
        <v>0.355</v>
      </c>
      <c r="J59" s="231">
        <v>0.035</v>
      </c>
      <c r="K59" s="105">
        <v>9.859154929577466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42</v>
      </c>
      <c r="D61" s="94">
        <v>40</v>
      </c>
      <c r="E61" s="94"/>
      <c r="F61" s="95"/>
      <c r="G61" s="95"/>
      <c r="H61" s="229"/>
      <c r="I61" s="229">
        <v>1.4</v>
      </c>
      <c r="J61" s="229">
        <v>1.4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/>
      <c r="I62" s="229"/>
      <c r="J62" s="229"/>
      <c r="K62" s="96"/>
    </row>
    <row r="63" spans="1:11" s="97" customFormat="1" ht="11.25" customHeight="1">
      <c r="A63" s="99" t="s">
        <v>49</v>
      </c>
      <c r="B63" s="93"/>
      <c r="C63" s="94">
        <v>47</v>
      </c>
      <c r="D63" s="94">
        <v>47</v>
      </c>
      <c r="E63" s="94">
        <v>62</v>
      </c>
      <c r="F63" s="95"/>
      <c r="G63" s="95"/>
      <c r="H63" s="229"/>
      <c r="I63" s="229">
        <v>1.603</v>
      </c>
      <c r="J63" s="229">
        <v>1.603</v>
      </c>
      <c r="K63" s="96"/>
    </row>
    <row r="64" spans="1:11" s="106" customFormat="1" ht="11.25" customHeight="1">
      <c r="A64" s="100" t="s">
        <v>50</v>
      </c>
      <c r="B64" s="101"/>
      <c r="C64" s="102">
        <v>89</v>
      </c>
      <c r="D64" s="102">
        <v>87</v>
      </c>
      <c r="E64" s="102">
        <v>62</v>
      </c>
      <c r="F64" s="103">
        <v>71.26436781609195</v>
      </c>
      <c r="G64" s="104"/>
      <c r="H64" s="230"/>
      <c r="I64" s="231">
        <v>3.003</v>
      </c>
      <c r="J64" s="231">
        <v>3.003</v>
      </c>
      <c r="K64" s="105">
        <v>100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12</v>
      </c>
      <c r="D66" s="102">
        <v>8</v>
      </c>
      <c r="E66" s="102">
        <v>5</v>
      </c>
      <c r="F66" s="103">
        <v>62.5</v>
      </c>
      <c r="G66" s="104"/>
      <c r="H66" s="230"/>
      <c r="I66" s="231">
        <v>0.224</v>
      </c>
      <c r="J66" s="231">
        <v>0.182</v>
      </c>
      <c r="K66" s="105">
        <v>81.25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25</v>
      </c>
      <c r="D68" s="94"/>
      <c r="E68" s="94"/>
      <c r="F68" s="95"/>
      <c r="G68" s="95"/>
      <c r="H68" s="229">
        <v>0.216</v>
      </c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>
        <v>25</v>
      </c>
      <c r="D70" s="102"/>
      <c r="E70" s="102"/>
      <c r="F70" s="103"/>
      <c r="G70" s="104"/>
      <c r="H70" s="230">
        <v>0.216</v>
      </c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/>
      <c r="I72" s="229"/>
      <c r="J72" s="229"/>
      <c r="K72" s="96"/>
    </row>
    <row r="73" spans="1:11" s="97" customFormat="1" ht="11.25" customHeight="1">
      <c r="A73" s="99" t="s">
        <v>56</v>
      </c>
      <c r="B73" s="93"/>
      <c r="C73" s="94">
        <v>14</v>
      </c>
      <c r="D73" s="94">
        <v>13</v>
      </c>
      <c r="E73" s="94">
        <v>14</v>
      </c>
      <c r="F73" s="95"/>
      <c r="G73" s="95"/>
      <c r="H73" s="229"/>
      <c r="I73" s="229">
        <v>0.471</v>
      </c>
      <c r="J73" s="229">
        <v>0.505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/>
      <c r="I74" s="229"/>
      <c r="J74" s="229"/>
      <c r="K74" s="96"/>
    </row>
    <row r="75" spans="1:11" s="97" customFormat="1" ht="11.25" customHeight="1">
      <c r="A75" s="99" t="s">
        <v>58</v>
      </c>
      <c r="B75" s="93"/>
      <c r="C75" s="94">
        <v>2</v>
      </c>
      <c r="D75" s="94">
        <v>2</v>
      </c>
      <c r="E75" s="94">
        <v>2</v>
      </c>
      <c r="F75" s="95"/>
      <c r="G75" s="95"/>
      <c r="H75" s="229"/>
      <c r="I75" s="229">
        <v>0.039</v>
      </c>
      <c r="J75" s="229">
        <v>0.009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/>
      <c r="I76" s="229"/>
      <c r="J76" s="229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/>
      <c r="I77" s="229"/>
      <c r="J77" s="229"/>
      <c r="K77" s="96"/>
    </row>
    <row r="78" spans="1:11" s="97" customFormat="1" ht="11.25" customHeight="1">
      <c r="A78" s="99" t="s">
        <v>61</v>
      </c>
      <c r="B78" s="93"/>
      <c r="C78" s="94">
        <v>22</v>
      </c>
      <c r="D78" s="94">
        <v>25</v>
      </c>
      <c r="E78" s="94">
        <v>22</v>
      </c>
      <c r="F78" s="95"/>
      <c r="G78" s="95"/>
      <c r="H78" s="229"/>
      <c r="I78" s="229">
        <v>0.44</v>
      </c>
      <c r="J78" s="229">
        <v>0.44</v>
      </c>
      <c r="K78" s="96"/>
    </row>
    <row r="79" spans="1:11" s="97" customFormat="1" ht="11.25" customHeight="1">
      <c r="A79" s="99" t="s">
        <v>62</v>
      </c>
      <c r="B79" s="93"/>
      <c r="C79" s="94"/>
      <c r="D79" s="94">
        <v>2</v>
      </c>
      <c r="E79" s="94"/>
      <c r="F79" s="95"/>
      <c r="G79" s="95"/>
      <c r="H79" s="229"/>
      <c r="I79" s="229">
        <v>0.036</v>
      </c>
      <c r="J79" s="229"/>
      <c r="K79" s="96"/>
    </row>
    <row r="80" spans="1:11" s="106" customFormat="1" ht="11.25" customHeight="1">
      <c r="A80" s="107" t="s">
        <v>63</v>
      </c>
      <c r="B80" s="101"/>
      <c r="C80" s="102">
        <v>38</v>
      </c>
      <c r="D80" s="102">
        <v>42</v>
      </c>
      <c r="E80" s="102">
        <v>38</v>
      </c>
      <c r="F80" s="103">
        <v>90.47619047619048</v>
      </c>
      <c r="G80" s="104"/>
      <c r="H80" s="230"/>
      <c r="I80" s="231">
        <v>0.986</v>
      </c>
      <c r="J80" s="231">
        <v>0.954</v>
      </c>
      <c r="K80" s="105">
        <v>96.75456389452332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6</v>
      </c>
      <c r="D82" s="94">
        <v>6</v>
      </c>
      <c r="E82" s="94">
        <v>6</v>
      </c>
      <c r="F82" s="95"/>
      <c r="G82" s="95"/>
      <c r="H82" s="229"/>
      <c r="I82" s="229">
        <v>0.135</v>
      </c>
      <c r="J82" s="229">
        <v>0.135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>
        <v>6</v>
      </c>
      <c r="D84" s="102">
        <v>6</v>
      </c>
      <c r="E84" s="102">
        <v>6</v>
      </c>
      <c r="F84" s="103">
        <v>100</v>
      </c>
      <c r="G84" s="104"/>
      <c r="H84" s="230"/>
      <c r="I84" s="231">
        <v>0.135</v>
      </c>
      <c r="J84" s="231">
        <v>0.135</v>
      </c>
      <c r="K84" s="105">
        <v>100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5898</v>
      </c>
      <c r="D87" s="117">
        <v>5199</v>
      </c>
      <c r="E87" s="117">
        <v>5141</v>
      </c>
      <c r="F87" s="118">
        <f>IF(D87&gt;0,100*E87/D87,0)</f>
        <v>98.8844008463166</v>
      </c>
      <c r="G87" s="104"/>
      <c r="H87" s="234">
        <v>61.38400000000001</v>
      </c>
      <c r="I87" s="235">
        <v>79.79300000000002</v>
      </c>
      <c r="J87" s="235">
        <v>79.711</v>
      </c>
      <c r="K87" s="118">
        <f>IF(I87&gt;0,100*J87/I87,0)</f>
        <v>99.89723409321617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SheetLayoutView="100" zoomScalePageLayoutView="0" workbookViewId="0" topLeftCell="A1">
      <selection activeCell="A49" sqref="A4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101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2019</v>
      </c>
      <c r="D6" s="80">
        <f>E6-1</f>
        <v>2020</v>
      </c>
      <c r="E6" s="80">
        <v>2021</v>
      </c>
      <c r="F6" s="81">
        <f>E6</f>
        <v>2021</v>
      </c>
      <c r="G6" s="82"/>
      <c r="H6" s="79">
        <f>J6-2</f>
        <v>2019</v>
      </c>
      <c r="I6" s="80">
        <f>J6-1</f>
        <v>2020</v>
      </c>
      <c r="J6" s="80">
        <v>2021</v>
      </c>
      <c r="K6" s="81">
        <f>J6</f>
        <v>2021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2020=100</v>
      </c>
      <c r="G7" s="87"/>
      <c r="H7" s="84" t="s">
        <v>6</v>
      </c>
      <c r="I7" s="85" t="s">
        <v>6</v>
      </c>
      <c r="J7" s="85">
        <v>10</v>
      </c>
      <c r="K7" s="86" t="str">
        <f>CONCATENATE(I6,"=100")</f>
        <v>2020=100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/>
      <c r="I24" s="231"/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2</v>
      </c>
      <c r="D26" s="102">
        <v>2</v>
      </c>
      <c r="E26" s="102"/>
      <c r="F26" s="103"/>
      <c r="G26" s="104"/>
      <c r="H26" s="230">
        <v>0.007</v>
      </c>
      <c r="I26" s="231">
        <v>0.007</v>
      </c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>
        <v>1</v>
      </c>
      <c r="F30" s="95"/>
      <c r="G30" s="95"/>
      <c r="H30" s="229"/>
      <c r="I30" s="229"/>
      <c r="J30" s="229">
        <v>0.02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>
        <v>1</v>
      </c>
      <c r="F31" s="103"/>
      <c r="G31" s="104"/>
      <c r="H31" s="230"/>
      <c r="I31" s="231"/>
      <c r="J31" s="231">
        <v>0.02</v>
      </c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11</v>
      </c>
      <c r="D33" s="94">
        <v>10</v>
      </c>
      <c r="E33" s="94">
        <v>10</v>
      </c>
      <c r="F33" s="95"/>
      <c r="G33" s="95"/>
      <c r="H33" s="229">
        <v>0.156</v>
      </c>
      <c r="I33" s="229">
        <v>0.116</v>
      </c>
      <c r="J33" s="229">
        <v>0.12</v>
      </c>
      <c r="K33" s="96"/>
    </row>
    <row r="34" spans="1:11" s="97" customFormat="1" ht="11.25" customHeight="1">
      <c r="A34" s="99" t="s">
        <v>25</v>
      </c>
      <c r="B34" s="93"/>
      <c r="C34" s="94">
        <v>2</v>
      </c>
      <c r="D34" s="94">
        <v>2</v>
      </c>
      <c r="E34" s="94">
        <v>2</v>
      </c>
      <c r="F34" s="95"/>
      <c r="G34" s="95"/>
      <c r="H34" s="229">
        <v>0.033</v>
      </c>
      <c r="I34" s="229">
        <v>0.033</v>
      </c>
      <c r="J34" s="229">
        <v>0.033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/>
      <c r="I35" s="229"/>
      <c r="J35" s="229"/>
      <c r="K35" s="96"/>
    </row>
    <row r="36" spans="1:11" s="97" customFormat="1" ht="11.25" customHeight="1">
      <c r="A36" s="99" t="s">
        <v>27</v>
      </c>
      <c r="B36" s="93"/>
      <c r="C36" s="94">
        <v>5</v>
      </c>
      <c r="D36" s="94">
        <v>5</v>
      </c>
      <c r="E36" s="94">
        <v>5</v>
      </c>
      <c r="F36" s="95"/>
      <c r="G36" s="95"/>
      <c r="H36" s="229">
        <v>0.084</v>
      </c>
      <c r="I36" s="229">
        <v>0.085</v>
      </c>
      <c r="J36" s="229">
        <v>0.084</v>
      </c>
      <c r="K36" s="96"/>
    </row>
    <row r="37" spans="1:11" s="106" customFormat="1" ht="11.25" customHeight="1">
      <c r="A37" s="100" t="s">
        <v>28</v>
      </c>
      <c r="B37" s="101"/>
      <c r="C37" s="102">
        <v>18</v>
      </c>
      <c r="D37" s="102">
        <v>17</v>
      </c>
      <c r="E37" s="102">
        <v>17</v>
      </c>
      <c r="F37" s="103">
        <v>100</v>
      </c>
      <c r="G37" s="104"/>
      <c r="H37" s="230">
        <v>0.273</v>
      </c>
      <c r="I37" s="231">
        <v>0.23400000000000004</v>
      </c>
      <c r="J37" s="231">
        <v>0.237</v>
      </c>
      <c r="K37" s="105">
        <v>101.28205128205126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9</v>
      </c>
      <c r="D39" s="102">
        <v>9</v>
      </c>
      <c r="E39" s="102">
        <v>9</v>
      </c>
      <c r="F39" s="103">
        <v>100</v>
      </c>
      <c r="G39" s="104"/>
      <c r="H39" s="230">
        <v>0.11</v>
      </c>
      <c r="I39" s="231">
        <v>0.11</v>
      </c>
      <c r="J39" s="231">
        <v>0.1</v>
      </c>
      <c r="K39" s="105">
        <v>90.9090909090909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>
        <v>8</v>
      </c>
      <c r="D46" s="94">
        <v>8</v>
      </c>
      <c r="E46" s="94">
        <v>4</v>
      </c>
      <c r="F46" s="95"/>
      <c r="G46" s="95"/>
      <c r="H46" s="229">
        <v>0.24</v>
      </c>
      <c r="I46" s="229">
        <v>0.24</v>
      </c>
      <c r="J46" s="229">
        <v>0.12</v>
      </c>
      <c r="K46" s="96"/>
    </row>
    <row r="47" spans="1:11" s="97" customFormat="1" ht="11.25" customHeight="1">
      <c r="A47" s="99" t="s">
        <v>36</v>
      </c>
      <c r="B47" s="93"/>
      <c r="C47" s="94">
        <v>1</v>
      </c>
      <c r="D47" s="94">
        <v>1</v>
      </c>
      <c r="E47" s="94"/>
      <c r="F47" s="95"/>
      <c r="G47" s="95"/>
      <c r="H47" s="229">
        <v>0.02</v>
      </c>
      <c r="I47" s="229">
        <v>0.02</v>
      </c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>
        <v>9</v>
      </c>
      <c r="D50" s="102">
        <v>9</v>
      </c>
      <c r="E50" s="102">
        <v>4</v>
      </c>
      <c r="F50" s="103">
        <v>44.44444444444444</v>
      </c>
      <c r="G50" s="104"/>
      <c r="H50" s="230">
        <v>0.26</v>
      </c>
      <c r="I50" s="231">
        <v>0.26</v>
      </c>
      <c r="J50" s="231">
        <v>0.12</v>
      </c>
      <c r="K50" s="105">
        <v>46.15384615384615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2</v>
      </c>
      <c r="D52" s="102">
        <v>2</v>
      </c>
      <c r="E52" s="102">
        <v>2</v>
      </c>
      <c r="F52" s="103">
        <v>100</v>
      </c>
      <c r="G52" s="104"/>
      <c r="H52" s="230">
        <v>0.034</v>
      </c>
      <c r="I52" s="231">
        <v>0.034</v>
      </c>
      <c r="J52" s="231">
        <v>0.034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/>
      <c r="I54" s="229"/>
      <c r="J54" s="22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/>
      <c r="J58" s="22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/>
      <c r="I59" s="231"/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20</v>
      </c>
      <c r="D61" s="94">
        <v>20</v>
      </c>
      <c r="E61" s="94">
        <v>20</v>
      </c>
      <c r="F61" s="95"/>
      <c r="G61" s="95"/>
      <c r="H61" s="229">
        <v>0.6</v>
      </c>
      <c r="I61" s="229">
        <v>0.6</v>
      </c>
      <c r="J61" s="229">
        <v>0.6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/>
      <c r="I62" s="229"/>
      <c r="J62" s="229"/>
      <c r="K62" s="96"/>
    </row>
    <row r="63" spans="1:11" s="97" customFormat="1" ht="11.25" customHeight="1">
      <c r="A63" s="99" t="s">
        <v>49</v>
      </c>
      <c r="B63" s="93"/>
      <c r="C63" s="94">
        <v>33</v>
      </c>
      <c r="D63" s="94">
        <v>33</v>
      </c>
      <c r="E63" s="94">
        <v>33</v>
      </c>
      <c r="F63" s="95"/>
      <c r="G63" s="95"/>
      <c r="H63" s="229">
        <v>0.594</v>
      </c>
      <c r="I63" s="229">
        <v>0.594</v>
      </c>
      <c r="J63" s="229">
        <v>0.594</v>
      </c>
      <c r="K63" s="96"/>
    </row>
    <row r="64" spans="1:11" s="106" customFormat="1" ht="11.25" customHeight="1">
      <c r="A64" s="100" t="s">
        <v>50</v>
      </c>
      <c r="B64" s="101"/>
      <c r="C64" s="102">
        <v>53</v>
      </c>
      <c r="D64" s="102">
        <v>53</v>
      </c>
      <c r="E64" s="102">
        <v>53</v>
      </c>
      <c r="F64" s="103">
        <v>100</v>
      </c>
      <c r="G64" s="104"/>
      <c r="H64" s="230">
        <v>1.194</v>
      </c>
      <c r="I64" s="231">
        <v>1.194</v>
      </c>
      <c r="J64" s="231">
        <v>1.194</v>
      </c>
      <c r="K64" s="105">
        <v>100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13</v>
      </c>
      <c r="D66" s="102">
        <v>10</v>
      </c>
      <c r="E66" s="102">
        <v>10</v>
      </c>
      <c r="F66" s="103">
        <v>100</v>
      </c>
      <c r="G66" s="104"/>
      <c r="H66" s="230">
        <v>0.22</v>
      </c>
      <c r="I66" s="231">
        <v>0.22</v>
      </c>
      <c r="J66" s="231">
        <v>0.17</v>
      </c>
      <c r="K66" s="105">
        <v>77.27272727272727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25</v>
      </c>
      <c r="D72" s="94">
        <v>37</v>
      </c>
      <c r="E72" s="94">
        <v>37</v>
      </c>
      <c r="F72" s="95"/>
      <c r="G72" s="95"/>
      <c r="H72" s="229">
        <v>0.275</v>
      </c>
      <c r="I72" s="229">
        <v>0.471</v>
      </c>
      <c r="J72" s="229">
        <v>0.471</v>
      </c>
      <c r="K72" s="96"/>
    </row>
    <row r="73" spans="1:11" s="97" customFormat="1" ht="11.25" customHeight="1">
      <c r="A73" s="99" t="s">
        <v>56</v>
      </c>
      <c r="B73" s="93"/>
      <c r="C73" s="94">
        <v>20</v>
      </c>
      <c r="D73" s="94">
        <v>20</v>
      </c>
      <c r="E73" s="94">
        <v>20</v>
      </c>
      <c r="F73" s="95"/>
      <c r="G73" s="95"/>
      <c r="H73" s="229">
        <v>0.4</v>
      </c>
      <c r="I73" s="229">
        <v>0.4</v>
      </c>
      <c r="J73" s="229">
        <v>0.4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/>
      <c r="I74" s="229"/>
      <c r="J74" s="229"/>
      <c r="K74" s="96"/>
    </row>
    <row r="75" spans="1:11" s="97" customFormat="1" ht="11.25" customHeight="1">
      <c r="A75" s="99" t="s">
        <v>58</v>
      </c>
      <c r="B75" s="93"/>
      <c r="C75" s="94">
        <v>12</v>
      </c>
      <c r="D75" s="94">
        <v>12</v>
      </c>
      <c r="E75" s="94">
        <v>12</v>
      </c>
      <c r="F75" s="95"/>
      <c r="G75" s="95"/>
      <c r="H75" s="229">
        <v>0.264</v>
      </c>
      <c r="I75" s="229">
        <v>0.264</v>
      </c>
      <c r="J75" s="229">
        <v>0.02</v>
      </c>
      <c r="K75" s="96"/>
    </row>
    <row r="76" spans="1:11" s="97" customFormat="1" ht="11.25" customHeight="1">
      <c r="A76" s="99" t="s">
        <v>59</v>
      </c>
      <c r="B76" s="93"/>
      <c r="C76" s="94">
        <v>5</v>
      </c>
      <c r="D76" s="94">
        <v>5</v>
      </c>
      <c r="E76" s="94">
        <v>4</v>
      </c>
      <c r="F76" s="95"/>
      <c r="G76" s="95"/>
      <c r="H76" s="229">
        <v>0.1</v>
      </c>
      <c r="I76" s="229">
        <v>0.09</v>
      </c>
      <c r="J76" s="229">
        <v>0.046</v>
      </c>
      <c r="K76" s="96"/>
    </row>
    <row r="77" spans="1:11" s="97" customFormat="1" ht="11.25" customHeight="1">
      <c r="A77" s="99" t="s">
        <v>60</v>
      </c>
      <c r="B77" s="93"/>
      <c r="C77" s="94">
        <v>1</v>
      </c>
      <c r="D77" s="94">
        <v>1</v>
      </c>
      <c r="E77" s="94">
        <v>1</v>
      </c>
      <c r="F77" s="95"/>
      <c r="G77" s="95"/>
      <c r="H77" s="229">
        <v>0.018</v>
      </c>
      <c r="I77" s="229">
        <v>0.018</v>
      </c>
      <c r="J77" s="229">
        <v>0.018</v>
      </c>
      <c r="K77" s="96"/>
    </row>
    <row r="78" spans="1:11" s="97" customFormat="1" ht="11.25" customHeight="1">
      <c r="A78" s="99" t="s">
        <v>61</v>
      </c>
      <c r="B78" s="93"/>
      <c r="C78" s="94">
        <v>23</v>
      </c>
      <c r="D78" s="94">
        <v>25</v>
      </c>
      <c r="E78" s="94">
        <v>23</v>
      </c>
      <c r="F78" s="95"/>
      <c r="G78" s="95"/>
      <c r="H78" s="229">
        <v>0.449</v>
      </c>
      <c r="I78" s="229">
        <v>0.5</v>
      </c>
      <c r="J78" s="229">
        <v>0.5</v>
      </c>
      <c r="K78" s="96"/>
    </row>
    <row r="79" spans="1:11" s="97" customFormat="1" ht="11.25" customHeight="1">
      <c r="A79" s="99" t="s">
        <v>62</v>
      </c>
      <c r="B79" s="93"/>
      <c r="C79" s="94">
        <v>4</v>
      </c>
      <c r="D79" s="94">
        <v>8</v>
      </c>
      <c r="E79" s="94">
        <v>6</v>
      </c>
      <c r="F79" s="95"/>
      <c r="G79" s="95"/>
      <c r="H79" s="229">
        <v>0.05</v>
      </c>
      <c r="I79" s="229">
        <v>0.06</v>
      </c>
      <c r="J79" s="229">
        <v>0.06</v>
      </c>
      <c r="K79" s="96"/>
    </row>
    <row r="80" spans="1:11" s="106" customFormat="1" ht="11.25" customHeight="1">
      <c r="A80" s="107" t="s">
        <v>63</v>
      </c>
      <c r="B80" s="101"/>
      <c r="C80" s="102">
        <v>90</v>
      </c>
      <c r="D80" s="102">
        <v>108</v>
      </c>
      <c r="E80" s="102">
        <v>103</v>
      </c>
      <c r="F80" s="103">
        <v>95.37037037037037</v>
      </c>
      <c r="G80" s="104"/>
      <c r="H80" s="230">
        <v>1.5560000000000003</v>
      </c>
      <c r="I80" s="231">
        <v>1.8030000000000002</v>
      </c>
      <c r="J80" s="231">
        <v>1.5150000000000001</v>
      </c>
      <c r="K80" s="105">
        <v>84.02662229617303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8</v>
      </c>
      <c r="D82" s="94">
        <v>8</v>
      </c>
      <c r="E82" s="94">
        <v>8</v>
      </c>
      <c r="F82" s="95"/>
      <c r="G82" s="95"/>
      <c r="H82" s="229">
        <v>0.173</v>
      </c>
      <c r="I82" s="229">
        <v>0.173</v>
      </c>
      <c r="J82" s="229">
        <v>0.173</v>
      </c>
      <c r="K82" s="96"/>
    </row>
    <row r="83" spans="1:11" s="97" customFormat="1" ht="11.25" customHeight="1">
      <c r="A83" s="99" t="s">
        <v>65</v>
      </c>
      <c r="B83" s="93"/>
      <c r="C83" s="94">
        <v>8</v>
      </c>
      <c r="D83" s="94"/>
      <c r="E83" s="94"/>
      <c r="F83" s="95"/>
      <c r="G83" s="95"/>
      <c r="H83" s="229">
        <v>0.12</v>
      </c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>
        <v>16</v>
      </c>
      <c r="D84" s="102">
        <v>8</v>
      </c>
      <c r="E84" s="102">
        <v>8</v>
      </c>
      <c r="F84" s="103">
        <v>100</v>
      </c>
      <c r="G84" s="104"/>
      <c r="H84" s="230">
        <v>0.293</v>
      </c>
      <c r="I84" s="231">
        <v>0.173</v>
      </c>
      <c r="J84" s="231">
        <v>0.173</v>
      </c>
      <c r="K84" s="105">
        <v>99.99999999999999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212</v>
      </c>
      <c r="D87" s="117">
        <v>218</v>
      </c>
      <c r="E87" s="117">
        <v>207</v>
      </c>
      <c r="F87" s="118">
        <f>IF(D87&gt;0,100*E87/D87,0)</f>
        <v>94.95412844036697</v>
      </c>
      <c r="G87" s="104"/>
      <c r="H87" s="234">
        <v>3.947000000000001</v>
      </c>
      <c r="I87" s="235">
        <v>4.035</v>
      </c>
      <c r="J87" s="235">
        <v>3.563</v>
      </c>
      <c r="K87" s="118">
        <f>IF(I87&gt;0,100*J87/I87,0)</f>
        <v>88.30235439900868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SheetLayoutView="100" zoomScalePageLayoutView="0" workbookViewId="0" topLeftCell="A1">
      <selection activeCell="D7" sqref="C7:D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102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/>
      <c r="I24" s="231"/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/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/>
      <c r="I30" s="229"/>
      <c r="J30" s="22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/>
      <c r="I31" s="231"/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/>
      <c r="I34" s="229"/>
      <c r="J34" s="22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/>
      <c r="I35" s="229"/>
      <c r="J35" s="22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/>
      <c r="I36" s="229"/>
      <c r="J36" s="22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/>
      <c r="I37" s="231"/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>
        <v>0.06</v>
      </c>
      <c r="I39" s="231">
        <v>0.05</v>
      </c>
      <c r="J39" s="231">
        <v>0.045</v>
      </c>
      <c r="K39" s="105">
        <v>90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/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/>
      <c r="I54" s="229"/>
      <c r="J54" s="22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/>
      <c r="J58" s="22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/>
      <c r="I59" s="231"/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>
        <v>7.85</v>
      </c>
      <c r="I61" s="229">
        <v>5.9</v>
      </c>
      <c r="J61" s="229">
        <v>5.67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/>
      <c r="I62" s="229">
        <v>0.365</v>
      </c>
      <c r="J62" s="229">
        <v>0.336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>
        <v>15.83</v>
      </c>
      <c r="I63" s="229">
        <v>12.7</v>
      </c>
      <c r="J63" s="229">
        <v>10.78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>
        <v>23.68</v>
      </c>
      <c r="I64" s="231">
        <v>18.965</v>
      </c>
      <c r="J64" s="231">
        <v>16.786</v>
      </c>
      <c r="K64" s="105">
        <v>88.51041392037965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>
        <v>30.671</v>
      </c>
      <c r="I66" s="231">
        <v>25.964</v>
      </c>
      <c r="J66" s="231">
        <v>33.755</v>
      </c>
      <c r="K66" s="105">
        <v>130.00693267601295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>
        <v>1.761</v>
      </c>
      <c r="I72" s="229">
        <v>0.531</v>
      </c>
      <c r="J72" s="229">
        <v>0.667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>
        <v>5.895</v>
      </c>
      <c r="I73" s="229">
        <v>3.683</v>
      </c>
      <c r="J73" s="229">
        <v>4.443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>
        <v>2.229</v>
      </c>
      <c r="I74" s="229">
        <v>5.133</v>
      </c>
      <c r="J74" s="229">
        <v>4.172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>
        <v>0.102</v>
      </c>
      <c r="I75" s="229">
        <v>0.077</v>
      </c>
      <c r="J75" s="229">
        <v>0.063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>
        <v>4.218</v>
      </c>
      <c r="I76" s="229">
        <v>2.553</v>
      </c>
      <c r="J76" s="229">
        <v>2.987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/>
      <c r="I77" s="229"/>
      <c r="J77" s="22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>
        <v>1.117</v>
      </c>
      <c r="I78" s="229">
        <v>0.7</v>
      </c>
      <c r="J78" s="229">
        <v>1.434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>
        <v>10.8</v>
      </c>
      <c r="I79" s="229">
        <v>12.734</v>
      </c>
      <c r="J79" s="229">
        <v>15.12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>
        <v>26.122</v>
      </c>
      <c r="I80" s="231">
        <v>25.411</v>
      </c>
      <c r="J80" s="231">
        <v>28.886</v>
      </c>
      <c r="K80" s="105">
        <v>113.67518004014009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>
        <v>0.113</v>
      </c>
      <c r="I82" s="229">
        <v>0.212</v>
      </c>
      <c r="J82" s="229">
        <v>0.212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>
        <v>0.017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>
        <v>0.113</v>
      </c>
      <c r="I84" s="231">
        <v>0.212</v>
      </c>
      <c r="J84" s="231">
        <v>0.22899999999999998</v>
      </c>
      <c r="K84" s="105">
        <v>108.0188679245283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34">
        <v>80.646</v>
      </c>
      <c r="I87" s="235">
        <v>70.602</v>
      </c>
      <c r="J87" s="235">
        <v>79.70100000000001</v>
      </c>
      <c r="K87" s="118">
        <f>IF(I87&gt;0,100*J87/I87,0)</f>
        <v>112.88773689130619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SheetLayoutView="100" zoomScalePageLayoutView="0" workbookViewId="0" topLeftCell="A1">
      <selection activeCell="D7" sqref="C7:D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103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/>
      <c r="I24" s="231"/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/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/>
      <c r="I30" s="229"/>
      <c r="J30" s="22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/>
      <c r="I31" s="231"/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/>
      <c r="I34" s="229"/>
      <c r="J34" s="22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/>
      <c r="I35" s="229"/>
      <c r="J35" s="22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>
        <v>2.766</v>
      </c>
      <c r="I36" s="229">
        <v>3.669</v>
      </c>
      <c r="J36" s="229">
        <v>0.7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>
        <v>2.766</v>
      </c>
      <c r="I37" s="231">
        <v>3.669</v>
      </c>
      <c r="J37" s="231">
        <v>0.7</v>
      </c>
      <c r="K37" s="105">
        <v>19.078768056691196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/>
      <c r="I39" s="231"/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/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/>
      <c r="I54" s="229"/>
      <c r="J54" s="22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/>
      <c r="J58" s="22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/>
      <c r="I59" s="231"/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>
        <v>8.41</v>
      </c>
      <c r="I61" s="229">
        <v>5.56</v>
      </c>
      <c r="J61" s="229">
        <v>5.66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>
        <v>2.404</v>
      </c>
      <c r="I62" s="229">
        <v>1.016</v>
      </c>
      <c r="J62" s="229">
        <v>1.058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>
        <v>175.549</v>
      </c>
      <c r="I63" s="229">
        <v>123.952</v>
      </c>
      <c r="J63" s="229">
        <v>135.952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>
        <v>186.363</v>
      </c>
      <c r="I64" s="231">
        <v>130.528</v>
      </c>
      <c r="J64" s="231">
        <v>142.67</v>
      </c>
      <c r="K64" s="105">
        <v>109.30221868104927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>
        <v>1.3</v>
      </c>
      <c r="I66" s="231">
        <v>1.933</v>
      </c>
      <c r="J66" s="231">
        <v>1.718</v>
      </c>
      <c r="K66" s="105">
        <v>88.87739265390584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>
        <v>1.017</v>
      </c>
      <c r="I72" s="229">
        <v>1.138</v>
      </c>
      <c r="J72" s="229">
        <v>1.47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>
        <v>1.309</v>
      </c>
      <c r="I73" s="229">
        <v>1.714</v>
      </c>
      <c r="J73" s="229">
        <v>1.99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>
        <v>0.064</v>
      </c>
      <c r="I74" s="229"/>
      <c r="J74" s="22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/>
      <c r="I75" s="229"/>
      <c r="J75" s="22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>
        <v>8.179</v>
      </c>
      <c r="I76" s="229">
        <v>4.138</v>
      </c>
      <c r="J76" s="229">
        <v>5.367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/>
      <c r="I77" s="229"/>
      <c r="J77" s="22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>
        <v>0.794</v>
      </c>
      <c r="I78" s="229">
        <v>0.689</v>
      </c>
      <c r="J78" s="229">
        <v>0.585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>
        <v>3.114</v>
      </c>
      <c r="I79" s="229">
        <v>0.277</v>
      </c>
      <c r="J79" s="229">
        <v>0.36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>
        <v>14.477</v>
      </c>
      <c r="I80" s="231">
        <v>7.956</v>
      </c>
      <c r="J80" s="231">
        <v>9.771999999999998</v>
      </c>
      <c r="K80" s="105">
        <v>122.82554047259927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>
        <v>0.214</v>
      </c>
      <c r="I82" s="229">
        <v>0.222</v>
      </c>
      <c r="J82" s="229">
        <v>0.272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>
        <v>0.19</v>
      </c>
      <c r="I83" s="229">
        <v>0.19</v>
      </c>
      <c r="J83" s="229">
        <v>0.24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>
        <v>0.404</v>
      </c>
      <c r="I84" s="231">
        <v>0.41200000000000003</v>
      </c>
      <c r="J84" s="231">
        <v>0.512</v>
      </c>
      <c r="K84" s="105">
        <v>124.27184466019418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34">
        <v>205.31</v>
      </c>
      <c r="I87" s="235">
        <v>144.498</v>
      </c>
      <c r="J87" s="235">
        <v>155.37199999999996</v>
      </c>
      <c r="K87" s="118">
        <f>IF(I87&gt;0,100*J87/I87,0)</f>
        <v>107.52536367285357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SheetLayoutView="100" zoomScalePageLayoutView="0" workbookViewId="0" topLeftCell="A1">
      <selection activeCell="D7" sqref="C7:D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104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/>
      <c r="I24" s="231"/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/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/>
      <c r="I30" s="229"/>
      <c r="J30" s="22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/>
      <c r="I31" s="231"/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/>
      <c r="I34" s="229"/>
      <c r="J34" s="22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/>
      <c r="I35" s="229"/>
      <c r="J35" s="22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>
        <v>62.251</v>
      </c>
      <c r="I36" s="229">
        <v>67.659</v>
      </c>
      <c r="J36" s="229">
        <v>137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>
        <v>62.251</v>
      </c>
      <c r="I37" s="231">
        <v>67.659</v>
      </c>
      <c r="J37" s="231">
        <v>137</v>
      </c>
      <c r="K37" s="105">
        <v>202.48599595028006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>
        <v>0.685</v>
      </c>
      <c r="I39" s="231">
        <v>0.615</v>
      </c>
      <c r="J39" s="231">
        <v>0.55</v>
      </c>
      <c r="K39" s="105">
        <v>89.4308943089431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/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/>
      <c r="I54" s="229"/>
      <c r="J54" s="22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/>
      <c r="J58" s="22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/>
      <c r="I59" s="231"/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>
        <v>55.722</v>
      </c>
      <c r="I61" s="229">
        <v>33.123</v>
      </c>
      <c r="J61" s="229">
        <v>44.669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>
        <v>601.336</v>
      </c>
      <c r="I62" s="229">
        <v>365.099</v>
      </c>
      <c r="J62" s="229">
        <v>558.96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>
        <v>522.295</v>
      </c>
      <c r="I63" s="229">
        <v>275.482</v>
      </c>
      <c r="J63" s="229">
        <v>414.546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>
        <v>1179.353</v>
      </c>
      <c r="I64" s="231">
        <v>673.704</v>
      </c>
      <c r="J64" s="231">
        <v>1018.175</v>
      </c>
      <c r="K64" s="105">
        <v>151.1309120919573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>
        <v>82</v>
      </c>
      <c r="I66" s="231">
        <v>68.667</v>
      </c>
      <c r="J66" s="231">
        <v>64.888</v>
      </c>
      <c r="K66" s="105">
        <v>94.49662865714244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>
        <v>0.07</v>
      </c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>
        <v>0.07</v>
      </c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>
        <v>27.152</v>
      </c>
      <c r="I72" s="229">
        <v>33.662</v>
      </c>
      <c r="J72" s="229">
        <v>37.489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>
        <v>2.781</v>
      </c>
      <c r="I73" s="229">
        <v>0.899</v>
      </c>
      <c r="J73" s="229">
        <v>2.649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>
        <v>6.577</v>
      </c>
      <c r="I74" s="229">
        <v>1.017</v>
      </c>
      <c r="J74" s="229">
        <v>0.65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>
        <v>0.327</v>
      </c>
      <c r="I75" s="229">
        <v>0.456</v>
      </c>
      <c r="J75" s="229">
        <v>0.376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>
        <v>117.327</v>
      </c>
      <c r="I76" s="229">
        <v>73.35</v>
      </c>
      <c r="J76" s="229">
        <v>88.02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/>
      <c r="I77" s="229"/>
      <c r="J77" s="22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>
        <v>23.393</v>
      </c>
      <c r="I78" s="229">
        <v>20.431</v>
      </c>
      <c r="J78" s="229">
        <v>15.421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>
        <v>31.423</v>
      </c>
      <c r="I79" s="229">
        <v>9.035</v>
      </c>
      <c r="J79" s="229">
        <v>4.161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>
        <v>208.98</v>
      </c>
      <c r="I80" s="231">
        <v>138.85</v>
      </c>
      <c r="J80" s="231">
        <v>148.766</v>
      </c>
      <c r="K80" s="105">
        <v>107.14151962549514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>
        <v>0.188</v>
      </c>
      <c r="I82" s="229">
        <v>0.195</v>
      </c>
      <c r="J82" s="229">
        <v>0.239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>
        <v>0.075</v>
      </c>
      <c r="I83" s="229">
        <v>0.075</v>
      </c>
      <c r="J83" s="229">
        <v>0.094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>
        <v>0.263</v>
      </c>
      <c r="I84" s="231">
        <v>0.27</v>
      </c>
      <c r="J84" s="231">
        <v>0.33299999999999996</v>
      </c>
      <c r="K84" s="105">
        <v>123.33333333333331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34">
        <v>1533.6019999999999</v>
      </c>
      <c r="I87" s="235">
        <v>949.765</v>
      </c>
      <c r="J87" s="235">
        <v>1369.712</v>
      </c>
      <c r="K87" s="118">
        <f>IF(I87&gt;0,100*J87/I87,0)</f>
        <v>144.21588498207453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Normal="142" zoomScaleSheetLayoutView="100" zoomScalePageLayoutView="0" workbookViewId="0" topLeftCell="A1">
      <selection activeCell="A49" sqref="A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9.140625" style="63" bestFit="1" customWidth="1"/>
    <col min="12" max="16384" width="9.8515625" style="63" customWidth="1"/>
  </cols>
  <sheetData>
    <row r="1" spans="1:11" s="1" customFormat="1" ht="12.75" customHeight="1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266" t="s">
        <v>69</v>
      </c>
      <c r="K2" s="26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67" t="s">
        <v>2</v>
      </c>
      <c r="D4" s="268"/>
      <c r="E4" s="268"/>
      <c r="F4" s="269"/>
      <c r="G4" s="10"/>
      <c r="H4" s="270" t="s">
        <v>3</v>
      </c>
      <c r="I4" s="271"/>
      <c r="J4" s="271"/>
      <c r="K4" s="272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2020=100</v>
      </c>
      <c r="G7" s="24"/>
      <c r="H7" s="21" t="s">
        <v>6</v>
      </c>
      <c r="I7" s="22" t="s">
        <v>6</v>
      </c>
      <c r="J7" s="22"/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1783</v>
      </c>
      <c r="D9" s="31">
        <v>1700</v>
      </c>
      <c r="E9" s="31">
        <v>1700</v>
      </c>
      <c r="F9" s="32"/>
      <c r="G9" s="32"/>
      <c r="H9" s="222">
        <v>5.171</v>
      </c>
      <c r="I9" s="222">
        <v>6.375</v>
      </c>
      <c r="J9" s="222"/>
      <c r="K9" s="33"/>
    </row>
    <row r="10" spans="1:11" s="34" customFormat="1" ht="11.25" customHeight="1">
      <c r="A10" s="36" t="s">
        <v>8</v>
      </c>
      <c r="B10" s="30"/>
      <c r="C10" s="31">
        <v>2915</v>
      </c>
      <c r="D10" s="31">
        <v>1816</v>
      </c>
      <c r="E10" s="31">
        <v>1816</v>
      </c>
      <c r="F10" s="32"/>
      <c r="G10" s="32"/>
      <c r="H10" s="222">
        <v>7.579</v>
      </c>
      <c r="I10" s="222">
        <v>3.414</v>
      </c>
      <c r="J10" s="222"/>
      <c r="K10" s="33"/>
    </row>
    <row r="11" spans="1:11" s="34" customFormat="1" ht="11.25" customHeight="1">
      <c r="A11" s="29" t="s">
        <v>9</v>
      </c>
      <c r="B11" s="30"/>
      <c r="C11" s="31">
        <v>7687</v>
      </c>
      <c r="D11" s="31">
        <v>9230</v>
      </c>
      <c r="E11" s="31">
        <v>9230</v>
      </c>
      <c r="F11" s="32"/>
      <c r="G11" s="32"/>
      <c r="H11" s="222">
        <v>21.37</v>
      </c>
      <c r="I11" s="222">
        <v>17.445</v>
      </c>
      <c r="J11" s="222"/>
      <c r="K11" s="33"/>
    </row>
    <row r="12" spans="1:11" s="34" customFormat="1" ht="11.25" customHeight="1">
      <c r="A12" s="36" t="s">
        <v>10</v>
      </c>
      <c r="B12" s="30"/>
      <c r="C12" s="31">
        <v>166</v>
      </c>
      <c r="D12" s="31">
        <v>196</v>
      </c>
      <c r="E12" s="31">
        <v>196</v>
      </c>
      <c r="F12" s="32"/>
      <c r="G12" s="32"/>
      <c r="H12" s="222">
        <v>0.365</v>
      </c>
      <c r="I12" s="222">
        <v>0.345</v>
      </c>
      <c r="J12" s="222"/>
      <c r="K12" s="33"/>
    </row>
    <row r="13" spans="1:11" s="43" customFormat="1" ht="11.25" customHeight="1">
      <c r="A13" s="37" t="s">
        <v>11</v>
      </c>
      <c r="B13" s="38"/>
      <c r="C13" s="39">
        <v>12551</v>
      </c>
      <c r="D13" s="39">
        <v>12942</v>
      </c>
      <c r="E13" s="39">
        <v>12942</v>
      </c>
      <c r="F13" s="40">
        <v>100</v>
      </c>
      <c r="G13" s="41"/>
      <c r="H13" s="223">
        <v>34.48500000000001</v>
      </c>
      <c r="I13" s="224">
        <v>27.579</v>
      </c>
      <c r="J13" s="22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22"/>
      <c r="I14" s="222"/>
      <c r="J14" s="222"/>
      <c r="K14" s="33"/>
    </row>
    <row r="15" spans="1:11" s="43" customFormat="1" ht="11.25" customHeight="1">
      <c r="A15" s="37" t="s">
        <v>12</v>
      </c>
      <c r="B15" s="38"/>
      <c r="C15" s="39">
        <v>65</v>
      </c>
      <c r="D15" s="39">
        <v>55</v>
      </c>
      <c r="E15" s="39">
        <v>55</v>
      </c>
      <c r="F15" s="40">
        <v>100</v>
      </c>
      <c r="G15" s="41"/>
      <c r="H15" s="223">
        <v>0.13</v>
      </c>
      <c r="I15" s="224">
        <v>0.105</v>
      </c>
      <c r="J15" s="22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22"/>
      <c r="I16" s="222"/>
      <c r="J16" s="222"/>
      <c r="K16" s="33"/>
    </row>
    <row r="17" spans="1:11" s="43" customFormat="1" ht="11.25" customHeight="1">
      <c r="A17" s="37" t="s">
        <v>13</v>
      </c>
      <c r="B17" s="38"/>
      <c r="C17" s="39">
        <v>644</v>
      </c>
      <c r="D17" s="39">
        <v>528</v>
      </c>
      <c r="E17" s="39">
        <v>770</v>
      </c>
      <c r="F17" s="40">
        <v>145.83333333333334</v>
      </c>
      <c r="G17" s="41"/>
      <c r="H17" s="223">
        <v>1.361</v>
      </c>
      <c r="I17" s="224">
        <v>1.193</v>
      </c>
      <c r="J17" s="22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22"/>
      <c r="I18" s="222"/>
      <c r="J18" s="222"/>
      <c r="K18" s="33"/>
    </row>
    <row r="19" spans="1:11" s="34" customFormat="1" ht="11.25" customHeight="1">
      <c r="A19" s="29" t="s">
        <v>14</v>
      </c>
      <c r="B19" s="30"/>
      <c r="C19" s="31">
        <v>24019</v>
      </c>
      <c r="D19" s="31">
        <v>20350</v>
      </c>
      <c r="E19" s="31">
        <v>20350</v>
      </c>
      <c r="F19" s="32"/>
      <c r="G19" s="32"/>
      <c r="H19" s="222">
        <v>162.128</v>
      </c>
      <c r="I19" s="222">
        <v>148</v>
      </c>
      <c r="J19" s="222"/>
      <c r="K19" s="33"/>
    </row>
    <row r="20" spans="1:11" s="34" customFormat="1" ht="11.25" customHeight="1">
      <c r="A20" s="36" t="s">
        <v>15</v>
      </c>
      <c r="B20" s="30"/>
      <c r="C20" s="31">
        <v>3</v>
      </c>
      <c r="D20" s="31"/>
      <c r="E20" s="31"/>
      <c r="F20" s="32"/>
      <c r="G20" s="32"/>
      <c r="H20" s="222">
        <v>0.017</v>
      </c>
      <c r="I20" s="222"/>
      <c r="J20" s="22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222"/>
      <c r="I21" s="222"/>
      <c r="J21" s="222"/>
      <c r="K21" s="33"/>
    </row>
    <row r="22" spans="1:11" s="43" customFormat="1" ht="11.25" customHeight="1">
      <c r="A22" s="37" t="s">
        <v>17</v>
      </c>
      <c r="B22" s="38"/>
      <c r="C22" s="39">
        <v>24022</v>
      </c>
      <c r="D22" s="39">
        <v>20350</v>
      </c>
      <c r="E22" s="39">
        <v>20350</v>
      </c>
      <c r="F22" s="40">
        <v>100</v>
      </c>
      <c r="G22" s="41"/>
      <c r="H22" s="223">
        <v>162.14499999999998</v>
      </c>
      <c r="I22" s="224">
        <v>148</v>
      </c>
      <c r="J22" s="22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22"/>
      <c r="I23" s="222"/>
      <c r="J23" s="222"/>
      <c r="K23" s="33"/>
    </row>
    <row r="24" spans="1:11" s="43" customFormat="1" ht="11.25" customHeight="1">
      <c r="A24" s="37" t="s">
        <v>18</v>
      </c>
      <c r="B24" s="38"/>
      <c r="C24" s="39">
        <v>79195</v>
      </c>
      <c r="D24" s="39">
        <v>76826</v>
      </c>
      <c r="E24" s="39">
        <v>77500</v>
      </c>
      <c r="F24" s="40">
        <v>100.87730716163799</v>
      </c>
      <c r="G24" s="41"/>
      <c r="H24" s="223">
        <v>427.873</v>
      </c>
      <c r="I24" s="224">
        <v>418.023</v>
      </c>
      <c r="J24" s="22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22"/>
      <c r="I25" s="222"/>
      <c r="J25" s="222"/>
      <c r="K25" s="33"/>
    </row>
    <row r="26" spans="1:11" s="43" customFormat="1" ht="11.25" customHeight="1">
      <c r="A26" s="37" t="s">
        <v>19</v>
      </c>
      <c r="B26" s="38"/>
      <c r="C26" s="39">
        <v>29625</v>
      </c>
      <c r="D26" s="39">
        <v>26000</v>
      </c>
      <c r="E26" s="39">
        <v>31000</v>
      </c>
      <c r="F26" s="40">
        <v>119.23076923076923</v>
      </c>
      <c r="G26" s="41"/>
      <c r="H26" s="223">
        <v>147.541</v>
      </c>
      <c r="I26" s="224">
        <v>141</v>
      </c>
      <c r="J26" s="22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22"/>
      <c r="I27" s="222"/>
      <c r="J27" s="222"/>
      <c r="K27" s="33"/>
    </row>
    <row r="28" spans="1:11" s="34" customFormat="1" ht="11.25" customHeight="1">
      <c r="A28" s="36" t="s">
        <v>20</v>
      </c>
      <c r="B28" s="30"/>
      <c r="C28" s="31">
        <v>66780</v>
      </c>
      <c r="D28" s="31">
        <v>66283</v>
      </c>
      <c r="E28" s="31">
        <v>51626</v>
      </c>
      <c r="F28" s="32"/>
      <c r="G28" s="32"/>
      <c r="H28" s="222">
        <v>252.064</v>
      </c>
      <c r="I28" s="222">
        <v>342.65</v>
      </c>
      <c r="J28" s="222"/>
      <c r="K28" s="33"/>
    </row>
    <row r="29" spans="1:11" s="34" customFormat="1" ht="11.25" customHeight="1">
      <c r="A29" s="36" t="s">
        <v>21</v>
      </c>
      <c r="B29" s="30"/>
      <c r="C29" s="31">
        <v>30892</v>
      </c>
      <c r="D29" s="31">
        <v>34118</v>
      </c>
      <c r="E29" s="31">
        <v>34118</v>
      </c>
      <c r="F29" s="32"/>
      <c r="G29" s="32"/>
      <c r="H29" s="222">
        <v>59.951</v>
      </c>
      <c r="I29" s="222">
        <v>91.414</v>
      </c>
      <c r="J29" s="222"/>
      <c r="K29" s="33"/>
    </row>
    <row r="30" spans="1:11" s="34" customFormat="1" ht="11.25" customHeight="1">
      <c r="A30" s="36" t="s">
        <v>22</v>
      </c>
      <c r="B30" s="30"/>
      <c r="C30" s="31">
        <v>52791</v>
      </c>
      <c r="D30" s="31">
        <v>55275</v>
      </c>
      <c r="E30" s="31">
        <v>56623</v>
      </c>
      <c r="F30" s="32"/>
      <c r="G30" s="32"/>
      <c r="H30" s="222">
        <v>171.424</v>
      </c>
      <c r="I30" s="222">
        <v>225.973</v>
      </c>
      <c r="J30" s="222"/>
      <c r="K30" s="33"/>
    </row>
    <row r="31" spans="1:11" s="43" customFormat="1" ht="11.25" customHeight="1">
      <c r="A31" s="44" t="s">
        <v>23</v>
      </c>
      <c r="B31" s="38"/>
      <c r="C31" s="39">
        <v>150463</v>
      </c>
      <c r="D31" s="39">
        <v>155676</v>
      </c>
      <c r="E31" s="39">
        <v>142367</v>
      </c>
      <c r="F31" s="40">
        <v>91.45083378298517</v>
      </c>
      <c r="G31" s="41"/>
      <c r="H31" s="223">
        <v>483.43899999999996</v>
      </c>
      <c r="I31" s="224">
        <v>660.037</v>
      </c>
      <c r="J31" s="22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22"/>
      <c r="I32" s="222"/>
      <c r="J32" s="222"/>
      <c r="K32" s="33"/>
    </row>
    <row r="33" spans="1:11" s="34" customFormat="1" ht="11.25" customHeight="1">
      <c r="A33" s="36" t="s">
        <v>24</v>
      </c>
      <c r="B33" s="30"/>
      <c r="C33" s="31">
        <v>18154</v>
      </c>
      <c r="D33" s="31">
        <v>23740</v>
      </c>
      <c r="E33" s="31">
        <v>23700</v>
      </c>
      <c r="F33" s="32"/>
      <c r="G33" s="32"/>
      <c r="H33" s="222">
        <v>75.366</v>
      </c>
      <c r="I33" s="222">
        <v>108.63</v>
      </c>
      <c r="J33" s="222"/>
      <c r="K33" s="33"/>
    </row>
    <row r="34" spans="1:11" s="34" customFormat="1" ht="11.25" customHeight="1">
      <c r="A34" s="36" t="s">
        <v>25</v>
      </c>
      <c r="B34" s="30"/>
      <c r="C34" s="31">
        <v>10738</v>
      </c>
      <c r="D34" s="31">
        <v>10500</v>
      </c>
      <c r="E34" s="31">
        <v>10500</v>
      </c>
      <c r="F34" s="32"/>
      <c r="G34" s="32"/>
      <c r="H34" s="222">
        <v>44.364</v>
      </c>
      <c r="I34" s="222">
        <v>36</v>
      </c>
      <c r="J34" s="222"/>
      <c r="K34" s="33"/>
    </row>
    <row r="35" spans="1:11" s="34" customFormat="1" ht="11.25" customHeight="1">
      <c r="A35" s="36" t="s">
        <v>26</v>
      </c>
      <c r="B35" s="30"/>
      <c r="C35" s="31">
        <v>44839</v>
      </c>
      <c r="D35" s="31">
        <v>50000</v>
      </c>
      <c r="E35" s="31">
        <v>45000</v>
      </c>
      <c r="F35" s="32"/>
      <c r="G35" s="32"/>
      <c r="H35" s="222">
        <v>135.136</v>
      </c>
      <c r="I35" s="222">
        <v>222</v>
      </c>
      <c r="J35" s="222"/>
      <c r="K35" s="33"/>
    </row>
    <row r="36" spans="1:11" s="34" customFormat="1" ht="11.25" customHeight="1">
      <c r="A36" s="36" t="s">
        <v>27</v>
      </c>
      <c r="B36" s="30"/>
      <c r="C36" s="31">
        <v>5582</v>
      </c>
      <c r="D36" s="31">
        <v>6825</v>
      </c>
      <c r="E36" s="31">
        <v>6000</v>
      </c>
      <c r="F36" s="32"/>
      <c r="G36" s="32"/>
      <c r="H36" s="222">
        <v>15.673</v>
      </c>
      <c r="I36" s="222">
        <v>33</v>
      </c>
      <c r="J36" s="222"/>
      <c r="K36" s="33"/>
    </row>
    <row r="37" spans="1:11" s="43" customFormat="1" ht="11.25" customHeight="1">
      <c r="A37" s="37" t="s">
        <v>28</v>
      </c>
      <c r="B37" s="38"/>
      <c r="C37" s="39">
        <v>79313</v>
      </c>
      <c r="D37" s="39">
        <v>91065</v>
      </c>
      <c r="E37" s="39">
        <v>85200</v>
      </c>
      <c r="F37" s="40">
        <v>93.55954537967386</v>
      </c>
      <c r="G37" s="41"/>
      <c r="H37" s="223">
        <v>270.539</v>
      </c>
      <c r="I37" s="224">
        <v>399.63</v>
      </c>
      <c r="J37" s="22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22"/>
      <c r="I38" s="222"/>
      <c r="J38" s="222"/>
      <c r="K38" s="33"/>
    </row>
    <row r="39" spans="1:11" s="43" customFormat="1" ht="11.25" customHeight="1">
      <c r="A39" s="37" t="s">
        <v>29</v>
      </c>
      <c r="B39" s="38"/>
      <c r="C39" s="39">
        <v>5838</v>
      </c>
      <c r="D39" s="39">
        <v>5700</v>
      </c>
      <c r="E39" s="39">
        <v>5500</v>
      </c>
      <c r="F39" s="40">
        <v>96.49122807017544</v>
      </c>
      <c r="G39" s="41"/>
      <c r="H39" s="223">
        <v>8.804</v>
      </c>
      <c r="I39" s="224">
        <v>8.8</v>
      </c>
      <c r="J39" s="22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22"/>
      <c r="I40" s="222"/>
      <c r="J40" s="222"/>
      <c r="K40" s="33"/>
    </row>
    <row r="41" spans="1:11" s="34" customFormat="1" ht="11.25" customHeight="1">
      <c r="A41" s="29" t="s">
        <v>30</v>
      </c>
      <c r="B41" s="30"/>
      <c r="C41" s="31">
        <v>33257</v>
      </c>
      <c r="D41" s="31">
        <v>33499</v>
      </c>
      <c r="E41" s="31">
        <v>33500</v>
      </c>
      <c r="F41" s="32"/>
      <c r="G41" s="32"/>
      <c r="H41" s="222">
        <v>51.848</v>
      </c>
      <c r="I41" s="222">
        <v>146.119</v>
      </c>
      <c r="J41" s="222"/>
      <c r="K41" s="33"/>
    </row>
    <row r="42" spans="1:11" s="34" customFormat="1" ht="11.25" customHeight="1">
      <c r="A42" s="36" t="s">
        <v>31</v>
      </c>
      <c r="B42" s="30"/>
      <c r="C42" s="31">
        <v>210459</v>
      </c>
      <c r="D42" s="31">
        <v>184239</v>
      </c>
      <c r="E42" s="31">
        <v>205829</v>
      </c>
      <c r="F42" s="32"/>
      <c r="G42" s="32"/>
      <c r="H42" s="222">
        <v>795.893</v>
      </c>
      <c r="I42" s="222">
        <v>965.757</v>
      </c>
      <c r="J42" s="222"/>
      <c r="K42" s="33"/>
    </row>
    <row r="43" spans="1:11" s="34" customFormat="1" ht="11.25" customHeight="1">
      <c r="A43" s="36" t="s">
        <v>32</v>
      </c>
      <c r="B43" s="30"/>
      <c r="C43" s="31">
        <v>51362</v>
      </c>
      <c r="D43" s="31">
        <v>53480</v>
      </c>
      <c r="E43" s="31">
        <v>58000</v>
      </c>
      <c r="F43" s="32"/>
      <c r="G43" s="32"/>
      <c r="H43" s="222">
        <v>182.497</v>
      </c>
      <c r="I43" s="222">
        <v>243.98</v>
      </c>
      <c r="J43" s="222"/>
      <c r="K43" s="33"/>
    </row>
    <row r="44" spans="1:11" s="34" customFormat="1" ht="11.25" customHeight="1">
      <c r="A44" s="36" t="s">
        <v>33</v>
      </c>
      <c r="B44" s="30"/>
      <c r="C44" s="31">
        <v>114079</v>
      </c>
      <c r="D44" s="31">
        <v>118077</v>
      </c>
      <c r="E44" s="31">
        <v>112200</v>
      </c>
      <c r="F44" s="32"/>
      <c r="G44" s="32"/>
      <c r="H44" s="222">
        <v>364.184</v>
      </c>
      <c r="I44" s="222">
        <v>586.552</v>
      </c>
      <c r="J44" s="222"/>
      <c r="K44" s="33"/>
    </row>
    <row r="45" spans="1:11" s="34" customFormat="1" ht="11.25" customHeight="1">
      <c r="A45" s="36" t="s">
        <v>34</v>
      </c>
      <c r="B45" s="30"/>
      <c r="C45" s="31">
        <v>57751</v>
      </c>
      <c r="D45" s="31">
        <v>69188</v>
      </c>
      <c r="E45" s="31">
        <v>70000</v>
      </c>
      <c r="F45" s="32"/>
      <c r="G45" s="32"/>
      <c r="H45" s="222">
        <v>108.47</v>
      </c>
      <c r="I45" s="222">
        <v>288.269</v>
      </c>
      <c r="J45" s="222"/>
      <c r="K45" s="33"/>
    </row>
    <row r="46" spans="1:11" s="34" customFormat="1" ht="11.25" customHeight="1">
      <c r="A46" s="36" t="s">
        <v>35</v>
      </c>
      <c r="B46" s="30"/>
      <c r="C46" s="31">
        <v>71610</v>
      </c>
      <c r="D46" s="31">
        <v>66690</v>
      </c>
      <c r="E46" s="31">
        <v>67000</v>
      </c>
      <c r="F46" s="32"/>
      <c r="G46" s="32"/>
      <c r="H46" s="222">
        <v>156.539</v>
      </c>
      <c r="I46" s="222">
        <v>270.709</v>
      </c>
      <c r="J46" s="222"/>
      <c r="K46" s="33"/>
    </row>
    <row r="47" spans="1:11" s="34" customFormat="1" ht="11.25" customHeight="1">
      <c r="A47" s="36" t="s">
        <v>36</v>
      </c>
      <c r="B47" s="30"/>
      <c r="C47" s="31">
        <v>98608</v>
      </c>
      <c r="D47" s="31">
        <v>87767</v>
      </c>
      <c r="E47" s="31">
        <v>99000</v>
      </c>
      <c r="F47" s="32"/>
      <c r="G47" s="32"/>
      <c r="H47" s="222">
        <v>305.037</v>
      </c>
      <c r="I47" s="222">
        <v>381.575</v>
      </c>
      <c r="J47" s="222"/>
      <c r="K47" s="33"/>
    </row>
    <row r="48" spans="1:11" s="34" customFormat="1" ht="11.25" customHeight="1">
      <c r="A48" s="36" t="s">
        <v>37</v>
      </c>
      <c r="B48" s="30"/>
      <c r="C48" s="31">
        <v>99141</v>
      </c>
      <c r="D48" s="31">
        <v>104313</v>
      </c>
      <c r="E48" s="31">
        <v>104000</v>
      </c>
      <c r="F48" s="32"/>
      <c r="G48" s="32"/>
      <c r="H48" s="222">
        <v>206.203</v>
      </c>
      <c r="I48" s="222">
        <v>512.668</v>
      </c>
      <c r="J48" s="222"/>
      <c r="K48" s="33"/>
    </row>
    <row r="49" spans="1:11" s="34" customFormat="1" ht="11.25" customHeight="1">
      <c r="A49" s="36" t="s">
        <v>38</v>
      </c>
      <c r="B49" s="30"/>
      <c r="C49" s="31">
        <v>62609</v>
      </c>
      <c r="D49" s="31">
        <v>69474</v>
      </c>
      <c r="E49" s="31">
        <v>68000</v>
      </c>
      <c r="F49" s="32"/>
      <c r="G49" s="32"/>
      <c r="H49" s="222">
        <v>158.393</v>
      </c>
      <c r="I49" s="222">
        <v>300.312</v>
      </c>
      <c r="J49" s="222"/>
      <c r="K49" s="33"/>
    </row>
    <row r="50" spans="1:11" s="43" customFormat="1" ht="11.25" customHeight="1">
      <c r="A50" s="44" t="s">
        <v>39</v>
      </c>
      <c r="B50" s="38"/>
      <c r="C50" s="39">
        <v>798876</v>
      </c>
      <c r="D50" s="39">
        <v>786727</v>
      </c>
      <c r="E50" s="39">
        <v>817529</v>
      </c>
      <c r="F50" s="40">
        <v>103.91520819801532</v>
      </c>
      <c r="G50" s="41"/>
      <c r="H50" s="223">
        <v>2329.0640000000003</v>
      </c>
      <c r="I50" s="224">
        <v>3695.9409999999993</v>
      </c>
      <c r="J50" s="22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22"/>
      <c r="I51" s="222"/>
      <c r="J51" s="222"/>
      <c r="K51" s="33"/>
    </row>
    <row r="52" spans="1:11" s="43" customFormat="1" ht="11.25" customHeight="1">
      <c r="A52" s="37" t="s">
        <v>40</v>
      </c>
      <c r="B52" s="38"/>
      <c r="C52" s="39">
        <v>15826</v>
      </c>
      <c r="D52" s="39">
        <v>15826</v>
      </c>
      <c r="E52" s="39">
        <v>15826</v>
      </c>
      <c r="F52" s="40">
        <v>100</v>
      </c>
      <c r="G52" s="41"/>
      <c r="H52" s="223">
        <v>31.973</v>
      </c>
      <c r="I52" s="224">
        <v>31.973</v>
      </c>
      <c r="J52" s="22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22"/>
      <c r="I53" s="222"/>
      <c r="J53" s="222"/>
      <c r="K53" s="33"/>
    </row>
    <row r="54" spans="1:11" s="34" customFormat="1" ht="11.25" customHeight="1">
      <c r="A54" s="36" t="s">
        <v>41</v>
      </c>
      <c r="B54" s="30"/>
      <c r="C54" s="31">
        <v>65547</v>
      </c>
      <c r="D54" s="31">
        <v>66679</v>
      </c>
      <c r="E54" s="31">
        <v>66000</v>
      </c>
      <c r="F54" s="32"/>
      <c r="G54" s="32"/>
      <c r="H54" s="222">
        <v>238.273</v>
      </c>
      <c r="I54" s="222">
        <v>251.682</v>
      </c>
      <c r="J54" s="222"/>
      <c r="K54" s="33"/>
    </row>
    <row r="55" spans="1:11" s="34" customFormat="1" ht="11.25" customHeight="1">
      <c r="A55" s="36" t="s">
        <v>42</v>
      </c>
      <c r="B55" s="30"/>
      <c r="C55" s="31">
        <v>41550</v>
      </c>
      <c r="D55" s="31">
        <v>42000</v>
      </c>
      <c r="E55" s="31">
        <v>42000</v>
      </c>
      <c r="F55" s="32"/>
      <c r="G55" s="32"/>
      <c r="H55" s="222">
        <v>78.969</v>
      </c>
      <c r="I55" s="222">
        <v>147</v>
      </c>
      <c r="J55" s="222"/>
      <c r="K55" s="33"/>
    </row>
    <row r="56" spans="1:11" s="34" customFormat="1" ht="11.25" customHeight="1">
      <c r="A56" s="36" t="s">
        <v>43</v>
      </c>
      <c r="B56" s="30"/>
      <c r="C56" s="31">
        <v>32941</v>
      </c>
      <c r="D56" s="31">
        <v>34627</v>
      </c>
      <c r="E56" s="31">
        <v>36500</v>
      </c>
      <c r="F56" s="32"/>
      <c r="G56" s="32"/>
      <c r="H56" s="222">
        <v>80.722</v>
      </c>
      <c r="I56" s="222">
        <v>110.95</v>
      </c>
      <c r="J56" s="222"/>
      <c r="K56" s="33"/>
    </row>
    <row r="57" spans="1:11" s="34" customFormat="1" ht="11.25" customHeight="1">
      <c r="A57" s="36" t="s">
        <v>44</v>
      </c>
      <c r="B57" s="30"/>
      <c r="C57" s="31">
        <v>58566</v>
      </c>
      <c r="D57" s="31">
        <v>57105</v>
      </c>
      <c r="E57" s="31">
        <v>57105</v>
      </c>
      <c r="F57" s="32"/>
      <c r="G57" s="32"/>
      <c r="H57" s="222">
        <v>168.072</v>
      </c>
      <c r="I57" s="222">
        <v>232.126</v>
      </c>
      <c r="J57" s="222"/>
      <c r="K57" s="33"/>
    </row>
    <row r="58" spans="1:11" s="34" customFormat="1" ht="11.25" customHeight="1">
      <c r="A58" s="36" t="s">
        <v>45</v>
      </c>
      <c r="B58" s="30"/>
      <c r="C58" s="31">
        <v>47361</v>
      </c>
      <c r="D58" s="31">
        <v>48220</v>
      </c>
      <c r="E58" s="31">
        <v>46491</v>
      </c>
      <c r="F58" s="32"/>
      <c r="G58" s="32"/>
      <c r="H58" s="222">
        <v>77.786</v>
      </c>
      <c r="I58" s="222">
        <v>166.459</v>
      </c>
      <c r="J58" s="222"/>
      <c r="K58" s="33"/>
    </row>
    <row r="59" spans="1:11" s="43" customFormat="1" ht="11.25" customHeight="1">
      <c r="A59" s="37" t="s">
        <v>46</v>
      </c>
      <c r="B59" s="38"/>
      <c r="C59" s="39">
        <v>245965</v>
      </c>
      <c r="D59" s="39">
        <v>248631</v>
      </c>
      <c r="E59" s="39">
        <v>248096</v>
      </c>
      <c r="F59" s="40">
        <v>99.78482168353906</v>
      </c>
      <c r="G59" s="41"/>
      <c r="H59" s="223">
        <v>643.8219999999999</v>
      </c>
      <c r="I59" s="224">
        <v>908.2170000000001</v>
      </c>
      <c r="J59" s="22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22"/>
      <c r="I60" s="222"/>
      <c r="J60" s="222"/>
      <c r="K60" s="33"/>
    </row>
    <row r="61" spans="1:11" s="34" customFormat="1" ht="11.25" customHeight="1">
      <c r="A61" s="36" t="s">
        <v>47</v>
      </c>
      <c r="B61" s="30"/>
      <c r="C61" s="31">
        <v>1330</v>
      </c>
      <c r="D61" s="31">
        <v>1350</v>
      </c>
      <c r="E61" s="31">
        <v>1215</v>
      </c>
      <c r="F61" s="32"/>
      <c r="G61" s="32"/>
      <c r="H61" s="222">
        <v>2.791</v>
      </c>
      <c r="I61" s="222">
        <v>4.625</v>
      </c>
      <c r="J61" s="222"/>
      <c r="K61" s="33"/>
    </row>
    <row r="62" spans="1:11" s="34" customFormat="1" ht="11.25" customHeight="1">
      <c r="A62" s="36" t="s">
        <v>48</v>
      </c>
      <c r="B62" s="30"/>
      <c r="C62" s="31">
        <v>724</v>
      </c>
      <c r="D62" s="31">
        <v>724</v>
      </c>
      <c r="E62" s="31">
        <v>765</v>
      </c>
      <c r="F62" s="32"/>
      <c r="G62" s="32"/>
      <c r="H62" s="222">
        <v>1.2</v>
      </c>
      <c r="I62" s="222">
        <v>1.742</v>
      </c>
      <c r="J62" s="222"/>
      <c r="K62" s="33"/>
    </row>
    <row r="63" spans="1:11" s="34" customFormat="1" ht="11.25" customHeight="1">
      <c r="A63" s="36" t="s">
        <v>49</v>
      </c>
      <c r="B63" s="30"/>
      <c r="C63" s="31">
        <v>2438</v>
      </c>
      <c r="D63" s="31">
        <v>2437</v>
      </c>
      <c r="E63" s="31">
        <v>2326</v>
      </c>
      <c r="F63" s="32"/>
      <c r="G63" s="32"/>
      <c r="H63" s="222">
        <v>3.63</v>
      </c>
      <c r="I63" s="222">
        <v>7.379</v>
      </c>
      <c r="J63" s="222"/>
      <c r="K63" s="33"/>
    </row>
    <row r="64" spans="1:11" s="43" customFormat="1" ht="11.25" customHeight="1">
      <c r="A64" s="37" t="s">
        <v>50</v>
      </c>
      <c r="B64" s="38"/>
      <c r="C64" s="39">
        <v>4492</v>
      </c>
      <c r="D64" s="39">
        <v>4511</v>
      </c>
      <c r="E64" s="39">
        <v>4306</v>
      </c>
      <c r="F64" s="40">
        <v>95.4555530924407</v>
      </c>
      <c r="G64" s="41"/>
      <c r="H64" s="223">
        <v>7.6209999999999996</v>
      </c>
      <c r="I64" s="224">
        <v>13.745999999999999</v>
      </c>
      <c r="J64" s="22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22"/>
      <c r="I65" s="222"/>
      <c r="J65" s="222"/>
      <c r="K65" s="33"/>
    </row>
    <row r="66" spans="1:11" s="43" customFormat="1" ht="11.25" customHeight="1">
      <c r="A66" s="37" t="s">
        <v>51</v>
      </c>
      <c r="B66" s="38"/>
      <c r="C66" s="39">
        <v>9137</v>
      </c>
      <c r="D66" s="39">
        <v>12242</v>
      </c>
      <c r="E66" s="39">
        <v>11630</v>
      </c>
      <c r="F66" s="40">
        <v>95.0008168599902</v>
      </c>
      <c r="G66" s="41"/>
      <c r="H66" s="223">
        <v>12.901</v>
      </c>
      <c r="I66" s="224">
        <v>25.708</v>
      </c>
      <c r="J66" s="22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22"/>
      <c r="I67" s="222"/>
      <c r="J67" s="222"/>
      <c r="K67" s="33"/>
    </row>
    <row r="68" spans="1:11" s="34" customFormat="1" ht="11.25" customHeight="1">
      <c r="A68" s="36" t="s">
        <v>52</v>
      </c>
      <c r="B68" s="30"/>
      <c r="C68" s="31">
        <v>61812</v>
      </c>
      <c r="D68" s="31">
        <v>62400</v>
      </c>
      <c r="E68" s="31">
        <v>62400</v>
      </c>
      <c r="F68" s="32"/>
      <c r="G68" s="32"/>
      <c r="H68" s="222">
        <v>127.09</v>
      </c>
      <c r="I68" s="222">
        <v>180</v>
      </c>
      <c r="J68" s="222"/>
      <c r="K68" s="33"/>
    </row>
    <row r="69" spans="1:11" s="34" customFormat="1" ht="11.25" customHeight="1">
      <c r="A69" s="36" t="s">
        <v>53</v>
      </c>
      <c r="B69" s="30"/>
      <c r="C69" s="31">
        <v>4232</v>
      </c>
      <c r="D69" s="31">
        <v>4500</v>
      </c>
      <c r="E69" s="31">
        <v>4500</v>
      </c>
      <c r="F69" s="32"/>
      <c r="G69" s="32"/>
      <c r="H69" s="222">
        <v>7.178</v>
      </c>
      <c r="I69" s="222">
        <v>9.8</v>
      </c>
      <c r="J69" s="222"/>
      <c r="K69" s="33"/>
    </row>
    <row r="70" spans="1:11" s="43" customFormat="1" ht="11.25" customHeight="1">
      <c r="A70" s="37" t="s">
        <v>54</v>
      </c>
      <c r="B70" s="38"/>
      <c r="C70" s="39">
        <v>66044</v>
      </c>
      <c r="D70" s="39">
        <v>66900</v>
      </c>
      <c r="E70" s="39">
        <v>66900</v>
      </c>
      <c r="F70" s="40">
        <v>100</v>
      </c>
      <c r="G70" s="41"/>
      <c r="H70" s="223">
        <v>134.268</v>
      </c>
      <c r="I70" s="224">
        <v>189.8</v>
      </c>
      <c r="J70" s="22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22"/>
      <c r="I71" s="222"/>
      <c r="J71" s="222"/>
      <c r="K71" s="33"/>
    </row>
    <row r="72" spans="1:11" s="34" customFormat="1" ht="11.25" customHeight="1">
      <c r="A72" s="36" t="s">
        <v>55</v>
      </c>
      <c r="B72" s="30"/>
      <c r="C72" s="31">
        <v>3446</v>
      </c>
      <c r="D72" s="31">
        <v>3095</v>
      </c>
      <c r="E72" s="31">
        <v>2956</v>
      </c>
      <c r="F72" s="32"/>
      <c r="G72" s="32"/>
      <c r="H72" s="222">
        <v>4.78</v>
      </c>
      <c r="I72" s="222">
        <v>7.116</v>
      </c>
      <c r="J72" s="222"/>
      <c r="K72" s="33"/>
    </row>
    <row r="73" spans="1:11" s="34" customFormat="1" ht="11.25" customHeight="1">
      <c r="A73" s="36" t="s">
        <v>56</v>
      </c>
      <c r="B73" s="30"/>
      <c r="C73" s="31">
        <v>13825</v>
      </c>
      <c r="D73" s="31">
        <v>16505</v>
      </c>
      <c r="E73" s="31">
        <v>16505</v>
      </c>
      <c r="F73" s="32"/>
      <c r="G73" s="32"/>
      <c r="H73" s="222">
        <v>46.2</v>
      </c>
      <c r="I73" s="222">
        <v>53.245</v>
      </c>
      <c r="J73" s="222"/>
      <c r="K73" s="33"/>
    </row>
    <row r="74" spans="1:11" s="34" customFormat="1" ht="11.25" customHeight="1">
      <c r="A74" s="36" t="s">
        <v>57</v>
      </c>
      <c r="B74" s="30"/>
      <c r="C74" s="31">
        <v>23345</v>
      </c>
      <c r="D74" s="31">
        <v>22090</v>
      </c>
      <c r="E74" s="31">
        <v>21500</v>
      </c>
      <c r="F74" s="32"/>
      <c r="G74" s="32"/>
      <c r="H74" s="222">
        <v>59.702</v>
      </c>
      <c r="I74" s="222">
        <v>81.3</v>
      </c>
      <c r="J74" s="222"/>
      <c r="K74" s="33"/>
    </row>
    <row r="75" spans="1:11" s="34" customFormat="1" ht="11.25" customHeight="1">
      <c r="A75" s="36" t="s">
        <v>58</v>
      </c>
      <c r="B75" s="30"/>
      <c r="C75" s="31">
        <v>11917</v>
      </c>
      <c r="D75" s="31">
        <v>12227</v>
      </c>
      <c r="E75" s="31">
        <v>12227</v>
      </c>
      <c r="F75" s="32"/>
      <c r="G75" s="32"/>
      <c r="H75" s="222">
        <v>21.168</v>
      </c>
      <c r="I75" s="222">
        <v>13.414</v>
      </c>
      <c r="J75" s="222"/>
      <c r="K75" s="33"/>
    </row>
    <row r="76" spans="1:11" s="34" customFormat="1" ht="11.25" customHeight="1">
      <c r="A76" s="36" t="s">
        <v>59</v>
      </c>
      <c r="B76" s="30"/>
      <c r="C76" s="31">
        <v>4820</v>
      </c>
      <c r="D76" s="31">
        <v>5196</v>
      </c>
      <c r="E76" s="31">
        <v>5196</v>
      </c>
      <c r="F76" s="32"/>
      <c r="G76" s="32"/>
      <c r="H76" s="222">
        <v>11.02</v>
      </c>
      <c r="I76" s="222">
        <v>18.03</v>
      </c>
      <c r="J76" s="222"/>
      <c r="K76" s="33"/>
    </row>
    <row r="77" spans="1:11" s="34" customFormat="1" ht="11.25" customHeight="1">
      <c r="A77" s="36" t="s">
        <v>60</v>
      </c>
      <c r="B77" s="30"/>
      <c r="C77" s="31">
        <v>2228</v>
      </c>
      <c r="D77" s="31">
        <v>2382</v>
      </c>
      <c r="E77" s="31">
        <v>2382</v>
      </c>
      <c r="F77" s="32"/>
      <c r="G77" s="32"/>
      <c r="H77" s="222">
        <v>6.327</v>
      </c>
      <c r="I77" s="222">
        <v>8.546</v>
      </c>
      <c r="J77" s="222"/>
      <c r="K77" s="33"/>
    </row>
    <row r="78" spans="1:11" s="34" customFormat="1" ht="11.25" customHeight="1">
      <c r="A78" s="36" t="s">
        <v>61</v>
      </c>
      <c r="B78" s="30"/>
      <c r="C78" s="31">
        <v>6128</v>
      </c>
      <c r="D78" s="31">
        <v>7100</v>
      </c>
      <c r="E78" s="31">
        <v>7100</v>
      </c>
      <c r="F78" s="32"/>
      <c r="G78" s="32"/>
      <c r="H78" s="222">
        <v>15.803</v>
      </c>
      <c r="I78" s="222">
        <v>20.022</v>
      </c>
      <c r="J78" s="222"/>
      <c r="K78" s="33"/>
    </row>
    <row r="79" spans="1:11" s="34" customFormat="1" ht="11.25" customHeight="1">
      <c r="A79" s="36" t="s">
        <v>62</v>
      </c>
      <c r="B79" s="30"/>
      <c r="C79" s="31">
        <v>63730</v>
      </c>
      <c r="D79" s="31">
        <v>65400</v>
      </c>
      <c r="E79" s="31">
        <v>65400</v>
      </c>
      <c r="F79" s="32"/>
      <c r="G79" s="32"/>
      <c r="H79" s="222">
        <v>233.343</v>
      </c>
      <c r="I79" s="222">
        <v>248.52</v>
      </c>
      <c r="J79" s="222"/>
      <c r="K79" s="33"/>
    </row>
    <row r="80" spans="1:11" s="43" customFormat="1" ht="11.25" customHeight="1">
      <c r="A80" s="44" t="s">
        <v>63</v>
      </c>
      <c r="B80" s="38"/>
      <c r="C80" s="39">
        <v>129439</v>
      </c>
      <c r="D80" s="39">
        <v>133995</v>
      </c>
      <c r="E80" s="39">
        <v>133266</v>
      </c>
      <c r="F80" s="40">
        <v>99.45594984887495</v>
      </c>
      <c r="G80" s="41"/>
      <c r="H80" s="223">
        <v>398.34299999999996</v>
      </c>
      <c r="I80" s="224">
        <v>450.193</v>
      </c>
      <c r="J80" s="22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22"/>
      <c r="I81" s="222"/>
      <c r="J81" s="222"/>
      <c r="K81" s="33"/>
    </row>
    <row r="82" spans="1:11" s="34" customFormat="1" ht="11.25" customHeight="1">
      <c r="A82" s="36" t="s">
        <v>64</v>
      </c>
      <c r="B82" s="30"/>
      <c r="C82" s="31">
        <v>112</v>
      </c>
      <c r="D82" s="31">
        <v>112</v>
      </c>
      <c r="E82" s="31">
        <v>112</v>
      </c>
      <c r="F82" s="32"/>
      <c r="G82" s="32"/>
      <c r="H82" s="222">
        <v>0.149</v>
      </c>
      <c r="I82" s="222">
        <v>0.149</v>
      </c>
      <c r="J82" s="222"/>
      <c r="K82" s="33"/>
    </row>
    <row r="83" spans="1:11" s="34" customFormat="1" ht="11.25" customHeight="1">
      <c r="A83" s="36" t="s">
        <v>65</v>
      </c>
      <c r="B83" s="30"/>
      <c r="C83" s="31">
        <v>155</v>
      </c>
      <c r="D83" s="31">
        <v>160</v>
      </c>
      <c r="E83" s="31">
        <v>160</v>
      </c>
      <c r="F83" s="32"/>
      <c r="G83" s="32"/>
      <c r="H83" s="222">
        <v>0.151</v>
      </c>
      <c r="I83" s="222">
        <v>0.151</v>
      </c>
      <c r="J83" s="222"/>
      <c r="K83" s="33"/>
    </row>
    <row r="84" spans="1:11" s="43" customFormat="1" ht="11.25" customHeight="1">
      <c r="A84" s="37" t="s">
        <v>66</v>
      </c>
      <c r="B84" s="38"/>
      <c r="C84" s="39">
        <v>267</v>
      </c>
      <c r="D84" s="39">
        <v>272</v>
      </c>
      <c r="E84" s="39">
        <v>272</v>
      </c>
      <c r="F84" s="40">
        <v>100</v>
      </c>
      <c r="G84" s="41"/>
      <c r="H84" s="223">
        <v>0.3</v>
      </c>
      <c r="I84" s="224">
        <v>0.3</v>
      </c>
      <c r="J84" s="224"/>
      <c r="K84" s="42"/>
    </row>
    <row r="85" spans="1:11" s="34" customFormat="1" ht="10.5" customHeight="1" thickBot="1">
      <c r="A85" s="36"/>
      <c r="B85" s="30"/>
      <c r="C85" s="31"/>
      <c r="D85" s="31"/>
      <c r="E85" s="31"/>
      <c r="F85" s="32"/>
      <c r="G85" s="32"/>
      <c r="H85" s="222"/>
      <c r="I85" s="222"/>
      <c r="J85" s="22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225"/>
      <c r="I86" s="226"/>
      <c r="J86" s="226"/>
      <c r="K86" s="51"/>
    </row>
    <row r="87" spans="1:11" s="43" customFormat="1" ht="11.25" customHeight="1">
      <c r="A87" s="52" t="s">
        <v>67</v>
      </c>
      <c r="B87" s="53"/>
      <c r="C87" s="54">
        <v>1651762</v>
      </c>
      <c r="D87" s="54">
        <v>1658246</v>
      </c>
      <c r="E87" s="54">
        <v>1673509</v>
      </c>
      <c r="F87" s="55">
        <f>IF(D87&gt;0,100*E87/D87,0)</f>
        <v>100.92043038246436</v>
      </c>
      <c r="G87" s="41"/>
      <c r="H87" s="227">
        <v>5094.609</v>
      </c>
      <c r="I87" s="228">
        <v>7120.245</v>
      </c>
      <c r="J87" s="228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SheetLayoutView="100" zoomScalePageLayoutView="0" workbookViewId="0" topLeftCell="A1">
      <selection activeCell="D7" sqref="C7:D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105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>
        <v>19.271</v>
      </c>
      <c r="I9" s="229">
        <v>19.578</v>
      </c>
      <c r="J9" s="229">
        <v>24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>
        <v>14.177</v>
      </c>
      <c r="I10" s="229">
        <v>14.278</v>
      </c>
      <c r="J10" s="229">
        <v>18.5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>
        <v>6.923</v>
      </c>
      <c r="I11" s="229">
        <v>7.03</v>
      </c>
      <c r="J11" s="229">
        <v>11.5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>
        <v>9.538</v>
      </c>
      <c r="I12" s="229">
        <v>9.782</v>
      </c>
      <c r="J12" s="229">
        <v>6.5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>
        <v>49.909000000000006</v>
      </c>
      <c r="I13" s="231">
        <v>50.668</v>
      </c>
      <c r="J13" s="231">
        <v>60.5</v>
      </c>
      <c r="K13" s="105">
        <v>119.40475250651299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>
        <v>1.312</v>
      </c>
      <c r="I15" s="231">
        <v>1.385</v>
      </c>
      <c r="J15" s="231">
        <v>2.006</v>
      </c>
      <c r="K15" s="105">
        <v>144.83754512635377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>
        <v>0.046</v>
      </c>
      <c r="I17" s="231">
        <v>0.089</v>
      </c>
      <c r="J17" s="231">
        <v>0.423</v>
      </c>
      <c r="K17" s="105">
        <v>475.2808988764045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>
        <v>0.424</v>
      </c>
      <c r="I19" s="229">
        <v>0.581</v>
      </c>
      <c r="J19" s="229">
        <v>0.335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>
        <v>0.914</v>
      </c>
      <c r="I20" s="229">
        <v>1.212</v>
      </c>
      <c r="J20" s="229">
        <v>6.5</v>
      </c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>
        <v>1.4</v>
      </c>
      <c r="I21" s="229">
        <v>2.048</v>
      </c>
      <c r="J21" s="229">
        <v>1.5</v>
      </c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>
        <v>2.738</v>
      </c>
      <c r="I22" s="231">
        <v>3.841</v>
      </c>
      <c r="J22" s="231">
        <v>8.335</v>
      </c>
      <c r="K22" s="105">
        <v>217.00078104660247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>
        <v>11.673</v>
      </c>
      <c r="I24" s="231">
        <v>11.288</v>
      </c>
      <c r="J24" s="231">
        <v>11.25</v>
      </c>
      <c r="K24" s="105">
        <v>99.66335931963147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>
        <v>9.794</v>
      </c>
      <c r="I26" s="231">
        <v>10.798</v>
      </c>
      <c r="J26" s="231">
        <v>11.8</v>
      </c>
      <c r="K26" s="105">
        <v>109.27949620300056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>
        <v>17.238</v>
      </c>
      <c r="I28" s="229">
        <v>16.159</v>
      </c>
      <c r="J28" s="229">
        <v>14.295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>
        <v>1.98</v>
      </c>
      <c r="I29" s="229">
        <v>0.986</v>
      </c>
      <c r="J29" s="229">
        <v>3.987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>
        <v>46.773</v>
      </c>
      <c r="I30" s="229">
        <v>76.407</v>
      </c>
      <c r="J30" s="229">
        <v>69.17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>
        <v>65.991</v>
      </c>
      <c r="I31" s="231">
        <v>93.552</v>
      </c>
      <c r="J31" s="231">
        <v>87.452</v>
      </c>
      <c r="K31" s="105">
        <v>93.47956216863349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>
        <v>1.322</v>
      </c>
      <c r="I33" s="229">
        <v>0.969</v>
      </c>
      <c r="J33" s="229">
        <v>0.96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>
        <v>77.23</v>
      </c>
      <c r="I34" s="229">
        <v>86.751</v>
      </c>
      <c r="J34" s="229">
        <v>74.76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>
        <v>189.376</v>
      </c>
      <c r="I35" s="229">
        <v>226.28</v>
      </c>
      <c r="J35" s="229">
        <v>189.36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>
        <v>1.413</v>
      </c>
      <c r="I36" s="229">
        <v>1.137</v>
      </c>
      <c r="J36" s="229">
        <v>1.15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>
        <v>269.341</v>
      </c>
      <c r="I37" s="231">
        <v>315.137</v>
      </c>
      <c r="J37" s="231">
        <v>266.23</v>
      </c>
      <c r="K37" s="105">
        <v>84.48071790998836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>
        <v>0.248</v>
      </c>
      <c r="I39" s="231">
        <v>0.231</v>
      </c>
      <c r="J39" s="231">
        <v>0.21</v>
      </c>
      <c r="K39" s="105">
        <v>90.9090909090909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>
        <v>0.255</v>
      </c>
      <c r="I41" s="229">
        <v>0.229</v>
      </c>
      <c r="J41" s="229">
        <v>0.081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>
        <v>2</v>
      </c>
      <c r="I42" s="229">
        <v>3.6</v>
      </c>
      <c r="J42" s="229">
        <v>3</v>
      </c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>
        <v>8.928</v>
      </c>
      <c r="I43" s="229">
        <v>1.373</v>
      </c>
      <c r="J43" s="229">
        <v>3.9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>
        <v>0.252</v>
      </c>
      <c r="I44" s="229">
        <v>0.162</v>
      </c>
      <c r="J44" s="229">
        <v>0.178</v>
      </c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>
        <v>0.018</v>
      </c>
      <c r="I45" s="229">
        <v>0.015</v>
      </c>
      <c r="J45" s="229">
        <v>0.011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>
        <v>0.08</v>
      </c>
      <c r="I46" s="229">
        <v>0.04</v>
      </c>
      <c r="J46" s="229">
        <v>0.05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>
        <v>32</v>
      </c>
      <c r="I47" s="229">
        <v>38</v>
      </c>
      <c r="J47" s="229">
        <v>33</v>
      </c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>
        <v>0.204</v>
      </c>
      <c r="I48" s="229">
        <v>0.204</v>
      </c>
      <c r="J48" s="229">
        <v>0.204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>
        <v>4.744</v>
      </c>
      <c r="I49" s="229">
        <v>3.925</v>
      </c>
      <c r="J49" s="229">
        <v>4.744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>
        <v>48.481</v>
      </c>
      <c r="I50" s="231">
        <v>47.548</v>
      </c>
      <c r="J50" s="231">
        <v>45.168</v>
      </c>
      <c r="K50" s="105">
        <v>94.99453184150752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>
        <v>0.151</v>
      </c>
      <c r="I52" s="231">
        <v>0.15</v>
      </c>
      <c r="J52" s="231">
        <v>0.15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>
        <v>0.276</v>
      </c>
      <c r="I54" s="229">
        <v>0.252</v>
      </c>
      <c r="J54" s="229">
        <v>0.33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>
        <v>1.28</v>
      </c>
      <c r="I55" s="229">
        <v>1.279</v>
      </c>
      <c r="J55" s="229">
        <v>1.5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>
        <v>0.207</v>
      </c>
      <c r="I56" s="229">
        <v>0.202</v>
      </c>
      <c r="J56" s="229">
        <v>0.202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>
        <v>0.076</v>
      </c>
      <c r="I57" s="229">
        <v>0.047</v>
      </c>
      <c r="J57" s="229">
        <v>0.112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>
        <v>0.088</v>
      </c>
      <c r="I58" s="229">
        <v>0.058</v>
      </c>
      <c r="J58" s="229">
        <v>0.07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>
        <v>1.9270000000000003</v>
      </c>
      <c r="I59" s="231">
        <v>1.838</v>
      </c>
      <c r="J59" s="231">
        <v>2.214</v>
      </c>
      <c r="K59" s="105">
        <v>120.45701849836779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>
        <v>8.017</v>
      </c>
      <c r="I61" s="229">
        <v>7.126</v>
      </c>
      <c r="J61" s="229">
        <v>3.716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>
        <v>0.641</v>
      </c>
      <c r="I62" s="229">
        <v>0.641</v>
      </c>
      <c r="J62" s="229">
        <v>0.638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>
        <v>1.28</v>
      </c>
      <c r="I63" s="229">
        <v>0.674</v>
      </c>
      <c r="J63" s="229">
        <v>1.594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>
        <v>9.937999999999999</v>
      </c>
      <c r="I64" s="231">
        <v>8.441</v>
      </c>
      <c r="J64" s="231">
        <v>5.948</v>
      </c>
      <c r="K64" s="105">
        <v>70.46558464636891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>
        <v>1.888</v>
      </c>
      <c r="I66" s="231">
        <v>1.41</v>
      </c>
      <c r="J66" s="231">
        <v>1.28</v>
      </c>
      <c r="K66" s="105">
        <v>90.78014184397163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>
        <v>0.356</v>
      </c>
      <c r="I68" s="229">
        <v>0.281</v>
      </c>
      <c r="J68" s="229">
        <v>0.3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>
        <v>0.106</v>
      </c>
      <c r="I69" s="229">
        <v>0.159</v>
      </c>
      <c r="J69" s="229">
        <v>0.15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>
        <v>0.46199999999999997</v>
      </c>
      <c r="I70" s="231">
        <v>0.44</v>
      </c>
      <c r="J70" s="231">
        <v>0.44999999999999996</v>
      </c>
      <c r="K70" s="105">
        <v>102.27272727272725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>
        <v>0.175</v>
      </c>
      <c r="I72" s="229">
        <v>0.3</v>
      </c>
      <c r="J72" s="229">
        <v>0.28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>
        <v>0.037</v>
      </c>
      <c r="I73" s="229">
        <v>0.037</v>
      </c>
      <c r="J73" s="229">
        <v>0.039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>
        <v>0.146</v>
      </c>
      <c r="I74" s="229">
        <v>0.015</v>
      </c>
      <c r="J74" s="229">
        <v>0.038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>
        <v>5.731</v>
      </c>
      <c r="I75" s="229">
        <v>5.884</v>
      </c>
      <c r="J75" s="229">
        <v>3.542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>
        <v>0.206</v>
      </c>
      <c r="I76" s="229">
        <v>0.206</v>
      </c>
      <c r="J76" s="229">
        <v>0.19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>
        <v>0.344</v>
      </c>
      <c r="I77" s="229">
        <v>0.344</v>
      </c>
      <c r="J77" s="229">
        <v>0.344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>
        <v>0.495</v>
      </c>
      <c r="I78" s="229">
        <v>0.504</v>
      </c>
      <c r="J78" s="229">
        <v>0.5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>
        <v>0.147</v>
      </c>
      <c r="I79" s="229">
        <v>0.001</v>
      </c>
      <c r="J79" s="229">
        <v>0.005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>
        <v>7.281000000000001</v>
      </c>
      <c r="I80" s="231">
        <v>7.291</v>
      </c>
      <c r="J80" s="231">
        <v>4.938000000000001</v>
      </c>
      <c r="K80" s="105">
        <v>67.72733507063504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>
        <v>1.444</v>
      </c>
      <c r="I82" s="229">
        <v>1.329</v>
      </c>
      <c r="J82" s="229">
        <v>1.329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>
        <v>0.997</v>
      </c>
      <c r="I83" s="229">
        <v>0.964</v>
      </c>
      <c r="J83" s="229">
        <v>0.964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>
        <v>2.441</v>
      </c>
      <c r="I84" s="231">
        <v>2.293</v>
      </c>
      <c r="J84" s="231">
        <v>2.293</v>
      </c>
      <c r="K84" s="105">
        <v>100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34">
        <v>483.6209999999999</v>
      </c>
      <c r="I87" s="235">
        <v>556.4000000000001</v>
      </c>
      <c r="J87" s="235">
        <v>510.64699999999993</v>
      </c>
      <c r="K87" s="118">
        <f>IF(I87&gt;0,100*J87/I87,0)</f>
        <v>91.7769590222861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SheetLayoutView="100" zoomScalePageLayoutView="0" workbookViewId="0" topLeftCell="A1">
      <selection activeCell="D7" sqref="C7:D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106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>
        <v>5.021</v>
      </c>
      <c r="I9" s="229">
        <v>5.16</v>
      </c>
      <c r="J9" s="229">
        <v>3.8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>
        <v>1.752</v>
      </c>
      <c r="I10" s="229">
        <v>1.785</v>
      </c>
      <c r="J10" s="229">
        <v>18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>
        <v>2.589</v>
      </c>
      <c r="I11" s="229">
        <v>3.105</v>
      </c>
      <c r="J11" s="229">
        <v>2.5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>
        <v>1.574</v>
      </c>
      <c r="I12" s="229">
        <v>1.672</v>
      </c>
      <c r="J12" s="229">
        <v>1.9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>
        <v>10.936</v>
      </c>
      <c r="I13" s="231">
        <v>11.722000000000001</v>
      </c>
      <c r="J13" s="231">
        <v>26.2</v>
      </c>
      <c r="K13" s="105">
        <v>223.51134618665753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>
        <v>0.233</v>
      </c>
      <c r="I15" s="231">
        <v>0.261</v>
      </c>
      <c r="J15" s="231">
        <v>0.23</v>
      </c>
      <c r="K15" s="105">
        <v>88.12260536398468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>
        <v>0.007</v>
      </c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>
        <v>0.081</v>
      </c>
      <c r="I19" s="229">
        <v>0.084</v>
      </c>
      <c r="J19" s="229">
        <v>0.084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>
        <v>0.335</v>
      </c>
      <c r="I20" s="229">
        <v>0.339</v>
      </c>
      <c r="J20" s="229">
        <v>0.25</v>
      </c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>
        <v>0.79</v>
      </c>
      <c r="I21" s="229">
        <v>0.832</v>
      </c>
      <c r="J21" s="229">
        <v>0.67</v>
      </c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>
        <v>1.206</v>
      </c>
      <c r="I22" s="231">
        <v>1.255</v>
      </c>
      <c r="J22" s="231">
        <v>1.004</v>
      </c>
      <c r="K22" s="105">
        <v>80.00000000000001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>
        <v>18.657</v>
      </c>
      <c r="I24" s="231">
        <v>14.678</v>
      </c>
      <c r="J24" s="231">
        <v>15</v>
      </c>
      <c r="K24" s="105">
        <v>102.19375936776127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>
        <v>52.375</v>
      </c>
      <c r="I26" s="231">
        <v>50.015</v>
      </c>
      <c r="J26" s="231">
        <v>59</v>
      </c>
      <c r="K26" s="105">
        <v>117.96461061681495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>
        <v>30.106</v>
      </c>
      <c r="I28" s="229">
        <v>24.21</v>
      </c>
      <c r="J28" s="229">
        <v>22.82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>
        <v>0.088</v>
      </c>
      <c r="I29" s="229">
        <v>0.03</v>
      </c>
      <c r="J29" s="229">
        <v>0.105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>
        <v>29.39</v>
      </c>
      <c r="I30" s="229">
        <v>29.913</v>
      </c>
      <c r="J30" s="229">
        <v>26.768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>
        <v>59.584</v>
      </c>
      <c r="I31" s="231">
        <v>54.153000000000006</v>
      </c>
      <c r="J31" s="231">
        <v>49.693</v>
      </c>
      <c r="K31" s="105">
        <v>91.76407585913984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>
        <v>0.525</v>
      </c>
      <c r="I33" s="229">
        <v>0.382</v>
      </c>
      <c r="J33" s="229">
        <v>0.39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>
        <v>3.86</v>
      </c>
      <c r="I34" s="229">
        <v>3.18</v>
      </c>
      <c r="J34" s="229">
        <v>3.34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>
        <v>123.737</v>
      </c>
      <c r="I35" s="229">
        <v>136.884</v>
      </c>
      <c r="J35" s="229">
        <v>126.63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>
        <v>0.94</v>
      </c>
      <c r="I36" s="229">
        <v>0.717</v>
      </c>
      <c r="J36" s="229">
        <v>0.63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>
        <v>129.06199999999998</v>
      </c>
      <c r="I37" s="231">
        <v>141.163</v>
      </c>
      <c r="J37" s="231">
        <v>130.98999999999998</v>
      </c>
      <c r="K37" s="105">
        <v>92.79343737381606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>
        <v>0.185</v>
      </c>
      <c r="I39" s="231">
        <v>0.138</v>
      </c>
      <c r="J39" s="231">
        <v>0.125</v>
      </c>
      <c r="K39" s="105">
        <v>90.57971014492753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>
        <v>0.009</v>
      </c>
      <c r="I41" s="229">
        <v>0.006</v>
      </c>
      <c r="J41" s="229">
        <v>0.003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>
        <v>0.25</v>
      </c>
      <c r="I42" s="229">
        <v>0.2</v>
      </c>
      <c r="J42" s="229">
        <v>0.15</v>
      </c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>
        <v>14.561</v>
      </c>
      <c r="I43" s="229">
        <v>12.239</v>
      </c>
      <c r="J43" s="229">
        <v>9.472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>
        <v>0.007</v>
      </c>
      <c r="I45" s="229">
        <v>0.005</v>
      </c>
      <c r="J45" s="229">
        <v>0.004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>
        <v>0.018</v>
      </c>
      <c r="I46" s="229">
        <v>0.008</v>
      </c>
      <c r="J46" s="229">
        <v>0.01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>
        <v>0.002</v>
      </c>
      <c r="I48" s="229">
        <v>0.002</v>
      </c>
      <c r="J48" s="229">
        <v>0.002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>
        <v>1.83</v>
      </c>
      <c r="I49" s="229">
        <v>1.329</v>
      </c>
      <c r="J49" s="229">
        <v>1.81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>
        <v>16.677</v>
      </c>
      <c r="I50" s="231">
        <v>13.789000000000001</v>
      </c>
      <c r="J50" s="231">
        <v>11.451</v>
      </c>
      <c r="K50" s="105">
        <v>83.04445572557836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>
        <v>0.055</v>
      </c>
      <c r="I52" s="231">
        <v>0.054</v>
      </c>
      <c r="J52" s="231">
        <v>0.054</v>
      </c>
      <c r="K52" s="105">
        <v>100.00000000000001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>
        <v>0.18</v>
      </c>
      <c r="I54" s="229">
        <v>0.19</v>
      </c>
      <c r="J54" s="229">
        <v>0.342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>
        <v>0.32</v>
      </c>
      <c r="I55" s="229">
        <v>0.319</v>
      </c>
      <c r="J55" s="229">
        <v>0.42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>
        <v>0.024</v>
      </c>
      <c r="I56" s="229">
        <v>0.024</v>
      </c>
      <c r="J56" s="229">
        <v>0.021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>
        <v>0.002</v>
      </c>
      <c r="I57" s="229">
        <v>0.001</v>
      </c>
      <c r="J57" s="229">
        <v>0.015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>
        <v>0.029</v>
      </c>
      <c r="I58" s="229">
        <v>0.034</v>
      </c>
      <c r="J58" s="229">
        <v>0.04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>
        <v>0.555</v>
      </c>
      <c r="I59" s="231">
        <v>0.5680000000000001</v>
      </c>
      <c r="J59" s="231">
        <v>0.8380000000000001</v>
      </c>
      <c r="K59" s="105">
        <v>147.53521126760563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>
        <v>2.883</v>
      </c>
      <c r="I61" s="229">
        <v>2.272</v>
      </c>
      <c r="J61" s="229">
        <v>1.852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>
        <v>1.566</v>
      </c>
      <c r="I62" s="229">
        <v>1.51</v>
      </c>
      <c r="J62" s="229">
        <v>1.506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>
        <v>0.62</v>
      </c>
      <c r="I63" s="229">
        <v>0.557</v>
      </c>
      <c r="J63" s="229">
        <v>0.222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>
        <v>5.069</v>
      </c>
      <c r="I64" s="231">
        <v>4.339</v>
      </c>
      <c r="J64" s="231">
        <v>3.58</v>
      </c>
      <c r="K64" s="105">
        <v>82.50749020511638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>
        <v>25.962</v>
      </c>
      <c r="I66" s="231">
        <v>25.87</v>
      </c>
      <c r="J66" s="231">
        <v>23.284</v>
      </c>
      <c r="K66" s="105">
        <v>90.00386548125242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>
        <v>3.715</v>
      </c>
      <c r="I68" s="229">
        <v>5.73</v>
      </c>
      <c r="J68" s="229">
        <v>7.9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>
        <v>0.854</v>
      </c>
      <c r="I69" s="229">
        <v>0.637</v>
      </c>
      <c r="J69" s="229">
        <v>1.3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>
        <v>4.569</v>
      </c>
      <c r="I70" s="231">
        <v>6.367000000000001</v>
      </c>
      <c r="J70" s="231">
        <v>9.200000000000001</v>
      </c>
      <c r="K70" s="105">
        <v>144.49505261504632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>
        <v>0.205</v>
      </c>
      <c r="I72" s="229">
        <v>0.2</v>
      </c>
      <c r="J72" s="229">
        <v>0.208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>
        <v>0.142</v>
      </c>
      <c r="I73" s="229">
        <v>0.142</v>
      </c>
      <c r="J73" s="229">
        <v>0.149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>
        <v>0.125</v>
      </c>
      <c r="I74" s="229">
        <v>0.024</v>
      </c>
      <c r="J74" s="229">
        <v>0.094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>
        <v>3.562</v>
      </c>
      <c r="I75" s="229">
        <v>2.98</v>
      </c>
      <c r="J75" s="229">
        <v>2.074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>
        <v>0.3</v>
      </c>
      <c r="I76" s="229">
        <v>0.3</v>
      </c>
      <c r="J76" s="229">
        <v>0.29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>
        <v>0.178</v>
      </c>
      <c r="I77" s="229">
        <v>0.193</v>
      </c>
      <c r="J77" s="229">
        <v>0.193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>
        <v>0.631</v>
      </c>
      <c r="I78" s="229">
        <v>0.588</v>
      </c>
      <c r="J78" s="229">
        <v>0.59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>
        <v>0.139</v>
      </c>
      <c r="I79" s="229">
        <v>0.013</v>
      </c>
      <c r="J79" s="229">
        <v>0.046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>
        <v>5.282</v>
      </c>
      <c r="I80" s="231">
        <v>4.4399999999999995</v>
      </c>
      <c r="J80" s="231">
        <v>3.6439999999999997</v>
      </c>
      <c r="K80" s="105">
        <v>82.07207207207207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>
        <v>1.473</v>
      </c>
      <c r="I82" s="229">
        <v>1.421</v>
      </c>
      <c r="J82" s="229">
        <v>1.421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>
        <v>0.439</v>
      </c>
      <c r="I83" s="229">
        <v>0.43</v>
      </c>
      <c r="J83" s="229">
        <v>0.43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>
        <v>1.9120000000000001</v>
      </c>
      <c r="I84" s="231">
        <v>1.851</v>
      </c>
      <c r="J84" s="231">
        <v>1.851</v>
      </c>
      <c r="K84" s="105">
        <v>100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0</v>
      </c>
      <c r="D87" s="117">
        <v>0</v>
      </c>
      <c r="E87" s="117">
        <v>0</v>
      </c>
      <c r="F87" s="118">
        <f>IF(D87&gt;0,100*E87/D87,0)</f>
        <v>0</v>
      </c>
      <c r="G87" s="104"/>
      <c r="H87" s="234">
        <v>332.319</v>
      </c>
      <c r="I87" s="235">
        <v>330.66999999999996</v>
      </c>
      <c r="J87" s="235">
        <v>336.14399999999995</v>
      </c>
      <c r="K87" s="118">
        <f>IF(I87&gt;0,100*J87/I87,0)</f>
        <v>101.65542686061632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SheetLayoutView="100" zoomScalePageLayoutView="0" workbookViewId="0" topLeftCell="A1">
      <selection activeCell="D7" sqref="C7:D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107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>
        <v>1.658</v>
      </c>
      <c r="I9" s="229">
        <v>1.609</v>
      </c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>
        <v>0.37</v>
      </c>
      <c r="I10" s="229">
        <v>0.361</v>
      </c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>
        <v>0.68</v>
      </c>
      <c r="I11" s="229">
        <v>0.73</v>
      </c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>
        <v>0.404</v>
      </c>
      <c r="I12" s="229">
        <v>0.378</v>
      </c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>
        <v>3.112</v>
      </c>
      <c r="I13" s="231">
        <v>3.0780000000000003</v>
      </c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>
        <v>0.03</v>
      </c>
      <c r="I15" s="231">
        <v>0.045</v>
      </c>
      <c r="J15" s="231">
        <v>0.03</v>
      </c>
      <c r="K15" s="105">
        <v>66.66666666666667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>
        <v>0.039</v>
      </c>
      <c r="I19" s="229">
        <v>0.042</v>
      </c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>
        <v>0.05</v>
      </c>
      <c r="I20" s="229">
        <v>0.05</v>
      </c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>
        <v>0.1</v>
      </c>
      <c r="I21" s="229">
        <v>0.1</v>
      </c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>
        <v>0.189</v>
      </c>
      <c r="I22" s="231">
        <v>0.192</v>
      </c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>
        <v>0.04</v>
      </c>
      <c r="I24" s="231">
        <v>0.04</v>
      </c>
      <c r="J24" s="231">
        <v>0.001</v>
      </c>
      <c r="K24" s="105">
        <v>2.5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>
        <v>0.055</v>
      </c>
      <c r="I26" s="231">
        <v>0.053</v>
      </c>
      <c r="J26" s="231">
        <v>0.045</v>
      </c>
      <c r="K26" s="105">
        <v>84.90566037735849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>
        <v>0.449</v>
      </c>
      <c r="I28" s="229">
        <v>0.945</v>
      </c>
      <c r="J28" s="229">
        <v>1.316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>
        <v>0.026</v>
      </c>
      <c r="I29" s="229">
        <v>0.026</v>
      </c>
      <c r="J29" s="229">
        <v>0.057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>
        <v>0.085</v>
      </c>
      <c r="I30" s="229">
        <v>0.361</v>
      </c>
      <c r="J30" s="229">
        <v>0.691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>
        <v>0.56</v>
      </c>
      <c r="I31" s="231">
        <v>1.3319999999999999</v>
      </c>
      <c r="J31" s="231">
        <v>2.064</v>
      </c>
      <c r="K31" s="105">
        <v>154.95495495495499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>
        <v>0.156</v>
      </c>
      <c r="I33" s="229">
        <v>0.121</v>
      </c>
      <c r="J33" s="229">
        <v>0.09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>
        <v>0.042</v>
      </c>
      <c r="I34" s="229">
        <v>0.052</v>
      </c>
      <c r="J34" s="229">
        <v>0.052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>
        <v>4.6</v>
      </c>
      <c r="I35" s="229">
        <v>5.344</v>
      </c>
      <c r="J35" s="229">
        <v>5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>
        <v>0.462</v>
      </c>
      <c r="I36" s="229">
        <v>0.461</v>
      </c>
      <c r="J36" s="229">
        <v>0.46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>
        <v>5.26</v>
      </c>
      <c r="I37" s="231">
        <v>5.978000000000001</v>
      </c>
      <c r="J37" s="231">
        <v>5.602</v>
      </c>
      <c r="K37" s="105">
        <v>93.71027099364336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>
        <v>0.289</v>
      </c>
      <c r="I39" s="231">
        <v>0.302</v>
      </c>
      <c r="J39" s="231">
        <v>0.3</v>
      </c>
      <c r="K39" s="105">
        <v>99.33774834437087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>
        <v>1.7</v>
      </c>
      <c r="I41" s="229">
        <v>1.599</v>
      </c>
      <c r="J41" s="229">
        <v>1.824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>
        <v>0.028</v>
      </c>
      <c r="I46" s="229">
        <v>0.028</v>
      </c>
      <c r="J46" s="229">
        <v>0.028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>
        <v>0.01</v>
      </c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>
        <v>1.738</v>
      </c>
      <c r="I50" s="231">
        <v>1.627</v>
      </c>
      <c r="J50" s="231">
        <v>1.852</v>
      </c>
      <c r="K50" s="105">
        <v>113.82913337430855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>
        <v>0.043</v>
      </c>
      <c r="I52" s="231">
        <v>0.223</v>
      </c>
      <c r="J52" s="231">
        <v>0.223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/>
      <c r="I54" s="229">
        <v>0.102</v>
      </c>
      <c r="J54" s="22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>
        <v>0.043</v>
      </c>
      <c r="I55" s="229">
        <v>0.027</v>
      </c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>
        <v>3.761</v>
      </c>
      <c r="I58" s="229">
        <v>2.977</v>
      </c>
      <c r="J58" s="229">
        <v>2.52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>
        <v>3.8040000000000003</v>
      </c>
      <c r="I59" s="231">
        <v>3.106</v>
      </c>
      <c r="J59" s="231">
        <v>2.52</v>
      </c>
      <c r="K59" s="105">
        <v>81.13329040566646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>
        <v>2.635</v>
      </c>
      <c r="I61" s="229">
        <v>3.153</v>
      </c>
      <c r="J61" s="229">
        <v>2.45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>
        <v>0.01</v>
      </c>
      <c r="I62" s="229">
        <v>0.01</v>
      </c>
      <c r="J62" s="229">
        <v>0.014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>
        <v>0.42</v>
      </c>
      <c r="I63" s="229">
        <v>0.339</v>
      </c>
      <c r="J63" s="229">
        <v>0.35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>
        <v>3.0649999999999995</v>
      </c>
      <c r="I64" s="231">
        <v>3.502</v>
      </c>
      <c r="J64" s="231">
        <v>2.814</v>
      </c>
      <c r="K64" s="105">
        <v>80.35408338092519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>
        <v>0.566</v>
      </c>
      <c r="I66" s="231">
        <v>0.738</v>
      </c>
      <c r="J66" s="231">
        <v>0.819</v>
      </c>
      <c r="K66" s="105">
        <v>110.97560975609755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>
        <v>16.462</v>
      </c>
      <c r="I68" s="229">
        <v>15.032</v>
      </c>
      <c r="J68" s="229">
        <v>17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>
        <v>9.785</v>
      </c>
      <c r="I69" s="229">
        <v>13.717</v>
      </c>
      <c r="J69" s="229">
        <v>15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>
        <v>26.247</v>
      </c>
      <c r="I70" s="231">
        <v>28.749000000000002</v>
      </c>
      <c r="J70" s="231">
        <v>32</v>
      </c>
      <c r="K70" s="105">
        <v>111.30821941632752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>
        <v>0.014</v>
      </c>
      <c r="I72" s="229">
        <v>0.013</v>
      </c>
      <c r="J72" s="229">
        <v>0.012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>
        <v>0.034</v>
      </c>
      <c r="I73" s="229">
        <v>0.034</v>
      </c>
      <c r="J73" s="229">
        <v>0.036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>
        <v>0.036</v>
      </c>
      <c r="I74" s="229">
        <v>0.04</v>
      </c>
      <c r="J74" s="229">
        <v>0.04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>
        <v>1.591</v>
      </c>
      <c r="I75" s="229">
        <v>1.441</v>
      </c>
      <c r="J75" s="229">
        <v>1.451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>
        <v>0.11</v>
      </c>
      <c r="I76" s="229">
        <v>0.15</v>
      </c>
      <c r="J76" s="229">
        <v>0.107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>
        <v>0.044</v>
      </c>
      <c r="I77" s="229">
        <v>0.046</v>
      </c>
      <c r="J77" s="229">
        <v>0.046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>
        <v>0.291</v>
      </c>
      <c r="I78" s="229">
        <v>0.293</v>
      </c>
      <c r="J78" s="229">
        <v>0.29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>
        <v>0.101</v>
      </c>
      <c r="I79" s="229">
        <v>0.109</v>
      </c>
      <c r="J79" s="229">
        <v>0.52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>
        <v>2.221</v>
      </c>
      <c r="I80" s="231">
        <v>2.126</v>
      </c>
      <c r="J80" s="231">
        <v>2.5020000000000002</v>
      </c>
      <c r="K80" s="105">
        <v>117.68579492003764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>
        <v>0.27</v>
      </c>
      <c r="I82" s="229">
        <v>0.258</v>
      </c>
      <c r="J82" s="229">
        <v>0.258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>
        <v>0.261</v>
      </c>
      <c r="I83" s="229">
        <v>0.249</v>
      </c>
      <c r="J83" s="229">
        <v>0.25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>
        <v>0.531</v>
      </c>
      <c r="I84" s="231">
        <v>0.507</v>
      </c>
      <c r="J84" s="231">
        <v>0.508</v>
      </c>
      <c r="K84" s="105">
        <v>100.19723865877711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0</v>
      </c>
      <c r="D87" s="117">
        <v>0</v>
      </c>
      <c r="E87" s="117">
        <v>0</v>
      </c>
      <c r="F87" s="118">
        <f>IF(D87&gt;0,100*E87/D87,0)</f>
        <v>0</v>
      </c>
      <c r="G87" s="104"/>
      <c r="H87" s="234">
        <v>47.74999999999999</v>
      </c>
      <c r="I87" s="235">
        <v>51.598</v>
      </c>
      <c r="J87" s="235">
        <v>51.28000000000001</v>
      </c>
      <c r="K87" s="118">
        <f>IF(I87&gt;0,100*J87/I87,0)</f>
        <v>99.38369704252105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SheetLayoutView="100" zoomScalePageLayoutView="0" workbookViewId="0" topLeftCell="A1">
      <selection activeCell="R36" sqref="R36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108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>
        <v>1.635</v>
      </c>
      <c r="I24" s="231">
        <v>0.943</v>
      </c>
      <c r="J24" s="231">
        <v>0.973</v>
      </c>
      <c r="K24" s="105">
        <v>103.1813361611877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>
        <v>1.67</v>
      </c>
      <c r="I26" s="231">
        <v>1.577</v>
      </c>
      <c r="J26" s="231">
        <v>1.7</v>
      </c>
      <c r="K26" s="105">
        <v>107.7996195307546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>
        <v>119.516</v>
      </c>
      <c r="I28" s="229">
        <v>110.406</v>
      </c>
      <c r="J28" s="229">
        <v>109.98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>
        <v>0.19</v>
      </c>
      <c r="I29" s="229">
        <v>0.144</v>
      </c>
      <c r="J29" s="229">
        <v>0.063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>
        <v>49.453</v>
      </c>
      <c r="I30" s="229">
        <v>48.144</v>
      </c>
      <c r="J30" s="229">
        <v>46.364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>
        <v>169.159</v>
      </c>
      <c r="I31" s="231">
        <v>158.69400000000002</v>
      </c>
      <c r="J31" s="231">
        <v>156.407</v>
      </c>
      <c r="K31" s="105">
        <v>98.55886170869724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36"/>
      <c r="I32" s="236"/>
      <c r="J32" s="236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>
        <v>0.261</v>
      </c>
      <c r="I33" s="229">
        <v>0.213</v>
      </c>
      <c r="J33" s="229">
        <v>0.2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>
        <v>0.232</v>
      </c>
      <c r="I34" s="229">
        <v>0.214</v>
      </c>
      <c r="J34" s="229">
        <v>0.15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>
        <v>167.354</v>
      </c>
      <c r="I35" s="229">
        <v>216.042</v>
      </c>
      <c r="J35" s="229">
        <v>113.2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>
        <v>6.023</v>
      </c>
      <c r="I36" s="229">
        <v>9.939</v>
      </c>
      <c r="J36" s="229">
        <v>7.99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>
        <v>173.87</v>
      </c>
      <c r="I37" s="231">
        <v>226.408</v>
      </c>
      <c r="J37" s="231">
        <v>121.53999999999999</v>
      </c>
      <c r="K37" s="105">
        <v>53.68184869792587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>
        <v>0.111</v>
      </c>
      <c r="I39" s="231">
        <v>0.108</v>
      </c>
      <c r="J39" s="231">
        <v>0.095</v>
      </c>
      <c r="K39" s="105">
        <v>87.96296296296296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/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>
        <v>2.86</v>
      </c>
      <c r="I54" s="229">
        <v>2.42</v>
      </c>
      <c r="J54" s="229">
        <v>2.64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>
        <v>0.021</v>
      </c>
      <c r="J58" s="229">
        <v>0.02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>
        <v>2.86</v>
      </c>
      <c r="I59" s="231">
        <v>2.441</v>
      </c>
      <c r="J59" s="231">
        <v>2.66</v>
      </c>
      <c r="K59" s="105">
        <v>108.97173289635396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>
        <v>1.365</v>
      </c>
      <c r="I61" s="229">
        <v>0.675</v>
      </c>
      <c r="J61" s="229">
        <v>1.102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>
        <v>0.068</v>
      </c>
      <c r="I62" s="229">
        <v>0.064</v>
      </c>
      <c r="J62" s="229">
        <v>0.06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>
        <v>14.494</v>
      </c>
      <c r="I63" s="229">
        <v>16.719</v>
      </c>
      <c r="J63" s="229">
        <v>7.977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>
        <v>15.927</v>
      </c>
      <c r="I64" s="231">
        <v>17.458000000000002</v>
      </c>
      <c r="J64" s="231">
        <v>9.139000000000001</v>
      </c>
      <c r="K64" s="105">
        <v>52.34849352732272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>
        <v>73.265</v>
      </c>
      <c r="I66" s="231">
        <v>102.043</v>
      </c>
      <c r="J66" s="231">
        <v>83.52</v>
      </c>
      <c r="K66" s="105">
        <v>81.84784845604304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>
        <v>53.362</v>
      </c>
      <c r="I68" s="229">
        <v>50.134</v>
      </c>
      <c r="J68" s="229">
        <v>52.3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>
        <v>8.845</v>
      </c>
      <c r="I69" s="229">
        <v>7.316</v>
      </c>
      <c r="J69" s="229">
        <v>9.2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>
        <v>62.207</v>
      </c>
      <c r="I70" s="231">
        <v>57.45</v>
      </c>
      <c r="J70" s="231">
        <v>61.5</v>
      </c>
      <c r="K70" s="105">
        <v>107.04960835509138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>
        <v>1.8</v>
      </c>
      <c r="I72" s="229">
        <v>1.82</v>
      </c>
      <c r="J72" s="229">
        <v>2.598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>
        <v>0.002</v>
      </c>
      <c r="I73" s="229">
        <v>0.003</v>
      </c>
      <c r="J73" s="229">
        <v>0.002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>
        <v>0.63</v>
      </c>
      <c r="I74" s="229">
        <v>0.288</v>
      </c>
      <c r="J74" s="229">
        <v>0.2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>
        <v>0.174</v>
      </c>
      <c r="I75" s="229">
        <v>0.272</v>
      </c>
      <c r="J75" s="229">
        <v>0.2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>
        <v>14.638</v>
      </c>
      <c r="I76" s="229">
        <v>12.673</v>
      </c>
      <c r="J76" s="229">
        <v>12.6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>
        <v>0.019</v>
      </c>
      <c r="I77" s="229">
        <v>0.057</v>
      </c>
      <c r="J77" s="229">
        <v>0.057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/>
      <c r="I78" s="229">
        <v>0.008</v>
      </c>
      <c r="J78" s="229"/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>
        <v>29.152</v>
      </c>
      <c r="I79" s="229">
        <v>22.865</v>
      </c>
      <c r="J79" s="229">
        <v>18.525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>
        <v>46.415</v>
      </c>
      <c r="I80" s="231">
        <v>37.986</v>
      </c>
      <c r="J80" s="231">
        <v>34.182</v>
      </c>
      <c r="K80" s="105">
        <v>89.9857842362976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34">
        <v>547.119</v>
      </c>
      <c r="I87" s="235">
        <v>605.1080000000001</v>
      </c>
      <c r="J87" s="235">
        <v>471.71600000000007</v>
      </c>
      <c r="K87" s="118">
        <f>IF(I87&gt;0,100*J87/I87,0)</f>
        <v>77.95567072324279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SheetLayoutView="100" zoomScalePageLayoutView="0" workbookViewId="0" topLeftCell="A1">
      <selection activeCell="D7" sqref="C7:D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109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>
        <v>0.112</v>
      </c>
      <c r="I19" s="229">
        <v>0.116</v>
      </c>
      <c r="J19" s="229">
        <v>0.116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>
        <v>0.112</v>
      </c>
      <c r="I22" s="231">
        <v>0.116</v>
      </c>
      <c r="J22" s="231">
        <v>0.116</v>
      </c>
      <c r="K22" s="105">
        <v>100.00000000000001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>
        <v>2.53</v>
      </c>
      <c r="I24" s="231">
        <v>2.531</v>
      </c>
      <c r="J24" s="231">
        <v>3.018</v>
      </c>
      <c r="K24" s="105">
        <v>119.24140655867244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>
        <v>3.075</v>
      </c>
      <c r="I26" s="231">
        <v>4.294</v>
      </c>
      <c r="J26" s="231">
        <v>4.9</v>
      </c>
      <c r="K26" s="105">
        <v>114.11271541686077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>
        <v>15.744</v>
      </c>
      <c r="I28" s="229">
        <v>19.45</v>
      </c>
      <c r="J28" s="229">
        <v>20.956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>
        <v>13.981</v>
      </c>
      <c r="I29" s="229">
        <v>11.651</v>
      </c>
      <c r="J29" s="229">
        <v>16.96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>
        <v>34.23</v>
      </c>
      <c r="I30" s="229">
        <v>32.134</v>
      </c>
      <c r="J30" s="229">
        <v>34.326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>
        <v>63.955</v>
      </c>
      <c r="I31" s="231">
        <v>63.235</v>
      </c>
      <c r="J31" s="231">
        <v>72.24199999999999</v>
      </c>
      <c r="K31" s="105">
        <v>114.243694156717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>
        <v>0.333</v>
      </c>
      <c r="I33" s="229">
        <v>0.324</v>
      </c>
      <c r="J33" s="229">
        <v>0.25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>
        <v>0.018</v>
      </c>
      <c r="I34" s="229">
        <v>0.006</v>
      </c>
      <c r="J34" s="229">
        <v>0.006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>
        <v>9.437</v>
      </c>
      <c r="I35" s="229">
        <v>14.968</v>
      </c>
      <c r="J35" s="229">
        <v>16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>
        <v>7.169</v>
      </c>
      <c r="I36" s="229">
        <v>8.455</v>
      </c>
      <c r="J36" s="229">
        <v>9.5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>
        <v>16.957</v>
      </c>
      <c r="I37" s="231">
        <v>23.753</v>
      </c>
      <c r="J37" s="231">
        <v>25.756</v>
      </c>
      <c r="K37" s="105">
        <v>108.43261903759525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>
        <v>6.113</v>
      </c>
      <c r="I39" s="231">
        <v>4.659</v>
      </c>
      <c r="J39" s="231">
        <v>4.38</v>
      </c>
      <c r="K39" s="105">
        <v>94.01159047005795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>
        <v>0.013</v>
      </c>
      <c r="I41" s="229">
        <v>0.013</v>
      </c>
      <c r="J41" s="229">
        <v>0.01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>
        <v>0.03</v>
      </c>
      <c r="I42" s="229">
        <v>0.01</v>
      </c>
      <c r="J42" s="229">
        <v>0.015</v>
      </c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>
        <v>0.009</v>
      </c>
      <c r="I43" s="229">
        <v>0.016</v>
      </c>
      <c r="J43" s="229">
        <v>0.019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>
        <v>0.002</v>
      </c>
      <c r="I44" s="229">
        <v>0.001</v>
      </c>
      <c r="J44" s="229">
        <v>0.001</v>
      </c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>
        <v>0.2</v>
      </c>
      <c r="I45" s="229">
        <v>0.3</v>
      </c>
      <c r="J45" s="229">
        <v>0.35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>
        <v>0.07</v>
      </c>
      <c r="I46" s="229">
        <v>0.07</v>
      </c>
      <c r="J46" s="229">
        <v>0.09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>
        <v>0.5</v>
      </c>
      <c r="I47" s="229">
        <v>0.4</v>
      </c>
      <c r="J47" s="229">
        <v>0.322</v>
      </c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>
        <v>0.329</v>
      </c>
      <c r="I48" s="229">
        <v>0.284</v>
      </c>
      <c r="J48" s="229">
        <v>0.299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>
        <v>0.53</v>
      </c>
      <c r="I49" s="229">
        <v>0.45</v>
      </c>
      <c r="J49" s="229">
        <v>0.45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>
        <v>1.683</v>
      </c>
      <c r="I50" s="231">
        <v>1.544</v>
      </c>
      <c r="J50" s="231">
        <v>1.5559999999999998</v>
      </c>
      <c r="K50" s="105">
        <v>100.77720207253886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>
        <v>0.47</v>
      </c>
      <c r="I52" s="231">
        <v>0.815</v>
      </c>
      <c r="J52" s="231">
        <v>0.815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>
        <v>36.6</v>
      </c>
      <c r="I54" s="229">
        <v>21.285</v>
      </c>
      <c r="J54" s="229">
        <v>40.965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>
        <v>5.377</v>
      </c>
      <c r="I55" s="229">
        <v>6.801</v>
      </c>
      <c r="J55" s="229">
        <v>7.3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>
        <v>5.271</v>
      </c>
      <c r="I56" s="229">
        <v>4.448</v>
      </c>
      <c r="J56" s="229">
        <v>4.65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>
        <v>0.21</v>
      </c>
      <c r="I57" s="229">
        <v>0.158</v>
      </c>
      <c r="J57" s="229">
        <v>1.195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>
        <v>22.879</v>
      </c>
      <c r="I58" s="229">
        <v>20.509</v>
      </c>
      <c r="J58" s="229">
        <v>21.504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>
        <v>70.337</v>
      </c>
      <c r="I59" s="231">
        <v>53.201</v>
      </c>
      <c r="J59" s="231">
        <v>75.614</v>
      </c>
      <c r="K59" s="105">
        <v>142.1289073513656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>
        <v>14.188</v>
      </c>
      <c r="I61" s="229">
        <v>15.031</v>
      </c>
      <c r="J61" s="229">
        <v>13.5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>
        <v>6.59</v>
      </c>
      <c r="I62" s="229">
        <v>9.548</v>
      </c>
      <c r="J62" s="229">
        <v>6.969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>
        <v>14.433</v>
      </c>
      <c r="I63" s="229">
        <v>16.296</v>
      </c>
      <c r="J63" s="229">
        <v>7.587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>
        <v>35.211</v>
      </c>
      <c r="I64" s="231">
        <v>40.875</v>
      </c>
      <c r="J64" s="231">
        <v>28.056</v>
      </c>
      <c r="K64" s="105">
        <v>68.63853211009175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>
        <v>24.527</v>
      </c>
      <c r="I66" s="231">
        <v>25.855</v>
      </c>
      <c r="J66" s="231">
        <v>29.18</v>
      </c>
      <c r="K66" s="105">
        <v>112.86018178302069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>
        <v>5.127</v>
      </c>
      <c r="I68" s="229">
        <v>5.994</v>
      </c>
      <c r="J68" s="229">
        <v>5.2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>
        <v>0.874</v>
      </c>
      <c r="I69" s="229">
        <v>1.46</v>
      </c>
      <c r="J69" s="229">
        <v>1.3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>
        <v>6.0009999999999994</v>
      </c>
      <c r="I70" s="231">
        <v>7.454</v>
      </c>
      <c r="J70" s="231">
        <v>6.5</v>
      </c>
      <c r="K70" s="105">
        <v>87.201502548967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>
        <v>25.137</v>
      </c>
      <c r="I72" s="229">
        <v>18.968</v>
      </c>
      <c r="J72" s="229">
        <v>25.189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>
        <v>0.805</v>
      </c>
      <c r="I73" s="229">
        <v>0.66</v>
      </c>
      <c r="J73" s="229">
        <v>0.66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>
        <v>1.442</v>
      </c>
      <c r="I74" s="229">
        <v>6.008</v>
      </c>
      <c r="J74" s="229">
        <v>4.5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>
        <v>41.673</v>
      </c>
      <c r="I75" s="229">
        <v>36.325</v>
      </c>
      <c r="J75" s="229">
        <v>36.266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>
        <v>0.565</v>
      </c>
      <c r="I76" s="229">
        <v>2.471</v>
      </c>
      <c r="J76" s="229">
        <v>2.74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>
        <v>7.374</v>
      </c>
      <c r="I77" s="229">
        <v>7.875</v>
      </c>
      <c r="J77" s="229">
        <v>7.875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>
        <v>4.04</v>
      </c>
      <c r="I78" s="229">
        <v>4.783</v>
      </c>
      <c r="J78" s="229">
        <v>5.125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>
        <v>26.783</v>
      </c>
      <c r="I79" s="229">
        <v>34.787</v>
      </c>
      <c r="J79" s="229">
        <v>17.46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>
        <v>107.819</v>
      </c>
      <c r="I80" s="231">
        <v>111.87700000000001</v>
      </c>
      <c r="J80" s="231">
        <v>99.815</v>
      </c>
      <c r="K80" s="105">
        <v>89.21851676394611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>
        <v>0.176</v>
      </c>
      <c r="I82" s="229">
        <v>0.145</v>
      </c>
      <c r="J82" s="229">
        <v>0.145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>
        <v>0.067</v>
      </c>
      <c r="I83" s="229">
        <v>0.067</v>
      </c>
      <c r="J83" s="229">
        <v>0.067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>
        <v>0.243</v>
      </c>
      <c r="I84" s="231">
        <v>0.212</v>
      </c>
      <c r="J84" s="231">
        <v>0.212</v>
      </c>
      <c r="K84" s="105">
        <v>100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34">
        <v>339.03299999999996</v>
      </c>
      <c r="I87" s="235">
        <v>340.421</v>
      </c>
      <c r="J87" s="235">
        <v>352.15999999999997</v>
      </c>
      <c r="K87" s="118">
        <f>IF(I87&gt;0,100*J87/I87,0)</f>
        <v>103.4483771565209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SheetLayoutView="100" zoomScalePageLayoutView="0" workbookViewId="0" topLeftCell="A1">
      <selection activeCell="D7" sqref="C7:D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110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>
        <v>0.055</v>
      </c>
      <c r="I15" s="231">
        <v>0.06</v>
      </c>
      <c r="J15" s="231">
        <v>0.05</v>
      </c>
      <c r="K15" s="105">
        <v>83.33333333333334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>
        <v>0.008</v>
      </c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>
        <v>0.085</v>
      </c>
      <c r="I19" s="229">
        <v>0.089</v>
      </c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>
        <v>0.096</v>
      </c>
      <c r="I20" s="229">
        <v>0.097</v>
      </c>
      <c r="J20" s="229">
        <v>0.096</v>
      </c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>
        <v>0.142</v>
      </c>
      <c r="I21" s="229">
        <v>0.145</v>
      </c>
      <c r="J21" s="229">
        <v>0.142</v>
      </c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>
        <v>0.32299999999999995</v>
      </c>
      <c r="I22" s="231">
        <v>0.33099999999999996</v>
      </c>
      <c r="J22" s="231">
        <v>0.238</v>
      </c>
      <c r="K22" s="105">
        <v>71.90332326283988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>
        <v>0.012</v>
      </c>
      <c r="I24" s="231">
        <v>0.012</v>
      </c>
      <c r="J24" s="231">
        <v>0.012</v>
      </c>
      <c r="K24" s="105">
        <v>100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>
        <v>0.003</v>
      </c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>
        <v>0.002</v>
      </c>
      <c r="I28" s="229">
        <v>0.002</v>
      </c>
      <c r="J28" s="229">
        <v>0.002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>
        <v>0.022</v>
      </c>
      <c r="I29" s="229">
        <v>0.022</v>
      </c>
      <c r="J29" s="229">
        <v>0.013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/>
      <c r="I30" s="229"/>
      <c r="J30" s="22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>
        <v>0.024</v>
      </c>
      <c r="I31" s="231">
        <v>0.024</v>
      </c>
      <c r="J31" s="231">
        <v>0.015</v>
      </c>
      <c r="K31" s="105">
        <v>62.5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>
        <v>0.054</v>
      </c>
      <c r="I33" s="229">
        <v>0.055</v>
      </c>
      <c r="J33" s="229">
        <v>0.06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>
        <v>0.819</v>
      </c>
      <c r="I34" s="229">
        <v>0.839</v>
      </c>
      <c r="J34" s="229">
        <v>0.839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>
        <v>0.007</v>
      </c>
      <c r="I35" s="229">
        <v>0.007</v>
      </c>
      <c r="J35" s="229">
        <v>0.006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>
        <v>6.51</v>
      </c>
      <c r="I36" s="229">
        <v>10.666</v>
      </c>
      <c r="J36" s="229">
        <v>2.7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>
        <v>7.39</v>
      </c>
      <c r="I37" s="231">
        <v>11.567</v>
      </c>
      <c r="J37" s="231">
        <v>3.6050000000000004</v>
      </c>
      <c r="K37" s="105">
        <v>31.166248811273455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/>
      <c r="I39" s="231"/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/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/>
      <c r="I54" s="229">
        <v>0.004</v>
      </c>
      <c r="J54" s="22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>
        <v>0.001</v>
      </c>
      <c r="I56" s="229">
        <v>0.001</v>
      </c>
      <c r="J56" s="229">
        <v>0.001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/>
      <c r="J58" s="22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>
        <v>0.001</v>
      </c>
      <c r="I59" s="231">
        <v>0.005</v>
      </c>
      <c r="J59" s="231">
        <v>0.001</v>
      </c>
      <c r="K59" s="105">
        <v>20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>
        <v>0.001</v>
      </c>
      <c r="I61" s="229">
        <v>0.001</v>
      </c>
      <c r="J61" s="22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>
        <v>0.222</v>
      </c>
      <c r="I62" s="229">
        <v>0.354</v>
      </c>
      <c r="J62" s="229">
        <v>0.401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>
        <v>0.004</v>
      </c>
      <c r="I63" s="229">
        <v>0.005</v>
      </c>
      <c r="J63" s="229">
        <v>0.004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>
        <v>0.227</v>
      </c>
      <c r="I64" s="231">
        <v>0.36</v>
      </c>
      <c r="J64" s="231">
        <v>0.405</v>
      </c>
      <c r="K64" s="105">
        <v>112.5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/>
      <c r="I66" s="231"/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/>
      <c r="I72" s="229"/>
      <c r="J72" s="229"/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/>
      <c r="I73" s="229"/>
      <c r="J73" s="22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/>
      <c r="I74" s="229"/>
      <c r="J74" s="22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/>
      <c r="I75" s="229"/>
      <c r="J75" s="22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/>
      <c r="I76" s="229"/>
      <c r="J76" s="229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/>
      <c r="I77" s="229"/>
      <c r="J77" s="22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/>
      <c r="I78" s="229"/>
      <c r="J78" s="229"/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/>
      <c r="I79" s="229"/>
      <c r="J79" s="229"/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/>
      <c r="I80" s="231"/>
      <c r="J80" s="23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>
        <v>0.001</v>
      </c>
      <c r="I83" s="229">
        <v>0.001</v>
      </c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>
        <v>0.001</v>
      </c>
      <c r="I84" s="231">
        <v>0.001</v>
      </c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34">
        <v>8.033</v>
      </c>
      <c r="I87" s="235">
        <v>12.371</v>
      </c>
      <c r="J87" s="235">
        <v>4.3260000000000005</v>
      </c>
      <c r="K87" s="118">
        <f>IF(I87&gt;0,100*J87/I87,0)</f>
        <v>34.968878829520655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SheetLayoutView="100" zoomScalePageLayoutView="0" workbookViewId="0" topLeftCell="A1">
      <selection activeCell="D7" sqref="C7:D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111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/>
      <c r="I24" s="231"/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/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>
        <v>0.264</v>
      </c>
      <c r="I28" s="229">
        <v>0.675</v>
      </c>
      <c r="J28" s="229">
        <v>0.213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>
        <v>0.025</v>
      </c>
      <c r="I29" s="229">
        <v>0.023</v>
      </c>
      <c r="J29" s="229">
        <v>0.018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>
        <v>0.565</v>
      </c>
      <c r="I30" s="229">
        <v>0.401</v>
      </c>
      <c r="J30" s="229">
        <v>0.493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>
        <v>0.854</v>
      </c>
      <c r="I31" s="231">
        <v>1.0990000000000002</v>
      </c>
      <c r="J31" s="231">
        <v>0.724</v>
      </c>
      <c r="K31" s="105">
        <v>65.87807097361235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/>
      <c r="I34" s="229"/>
      <c r="J34" s="22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>
        <v>0.5</v>
      </c>
      <c r="I35" s="229">
        <v>0.36</v>
      </c>
      <c r="J35" s="229">
        <v>0.36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>
        <v>0.007</v>
      </c>
      <c r="I36" s="229">
        <v>0.007</v>
      </c>
      <c r="J36" s="229">
        <v>0.007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>
        <v>0.507</v>
      </c>
      <c r="I37" s="231">
        <v>0.367</v>
      </c>
      <c r="J37" s="231">
        <v>0.367</v>
      </c>
      <c r="K37" s="105">
        <v>100.00000000000001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>
        <v>0.32</v>
      </c>
      <c r="I39" s="231">
        <v>0.34</v>
      </c>
      <c r="J39" s="231">
        <v>0.32</v>
      </c>
      <c r="K39" s="105">
        <v>94.11764705882352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>
        <v>0.006</v>
      </c>
      <c r="I41" s="229">
        <v>0.009</v>
      </c>
      <c r="J41" s="229">
        <v>0.009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>
        <v>0.003</v>
      </c>
      <c r="J46" s="229">
        <v>0.012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>
        <v>0.006</v>
      </c>
      <c r="I48" s="229">
        <v>0.013</v>
      </c>
      <c r="J48" s="229">
        <v>0.014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>
        <v>0.012</v>
      </c>
      <c r="I50" s="231">
        <v>0.025</v>
      </c>
      <c r="J50" s="231">
        <v>0.034999999999999996</v>
      </c>
      <c r="K50" s="105">
        <v>139.99999999999997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>
        <v>0.33</v>
      </c>
      <c r="I54" s="229">
        <v>0.25</v>
      </c>
      <c r="J54" s="229">
        <v>0.255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>
        <v>0.482</v>
      </c>
      <c r="I56" s="229">
        <v>0.006</v>
      </c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>
        <v>0.444</v>
      </c>
      <c r="I58" s="229">
        <v>0.055</v>
      </c>
      <c r="J58" s="229">
        <v>0.41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>
        <v>1.256</v>
      </c>
      <c r="I59" s="231">
        <v>0.311</v>
      </c>
      <c r="J59" s="231">
        <v>0.665</v>
      </c>
      <c r="K59" s="105">
        <v>213.82636655948554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>
        <v>91.301</v>
      </c>
      <c r="I61" s="229">
        <v>94.373</v>
      </c>
      <c r="J61" s="229">
        <v>111.264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>
        <v>0.197</v>
      </c>
      <c r="I62" s="229">
        <v>0.205</v>
      </c>
      <c r="J62" s="229">
        <v>0.131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>
        <v>0.206</v>
      </c>
      <c r="I63" s="229">
        <v>0.206</v>
      </c>
      <c r="J63" s="229">
        <v>0.189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>
        <v>91.70400000000001</v>
      </c>
      <c r="I64" s="231">
        <v>94.784</v>
      </c>
      <c r="J64" s="231">
        <v>111.58399999999999</v>
      </c>
      <c r="K64" s="105">
        <v>117.7245104659014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>
        <v>165</v>
      </c>
      <c r="I66" s="231">
        <v>221.19</v>
      </c>
      <c r="J66" s="231">
        <v>174.852</v>
      </c>
      <c r="K66" s="105">
        <v>79.0505899905059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>
        <v>1.85</v>
      </c>
      <c r="I68" s="229">
        <v>1.4</v>
      </c>
      <c r="J68" s="229">
        <v>1.4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>
        <v>0.01</v>
      </c>
      <c r="I69" s="229">
        <v>0.007</v>
      </c>
      <c r="J69" s="229">
        <v>0.013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>
        <v>1.86</v>
      </c>
      <c r="I70" s="231">
        <v>1.4069999999999998</v>
      </c>
      <c r="J70" s="231">
        <v>1.4129999999999998</v>
      </c>
      <c r="K70" s="105">
        <v>100.42643923240938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>
        <v>2.005</v>
      </c>
      <c r="I72" s="229">
        <v>2.189</v>
      </c>
      <c r="J72" s="229">
        <v>2.212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>
        <v>1.729</v>
      </c>
      <c r="I73" s="229">
        <v>1.729</v>
      </c>
      <c r="J73" s="229">
        <v>1.21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>
        <v>0.065</v>
      </c>
      <c r="I74" s="229">
        <v>0.065</v>
      </c>
      <c r="J74" s="229">
        <v>0.05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>
        <v>0.809</v>
      </c>
      <c r="I75" s="229">
        <v>1.077</v>
      </c>
      <c r="J75" s="229">
        <v>0.36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>
        <v>1.072</v>
      </c>
      <c r="I76" s="229">
        <v>1.02</v>
      </c>
      <c r="J76" s="229">
        <v>0.8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>
        <v>0.118</v>
      </c>
      <c r="I77" s="229">
        <v>0.062</v>
      </c>
      <c r="J77" s="229">
        <v>0.099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>
        <v>0.9</v>
      </c>
      <c r="I78" s="229">
        <v>0.8</v>
      </c>
      <c r="J78" s="229">
        <v>0.85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>
        <v>4.205</v>
      </c>
      <c r="I79" s="229">
        <v>4.608</v>
      </c>
      <c r="J79" s="229">
        <v>2.24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>
        <v>10.903</v>
      </c>
      <c r="I80" s="231">
        <v>11.55</v>
      </c>
      <c r="J80" s="231">
        <v>7.821</v>
      </c>
      <c r="K80" s="105">
        <v>67.71428571428571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>
        <v>0.28</v>
      </c>
      <c r="I82" s="229">
        <v>0.285</v>
      </c>
      <c r="J82" s="229">
        <v>0.17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>
        <v>0.1</v>
      </c>
      <c r="I83" s="229">
        <v>0.1</v>
      </c>
      <c r="J83" s="229">
        <v>0.085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>
        <v>0.38</v>
      </c>
      <c r="I84" s="231">
        <v>0.385</v>
      </c>
      <c r="J84" s="231">
        <v>0.255</v>
      </c>
      <c r="K84" s="105">
        <v>66.23376623376623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34">
        <v>272.79600000000005</v>
      </c>
      <c r="I87" s="235">
        <v>331.45799999999997</v>
      </c>
      <c r="J87" s="235">
        <v>298.03600000000006</v>
      </c>
      <c r="K87" s="118">
        <f>IF(I87&gt;0,100*J87/I87,0)</f>
        <v>89.91667119212693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SheetLayoutView="100" zoomScalePageLayoutView="0" workbookViewId="0" topLeftCell="A1">
      <selection activeCell="D7" sqref="C7:D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112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>
        <v>13.687</v>
      </c>
      <c r="I9" s="229">
        <v>14.541</v>
      </c>
      <c r="J9" s="229">
        <v>15.525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>
        <v>9.34</v>
      </c>
      <c r="I10" s="229">
        <v>7.171</v>
      </c>
      <c r="J10" s="229">
        <v>8.184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>
        <v>42.288</v>
      </c>
      <c r="I11" s="229">
        <v>43.712</v>
      </c>
      <c r="J11" s="229">
        <v>37.136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>
        <v>86.261</v>
      </c>
      <c r="I12" s="229">
        <v>73.977</v>
      </c>
      <c r="J12" s="229">
        <v>98.9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>
        <v>151.576</v>
      </c>
      <c r="I13" s="231">
        <v>139.401</v>
      </c>
      <c r="J13" s="231">
        <v>159.745</v>
      </c>
      <c r="K13" s="105">
        <v>114.59386948443698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>
        <v>0.067</v>
      </c>
      <c r="I15" s="231">
        <v>0.083</v>
      </c>
      <c r="J15" s="231">
        <v>0.083</v>
      </c>
      <c r="K15" s="105">
        <v>100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>
        <v>0.114</v>
      </c>
      <c r="I17" s="231">
        <v>0.167</v>
      </c>
      <c r="J17" s="231">
        <v>0.183</v>
      </c>
      <c r="K17" s="105">
        <v>109.58083832335329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>
        <v>108.701</v>
      </c>
      <c r="I19" s="229">
        <v>86.576</v>
      </c>
      <c r="J19" s="229">
        <v>85.294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>
        <v>2.801</v>
      </c>
      <c r="I20" s="229">
        <v>2.444</v>
      </c>
      <c r="J20" s="229">
        <v>3.091</v>
      </c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>
        <v>1.41</v>
      </c>
      <c r="I21" s="229">
        <v>1.907</v>
      </c>
      <c r="J21" s="229">
        <v>2.007</v>
      </c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>
        <v>112.91199999999999</v>
      </c>
      <c r="I22" s="231">
        <v>90.92699999999999</v>
      </c>
      <c r="J22" s="231">
        <v>90.392</v>
      </c>
      <c r="K22" s="105">
        <v>99.4116159116654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>
        <v>109.368</v>
      </c>
      <c r="I24" s="231">
        <v>75.187</v>
      </c>
      <c r="J24" s="231">
        <v>75.187</v>
      </c>
      <c r="K24" s="105">
        <v>100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>
        <v>345.644</v>
      </c>
      <c r="I26" s="231">
        <v>306.785</v>
      </c>
      <c r="J26" s="231">
        <v>327.821</v>
      </c>
      <c r="K26" s="105">
        <v>106.85691934090652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>
        <v>19.48</v>
      </c>
      <c r="I28" s="229">
        <v>22.201</v>
      </c>
      <c r="J28" s="229">
        <v>21.844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>
        <v>1.547</v>
      </c>
      <c r="I29" s="229">
        <v>1.258</v>
      </c>
      <c r="J29" s="229">
        <v>1.059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>
        <v>167.304</v>
      </c>
      <c r="I30" s="229">
        <v>89.633</v>
      </c>
      <c r="J30" s="229">
        <v>130.602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>
        <v>188.33100000000002</v>
      </c>
      <c r="I31" s="231">
        <v>113.092</v>
      </c>
      <c r="J31" s="231">
        <v>153.505</v>
      </c>
      <c r="K31" s="105">
        <v>135.73462313868356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>
        <v>250.092</v>
      </c>
      <c r="I33" s="229">
        <v>248.658</v>
      </c>
      <c r="J33" s="229">
        <v>151.619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>
        <v>11.198</v>
      </c>
      <c r="I34" s="229">
        <v>9.725</v>
      </c>
      <c r="J34" s="229">
        <v>8.081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>
        <v>27.911</v>
      </c>
      <c r="I35" s="229">
        <v>32.434</v>
      </c>
      <c r="J35" s="229">
        <v>28.885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>
        <v>148.478</v>
      </c>
      <c r="I36" s="229">
        <v>140.201</v>
      </c>
      <c r="J36" s="229">
        <v>111.577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>
        <v>437.67900000000003</v>
      </c>
      <c r="I37" s="231">
        <v>431.01800000000003</v>
      </c>
      <c r="J37" s="231">
        <v>300.162</v>
      </c>
      <c r="K37" s="105">
        <v>69.64024704304691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>
        <v>9.009</v>
      </c>
      <c r="I39" s="231">
        <v>8.891</v>
      </c>
      <c r="J39" s="231">
        <v>7.113</v>
      </c>
      <c r="K39" s="105">
        <v>80.00224946575189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>
        <v>0.813</v>
      </c>
      <c r="I41" s="229">
        <v>0.513</v>
      </c>
      <c r="J41" s="229">
        <v>0.546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>
        <v>81.955</v>
      </c>
      <c r="I42" s="229">
        <v>58.737</v>
      </c>
      <c r="J42" s="229">
        <v>74.679</v>
      </c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>
        <v>18.732</v>
      </c>
      <c r="I43" s="229">
        <v>21.513</v>
      </c>
      <c r="J43" s="229">
        <v>19.448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>
        <v>0.12</v>
      </c>
      <c r="I44" s="229">
        <v>0.12</v>
      </c>
      <c r="J44" s="229">
        <v>0.144</v>
      </c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>
        <v>0.815</v>
      </c>
      <c r="I45" s="229">
        <v>0.901</v>
      </c>
      <c r="J45" s="229">
        <v>0.794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>
        <v>15.223</v>
      </c>
      <c r="I46" s="229">
        <v>11.446</v>
      </c>
      <c r="J46" s="229">
        <v>11.281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>
        <v>2.919</v>
      </c>
      <c r="I47" s="229">
        <v>2.527</v>
      </c>
      <c r="J47" s="229">
        <v>2.263</v>
      </c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>
        <v>180.448</v>
      </c>
      <c r="I48" s="229">
        <v>156.477</v>
      </c>
      <c r="J48" s="229">
        <v>167.719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>
        <v>29.591</v>
      </c>
      <c r="I49" s="229">
        <v>22.437</v>
      </c>
      <c r="J49" s="229">
        <v>22.437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>
        <v>330.616</v>
      </c>
      <c r="I50" s="231">
        <v>274.671</v>
      </c>
      <c r="J50" s="231">
        <v>299.31100000000004</v>
      </c>
      <c r="K50" s="105">
        <v>108.97073225786488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>
        <v>17.016</v>
      </c>
      <c r="I52" s="231">
        <v>8.372</v>
      </c>
      <c r="J52" s="231">
        <v>8.456</v>
      </c>
      <c r="K52" s="105">
        <v>101.00334448160534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>
        <v>576.498</v>
      </c>
      <c r="I54" s="229">
        <v>477.157</v>
      </c>
      <c r="J54" s="229">
        <v>556.723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>
        <v>1882.769</v>
      </c>
      <c r="I55" s="229">
        <v>1227.395</v>
      </c>
      <c r="J55" s="229">
        <v>1322.041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>
        <v>532.226</v>
      </c>
      <c r="I56" s="229">
        <v>455.831</v>
      </c>
      <c r="J56" s="229">
        <v>539.628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>
        <v>3.988</v>
      </c>
      <c r="I57" s="229">
        <v>2.425</v>
      </c>
      <c r="J57" s="229">
        <v>3.602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>
        <v>757.791</v>
      </c>
      <c r="I58" s="229">
        <v>496.671</v>
      </c>
      <c r="J58" s="229">
        <v>654.098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>
        <v>3753.272</v>
      </c>
      <c r="I59" s="231">
        <v>2659.479</v>
      </c>
      <c r="J59" s="231">
        <v>3076.0919999999996</v>
      </c>
      <c r="K59" s="105">
        <v>115.6652111184183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>
        <v>30.169</v>
      </c>
      <c r="I61" s="229">
        <v>32.803</v>
      </c>
      <c r="J61" s="229">
        <v>37.434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>
        <v>0.473</v>
      </c>
      <c r="I62" s="229">
        <v>0.588</v>
      </c>
      <c r="J62" s="229">
        <v>0.588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>
        <v>304.421</v>
      </c>
      <c r="I63" s="229">
        <v>306.682</v>
      </c>
      <c r="J63" s="229">
        <v>310.381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>
        <v>335.063</v>
      </c>
      <c r="I64" s="231">
        <v>340.07300000000004</v>
      </c>
      <c r="J64" s="231">
        <v>348.40299999999996</v>
      </c>
      <c r="K64" s="105">
        <v>102.44947408350558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>
        <v>121.112</v>
      </c>
      <c r="I66" s="231">
        <v>101.803</v>
      </c>
      <c r="J66" s="231">
        <v>100.063</v>
      </c>
      <c r="K66" s="105">
        <v>98.29081657711464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>
        <v>494.606</v>
      </c>
      <c r="I68" s="229">
        <v>392.986</v>
      </c>
      <c r="J68" s="229">
        <v>352.267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>
        <v>3.16</v>
      </c>
      <c r="I69" s="229">
        <v>2.347</v>
      </c>
      <c r="J69" s="229">
        <v>2.106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>
        <v>497.766</v>
      </c>
      <c r="I70" s="231">
        <v>395.33299999999997</v>
      </c>
      <c r="J70" s="231">
        <v>354.373</v>
      </c>
      <c r="K70" s="105">
        <v>89.63911436687552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>
        <v>0.662</v>
      </c>
      <c r="I72" s="229">
        <v>0.379</v>
      </c>
      <c r="J72" s="229">
        <v>0.491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>
        <v>83.734</v>
      </c>
      <c r="I73" s="229">
        <v>59.348</v>
      </c>
      <c r="J73" s="229">
        <v>42.348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>
        <v>49.715</v>
      </c>
      <c r="I74" s="229">
        <v>41.562</v>
      </c>
      <c r="J74" s="229">
        <v>37.545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>
        <v>1.351</v>
      </c>
      <c r="I75" s="229">
        <v>1.463</v>
      </c>
      <c r="J75" s="229">
        <v>1.463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>
        <v>33.486</v>
      </c>
      <c r="I76" s="229">
        <v>31.748</v>
      </c>
      <c r="J76" s="229">
        <v>21.459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>
        <v>0.6</v>
      </c>
      <c r="I77" s="229">
        <v>0.609</v>
      </c>
      <c r="J77" s="229">
        <v>0.492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>
        <v>4.825</v>
      </c>
      <c r="I78" s="229">
        <v>4.082</v>
      </c>
      <c r="J78" s="229">
        <v>3.797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>
        <v>0.724</v>
      </c>
      <c r="I79" s="229">
        <v>0.874</v>
      </c>
      <c r="J79" s="229">
        <v>0.674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>
        <v>175.09699999999995</v>
      </c>
      <c r="I80" s="231">
        <v>140.06499999999997</v>
      </c>
      <c r="J80" s="231">
        <v>108.269</v>
      </c>
      <c r="K80" s="105">
        <v>77.29911112697678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>
        <v>4.453</v>
      </c>
      <c r="I82" s="229">
        <v>2.978</v>
      </c>
      <c r="J82" s="229">
        <v>1.492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>
        <v>6.153</v>
      </c>
      <c r="I83" s="229">
        <v>3.92</v>
      </c>
      <c r="J83" s="229">
        <v>3.61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>
        <v>10.606</v>
      </c>
      <c r="I84" s="231">
        <v>6.898</v>
      </c>
      <c r="J84" s="231">
        <v>5.102</v>
      </c>
      <c r="K84" s="105">
        <v>73.96346767178893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34">
        <v>6595.248</v>
      </c>
      <c r="I87" s="235">
        <v>5092.245</v>
      </c>
      <c r="J87" s="235">
        <v>5414.259999999999</v>
      </c>
      <c r="K87" s="118">
        <f>IF(I87&gt;0,100*J87/I87,0)</f>
        <v>106.32363525321344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SheetLayoutView="100" zoomScalePageLayoutView="0" workbookViewId="0" topLeftCell="A1">
      <selection activeCell="D7" sqref="C7:D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113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/>
      <c r="I24" s="231"/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/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/>
      <c r="I29" s="229"/>
      <c r="J29" s="22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/>
      <c r="I30" s="229"/>
      <c r="J30" s="22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/>
      <c r="I31" s="231"/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/>
      <c r="I34" s="229"/>
      <c r="J34" s="22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/>
      <c r="I35" s="229"/>
      <c r="J35" s="22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/>
      <c r="I36" s="229"/>
      <c r="J36" s="22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/>
      <c r="I37" s="231"/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/>
      <c r="I39" s="231"/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/>
      <c r="I45" s="229"/>
      <c r="J45" s="22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/>
      <c r="I50" s="231"/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/>
      <c r="I52" s="231"/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/>
      <c r="I54" s="229"/>
      <c r="J54" s="22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/>
      <c r="J56" s="22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/>
      <c r="J58" s="22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/>
      <c r="I59" s="231"/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/>
      <c r="I61" s="229"/>
      <c r="J61" s="22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/>
      <c r="I62" s="229"/>
      <c r="J62" s="22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/>
      <c r="I63" s="229"/>
      <c r="J63" s="22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/>
      <c r="I64" s="231"/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/>
      <c r="I66" s="231"/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/>
      <c r="I72" s="229"/>
      <c r="J72" s="229"/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/>
      <c r="I73" s="229"/>
      <c r="J73" s="22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/>
      <c r="I74" s="229"/>
      <c r="J74" s="22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/>
      <c r="I75" s="229"/>
      <c r="J75" s="22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/>
      <c r="I76" s="229"/>
      <c r="J76" s="229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/>
      <c r="I77" s="229"/>
      <c r="J77" s="22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>
        <v>0.9</v>
      </c>
      <c r="I78" s="229">
        <v>0.833</v>
      </c>
      <c r="J78" s="229">
        <v>1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/>
      <c r="I79" s="229"/>
      <c r="J79" s="229"/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>
        <v>0.9</v>
      </c>
      <c r="I80" s="231">
        <v>0.833</v>
      </c>
      <c r="J80" s="231">
        <v>1</v>
      </c>
      <c r="K80" s="105">
        <v>120.04801920768308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34">
        <v>0.9</v>
      </c>
      <c r="I87" s="235">
        <v>0.833</v>
      </c>
      <c r="J87" s="235">
        <v>1</v>
      </c>
      <c r="K87" s="118">
        <f>IF(I87&gt;0,100*J87/I87,0)</f>
        <v>120.04801920768308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SheetLayoutView="100" zoomScalePageLayoutView="0" workbookViewId="0" topLeftCell="A1">
      <selection activeCell="F21" sqref="F21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114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/>
      <c r="I24" s="231"/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/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/>
      <c r="I28" s="229"/>
      <c r="J28" s="22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>
        <v>1.659</v>
      </c>
      <c r="I29" s="229">
        <v>2.2</v>
      </c>
      <c r="J29" s="229">
        <v>2.178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>
        <v>1.117</v>
      </c>
      <c r="I30" s="229">
        <v>1.285</v>
      </c>
      <c r="J30" s="22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>
        <v>2.776</v>
      </c>
      <c r="I31" s="231">
        <v>3.4850000000000003</v>
      </c>
      <c r="J31" s="231">
        <v>2.178</v>
      </c>
      <c r="K31" s="105">
        <v>62.4964131994261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/>
      <c r="I33" s="229"/>
      <c r="J33" s="22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/>
      <c r="I34" s="229"/>
      <c r="J34" s="22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>
        <v>0.015</v>
      </c>
      <c r="I35" s="229">
        <v>0.01</v>
      </c>
      <c r="J35" s="229">
        <v>0.006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>
        <v>0.8</v>
      </c>
      <c r="I36" s="229">
        <v>0.89</v>
      </c>
      <c r="J36" s="229">
        <v>0.8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>
        <v>0.8150000000000001</v>
      </c>
      <c r="I37" s="231">
        <v>0.9</v>
      </c>
      <c r="J37" s="231">
        <v>0.806</v>
      </c>
      <c r="K37" s="105">
        <v>89.55555555555556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>
        <v>0.065</v>
      </c>
      <c r="I39" s="231">
        <v>0.048</v>
      </c>
      <c r="J39" s="231">
        <v>0.045</v>
      </c>
      <c r="K39" s="105">
        <v>93.75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/>
      <c r="I41" s="229"/>
      <c r="J41" s="22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/>
      <c r="J42" s="22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/>
      <c r="I43" s="229"/>
      <c r="J43" s="22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>
        <v>0.5</v>
      </c>
      <c r="I45" s="229">
        <v>0.4</v>
      </c>
      <c r="J45" s="229">
        <v>0.5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>
        <v>0.001</v>
      </c>
      <c r="J46" s="229">
        <v>0.003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/>
      <c r="I48" s="229"/>
      <c r="J48" s="22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/>
      <c r="I49" s="229"/>
      <c r="J49" s="22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>
        <v>0.5</v>
      </c>
      <c r="I50" s="231">
        <v>0.401</v>
      </c>
      <c r="J50" s="231">
        <v>0.503</v>
      </c>
      <c r="K50" s="105">
        <v>125.4364089775561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>
        <v>0.102</v>
      </c>
      <c r="I52" s="231">
        <v>0.102</v>
      </c>
      <c r="J52" s="231">
        <v>0.2</v>
      </c>
      <c r="K52" s="105">
        <v>196.07843137254903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>
        <v>0.44</v>
      </c>
      <c r="I54" s="229">
        <v>0.44</v>
      </c>
      <c r="J54" s="229">
        <v>0.405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/>
      <c r="I55" s="229"/>
      <c r="J55" s="22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/>
      <c r="I56" s="229">
        <v>0.045</v>
      </c>
      <c r="J56" s="229">
        <v>0.045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/>
      <c r="I57" s="229"/>
      <c r="J57" s="22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/>
      <c r="I58" s="229"/>
      <c r="J58" s="22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>
        <v>0.44</v>
      </c>
      <c r="I59" s="231">
        <v>0.485</v>
      </c>
      <c r="J59" s="231">
        <v>0.45</v>
      </c>
      <c r="K59" s="105">
        <v>92.78350515463917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/>
      <c r="I61" s="229"/>
      <c r="J61" s="22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>
        <v>0.05</v>
      </c>
      <c r="I62" s="229">
        <v>0.059</v>
      </c>
      <c r="J62" s="229">
        <v>0.059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>
        <v>0.029</v>
      </c>
      <c r="I63" s="229"/>
      <c r="J63" s="22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>
        <v>0.079</v>
      </c>
      <c r="I64" s="231">
        <v>0.059</v>
      </c>
      <c r="J64" s="231">
        <v>0.059</v>
      </c>
      <c r="K64" s="105">
        <v>100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>
        <v>3.992</v>
      </c>
      <c r="I66" s="231">
        <v>3.976</v>
      </c>
      <c r="J66" s="231">
        <v>3.158</v>
      </c>
      <c r="K66" s="105">
        <v>79.42655935613682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>
        <v>79</v>
      </c>
      <c r="I68" s="229">
        <v>80</v>
      </c>
      <c r="J68" s="229">
        <v>50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>
        <v>28</v>
      </c>
      <c r="I69" s="229">
        <v>40</v>
      </c>
      <c r="J69" s="229">
        <v>45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>
        <v>107</v>
      </c>
      <c r="I70" s="231">
        <v>120</v>
      </c>
      <c r="J70" s="231">
        <v>95</v>
      </c>
      <c r="K70" s="105">
        <v>79.16666666666667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>
        <v>0.762</v>
      </c>
      <c r="I72" s="229">
        <v>0.85</v>
      </c>
      <c r="J72" s="229">
        <v>0.685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>
        <v>0.052</v>
      </c>
      <c r="I73" s="229">
        <v>0.039</v>
      </c>
      <c r="J73" s="229">
        <v>0.033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>
        <v>63.95</v>
      </c>
      <c r="I74" s="229">
        <v>55.303</v>
      </c>
      <c r="J74" s="229">
        <v>73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>
        <v>0.07</v>
      </c>
      <c r="I75" s="229">
        <v>0.07</v>
      </c>
      <c r="J75" s="229">
        <v>0.145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>
        <v>7.02</v>
      </c>
      <c r="I76" s="229">
        <v>5.544</v>
      </c>
      <c r="J76" s="229">
        <v>7.469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>
        <v>0.62</v>
      </c>
      <c r="I77" s="229">
        <v>0.597</v>
      </c>
      <c r="J77" s="22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>
        <v>62.572</v>
      </c>
      <c r="I78" s="229">
        <v>59.41</v>
      </c>
      <c r="J78" s="229">
        <v>65.076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>
        <v>349.615</v>
      </c>
      <c r="I79" s="229">
        <v>218.12</v>
      </c>
      <c r="J79" s="229">
        <v>376.992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>
        <v>484.661</v>
      </c>
      <c r="I80" s="231">
        <v>339.933</v>
      </c>
      <c r="J80" s="231">
        <v>523.4</v>
      </c>
      <c r="K80" s="105">
        <v>153.97151791676595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>
        <v>0.817</v>
      </c>
      <c r="I82" s="229">
        <v>1.009</v>
      </c>
      <c r="J82" s="229">
        <v>0.104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>
        <v>0.008</v>
      </c>
      <c r="I83" s="229">
        <v>0.04</v>
      </c>
      <c r="J83" s="229">
        <v>0.005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>
        <v>0.825</v>
      </c>
      <c r="I84" s="231">
        <v>1.049</v>
      </c>
      <c r="J84" s="231">
        <v>0.109</v>
      </c>
      <c r="K84" s="105">
        <v>10.390848427073404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34">
        <v>601.2550000000001</v>
      </c>
      <c r="I87" s="235">
        <v>470.438</v>
      </c>
      <c r="J87" s="235">
        <v>625.908</v>
      </c>
      <c r="K87" s="118">
        <f>IF(I87&gt;0,100*J87/I87,0)</f>
        <v>133.04792555023192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SheetLayoutView="100" zoomScalePageLayoutView="0" workbookViewId="0" topLeftCell="A1">
      <selection activeCell="A49" sqref="A4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70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2019</v>
      </c>
      <c r="D6" s="80">
        <f>E6-1</f>
        <v>2020</v>
      </c>
      <c r="E6" s="80">
        <v>2021</v>
      </c>
      <c r="F6" s="81">
        <f>E6</f>
        <v>2021</v>
      </c>
      <c r="G6" s="82"/>
      <c r="H6" s="79">
        <f>J6-2</f>
        <v>2019</v>
      </c>
      <c r="I6" s="80">
        <f>J6-1</f>
        <v>2020</v>
      </c>
      <c r="J6" s="80">
        <v>2021</v>
      </c>
      <c r="K6" s="81">
        <f>J6</f>
        <v>2021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2020=100</v>
      </c>
      <c r="G7" s="87"/>
      <c r="H7" s="84" t="s">
        <v>6</v>
      </c>
      <c r="I7" s="85" t="s">
        <v>6</v>
      </c>
      <c r="J7" s="85"/>
      <c r="K7" s="86" t="str">
        <f>CONCATENATE(I6,"=100")</f>
        <v>2020=100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>
        <v>4</v>
      </c>
      <c r="E9" s="94">
        <v>4</v>
      </c>
      <c r="F9" s="95"/>
      <c r="G9" s="95"/>
      <c r="H9" s="229"/>
      <c r="I9" s="229">
        <v>0.005</v>
      </c>
      <c r="J9" s="229"/>
      <c r="K9" s="96"/>
    </row>
    <row r="10" spans="1:11" s="97" customFormat="1" ht="11.25" customHeight="1">
      <c r="A10" s="99" t="s">
        <v>8</v>
      </c>
      <c r="B10" s="93"/>
      <c r="C10" s="94">
        <v>9</v>
      </c>
      <c r="D10" s="94"/>
      <c r="E10" s="94"/>
      <c r="F10" s="95"/>
      <c r="G10" s="95"/>
      <c r="H10" s="229">
        <v>0.024</v>
      </c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>
        <v>9</v>
      </c>
      <c r="D13" s="102">
        <v>4</v>
      </c>
      <c r="E13" s="102">
        <v>4</v>
      </c>
      <c r="F13" s="103">
        <v>100</v>
      </c>
      <c r="G13" s="104"/>
      <c r="H13" s="230">
        <v>0.024</v>
      </c>
      <c r="I13" s="231">
        <v>0.005</v>
      </c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387</v>
      </c>
      <c r="D24" s="102">
        <v>372</v>
      </c>
      <c r="E24" s="102">
        <v>375</v>
      </c>
      <c r="F24" s="103">
        <v>100.80645161290323</v>
      </c>
      <c r="G24" s="104"/>
      <c r="H24" s="230">
        <v>1.121</v>
      </c>
      <c r="I24" s="231">
        <v>1.358</v>
      </c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47</v>
      </c>
      <c r="D26" s="102">
        <v>30</v>
      </c>
      <c r="E26" s="102">
        <v>100</v>
      </c>
      <c r="F26" s="103">
        <v>333.3333333333333</v>
      </c>
      <c r="G26" s="104"/>
      <c r="H26" s="230">
        <v>0.241</v>
      </c>
      <c r="I26" s="231">
        <v>0.12</v>
      </c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2781</v>
      </c>
      <c r="D28" s="94">
        <v>1704</v>
      </c>
      <c r="E28" s="94">
        <v>1181</v>
      </c>
      <c r="F28" s="95"/>
      <c r="G28" s="95"/>
      <c r="H28" s="229">
        <v>6.566</v>
      </c>
      <c r="I28" s="229">
        <v>7.48</v>
      </c>
      <c r="J28" s="229"/>
      <c r="K28" s="96"/>
    </row>
    <row r="29" spans="1:11" s="97" customFormat="1" ht="11.25" customHeight="1">
      <c r="A29" s="99" t="s">
        <v>21</v>
      </c>
      <c r="B29" s="93"/>
      <c r="C29" s="94">
        <v>1493</v>
      </c>
      <c r="D29" s="94">
        <v>1069</v>
      </c>
      <c r="E29" s="94">
        <v>1069</v>
      </c>
      <c r="F29" s="95"/>
      <c r="G29" s="95"/>
      <c r="H29" s="229">
        <v>1.868</v>
      </c>
      <c r="I29" s="229">
        <v>2.509</v>
      </c>
      <c r="J29" s="229"/>
      <c r="K29" s="96"/>
    </row>
    <row r="30" spans="1:11" s="97" customFormat="1" ht="11.25" customHeight="1">
      <c r="A30" s="99" t="s">
        <v>22</v>
      </c>
      <c r="B30" s="93"/>
      <c r="C30" s="94">
        <v>73517</v>
      </c>
      <c r="D30" s="94">
        <v>57519</v>
      </c>
      <c r="E30" s="94">
        <v>57512</v>
      </c>
      <c r="F30" s="95"/>
      <c r="G30" s="95"/>
      <c r="H30" s="229">
        <v>130.332</v>
      </c>
      <c r="I30" s="229">
        <v>161.318</v>
      </c>
      <c r="J30" s="229"/>
      <c r="K30" s="96"/>
    </row>
    <row r="31" spans="1:11" s="106" customFormat="1" ht="11.25" customHeight="1">
      <c r="A31" s="107" t="s">
        <v>23</v>
      </c>
      <c r="B31" s="101"/>
      <c r="C31" s="102">
        <v>77791</v>
      </c>
      <c r="D31" s="102">
        <v>60292</v>
      </c>
      <c r="E31" s="102">
        <v>59762</v>
      </c>
      <c r="F31" s="103">
        <v>99.12094473561999</v>
      </c>
      <c r="G31" s="104"/>
      <c r="H31" s="230">
        <v>138.766</v>
      </c>
      <c r="I31" s="231">
        <v>171.30700000000002</v>
      </c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53</v>
      </c>
      <c r="D33" s="94">
        <v>60</v>
      </c>
      <c r="E33" s="94">
        <v>300</v>
      </c>
      <c r="F33" s="95"/>
      <c r="G33" s="95"/>
      <c r="H33" s="229">
        <v>0.226</v>
      </c>
      <c r="I33" s="229">
        <v>0.27</v>
      </c>
      <c r="J33" s="229"/>
      <c r="K33" s="96"/>
    </row>
    <row r="34" spans="1:11" s="97" customFormat="1" ht="11.25" customHeight="1">
      <c r="A34" s="99" t="s">
        <v>25</v>
      </c>
      <c r="B34" s="93"/>
      <c r="C34" s="94"/>
      <c r="D34" s="94">
        <v>15</v>
      </c>
      <c r="E34" s="94">
        <v>15</v>
      </c>
      <c r="F34" s="95"/>
      <c r="G34" s="95"/>
      <c r="H34" s="229"/>
      <c r="I34" s="229">
        <v>0.04</v>
      </c>
      <c r="J34" s="229"/>
      <c r="K34" s="96"/>
    </row>
    <row r="35" spans="1:11" s="97" customFormat="1" ht="11.25" customHeight="1">
      <c r="A35" s="99" t="s">
        <v>26</v>
      </c>
      <c r="B35" s="93"/>
      <c r="C35" s="94">
        <v>127</v>
      </c>
      <c r="D35" s="94">
        <v>100</v>
      </c>
      <c r="E35" s="94">
        <v>130</v>
      </c>
      <c r="F35" s="95"/>
      <c r="G35" s="95"/>
      <c r="H35" s="229">
        <v>0.343</v>
      </c>
      <c r="I35" s="229">
        <v>0.335</v>
      </c>
      <c r="J35" s="229"/>
      <c r="K35" s="96"/>
    </row>
    <row r="36" spans="1:11" s="97" customFormat="1" ht="11.25" customHeight="1">
      <c r="A36" s="99" t="s">
        <v>27</v>
      </c>
      <c r="B36" s="93"/>
      <c r="C36" s="94">
        <v>42</v>
      </c>
      <c r="D36" s="94">
        <v>25</v>
      </c>
      <c r="E36" s="94">
        <v>40</v>
      </c>
      <c r="F36" s="95"/>
      <c r="G36" s="95"/>
      <c r="H36" s="229">
        <v>0.01</v>
      </c>
      <c r="I36" s="229">
        <v>0.065</v>
      </c>
      <c r="J36" s="229"/>
      <c r="K36" s="96"/>
    </row>
    <row r="37" spans="1:11" s="106" customFormat="1" ht="11.25" customHeight="1">
      <c r="A37" s="100" t="s">
        <v>28</v>
      </c>
      <c r="B37" s="101"/>
      <c r="C37" s="102">
        <v>222</v>
      </c>
      <c r="D37" s="102">
        <v>200</v>
      </c>
      <c r="E37" s="102">
        <v>485</v>
      </c>
      <c r="F37" s="103">
        <v>242.5</v>
      </c>
      <c r="G37" s="104"/>
      <c r="H37" s="230">
        <v>0.5790000000000001</v>
      </c>
      <c r="I37" s="231">
        <v>0.71</v>
      </c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/>
      <c r="I39" s="231"/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>
        <v>5</v>
      </c>
      <c r="E41" s="94"/>
      <c r="F41" s="95"/>
      <c r="G41" s="95"/>
      <c r="H41" s="229"/>
      <c r="I41" s="229">
        <v>0.029</v>
      </c>
      <c r="J41" s="229"/>
      <c r="K41" s="96"/>
    </row>
    <row r="42" spans="1:11" s="97" customFormat="1" ht="11.25" customHeight="1">
      <c r="A42" s="99" t="s">
        <v>31</v>
      </c>
      <c r="B42" s="93"/>
      <c r="C42" s="94">
        <v>649</v>
      </c>
      <c r="D42" s="94">
        <v>341</v>
      </c>
      <c r="E42" s="94">
        <v>538</v>
      </c>
      <c r="F42" s="95"/>
      <c r="G42" s="95"/>
      <c r="H42" s="229">
        <v>2.192</v>
      </c>
      <c r="I42" s="229">
        <v>1.607</v>
      </c>
      <c r="J42" s="229"/>
      <c r="K42" s="96"/>
    </row>
    <row r="43" spans="1:11" s="97" customFormat="1" ht="11.25" customHeight="1">
      <c r="A43" s="99" t="s">
        <v>32</v>
      </c>
      <c r="B43" s="93"/>
      <c r="C43" s="94">
        <v>260</v>
      </c>
      <c r="D43" s="94">
        <v>180</v>
      </c>
      <c r="E43" s="94">
        <v>190</v>
      </c>
      <c r="F43" s="95"/>
      <c r="G43" s="95"/>
      <c r="H43" s="229">
        <v>1.278</v>
      </c>
      <c r="I43" s="229">
        <v>0.987</v>
      </c>
      <c r="J43" s="229"/>
      <c r="K43" s="96"/>
    </row>
    <row r="44" spans="1:11" s="97" customFormat="1" ht="11.25" customHeight="1">
      <c r="A44" s="99" t="s">
        <v>33</v>
      </c>
      <c r="B44" s="93"/>
      <c r="C44" s="94">
        <v>339</v>
      </c>
      <c r="D44" s="94">
        <v>154</v>
      </c>
      <c r="E44" s="94">
        <v>154</v>
      </c>
      <c r="F44" s="95"/>
      <c r="G44" s="95"/>
      <c r="H44" s="229">
        <v>1.253</v>
      </c>
      <c r="I44" s="229">
        <v>0.648</v>
      </c>
      <c r="J44" s="229"/>
      <c r="K44" s="96"/>
    </row>
    <row r="45" spans="1:11" s="97" customFormat="1" ht="11.25" customHeight="1">
      <c r="A45" s="99" t="s">
        <v>34</v>
      </c>
      <c r="B45" s="93"/>
      <c r="C45" s="94">
        <v>93</v>
      </c>
      <c r="D45" s="94">
        <v>55</v>
      </c>
      <c r="E45" s="94">
        <v>60</v>
      </c>
      <c r="F45" s="95"/>
      <c r="G45" s="95"/>
      <c r="H45" s="229">
        <v>0.242</v>
      </c>
      <c r="I45" s="229">
        <v>0.212</v>
      </c>
      <c r="J45" s="229"/>
      <c r="K45" s="96"/>
    </row>
    <row r="46" spans="1:11" s="97" customFormat="1" ht="11.25" customHeight="1">
      <c r="A46" s="99" t="s">
        <v>35</v>
      </c>
      <c r="B46" s="93"/>
      <c r="C46" s="94">
        <v>67</v>
      </c>
      <c r="D46" s="94">
        <v>7</v>
      </c>
      <c r="E46" s="94">
        <v>10</v>
      </c>
      <c r="F46" s="95"/>
      <c r="G46" s="95"/>
      <c r="H46" s="229">
        <v>0.191</v>
      </c>
      <c r="I46" s="229">
        <v>0.025</v>
      </c>
      <c r="J46" s="229"/>
      <c r="K46" s="96"/>
    </row>
    <row r="47" spans="1:11" s="97" customFormat="1" ht="11.25" customHeight="1">
      <c r="A47" s="99" t="s">
        <v>36</v>
      </c>
      <c r="B47" s="93"/>
      <c r="C47" s="94">
        <v>101</v>
      </c>
      <c r="D47" s="94">
        <v>17</v>
      </c>
      <c r="E47" s="94">
        <v>20</v>
      </c>
      <c r="F47" s="95"/>
      <c r="G47" s="95"/>
      <c r="H47" s="229">
        <v>0.359</v>
      </c>
      <c r="I47" s="229">
        <v>0.09</v>
      </c>
      <c r="J47" s="229"/>
      <c r="K47" s="96"/>
    </row>
    <row r="48" spans="1:11" s="97" customFormat="1" ht="11.25" customHeight="1">
      <c r="A48" s="99" t="s">
        <v>37</v>
      </c>
      <c r="B48" s="93"/>
      <c r="C48" s="94">
        <v>1243</v>
      </c>
      <c r="D48" s="94">
        <v>753</v>
      </c>
      <c r="E48" s="94">
        <v>700</v>
      </c>
      <c r="F48" s="95"/>
      <c r="G48" s="95"/>
      <c r="H48" s="229">
        <v>4.356</v>
      </c>
      <c r="I48" s="229">
        <v>3.361</v>
      </c>
      <c r="J48" s="229"/>
      <c r="K48" s="96"/>
    </row>
    <row r="49" spans="1:11" s="97" customFormat="1" ht="11.25" customHeight="1">
      <c r="A49" s="99" t="s">
        <v>38</v>
      </c>
      <c r="B49" s="93"/>
      <c r="C49" s="94">
        <v>238</v>
      </c>
      <c r="D49" s="94">
        <v>165</v>
      </c>
      <c r="E49" s="94">
        <v>150</v>
      </c>
      <c r="F49" s="95"/>
      <c r="G49" s="95"/>
      <c r="H49" s="229">
        <v>0.72</v>
      </c>
      <c r="I49" s="229">
        <v>0.803</v>
      </c>
      <c r="J49" s="229"/>
      <c r="K49" s="96"/>
    </row>
    <row r="50" spans="1:11" s="106" customFormat="1" ht="11.25" customHeight="1">
      <c r="A50" s="107" t="s">
        <v>39</v>
      </c>
      <c r="B50" s="101"/>
      <c r="C50" s="102">
        <v>2990</v>
      </c>
      <c r="D50" s="102">
        <v>1677</v>
      </c>
      <c r="E50" s="102">
        <v>1822</v>
      </c>
      <c r="F50" s="103">
        <v>108.6463923673226</v>
      </c>
      <c r="G50" s="104"/>
      <c r="H50" s="230">
        <v>10.591</v>
      </c>
      <c r="I50" s="231">
        <v>7.762</v>
      </c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188</v>
      </c>
      <c r="D52" s="102">
        <v>188</v>
      </c>
      <c r="E52" s="102">
        <v>188</v>
      </c>
      <c r="F52" s="103">
        <v>100</v>
      </c>
      <c r="G52" s="104"/>
      <c r="H52" s="230">
        <v>0.399</v>
      </c>
      <c r="I52" s="231">
        <v>0.399</v>
      </c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274</v>
      </c>
      <c r="D54" s="94">
        <v>498</v>
      </c>
      <c r="E54" s="94">
        <v>500</v>
      </c>
      <c r="F54" s="95"/>
      <c r="G54" s="95"/>
      <c r="H54" s="229">
        <v>1.944</v>
      </c>
      <c r="I54" s="229">
        <v>3.517</v>
      </c>
      <c r="J54" s="229"/>
      <c r="K54" s="96"/>
    </row>
    <row r="55" spans="1:11" s="97" customFormat="1" ht="11.25" customHeight="1">
      <c r="A55" s="99" t="s">
        <v>42</v>
      </c>
      <c r="B55" s="93"/>
      <c r="C55" s="94">
        <v>329</v>
      </c>
      <c r="D55" s="94">
        <v>200</v>
      </c>
      <c r="E55" s="94">
        <v>200</v>
      </c>
      <c r="F55" s="95"/>
      <c r="G55" s="95"/>
      <c r="H55" s="229">
        <v>0.591</v>
      </c>
      <c r="I55" s="229">
        <v>0.66</v>
      </c>
      <c r="J55" s="229"/>
      <c r="K55" s="96"/>
    </row>
    <row r="56" spans="1:11" s="97" customFormat="1" ht="11.25" customHeight="1">
      <c r="A56" s="99" t="s">
        <v>43</v>
      </c>
      <c r="B56" s="93"/>
      <c r="C56" s="94">
        <v>315</v>
      </c>
      <c r="D56" s="94">
        <v>235</v>
      </c>
      <c r="E56" s="94">
        <v>510</v>
      </c>
      <c r="F56" s="95"/>
      <c r="G56" s="95"/>
      <c r="H56" s="229">
        <v>0.706</v>
      </c>
      <c r="I56" s="229">
        <v>0.67</v>
      </c>
      <c r="J56" s="229"/>
      <c r="K56" s="96"/>
    </row>
    <row r="57" spans="1:11" s="97" customFormat="1" ht="11.25" customHeight="1">
      <c r="A57" s="99" t="s">
        <v>44</v>
      </c>
      <c r="B57" s="93"/>
      <c r="C57" s="94">
        <v>193</v>
      </c>
      <c r="D57" s="94">
        <v>156</v>
      </c>
      <c r="E57" s="94">
        <v>156</v>
      </c>
      <c r="F57" s="95"/>
      <c r="G57" s="95"/>
      <c r="H57" s="229">
        <v>0.193</v>
      </c>
      <c r="I57" s="229">
        <v>0.234</v>
      </c>
      <c r="J57" s="229"/>
      <c r="K57" s="96"/>
    </row>
    <row r="58" spans="1:11" s="97" customFormat="1" ht="11.25" customHeight="1">
      <c r="A58" s="99" t="s">
        <v>45</v>
      </c>
      <c r="B58" s="93"/>
      <c r="C58" s="94">
        <v>2086</v>
      </c>
      <c r="D58" s="94">
        <v>1424</v>
      </c>
      <c r="E58" s="94">
        <v>1424</v>
      </c>
      <c r="F58" s="95"/>
      <c r="G58" s="95"/>
      <c r="H58" s="229">
        <v>3.332</v>
      </c>
      <c r="I58" s="229">
        <v>4.369</v>
      </c>
      <c r="J58" s="229"/>
      <c r="K58" s="96"/>
    </row>
    <row r="59" spans="1:11" s="106" customFormat="1" ht="11.25" customHeight="1">
      <c r="A59" s="100" t="s">
        <v>46</v>
      </c>
      <c r="B59" s="101"/>
      <c r="C59" s="102">
        <v>3197</v>
      </c>
      <c r="D59" s="102">
        <v>2513</v>
      </c>
      <c r="E59" s="102">
        <v>2790</v>
      </c>
      <c r="F59" s="103">
        <v>111.02268205332273</v>
      </c>
      <c r="G59" s="104"/>
      <c r="H59" s="230">
        <v>6.766</v>
      </c>
      <c r="I59" s="231">
        <v>9.45</v>
      </c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25</v>
      </c>
      <c r="D61" s="94">
        <v>75</v>
      </c>
      <c r="E61" s="94">
        <v>67.5</v>
      </c>
      <c r="F61" s="95"/>
      <c r="G61" s="95"/>
      <c r="H61" s="229">
        <v>0.039</v>
      </c>
      <c r="I61" s="229">
        <v>0.313</v>
      </c>
      <c r="J61" s="229"/>
      <c r="K61" s="96"/>
    </row>
    <row r="62" spans="1:11" s="97" customFormat="1" ht="11.25" customHeight="1">
      <c r="A62" s="99" t="s">
        <v>48</v>
      </c>
      <c r="B62" s="93"/>
      <c r="C62" s="94">
        <v>52</v>
      </c>
      <c r="D62" s="94">
        <v>52</v>
      </c>
      <c r="E62" s="94">
        <v>30</v>
      </c>
      <c r="F62" s="95"/>
      <c r="G62" s="95"/>
      <c r="H62" s="229">
        <v>0.082</v>
      </c>
      <c r="I62" s="229">
        <v>0.117</v>
      </c>
      <c r="J62" s="229"/>
      <c r="K62" s="96"/>
    </row>
    <row r="63" spans="1:11" s="97" customFormat="1" ht="11.25" customHeight="1">
      <c r="A63" s="99" t="s">
        <v>49</v>
      </c>
      <c r="B63" s="93"/>
      <c r="C63" s="94">
        <v>94</v>
      </c>
      <c r="D63" s="94">
        <v>95</v>
      </c>
      <c r="E63" s="94">
        <v>95</v>
      </c>
      <c r="F63" s="95"/>
      <c r="G63" s="95"/>
      <c r="H63" s="229">
        <v>0.143</v>
      </c>
      <c r="I63" s="229">
        <v>0.287</v>
      </c>
      <c r="J63" s="229"/>
      <c r="K63" s="96"/>
    </row>
    <row r="64" spans="1:11" s="106" customFormat="1" ht="11.25" customHeight="1">
      <c r="A64" s="100" t="s">
        <v>50</v>
      </c>
      <c r="B64" s="101"/>
      <c r="C64" s="102">
        <v>171</v>
      </c>
      <c r="D64" s="102">
        <v>222</v>
      </c>
      <c r="E64" s="102">
        <v>192.5</v>
      </c>
      <c r="F64" s="103">
        <v>86.71171171171171</v>
      </c>
      <c r="G64" s="104"/>
      <c r="H64" s="230">
        <v>0.264</v>
      </c>
      <c r="I64" s="231">
        <v>0.717</v>
      </c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240</v>
      </c>
      <c r="D66" s="102">
        <v>149</v>
      </c>
      <c r="E66" s="102">
        <v>142</v>
      </c>
      <c r="F66" s="103">
        <v>95.30201342281879</v>
      </c>
      <c r="G66" s="104"/>
      <c r="H66" s="230">
        <v>0.309</v>
      </c>
      <c r="I66" s="231">
        <v>0.256</v>
      </c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5563</v>
      </c>
      <c r="D68" s="94">
        <v>5200</v>
      </c>
      <c r="E68" s="94">
        <v>5200</v>
      </c>
      <c r="F68" s="95"/>
      <c r="G68" s="95"/>
      <c r="H68" s="229">
        <v>12.143</v>
      </c>
      <c r="I68" s="229">
        <v>14</v>
      </c>
      <c r="J68" s="229"/>
      <c r="K68" s="96"/>
    </row>
    <row r="69" spans="1:11" s="97" customFormat="1" ht="11.25" customHeight="1">
      <c r="A69" s="99" t="s">
        <v>53</v>
      </c>
      <c r="B69" s="93"/>
      <c r="C69" s="94">
        <v>151</v>
      </c>
      <c r="D69" s="94">
        <v>135</v>
      </c>
      <c r="E69" s="94">
        <v>135</v>
      </c>
      <c r="F69" s="95"/>
      <c r="G69" s="95"/>
      <c r="H69" s="229">
        <v>0.276</v>
      </c>
      <c r="I69" s="229">
        <v>0.3</v>
      </c>
      <c r="J69" s="229"/>
      <c r="K69" s="96"/>
    </row>
    <row r="70" spans="1:11" s="106" customFormat="1" ht="11.25" customHeight="1">
      <c r="A70" s="100" t="s">
        <v>54</v>
      </c>
      <c r="B70" s="101"/>
      <c r="C70" s="102">
        <v>5714</v>
      </c>
      <c r="D70" s="102">
        <v>5335</v>
      </c>
      <c r="E70" s="102">
        <v>5335</v>
      </c>
      <c r="F70" s="103">
        <v>100</v>
      </c>
      <c r="G70" s="104"/>
      <c r="H70" s="230">
        <v>12.419</v>
      </c>
      <c r="I70" s="231">
        <v>14.3</v>
      </c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148</v>
      </c>
      <c r="D72" s="94">
        <v>117</v>
      </c>
      <c r="E72" s="94">
        <v>69</v>
      </c>
      <c r="F72" s="95"/>
      <c r="G72" s="95"/>
      <c r="H72" s="229">
        <v>0.118</v>
      </c>
      <c r="I72" s="229">
        <v>0.158</v>
      </c>
      <c r="J72" s="229"/>
      <c r="K72" s="96"/>
    </row>
    <row r="73" spans="1:11" s="97" customFormat="1" ht="11.25" customHeight="1">
      <c r="A73" s="99" t="s">
        <v>56</v>
      </c>
      <c r="B73" s="93"/>
      <c r="C73" s="94">
        <v>43505</v>
      </c>
      <c r="D73" s="94">
        <v>45665</v>
      </c>
      <c r="E73" s="94">
        <v>45665</v>
      </c>
      <c r="F73" s="95"/>
      <c r="G73" s="95"/>
      <c r="H73" s="229">
        <v>136.146</v>
      </c>
      <c r="I73" s="229">
        <v>149.645</v>
      </c>
      <c r="J73" s="229"/>
      <c r="K73" s="96"/>
    </row>
    <row r="74" spans="1:11" s="97" customFormat="1" ht="11.25" customHeight="1">
      <c r="A74" s="99" t="s">
        <v>57</v>
      </c>
      <c r="B74" s="93"/>
      <c r="C74" s="94">
        <v>36245</v>
      </c>
      <c r="D74" s="94">
        <v>35930</v>
      </c>
      <c r="E74" s="94">
        <v>35000</v>
      </c>
      <c r="F74" s="95"/>
      <c r="G74" s="95"/>
      <c r="H74" s="229">
        <v>95.595</v>
      </c>
      <c r="I74" s="229">
        <v>133.057</v>
      </c>
      <c r="J74" s="229"/>
      <c r="K74" s="96"/>
    </row>
    <row r="75" spans="1:11" s="97" customFormat="1" ht="11.25" customHeight="1">
      <c r="A75" s="99" t="s">
        <v>58</v>
      </c>
      <c r="B75" s="93"/>
      <c r="C75" s="94">
        <v>1696</v>
      </c>
      <c r="D75" s="94">
        <v>1605</v>
      </c>
      <c r="E75" s="94">
        <v>1605</v>
      </c>
      <c r="F75" s="95"/>
      <c r="G75" s="95"/>
      <c r="H75" s="229">
        <v>3.975</v>
      </c>
      <c r="I75" s="229">
        <v>2.768</v>
      </c>
      <c r="J75" s="229"/>
      <c r="K75" s="96"/>
    </row>
    <row r="76" spans="1:11" s="97" customFormat="1" ht="11.25" customHeight="1">
      <c r="A76" s="99" t="s">
        <v>59</v>
      </c>
      <c r="B76" s="93"/>
      <c r="C76" s="94">
        <v>9706</v>
      </c>
      <c r="D76" s="94">
        <v>9197</v>
      </c>
      <c r="E76" s="94">
        <v>9197</v>
      </c>
      <c r="F76" s="95"/>
      <c r="G76" s="95"/>
      <c r="H76" s="229">
        <v>20.052</v>
      </c>
      <c r="I76" s="229">
        <v>27.683</v>
      </c>
      <c r="J76" s="229"/>
      <c r="K76" s="96"/>
    </row>
    <row r="77" spans="1:11" s="97" customFormat="1" ht="11.25" customHeight="1">
      <c r="A77" s="99" t="s">
        <v>60</v>
      </c>
      <c r="B77" s="93"/>
      <c r="C77" s="94">
        <v>4525</v>
      </c>
      <c r="D77" s="94">
        <v>4164</v>
      </c>
      <c r="E77" s="94">
        <v>4164</v>
      </c>
      <c r="F77" s="95"/>
      <c r="G77" s="95"/>
      <c r="H77" s="229">
        <v>13.652</v>
      </c>
      <c r="I77" s="229">
        <v>14.604</v>
      </c>
      <c r="J77" s="229"/>
      <c r="K77" s="96"/>
    </row>
    <row r="78" spans="1:11" s="97" customFormat="1" ht="11.25" customHeight="1">
      <c r="A78" s="99" t="s">
        <v>61</v>
      </c>
      <c r="B78" s="93"/>
      <c r="C78" s="94">
        <v>11443</v>
      </c>
      <c r="D78" s="94">
        <v>11410</v>
      </c>
      <c r="E78" s="94">
        <v>11410</v>
      </c>
      <c r="F78" s="95"/>
      <c r="G78" s="95"/>
      <c r="H78" s="229">
        <v>31.081</v>
      </c>
      <c r="I78" s="229">
        <v>25.079</v>
      </c>
      <c r="J78" s="229"/>
      <c r="K78" s="96"/>
    </row>
    <row r="79" spans="1:11" s="97" customFormat="1" ht="11.25" customHeight="1">
      <c r="A79" s="99" t="s">
        <v>62</v>
      </c>
      <c r="B79" s="93"/>
      <c r="C79" s="94">
        <v>68420</v>
      </c>
      <c r="D79" s="94">
        <v>72200</v>
      </c>
      <c r="E79" s="94">
        <v>72100</v>
      </c>
      <c r="F79" s="95"/>
      <c r="G79" s="95"/>
      <c r="H79" s="229">
        <v>231.988</v>
      </c>
      <c r="I79" s="229">
        <v>259.92</v>
      </c>
      <c r="J79" s="229"/>
      <c r="K79" s="96"/>
    </row>
    <row r="80" spans="1:11" s="106" customFormat="1" ht="11.25" customHeight="1">
      <c r="A80" s="107" t="s">
        <v>63</v>
      </c>
      <c r="B80" s="101"/>
      <c r="C80" s="102">
        <v>175688</v>
      </c>
      <c r="D80" s="102">
        <v>180288</v>
      </c>
      <c r="E80" s="102">
        <v>179210</v>
      </c>
      <c r="F80" s="103">
        <v>99.4020678026269</v>
      </c>
      <c r="G80" s="104"/>
      <c r="H80" s="230">
        <v>532.607</v>
      </c>
      <c r="I80" s="231">
        <v>612.914</v>
      </c>
      <c r="J80" s="23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266644</v>
      </c>
      <c r="D87" s="117">
        <v>251270</v>
      </c>
      <c r="E87" s="117">
        <v>250405.5</v>
      </c>
      <c r="F87" s="118">
        <f>IF(D87&gt;0,100*E87/D87,0)</f>
        <v>99.65594778525093</v>
      </c>
      <c r="G87" s="104"/>
      <c r="H87" s="234">
        <v>704.086</v>
      </c>
      <c r="I87" s="235">
        <v>819.298</v>
      </c>
      <c r="J87" s="23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SheetLayoutView="100" zoomScalePageLayoutView="0" workbookViewId="0" topLeftCell="A40">
      <selection activeCell="K80" sqref="K80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115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>
        <v>0.098</v>
      </c>
      <c r="I10" s="229">
        <v>0.12</v>
      </c>
      <c r="J10" s="229">
        <v>0.12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>
        <v>0.02</v>
      </c>
      <c r="I11" s="229">
        <v>0.025</v>
      </c>
      <c r="J11" s="229">
        <v>0.025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>
        <v>0.04</v>
      </c>
      <c r="I12" s="229">
        <v>0.045</v>
      </c>
      <c r="J12" s="229">
        <v>0.045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>
        <v>0.158</v>
      </c>
      <c r="I13" s="231">
        <v>0.19</v>
      </c>
      <c r="J13" s="231">
        <v>0.19</v>
      </c>
      <c r="K13" s="105">
        <v>100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>
        <v>0.345</v>
      </c>
      <c r="I19" s="229">
        <v>0.311</v>
      </c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>
        <v>0.345</v>
      </c>
      <c r="I22" s="231">
        <v>0.311</v>
      </c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>
        <v>27.072</v>
      </c>
      <c r="I24" s="231">
        <v>21.367</v>
      </c>
      <c r="J24" s="231">
        <v>30.077</v>
      </c>
      <c r="K24" s="105">
        <v>140.76379463658915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>
        <v>14.697</v>
      </c>
      <c r="I26" s="231">
        <v>12.684</v>
      </c>
      <c r="J26" s="231">
        <v>15</v>
      </c>
      <c r="K26" s="105">
        <v>118.25922421948913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>
        <v>10.587</v>
      </c>
      <c r="I28" s="229">
        <v>10.375</v>
      </c>
      <c r="J28" s="229">
        <v>9.908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>
        <v>14.49</v>
      </c>
      <c r="I29" s="229">
        <v>17.101</v>
      </c>
      <c r="J29" s="229">
        <v>10.157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>
        <v>31.296</v>
      </c>
      <c r="I30" s="229">
        <v>25.5</v>
      </c>
      <c r="J30" s="229">
        <v>37.881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>
        <v>56.373</v>
      </c>
      <c r="I31" s="231">
        <v>52.976</v>
      </c>
      <c r="J31" s="231">
        <v>57.946</v>
      </c>
      <c r="K31" s="105">
        <v>109.38160676532769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>
        <v>3.128</v>
      </c>
      <c r="I33" s="229">
        <v>3.01</v>
      </c>
      <c r="J33" s="229">
        <v>2.6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>
        <v>3.8</v>
      </c>
      <c r="I34" s="229">
        <v>3.9</v>
      </c>
      <c r="J34" s="229">
        <v>4.5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>
        <v>47.3</v>
      </c>
      <c r="I35" s="229">
        <v>50.16</v>
      </c>
      <c r="J35" s="229">
        <v>50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>
        <v>69.474</v>
      </c>
      <c r="I36" s="229">
        <v>106.988</v>
      </c>
      <c r="J36" s="229">
        <v>67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>
        <v>123.702</v>
      </c>
      <c r="I37" s="231">
        <v>164.058</v>
      </c>
      <c r="J37" s="231">
        <v>124.1</v>
      </c>
      <c r="K37" s="105">
        <v>75.64397956820149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>
        <v>2.82</v>
      </c>
      <c r="I39" s="231">
        <v>4.45</v>
      </c>
      <c r="J39" s="231">
        <v>3.3</v>
      </c>
      <c r="K39" s="105">
        <v>74.15730337078651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>
        <v>4.311</v>
      </c>
      <c r="I41" s="229">
        <v>5.155</v>
      </c>
      <c r="J41" s="229">
        <v>3.791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>
        <v>0.006</v>
      </c>
      <c r="J42" s="229">
        <v>0.01</v>
      </c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>
        <v>0.01</v>
      </c>
      <c r="I43" s="229">
        <v>0.005</v>
      </c>
      <c r="J43" s="229">
        <v>0.017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>
        <v>1.799</v>
      </c>
      <c r="I45" s="229">
        <v>1.966</v>
      </c>
      <c r="J45" s="229">
        <v>1.9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>
        <v>1.75</v>
      </c>
      <c r="I48" s="229">
        <v>2.71</v>
      </c>
      <c r="J48" s="229">
        <v>3.578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>
        <v>0.465</v>
      </c>
      <c r="I49" s="229">
        <v>0.32</v>
      </c>
      <c r="J49" s="229">
        <v>0.32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>
        <v>8.334999999999999</v>
      </c>
      <c r="I50" s="231">
        <v>10.162</v>
      </c>
      <c r="J50" s="231">
        <v>9.616</v>
      </c>
      <c r="K50" s="105">
        <v>94.6270419208817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>
        <v>19.65</v>
      </c>
      <c r="I52" s="231">
        <v>14.301</v>
      </c>
      <c r="J52" s="231">
        <v>31.923</v>
      </c>
      <c r="K52" s="105">
        <v>223.22215229704216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>
        <v>68.837</v>
      </c>
      <c r="I54" s="229">
        <v>62.006</v>
      </c>
      <c r="J54" s="229">
        <v>66.008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>
        <v>410.375</v>
      </c>
      <c r="I55" s="229">
        <v>161.52</v>
      </c>
      <c r="J55" s="229">
        <v>220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>
        <v>51.045</v>
      </c>
      <c r="I56" s="229">
        <v>17.865</v>
      </c>
      <c r="J56" s="229">
        <v>24.73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>
        <v>16.702</v>
      </c>
      <c r="I57" s="229">
        <v>5.629</v>
      </c>
      <c r="J57" s="229">
        <v>10.012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>
        <v>317.987</v>
      </c>
      <c r="I58" s="229">
        <v>80.257</v>
      </c>
      <c r="J58" s="229">
        <v>197.907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>
        <v>864.9459999999999</v>
      </c>
      <c r="I59" s="231">
        <v>327.27700000000004</v>
      </c>
      <c r="J59" s="231">
        <v>518.657</v>
      </c>
      <c r="K59" s="105">
        <v>158.47645877956592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>
        <v>46.1</v>
      </c>
      <c r="I61" s="229">
        <v>43.4</v>
      </c>
      <c r="J61" s="229">
        <v>34.72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>
        <v>9.884</v>
      </c>
      <c r="I62" s="229">
        <v>42.606</v>
      </c>
      <c r="J62" s="229">
        <v>42.408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>
        <v>36.591</v>
      </c>
      <c r="I63" s="229">
        <v>36.798</v>
      </c>
      <c r="J63" s="229">
        <v>40.109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>
        <v>92.575</v>
      </c>
      <c r="I64" s="231">
        <v>122.804</v>
      </c>
      <c r="J64" s="231">
        <v>117.237</v>
      </c>
      <c r="K64" s="105">
        <v>95.46676004038956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>
        <v>67.378</v>
      </c>
      <c r="I66" s="231">
        <v>57.597</v>
      </c>
      <c r="J66" s="231">
        <v>50.059</v>
      </c>
      <c r="K66" s="105">
        <v>86.91251280448634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>
        <v>378</v>
      </c>
      <c r="I68" s="229">
        <v>317.5</v>
      </c>
      <c r="J68" s="229">
        <v>240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>
        <v>58</v>
      </c>
      <c r="I69" s="229">
        <v>82.9</v>
      </c>
      <c r="J69" s="229">
        <v>58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>
        <v>436</v>
      </c>
      <c r="I70" s="231">
        <v>400.4</v>
      </c>
      <c r="J70" s="231">
        <v>298</v>
      </c>
      <c r="K70" s="105">
        <v>74.42557442557442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>
        <v>65.871</v>
      </c>
      <c r="I72" s="229">
        <v>86.3</v>
      </c>
      <c r="J72" s="229">
        <v>67.237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>
        <v>73.1</v>
      </c>
      <c r="I73" s="229">
        <v>43.095</v>
      </c>
      <c r="J73" s="229">
        <v>54.5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>
        <v>1946.254</v>
      </c>
      <c r="I74" s="229">
        <v>992.621</v>
      </c>
      <c r="J74" s="229">
        <v>1636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>
        <v>745.21</v>
      </c>
      <c r="I75" s="229">
        <v>524.975</v>
      </c>
      <c r="J75" s="229">
        <v>553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>
        <v>55.533</v>
      </c>
      <c r="I76" s="229">
        <v>36.35</v>
      </c>
      <c r="J76" s="229">
        <v>27.2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>
        <v>3162.511</v>
      </c>
      <c r="I77" s="229">
        <v>1765.113</v>
      </c>
      <c r="J77" s="229">
        <v>3095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>
        <v>459.49</v>
      </c>
      <c r="I78" s="229">
        <v>279.875</v>
      </c>
      <c r="J78" s="229">
        <v>372.285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>
        <v>891.339</v>
      </c>
      <c r="I79" s="229">
        <v>515.782</v>
      </c>
      <c r="J79" s="229">
        <v>750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>
        <v>7399.307999999999</v>
      </c>
      <c r="I80" s="231">
        <v>4244.111</v>
      </c>
      <c r="J80" s="231">
        <v>6555.222</v>
      </c>
      <c r="K80" s="105">
        <f>IF(I80&gt;0,100*J80/I80,0)</f>
        <v>154.45453712214407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>
        <v>0.99</v>
      </c>
      <c r="I82" s="229">
        <v>0.271</v>
      </c>
      <c r="J82" s="229">
        <v>0.285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>
        <v>0.52</v>
      </c>
      <c r="I83" s="229">
        <v>0.52</v>
      </c>
      <c r="J83" s="229">
        <v>0.096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>
        <v>1.51</v>
      </c>
      <c r="I84" s="231">
        <v>0.791</v>
      </c>
      <c r="J84" s="231">
        <v>0.381</v>
      </c>
      <c r="K84" s="105">
        <v>48.16687737041719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34">
        <v>9114.868999999999</v>
      </c>
      <c r="I87" s="235">
        <v>5433.479</v>
      </c>
      <c r="J87" s="235">
        <v>7811.708</v>
      </c>
      <c r="K87" s="118">
        <f>IF(I87&gt;0,100*J87/I87,0)</f>
        <v>143.7699124262742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208" zoomScaleSheetLayoutView="208" zoomScalePageLayoutView="0" workbookViewId="0" topLeftCell="A67">
      <selection activeCell="K89" sqref="K8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116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328</v>
      </c>
      <c r="I7" s="85" t="s">
        <v>6</v>
      </c>
      <c r="J7" s="85">
        <v>10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>
        <v>0.013</v>
      </c>
      <c r="I10" s="229">
        <v>0.035</v>
      </c>
      <c r="J10" s="229">
        <v>0.035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>
        <v>0.006</v>
      </c>
      <c r="I11" s="229">
        <v>0.006</v>
      </c>
      <c r="J11" s="229">
        <v>0.006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>
        <v>0.005</v>
      </c>
      <c r="I12" s="229">
        <v>0.006</v>
      </c>
      <c r="J12" s="229">
        <v>0.006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>
        <v>0.024</v>
      </c>
      <c r="I13" s="231">
        <v>0.047</v>
      </c>
      <c r="J13" s="231">
        <v>0.047</v>
      </c>
      <c r="K13" s="105">
        <v>100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>
        <v>0.069</v>
      </c>
      <c r="I19" s="229">
        <v>0.06</v>
      </c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>
        <v>0.069</v>
      </c>
      <c r="I22" s="231">
        <v>0.06</v>
      </c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>
        <v>4.731</v>
      </c>
      <c r="I24" s="231">
        <v>4.036</v>
      </c>
      <c r="J24" s="231">
        <v>6</v>
      </c>
      <c r="K24" s="105">
        <v>148.66204162537167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>
        <v>2.721</v>
      </c>
      <c r="I26" s="231">
        <v>2.447</v>
      </c>
      <c r="J26" s="231">
        <v>2.8</v>
      </c>
      <c r="K26" s="105">
        <v>114.42582754393135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29">
        <v>2.117</v>
      </c>
      <c r="I28" s="229">
        <v>2.172</v>
      </c>
      <c r="J28" s="229">
        <v>1.982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29">
        <v>8.473</v>
      </c>
      <c r="I29" s="229">
        <v>3.573</v>
      </c>
      <c r="J29" s="229">
        <v>2.133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29">
        <v>6.491</v>
      </c>
      <c r="I30" s="229">
        <v>5.477</v>
      </c>
      <c r="J30" s="229">
        <v>7.578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30">
        <v>17.081</v>
      </c>
      <c r="I31" s="231">
        <v>11.222000000000001</v>
      </c>
      <c r="J31" s="231">
        <v>11.693000000000001</v>
      </c>
      <c r="K31" s="105">
        <v>104.19711281411513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29">
        <v>0.433</v>
      </c>
      <c r="I33" s="229">
        <v>0.47</v>
      </c>
      <c r="J33" s="229">
        <v>0.4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29">
        <v>0.745</v>
      </c>
      <c r="I34" s="229">
        <v>0.6</v>
      </c>
      <c r="J34" s="229">
        <v>0.7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29">
        <v>7.63</v>
      </c>
      <c r="I35" s="229">
        <v>8.77</v>
      </c>
      <c r="J35" s="229">
        <v>8.5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>
        <v>9.816</v>
      </c>
      <c r="I36" s="229">
        <v>19.918</v>
      </c>
      <c r="J36" s="229">
        <v>14.4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30">
        <v>18.624000000000002</v>
      </c>
      <c r="I37" s="231">
        <v>29.758</v>
      </c>
      <c r="J37" s="231">
        <v>24</v>
      </c>
      <c r="K37" s="105">
        <v>80.65058135627395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30">
        <v>0.31</v>
      </c>
      <c r="I39" s="231">
        <v>0.62</v>
      </c>
      <c r="J39" s="231">
        <v>0.47</v>
      </c>
      <c r="K39" s="105">
        <v>75.80645161290323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29">
        <v>0.663</v>
      </c>
      <c r="I41" s="229">
        <v>0.694</v>
      </c>
      <c r="J41" s="229">
        <v>0.602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29"/>
      <c r="I42" s="229">
        <v>0.001</v>
      </c>
      <c r="J42" s="229">
        <v>0.002</v>
      </c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29">
        <v>0.002</v>
      </c>
      <c r="I43" s="229">
        <v>0.001</v>
      </c>
      <c r="J43" s="229">
        <v>0.002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29"/>
      <c r="I44" s="229"/>
      <c r="J44" s="22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29">
        <v>0.18</v>
      </c>
      <c r="I45" s="229">
        <v>0.197</v>
      </c>
      <c r="J45" s="229">
        <v>0.19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29"/>
      <c r="I46" s="229"/>
      <c r="J46" s="22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29"/>
      <c r="I47" s="229"/>
      <c r="J47" s="22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29">
        <v>0.35</v>
      </c>
      <c r="I48" s="229">
        <v>0.542</v>
      </c>
      <c r="J48" s="229">
        <v>0.719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29">
        <v>0.047</v>
      </c>
      <c r="I49" s="229">
        <v>0.023</v>
      </c>
      <c r="J49" s="229">
        <v>0.023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30">
        <v>1.2419999999999998</v>
      </c>
      <c r="I50" s="231">
        <v>1.458</v>
      </c>
      <c r="J50" s="231">
        <v>1.538</v>
      </c>
      <c r="K50" s="105">
        <v>105.48696844993142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30">
        <v>4.046</v>
      </c>
      <c r="I52" s="231">
        <v>3.173</v>
      </c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29">
        <v>13.446</v>
      </c>
      <c r="I54" s="229">
        <v>11.781</v>
      </c>
      <c r="J54" s="229">
        <v>12.872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29">
        <v>83.896</v>
      </c>
      <c r="I55" s="229">
        <v>34.38</v>
      </c>
      <c r="J55" s="229">
        <v>45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29">
        <v>9.514</v>
      </c>
      <c r="I56" s="229">
        <v>3.397</v>
      </c>
      <c r="J56" s="229">
        <v>4.7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29">
        <v>3.34</v>
      </c>
      <c r="I57" s="229">
        <v>0.954</v>
      </c>
      <c r="J57" s="229">
        <v>1.697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29">
        <v>66.3</v>
      </c>
      <c r="I58" s="229">
        <v>16.384</v>
      </c>
      <c r="J58" s="229">
        <v>41.56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30">
        <v>176.49599999999998</v>
      </c>
      <c r="I59" s="231">
        <v>66.896</v>
      </c>
      <c r="J59" s="231">
        <v>105.82900000000001</v>
      </c>
      <c r="K59" s="105">
        <v>158.19929442717054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29">
        <v>9.22</v>
      </c>
      <c r="I61" s="229">
        <v>7.8</v>
      </c>
      <c r="J61" s="229">
        <v>7.291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29">
        <v>1.632</v>
      </c>
      <c r="I62" s="229">
        <v>8.909</v>
      </c>
      <c r="J62" s="229">
        <v>8.868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29">
        <v>6.502</v>
      </c>
      <c r="I63" s="229">
        <v>6.189</v>
      </c>
      <c r="J63" s="229">
        <v>7.362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30">
        <v>17.354</v>
      </c>
      <c r="I64" s="231">
        <v>22.898</v>
      </c>
      <c r="J64" s="231">
        <v>23.521</v>
      </c>
      <c r="K64" s="105">
        <v>102.72076163857105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30">
        <v>14.598</v>
      </c>
      <c r="I66" s="231">
        <v>10.382</v>
      </c>
      <c r="J66" s="231">
        <v>9.963</v>
      </c>
      <c r="K66" s="105">
        <v>95.96416875361201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>
        <v>70</v>
      </c>
      <c r="I68" s="229">
        <v>59.4</v>
      </c>
      <c r="J68" s="229">
        <v>45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>
        <v>8</v>
      </c>
      <c r="I69" s="229">
        <v>10.7</v>
      </c>
      <c r="J69" s="229">
        <v>7.5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>
        <v>78</v>
      </c>
      <c r="I70" s="231">
        <v>70.1</v>
      </c>
      <c r="J70" s="231">
        <v>52.5</v>
      </c>
      <c r="K70" s="105">
        <v>74.89300998573466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29">
        <v>12.516</v>
      </c>
      <c r="I72" s="229">
        <v>15.525</v>
      </c>
      <c r="J72" s="229">
        <v>12.103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29">
        <v>12.4</v>
      </c>
      <c r="I73" s="229">
        <v>8.25</v>
      </c>
      <c r="J73" s="229">
        <v>9.7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29">
        <v>358.5</v>
      </c>
      <c r="I74" s="229">
        <v>195.144</v>
      </c>
      <c r="J74" s="229">
        <v>317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29">
        <v>158.43</v>
      </c>
      <c r="I75" s="229">
        <v>119.205</v>
      </c>
      <c r="J75" s="229">
        <v>125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29">
        <v>8.835</v>
      </c>
      <c r="I76" s="229">
        <v>7.235</v>
      </c>
      <c r="J76" s="229">
        <v>7.4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29">
        <v>685</v>
      </c>
      <c r="I77" s="229">
        <v>395.942</v>
      </c>
      <c r="J77" s="229">
        <v>670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29">
        <v>84.525</v>
      </c>
      <c r="I78" s="229">
        <v>54.85</v>
      </c>
      <c r="J78" s="229">
        <v>72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>
        <v>149.182</v>
      </c>
      <c r="I79" s="229">
        <v>99.537</v>
      </c>
      <c r="J79" s="229">
        <v>135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30">
        <v>1469.3880000000001</v>
      </c>
      <c r="I80" s="231">
        <v>895.6880000000001</v>
      </c>
      <c r="J80" s="231">
        <v>1348.203</v>
      </c>
      <c r="K80" s="105">
        <f>IF(I80&gt;0,100*J80/I80,0)</f>
        <v>150.5214985575334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>
        <v>0.174</v>
      </c>
      <c r="I82" s="229">
        <v>0.041</v>
      </c>
      <c r="J82" s="229">
        <v>0.043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>
        <v>0.08</v>
      </c>
      <c r="I83" s="229">
        <v>0.08</v>
      </c>
      <c r="J83" s="229">
        <v>0.013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>
        <v>0.254</v>
      </c>
      <c r="I84" s="231">
        <v>0.121</v>
      </c>
      <c r="J84" s="231">
        <v>0.055999999999999994</v>
      </c>
      <c r="K84" s="105">
        <v>46.280991735537185</v>
      </c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34">
        <v>1804.938</v>
      </c>
      <c r="I87" s="235">
        <v>1118.9060000000002</v>
      </c>
      <c r="J87" s="235">
        <v>1586.62</v>
      </c>
      <c r="K87" s="118">
        <f>IF(I87&gt;0,100*J87/I87,0)</f>
        <v>141.8010092000579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SheetLayoutView="100" zoomScalePageLayoutView="0" workbookViewId="0" topLeftCell="A1">
      <selection activeCell="A49" sqref="A4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71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2019</v>
      </c>
      <c r="D6" s="80">
        <f>E6-1</f>
        <v>2020</v>
      </c>
      <c r="E6" s="80">
        <v>2021</v>
      </c>
      <c r="F6" s="81">
        <f>E6</f>
        <v>2021</v>
      </c>
      <c r="G6" s="82"/>
      <c r="H6" s="79">
        <f>J6-2</f>
        <v>2019</v>
      </c>
      <c r="I6" s="80">
        <f>J6-1</f>
        <v>2020</v>
      </c>
      <c r="J6" s="80">
        <v>2021</v>
      </c>
      <c r="K6" s="81">
        <f>J6</f>
        <v>2021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2020=100</v>
      </c>
      <c r="G7" s="87"/>
      <c r="H7" s="84" t="s">
        <v>6</v>
      </c>
      <c r="I7" s="85" t="s">
        <v>6</v>
      </c>
      <c r="J7" s="85"/>
      <c r="K7" s="86" t="str">
        <f>CONCATENATE(I6,"=100")</f>
        <v>2020=100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1783</v>
      </c>
      <c r="D9" s="94">
        <v>1704</v>
      </c>
      <c r="E9" s="94">
        <v>1704</v>
      </c>
      <c r="F9" s="95"/>
      <c r="G9" s="95"/>
      <c r="H9" s="229">
        <v>5.171</v>
      </c>
      <c r="I9" s="229">
        <v>6.38</v>
      </c>
      <c r="J9" s="229"/>
      <c r="K9" s="96"/>
    </row>
    <row r="10" spans="1:11" s="97" customFormat="1" ht="11.25" customHeight="1">
      <c r="A10" s="99" t="s">
        <v>8</v>
      </c>
      <c r="B10" s="93"/>
      <c r="C10" s="94">
        <v>2924</v>
      </c>
      <c r="D10" s="94">
        <v>1816</v>
      </c>
      <c r="E10" s="94">
        <v>1816</v>
      </c>
      <c r="F10" s="95"/>
      <c r="G10" s="95"/>
      <c r="H10" s="229">
        <v>7.603</v>
      </c>
      <c r="I10" s="229">
        <v>3.414</v>
      </c>
      <c r="J10" s="229"/>
      <c r="K10" s="96"/>
    </row>
    <row r="11" spans="1:11" s="97" customFormat="1" ht="11.25" customHeight="1">
      <c r="A11" s="92" t="s">
        <v>9</v>
      </c>
      <c r="B11" s="93"/>
      <c r="C11" s="94">
        <v>7687</v>
      </c>
      <c r="D11" s="94">
        <v>9230</v>
      </c>
      <c r="E11" s="94">
        <v>9230</v>
      </c>
      <c r="F11" s="95"/>
      <c r="G11" s="95"/>
      <c r="H11" s="229">
        <v>21.37</v>
      </c>
      <c r="I11" s="229">
        <v>17.445</v>
      </c>
      <c r="J11" s="229"/>
      <c r="K11" s="96"/>
    </row>
    <row r="12" spans="1:11" s="97" customFormat="1" ht="11.25" customHeight="1">
      <c r="A12" s="99" t="s">
        <v>10</v>
      </c>
      <c r="B12" s="93"/>
      <c r="C12" s="94">
        <v>166</v>
      </c>
      <c r="D12" s="94">
        <v>196</v>
      </c>
      <c r="E12" s="94">
        <v>196</v>
      </c>
      <c r="F12" s="95"/>
      <c r="G12" s="95"/>
      <c r="H12" s="229">
        <v>0.365</v>
      </c>
      <c r="I12" s="229">
        <v>0.345</v>
      </c>
      <c r="J12" s="229"/>
      <c r="K12" s="96"/>
    </row>
    <row r="13" spans="1:11" s="106" customFormat="1" ht="11.25" customHeight="1">
      <c r="A13" s="100" t="s">
        <v>11</v>
      </c>
      <c r="B13" s="101"/>
      <c r="C13" s="102">
        <v>12560</v>
      </c>
      <c r="D13" s="102">
        <v>12946</v>
      </c>
      <c r="E13" s="102">
        <v>12946</v>
      </c>
      <c r="F13" s="103">
        <v>100</v>
      </c>
      <c r="G13" s="104"/>
      <c r="H13" s="230">
        <v>34.50900000000001</v>
      </c>
      <c r="I13" s="231">
        <v>27.584</v>
      </c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>
        <v>65</v>
      </c>
      <c r="D15" s="102">
        <v>55</v>
      </c>
      <c r="E15" s="102">
        <v>55</v>
      </c>
      <c r="F15" s="103">
        <v>100</v>
      </c>
      <c r="G15" s="104"/>
      <c r="H15" s="230">
        <v>0.13</v>
      </c>
      <c r="I15" s="231">
        <v>0.105</v>
      </c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>
        <v>644</v>
      </c>
      <c r="D17" s="102">
        <v>528</v>
      </c>
      <c r="E17" s="102">
        <v>770</v>
      </c>
      <c r="F17" s="103">
        <v>145.83333333333334</v>
      </c>
      <c r="G17" s="104"/>
      <c r="H17" s="230">
        <v>1.361</v>
      </c>
      <c r="I17" s="231">
        <v>1.193</v>
      </c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24019</v>
      </c>
      <c r="D19" s="94">
        <v>20350</v>
      </c>
      <c r="E19" s="94">
        <v>20350</v>
      </c>
      <c r="F19" s="95"/>
      <c r="G19" s="95"/>
      <c r="H19" s="229">
        <v>162.128</v>
      </c>
      <c r="I19" s="229">
        <v>148</v>
      </c>
      <c r="J19" s="229"/>
      <c r="K19" s="96"/>
    </row>
    <row r="20" spans="1:11" s="97" customFormat="1" ht="11.25" customHeight="1">
      <c r="A20" s="99" t="s">
        <v>15</v>
      </c>
      <c r="B20" s="93"/>
      <c r="C20" s="94">
        <v>3</v>
      </c>
      <c r="D20" s="94"/>
      <c r="E20" s="94"/>
      <c r="F20" s="95"/>
      <c r="G20" s="95"/>
      <c r="H20" s="229">
        <v>0.017</v>
      </c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>
        <v>24022</v>
      </c>
      <c r="D22" s="102">
        <v>20350</v>
      </c>
      <c r="E22" s="102">
        <v>20350</v>
      </c>
      <c r="F22" s="103">
        <v>100</v>
      </c>
      <c r="G22" s="104"/>
      <c r="H22" s="230">
        <v>162.14499999999998</v>
      </c>
      <c r="I22" s="231">
        <v>148</v>
      </c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79582</v>
      </c>
      <c r="D24" s="102">
        <v>77198</v>
      </c>
      <c r="E24" s="102">
        <v>77875</v>
      </c>
      <c r="F24" s="103">
        <v>100.87696572450064</v>
      </c>
      <c r="G24" s="104"/>
      <c r="H24" s="230">
        <v>428.994</v>
      </c>
      <c r="I24" s="231">
        <v>419.381</v>
      </c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29672</v>
      </c>
      <c r="D26" s="102">
        <v>26030</v>
      </c>
      <c r="E26" s="102">
        <v>31100</v>
      </c>
      <c r="F26" s="103">
        <v>119.47752593161736</v>
      </c>
      <c r="G26" s="104"/>
      <c r="H26" s="230">
        <v>147.782</v>
      </c>
      <c r="I26" s="231">
        <v>141.12</v>
      </c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69561</v>
      </c>
      <c r="D28" s="94">
        <v>67987</v>
      </c>
      <c r="E28" s="94">
        <v>52807</v>
      </c>
      <c r="F28" s="95"/>
      <c r="G28" s="95"/>
      <c r="H28" s="229">
        <v>258.63</v>
      </c>
      <c r="I28" s="229">
        <v>350.13</v>
      </c>
      <c r="J28" s="229"/>
      <c r="K28" s="96"/>
    </row>
    <row r="29" spans="1:11" s="97" customFormat="1" ht="11.25" customHeight="1">
      <c r="A29" s="99" t="s">
        <v>21</v>
      </c>
      <c r="B29" s="93"/>
      <c r="C29" s="94">
        <v>32385</v>
      </c>
      <c r="D29" s="94">
        <v>35187</v>
      </c>
      <c r="E29" s="94">
        <v>35187</v>
      </c>
      <c r="F29" s="95"/>
      <c r="G29" s="95"/>
      <c r="H29" s="229">
        <v>61.819</v>
      </c>
      <c r="I29" s="229">
        <v>93.923</v>
      </c>
      <c r="J29" s="229"/>
      <c r="K29" s="96"/>
    </row>
    <row r="30" spans="1:11" s="97" customFormat="1" ht="11.25" customHeight="1">
      <c r="A30" s="99" t="s">
        <v>22</v>
      </c>
      <c r="B30" s="93"/>
      <c r="C30" s="94">
        <v>126308</v>
      </c>
      <c r="D30" s="94">
        <v>112794</v>
      </c>
      <c r="E30" s="94">
        <v>114135</v>
      </c>
      <c r="F30" s="95"/>
      <c r="G30" s="95"/>
      <c r="H30" s="229">
        <v>301.756</v>
      </c>
      <c r="I30" s="229">
        <v>387.291</v>
      </c>
      <c r="J30" s="229"/>
      <c r="K30" s="96"/>
    </row>
    <row r="31" spans="1:11" s="106" customFormat="1" ht="11.25" customHeight="1">
      <c r="A31" s="107" t="s">
        <v>23</v>
      </c>
      <c r="B31" s="101"/>
      <c r="C31" s="102">
        <v>228254</v>
      </c>
      <c r="D31" s="102">
        <v>215968</v>
      </c>
      <c r="E31" s="102">
        <v>202129</v>
      </c>
      <c r="F31" s="103">
        <v>93.59210623796118</v>
      </c>
      <c r="G31" s="104"/>
      <c r="H31" s="230">
        <v>622.2049999999999</v>
      </c>
      <c r="I31" s="231">
        <v>831.344</v>
      </c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18207</v>
      </c>
      <c r="D33" s="94">
        <v>23800</v>
      </c>
      <c r="E33" s="94">
        <v>23800</v>
      </c>
      <c r="F33" s="95"/>
      <c r="G33" s="95"/>
      <c r="H33" s="229">
        <v>75.592</v>
      </c>
      <c r="I33" s="229">
        <v>108.9</v>
      </c>
      <c r="J33" s="229"/>
      <c r="K33" s="96"/>
    </row>
    <row r="34" spans="1:11" s="97" customFormat="1" ht="11.25" customHeight="1">
      <c r="A34" s="99" t="s">
        <v>25</v>
      </c>
      <c r="B34" s="93"/>
      <c r="C34" s="94">
        <v>10738</v>
      </c>
      <c r="D34" s="94">
        <v>10515</v>
      </c>
      <c r="E34" s="94">
        <v>10515</v>
      </c>
      <c r="F34" s="95"/>
      <c r="G34" s="95"/>
      <c r="H34" s="229">
        <v>44.364</v>
      </c>
      <c r="I34" s="229">
        <v>36.04</v>
      </c>
      <c r="J34" s="229"/>
      <c r="K34" s="96"/>
    </row>
    <row r="35" spans="1:11" s="97" customFormat="1" ht="11.25" customHeight="1">
      <c r="A35" s="99" t="s">
        <v>26</v>
      </c>
      <c r="B35" s="93"/>
      <c r="C35" s="94">
        <v>44966</v>
      </c>
      <c r="D35" s="94">
        <v>50100</v>
      </c>
      <c r="E35" s="94">
        <v>45130</v>
      </c>
      <c r="F35" s="95"/>
      <c r="G35" s="95"/>
      <c r="H35" s="229">
        <v>135.479</v>
      </c>
      <c r="I35" s="229">
        <v>222.335</v>
      </c>
      <c r="J35" s="229"/>
      <c r="K35" s="96"/>
    </row>
    <row r="36" spans="1:11" s="97" customFormat="1" ht="11.25" customHeight="1">
      <c r="A36" s="99" t="s">
        <v>27</v>
      </c>
      <c r="B36" s="93"/>
      <c r="C36" s="94">
        <v>5624</v>
      </c>
      <c r="D36" s="94">
        <v>6850</v>
      </c>
      <c r="E36" s="94">
        <v>6040</v>
      </c>
      <c r="F36" s="95"/>
      <c r="G36" s="95"/>
      <c r="H36" s="229">
        <v>15.683</v>
      </c>
      <c r="I36" s="229">
        <v>33.065</v>
      </c>
      <c r="J36" s="229"/>
      <c r="K36" s="96"/>
    </row>
    <row r="37" spans="1:11" s="106" customFormat="1" ht="11.25" customHeight="1">
      <c r="A37" s="100" t="s">
        <v>28</v>
      </c>
      <c r="B37" s="101"/>
      <c r="C37" s="102">
        <v>79535</v>
      </c>
      <c r="D37" s="102">
        <v>91265</v>
      </c>
      <c r="E37" s="102">
        <v>85485</v>
      </c>
      <c r="F37" s="103">
        <v>93.66679449953432</v>
      </c>
      <c r="G37" s="104"/>
      <c r="H37" s="230">
        <v>271.118</v>
      </c>
      <c r="I37" s="231">
        <v>400.34</v>
      </c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5838</v>
      </c>
      <c r="D39" s="102">
        <v>5700</v>
      </c>
      <c r="E39" s="102">
        <v>5500</v>
      </c>
      <c r="F39" s="103">
        <v>96.49122807017544</v>
      </c>
      <c r="G39" s="104"/>
      <c r="H39" s="230">
        <v>8.804</v>
      </c>
      <c r="I39" s="231">
        <v>8.8</v>
      </c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>
        <v>33257</v>
      </c>
      <c r="D41" s="94">
        <v>33504</v>
      </c>
      <c r="E41" s="94">
        <v>33500</v>
      </c>
      <c r="F41" s="95"/>
      <c r="G41" s="95"/>
      <c r="H41" s="229">
        <v>51.848</v>
      </c>
      <c r="I41" s="229">
        <v>146.148</v>
      </c>
      <c r="J41" s="229"/>
      <c r="K41" s="96"/>
    </row>
    <row r="42" spans="1:11" s="97" customFormat="1" ht="11.25" customHeight="1">
      <c r="A42" s="99" t="s">
        <v>31</v>
      </c>
      <c r="B42" s="93"/>
      <c r="C42" s="94">
        <v>211108</v>
      </c>
      <c r="D42" s="94">
        <v>184580</v>
      </c>
      <c r="E42" s="94">
        <v>206367</v>
      </c>
      <c r="F42" s="95"/>
      <c r="G42" s="95"/>
      <c r="H42" s="229">
        <v>798.085</v>
      </c>
      <c r="I42" s="229">
        <v>967.364</v>
      </c>
      <c r="J42" s="229"/>
      <c r="K42" s="96"/>
    </row>
    <row r="43" spans="1:11" s="97" customFormat="1" ht="11.25" customHeight="1">
      <c r="A43" s="99" t="s">
        <v>32</v>
      </c>
      <c r="B43" s="93"/>
      <c r="C43" s="94">
        <v>51622</v>
      </c>
      <c r="D43" s="94">
        <v>53660</v>
      </c>
      <c r="E43" s="94">
        <v>58190</v>
      </c>
      <c r="F43" s="95"/>
      <c r="G43" s="95"/>
      <c r="H43" s="229">
        <v>183.775</v>
      </c>
      <c r="I43" s="229">
        <v>244.967</v>
      </c>
      <c r="J43" s="229"/>
      <c r="K43" s="96"/>
    </row>
    <row r="44" spans="1:11" s="97" customFormat="1" ht="11.25" customHeight="1">
      <c r="A44" s="99" t="s">
        <v>33</v>
      </c>
      <c r="B44" s="93"/>
      <c r="C44" s="94">
        <v>114418</v>
      </c>
      <c r="D44" s="94">
        <v>118231</v>
      </c>
      <c r="E44" s="94">
        <v>112354</v>
      </c>
      <c r="F44" s="95"/>
      <c r="G44" s="95"/>
      <c r="H44" s="229">
        <v>365.437</v>
      </c>
      <c r="I44" s="229">
        <v>587.2</v>
      </c>
      <c r="J44" s="229"/>
      <c r="K44" s="96"/>
    </row>
    <row r="45" spans="1:11" s="97" customFormat="1" ht="11.25" customHeight="1">
      <c r="A45" s="99" t="s">
        <v>34</v>
      </c>
      <c r="B45" s="93"/>
      <c r="C45" s="94">
        <v>57844</v>
      </c>
      <c r="D45" s="94">
        <v>69243</v>
      </c>
      <c r="E45" s="94">
        <v>70060</v>
      </c>
      <c r="F45" s="95"/>
      <c r="G45" s="95"/>
      <c r="H45" s="229">
        <v>108.712</v>
      </c>
      <c r="I45" s="229">
        <v>288.481</v>
      </c>
      <c r="J45" s="229"/>
      <c r="K45" s="96"/>
    </row>
    <row r="46" spans="1:11" s="97" customFormat="1" ht="11.25" customHeight="1">
      <c r="A46" s="99" t="s">
        <v>35</v>
      </c>
      <c r="B46" s="93"/>
      <c r="C46" s="94">
        <v>71677</v>
      </c>
      <c r="D46" s="94">
        <v>66697</v>
      </c>
      <c r="E46" s="94">
        <v>67010</v>
      </c>
      <c r="F46" s="95"/>
      <c r="G46" s="95"/>
      <c r="H46" s="229">
        <v>156.73</v>
      </c>
      <c r="I46" s="229">
        <v>270.734</v>
      </c>
      <c r="J46" s="229"/>
      <c r="K46" s="96"/>
    </row>
    <row r="47" spans="1:11" s="97" customFormat="1" ht="11.25" customHeight="1">
      <c r="A47" s="99" t="s">
        <v>36</v>
      </c>
      <c r="B47" s="93"/>
      <c r="C47" s="94">
        <v>98709</v>
      </c>
      <c r="D47" s="94">
        <v>87784</v>
      </c>
      <c r="E47" s="94">
        <v>99020</v>
      </c>
      <c r="F47" s="95"/>
      <c r="G47" s="95"/>
      <c r="H47" s="229">
        <v>305.396</v>
      </c>
      <c r="I47" s="229">
        <v>381.665</v>
      </c>
      <c r="J47" s="229"/>
      <c r="K47" s="96"/>
    </row>
    <row r="48" spans="1:11" s="97" customFormat="1" ht="11.25" customHeight="1">
      <c r="A48" s="99" t="s">
        <v>37</v>
      </c>
      <c r="B48" s="93"/>
      <c r="C48" s="94">
        <v>100384</v>
      </c>
      <c r="D48" s="94">
        <v>105066</v>
      </c>
      <c r="E48" s="94">
        <v>104700</v>
      </c>
      <c r="F48" s="95"/>
      <c r="G48" s="95"/>
      <c r="H48" s="229">
        <v>210.559</v>
      </c>
      <c r="I48" s="229">
        <v>516.029</v>
      </c>
      <c r="J48" s="229"/>
      <c r="K48" s="96"/>
    </row>
    <row r="49" spans="1:11" s="97" customFormat="1" ht="11.25" customHeight="1">
      <c r="A49" s="99" t="s">
        <v>38</v>
      </c>
      <c r="B49" s="93"/>
      <c r="C49" s="94">
        <v>62847</v>
      </c>
      <c r="D49" s="94">
        <v>69639</v>
      </c>
      <c r="E49" s="94">
        <v>68150</v>
      </c>
      <c r="F49" s="95"/>
      <c r="G49" s="95"/>
      <c r="H49" s="229">
        <v>159.113</v>
      </c>
      <c r="I49" s="229">
        <v>301.115</v>
      </c>
      <c r="J49" s="229"/>
      <c r="K49" s="96"/>
    </row>
    <row r="50" spans="1:11" s="106" customFormat="1" ht="11.25" customHeight="1">
      <c r="A50" s="107" t="s">
        <v>39</v>
      </c>
      <c r="B50" s="101"/>
      <c r="C50" s="102">
        <v>801866</v>
      </c>
      <c r="D50" s="102">
        <v>788404</v>
      </c>
      <c r="E50" s="102">
        <v>819351</v>
      </c>
      <c r="F50" s="103">
        <v>103.92527181495781</v>
      </c>
      <c r="G50" s="104"/>
      <c r="H50" s="230">
        <v>2339.6549999999997</v>
      </c>
      <c r="I50" s="231">
        <v>3703.7029999999995</v>
      </c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16014</v>
      </c>
      <c r="D52" s="102">
        <v>16014</v>
      </c>
      <c r="E52" s="102">
        <v>16014</v>
      </c>
      <c r="F52" s="103">
        <v>100</v>
      </c>
      <c r="G52" s="104"/>
      <c r="H52" s="230">
        <v>32.372</v>
      </c>
      <c r="I52" s="231">
        <v>32.372</v>
      </c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65821</v>
      </c>
      <c r="D54" s="94">
        <v>67177</v>
      </c>
      <c r="E54" s="94">
        <v>66500</v>
      </c>
      <c r="F54" s="95"/>
      <c r="G54" s="95"/>
      <c r="H54" s="229">
        <v>240.217</v>
      </c>
      <c r="I54" s="229">
        <v>255.199</v>
      </c>
      <c r="J54" s="229"/>
      <c r="K54" s="96"/>
    </row>
    <row r="55" spans="1:11" s="97" customFormat="1" ht="11.25" customHeight="1">
      <c r="A55" s="99" t="s">
        <v>42</v>
      </c>
      <c r="B55" s="93"/>
      <c r="C55" s="94">
        <v>41879</v>
      </c>
      <c r="D55" s="94">
        <v>42200</v>
      </c>
      <c r="E55" s="94">
        <v>42200</v>
      </c>
      <c r="F55" s="95"/>
      <c r="G55" s="95"/>
      <c r="H55" s="229">
        <v>79.56</v>
      </c>
      <c r="I55" s="229">
        <v>147.66</v>
      </c>
      <c r="J55" s="229"/>
      <c r="K55" s="96"/>
    </row>
    <row r="56" spans="1:11" s="97" customFormat="1" ht="11.25" customHeight="1">
      <c r="A56" s="99" t="s">
        <v>43</v>
      </c>
      <c r="B56" s="93"/>
      <c r="C56" s="94">
        <v>33256</v>
      </c>
      <c r="D56" s="94">
        <v>34862</v>
      </c>
      <c r="E56" s="94">
        <v>37010</v>
      </c>
      <c r="F56" s="95"/>
      <c r="G56" s="95"/>
      <c r="H56" s="229">
        <v>81.428</v>
      </c>
      <c r="I56" s="229">
        <v>111.62</v>
      </c>
      <c r="J56" s="229"/>
      <c r="K56" s="96"/>
    </row>
    <row r="57" spans="1:11" s="97" customFormat="1" ht="11.25" customHeight="1">
      <c r="A57" s="99" t="s">
        <v>44</v>
      </c>
      <c r="B57" s="93"/>
      <c r="C57" s="94">
        <v>58759</v>
      </c>
      <c r="D57" s="94">
        <v>57261</v>
      </c>
      <c r="E57" s="94">
        <v>57261</v>
      </c>
      <c r="F57" s="95"/>
      <c r="G57" s="95"/>
      <c r="H57" s="229">
        <v>168.265</v>
      </c>
      <c r="I57" s="229">
        <v>232.36</v>
      </c>
      <c r="J57" s="229"/>
      <c r="K57" s="96"/>
    </row>
    <row r="58" spans="1:11" s="97" customFormat="1" ht="11.25" customHeight="1">
      <c r="A58" s="99" t="s">
        <v>45</v>
      </c>
      <c r="B58" s="93"/>
      <c r="C58" s="94">
        <v>49447</v>
      </c>
      <c r="D58" s="94">
        <v>49644</v>
      </c>
      <c r="E58" s="94">
        <v>47915</v>
      </c>
      <c r="F58" s="95"/>
      <c r="G58" s="95"/>
      <c r="H58" s="229">
        <v>81.118</v>
      </c>
      <c r="I58" s="229">
        <v>170.828</v>
      </c>
      <c r="J58" s="229"/>
      <c r="K58" s="96"/>
    </row>
    <row r="59" spans="1:11" s="106" customFormat="1" ht="11.25" customHeight="1">
      <c r="A59" s="100" t="s">
        <v>46</v>
      </c>
      <c r="B59" s="101"/>
      <c r="C59" s="102">
        <v>249162</v>
      </c>
      <c r="D59" s="102">
        <v>251144</v>
      </c>
      <c r="E59" s="102">
        <v>250886</v>
      </c>
      <c r="F59" s="103">
        <v>99.89727009205873</v>
      </c>
      <c r="G59" s="104"/>
      <c r="H59" s="230">
        <v>650.588</v>
      </c>
      <c r="I59" s="231">
        <v>917.667</v>
      </c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1355</v>
      </c>
      <c r="D61" s="94">
        <v>1425</v>
      </c>
      <c r="E61" s="94">
        <v>1282.5</v>
      </c>
      <c r="F61" s="95"/>
      <c r="G61" s="95"/>
      <c r="H61" s="229">
        <v>2.83</v>
      </c>
      <c r="I61" s="229">
        <v>4.938</v>
      </c>
      <c r="J61" s="229"/>
      <c r="K61" s="96"/>
    </row>
    <row r="62" spans="1:11" s="97" customFormat="1" ht="11.25" customHeight="1">
      <c r="A62" s="99" t="s">
        <v>48</v>
      </c>
      <c r="B62" s="93"/>
      <c r="C62" s="94">
        <v>776</v>
      </c>
      <c r="D62" s="94">
        <v>776</v>
      </c>
      <c r="E62" s="94">
        <v>795</v>
      </c>
      <c r="F62" s="95"/>
      <c r="G62" s="95"/>
      <c r="H62" s="229">
        <v>1.282</v>
      </c>
      <c r="I62" s="229">
        <v>1.859</v>
      </c>
      <c r="J62" s="229"/>
      <c r="K62" s="96"/>
    </row>
    <row r="63" spans="1:11" s="97" customFormat="1" ht="11.25" customHeight="1">
      <c r="A63" s="99" t="s">
        <v>49</v>
      </c>
      <c r="B63" s="93"/>
      <c r="C63" s="94">
        <v>2532</v>
      </c>
      <c r="D63" s="94">
        <v>2532</v>
      </c>
      <c r="E63" s="94">
        <v>2421</v>
      </c>
      <c r="F63" s="95"/>
      <c r="G63" s="95"/>
      <c r="H63" s="229">
        <v>3.773</v>
      </c>
      <c r="I63" s="229">
        <v>7.666</v>
      </c>
      <c r="J63" s="229"/>
      <c r="K63" s="96"/>
    </row>
    <row r="64" spans="1:11" s="106" customFormat="1" ht="11.25" customHeight="1">
      <c r="A64" s="100" t="s">
        <v>50</v>
      </c>
      <c r="B64" s="101"/>
      <c r="C64" s="102">
        <v>4663</v>
      </c>
      <c r="D64" s="102">
        <v>4733</v>
      </c>
      <c r="E64" s="102">
        <v>4498.5</v>
      </c>
      <c r="F64" s="103">
        <v>95.04542573420663</v>
      </c>
      <c r="G64" s="104"/>
      <c r="H64" s="230">
        <v>7.885</v>
      </c>
      <c r="I64" s="231">
        <v>14.463000000000001</v>
      </c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9377</v>
      </c>
      <c r="D66" s="102">
        <v>12391</v>
      </c>
      <c r="E66" s="102">
        <v>11772</v>
      </c>
      <c r="F66" s="103">
        <v>95.00443870551207</v>
      </c>
      <c r="G66" s="104"/>
      <c r="H66" s="230">
        <v>13.21</v>
      </c>
      <c r="I66" s="231">
        <v>25.964</v>
      </c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67375</v>
      </c>
      <c r="D68" s="94">
        <v>67600</v>
      </c>
      <c r="E68" s="94">
        <v>67600</v>
      </c>
      <c r="F68" s="95"/>
      <c r="G68" s="95"/>
      <c r="H68" s="229">
        <v>139.233</v>
      </c>
      <c r="I68" s="229">
        <v>194</v>
      </c>
      <c r="J68" s="229"/>
      <c r="K68" s="96"/>
    </row>
    <row r="69" spans="1:11" s="97" customFormat="1" ht="11.25" customHeight="1">
      <c r="A69" s="99" t="s">
        <v>53</v>
      </c>
      <c r="B69" s="93"/>
      <c r="C69" s="94">
        <v>4383</v>
      </c>
      <c r="D69" s="94">
        <v>4635</v>
      </c>
      <c r="E69" s="94">
        <v>4635</v>
      </c>
      <c r="F69" s="95"/>
      <c r="G69" s="95"/>
      <c r="H69" s="229">
        <v>7.454</v>
      </c>
      <c r="I69" s="229">
        <v>10.1</v>
      </c>
      <c r="J69" s="229"/>
      <c r="K69" s="96"/>
    </row>
    <row r="70" spans="1:11" s="106" customFormat="1" ht="11.25" customHeight="1">
      <c r="A70" s="100" t="s">
        <v>54</v>
      </c>
      <c r="B70" s="101"/>
      <c r="C70" s="102">
        <v>71758</v>
      </c>
      <c r="D70" s="102">
        <v>72235</v>
      </c>
      <c r="E70" s="102">
        <v>72235</v>
      </c>
      <c r="F70" s="103">
        <v>100</v>
      </c>
      <c r="G70" s="104"/>
      <c r="H70" s="230">
        <v>146.687</v>
      </c>
      <c r="I70" s="231">
        <v>204.1</v>
      </c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3594</v>
      </c>
      <c r="D72" s="94">
        <v>3212</v>
      </c>
      <c r="E72" s="94">
        <v>3025</v>
      </c>
      <c r="F72" s="95"/>
      <c r="G72" s="95"/>
      <c r="H72" s="229">
        <v>4.898</v>
      </c>
      <c r="I72" s="229">
        <v>7.274</v>
      </c>
      <c r="J72" s="229"/>
      <c r="K72" s="96"/>
    </row>
    <row r="73" spans="1:11" s="97" customFormat="1" ht="11.25" customHeight="1">
      <c r="A73" s="99" t="s">
        <v>56</v>
      </c>
      <c r="B73" s="93"/>
      <c r="C73" s="94">
        <v>57330</v>
      </c>
      <c r="D73" s="94">
        <v>62170</v>
      </c>
      <c r="E73" s="94">
        <v>62170</v>
      </c>
      <c r="F73" s="95"/>
      <c r="G73" s="95"/>
      <c r="H73" s="229">
        <v>182.346</v>
      </c>
      <c r="I73" s="229">
        <v>202.89</v>
      </c>
      <c r="J73" s="229"/>
      <c r="K73" s="96"/>
    </row>
    <row r="74" spans="1:11" s="97" customFormat="1" ht="11.25" customHeight="1">
      <c r="A74" s="99" t="s">
        <v>57</v>
      </c>
      <c r="B74" s="93"/>
      <c r="C74" s="94">
        <v>59590</v>
      </c>
      <c r="D74" s="94">
        <v>58020</v>
      </c>
      <c r="E74" s="94">
        <v>56500</v>
      </c>
      <c r="F74" s="95"/>
      <c r="G74" s="95"/>
      <c r="H74" s="229">
        <v>155.297</v>
      </c>
      <c r="I74" s="229">
        <v>214.357</v>
      </c>
      <c r="J74" s="229"/>
      <c r="K74" s="96"/>
    </row>
    <row r="75" spans="1:11" s="97" customFormat="1" ht="11.25" customHeight="1">
      <c r="A75" s="99" t="s">
        <v>58</v>
      </c>
      <c r="B75" s="93"/>
      <c r="C75" s="94">
        <v>13613</v>
      </c>
      <c r="D75" s="94">
        <v>13832</v>
      </c>
      <c r="E75" s="94">
        <v>13832</v>
      </c>
      <c r="F75" s="95"/>
      <c r="G75" s="95"/>
      <c r="H75" s="229">
        <v>25.143</v>
      </c>
      <c r="I75" s="229">
        <v>16.182</v>
      </c>
      <c r="J75" s="229"/>
      <c r="K75" s="96"/>
    </row>
    <row r="76" spans="1:11" s="97" customFormat="1" ht="11.25" customHeight="1">
      <c r="A76" s="99" t="s">
        <v>59</v>
      </c>
      <c r="B76" s="93"/>
      <c r="C76" s="94">
        <v>14526</v>
      </c>
      <c r="D76" s="94">
        <v>14393</v>
      </c>
      <c r="E76" s="94">
        <v>14371</v>
      </c>
      <c r="F76" s="95"/>
      <c r="G76" s="95"/>
      <c r="H76" s="229">
        <v>31.072</v>
      </c>
      <c r="I76" s="229">
        <v>45.713</v>
      </c>
      <c r="J76" s="229"/>
      <c r="K76" s="96"/>
    </row>
    <row r="77" spans="1:11" s="97" customFormat="1" ht="11.25" customHeight="1">
      <c r="A77" s="99" t="s">
        <v>60</v>
      </c>
      <c r="B77" s="93"/>
      <c r="C77" s="94">
        <v>6753</v>
      </c>
      <c r="D77" s="94">
        <v>6546</v>
      </c>
      <c r="E77" s="94">
        <v>6546</v>
      </c>
      <c r="F77" s="95"/>
      <c r="G77" s="95"/>
      <c r="H77" s="229">
        <v>19.979</v>
      </c>
      <c r="I77" s="229">
        <v>23.15</v>
      </c>
      <c r="J77" s="229"/>
      <c r="K77" s="96"/>
    </row>
    <row r="78" spans="1:11" s="97" customFormat="1" ht="11.25" customHeight="1">
      <c r="A78" s="99" t="s">
        <v>61</v>
      </c>
      <c r="B78" s="93"/>
      <c r="C78" s="94">
        <v>17571</v>
      </c>
      <c r="D78" s="94">
        <v>18510</v>
      </c>
      <c r="E78" s="94">
        <v>18510</v>
      </c>
      <c r="F78" s="95"/>
      <c r="G78" s="95"/>
      <c r="H78" s="229">
        <v>46.884</v>
      </c>
      <c r="I78" s="229">
        <v>45.101</v>
      </c>
      <c r="J78" s="229"/>
      <c r="K78" s="96"/>
    </row>
    <row r="79" spans="1:11" s="97" customFormat="1" ht="11.25" customHeight="1">
      <c r="A79" s="99" t="s">
        <v>62</v>
      </c>
      <c r="B79" s="93"/>
      <c r="C79" s="94">
        <v>132150</v>
      </c>
      <c r="D79" s="94">
        <v>137600</v>
      </c>
      <c r="E79" s="94">
        <v>137500</v>
      </c>
      <c r="F79" s="95"/>
      <c r="G79" s="95"/>
      <c r="H79" s="229">
        <v>465.331</v>
      </c>
      <c r="I79" s="229">
        <v>508.44</v>
      </c>
      <c r="J79" s="229"/>
      <c r="K79" s="96"/>
    </row>
    <row r="80" spans="1:11" s="106" customFormat="1" ht="11.25" customHeight="1">
      <c r="A80" s="107" t="s">
        <v>63</v>
      </c>
      <c r="B80" s="101"/>
      <c r="C80" s="102">
        <v>305127</v>
      </c>
      <c r="D80" s="102">
        <v>314283</v>
      </c>
      <c r="E80" s="102">
        <v>312454</v>
      </c>
      <c r="F80" s="103">
        <v>99.41804042853097</v>
      </c>
      <c r="G80" s="104"/>
      <c r="H80" s="230">
        <v>930.95</v>
      </c>
      <c r="I80" s="231">
        <v>1063.107</v>
      </c>
      <c r="J80" s="23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112</v>
      </c>
      <c r="D82" s="94">
        <v>112</v>
      </c>
      <c r="E82" s="94">
        <v>112</v>
      </c>
      <c r="F82" s="95"/>
      <c r="G82" s="95"/>
      <c r="H82" s="229">
        <v>0.149</v>
      </c>
      <c r="I82" s="229">
        <v>0.149</v>
      </c>
      <c r="J82" s="229"/>
      <c r="K82" s="96"/>
    </row>
    <row r="83" spans="1:11" s="97" customFormat="1" ht="11.25" customHeight="1">
      <c r="A83" s="99" t="s">
        <v>65</v>
      </c>
      <c r="B83" s="93"/>
      <c r="C83" s="94">
        <v>155</v>
      </c>
      <c r="D83" s="94">
        <v>160</v>
      </c>
      <c r="E83" s="94">
        <v>160</v>
      </c>
      <c r="F83" s="95"/>
      <c r="G83" s="95"/>
      <c r="H83" s="229">
        <v>0.151</v>
      </c>
      <c r="I83" s="229">
        <v>0.151</v>
      </c>
      <c r="J83" s="229"/>
      <c r="K83" s="96"/>
    </row>
    <row r="84" spans="1:11" s="106" customFormat="1" ht="11.25" customHeight="1">
      <c r="A84" s="100" t="s">
        <v>66</v>
      </c>
      <c r="B84" s="101"/>
      <c r="C84" s="102">
        <v>267</v>
      </c>
      <c r="D84" s="102">
        <v>272</v>
      </c>
      <c r="E84" s="102">
        <v>272</v>
      </c>
      <c r="F84" s="103">
        <v>100</v>
      </c>
      <c r="G84" s="104"/>
      <c r="H84" s="230">
        <v>0.3</v>
      </c>
      <c r="I84" s="231">
        <v>0.3</v>
      </c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1918406</v>
      </c>
      <c r="D87" s="117">
        <v>1909516</v>
      </c>
      <c r="E87" s="117">
        <v>1923692.5</v>
      </c>
      <c r="F87" s="118">
        <f>IF(D87&gt;0,100*E87/D87,0)</f>
        <v>100.74241326074251</v>
      </c>
      <c r="G87" s="104"/>
      <c r="H87" s="234">
        <v>5798.695</v>
      </c>
      <c r="I87" s="235">
        <v>7939.543000000001</v>
      </c>
      <c r="J87" s="23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SheetLayoutView="100" zoomScalePageLayoutView="0" workbookViewId="0" topLeftCell="A55">
      <selection activeCell="A49" sqref="A4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72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2019</v>
      </c>
      <c r="D6" s="80">
        <f>E6-1</f>
        <v>2020</v>
      </c>
      <c r="E6" s="80">
        <v>2021</v>
      </c>
      <c r="F6" s="81">
        <f>E6</f>
        <v>2021</v>
      </c>
      <c r="G6" s="82"/>
      <c r="H6" s="79">
        <f>J6-2</f>
        <v>2019</v>
      </c>
      <c r="I6" s="80">
        <f>J6-1</f>
        <v>2020</v>
      </c>
      <c r="J6" s="80">
        <v>2021</v>
      </c>
      <c r="K6" s="81">
        <f>J6</f>
        <v>2021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2020=100</v>
      </c>
      <c r="G7" s="87"/>
      <c r="H7" s="84" t="s">
        <v>6</v>
      </c>
      <c r="I7" s="85" t="s">
        <v>6</v>
      </c>
      <c r="J7" s="85"/>
      <c r="K7" s="86" t="str">
        <f>CONCATENATE(I6,"=100")</f>
        <v>2020=100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29"/>
      <c r="I9" s="229"/>
      <c r="J9" s="22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29"/>
      <c r="I10" s="229"/>
      <c r="J10" s="22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29"/>
      <c r="I11" s="229"/>
      <c r="J11" s="22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29"/>
      <c r="I12" s="229"/>
      <c r="J12" s="22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30"/>
      <c r="I13" s="231"/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30"/>
      <c r="I17" s="231"/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29"/>
      <c r="I19" s="229"/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30"/>
      <c r="I22" s="231"/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30"/>
      <c r="I24" s="231"/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30"/>
      <c r="I26" s="231"/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2914</v>
      </c>
      <c r="D28" s="94">
        <v>3638</v>
      </c>
      <c r="E28" s="94">
        <v>3638</v>
      </c>
      <c r="F28" s="95"/>
      <c r="G28" s="95"/>
      <c r="H28" s="229">
        <v>10.305</v>
      </c>
      <c r="I28" s="229">
        <v>17.623</v>
      </c>
      <c r="J28" s="229"/>
      <c r="K28" s="96"/>
    </row>
    <row r="29" spans="1:11" s="97" customFormat="1" ht="11.25" customHeight="1">
      <c r="A29" s="99" t="s">
        <v>21</v>
      </c>
      <c r="B29" s="93"/>
      <c r="C29" s="94">
        <v>2110</v>
      </c>
      <c r="D29" s="94">
        <v>2060</v>
      </c>
      <c r="E29" s="94">
        <v>2060</v>
      </c>
      <c r="F29" s="95"/>
      <c r="G29" s="95"/>
      <c r="H29" s="229">
        <v>4.775</v>
      </c>
      <c r="I29" s="229">
        <v>6.919</v>
      </c>
      <c r="J29" s="229"/>
      <c r="K29" s="96"/>
    </row>
    <row r="30" spans="1:11" s="97" customFormat="1" ht="11.25" customHeight="1">
      <c r="A30" s="99" t="s">
        <v>22</v>
      </c>
      <c r="B30" s="93"/>
      <c r="C30" s="94">
        <v>3927</v>
      </c>
      <c r="D30" s="94">
        <v>3890</v>
      </c>
      <c r="E30" s="94">
        <v>3890</v>
      </c>
      <c r="F30" s="95"/>
      <c r="G30" s="95"/>
      <c r="H30" s="229">
        <v>10.476</v>
      </c>
      <c r="I30" s="229">
        <v>13.413</v>
      </c>
      <c r="J30" s="229"/>
      <c r="K30" s="96"/>
    </row>
    <row r="31" spans="1:11" s="106" customFormat="1" ht="11.25" customHeight="1">
      <c r="A31" s="107" t="s">
        <v>23</v>
      </c>
      <c r="B31" s="101"/>
      <c r="C31" s="102">
        <v>8951</v>
      </c>
      <c r="D31" s="102">
        <v>9588</v>
      </c>
      <c r="E31" s="102">
        <v>9588</v>
      </c>
      <c r="F31" s="103">
        <v>100</v>
      </c>
      <c r="G31" s="104"/>
      <c r="H31" s="230">
        <v>25.556</v>
      </c>
      <c r="I31" s="231">
        <v>37.955</v>
      </c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376</v>
      </c>
      <c r="D33" s="94">
        <v>360</v>
      </c>
      <c r="E33" s="94">
        <v>350</v>
      </c>
      <c r="F33" s="95"/>
      <c r="G33" s="95"/>
      <c r="H33" s="229">
        <v>1.403</v>
      </c>
      <c r="I33" s="229">
        <v>1.4</v>
      </c>
      <c r="J33" s="229"/>
      <c r="K33" s="96"/>
    </row>
    <row r="34" spans="1:11" s="97" customFormat="1" ht="11.25" customHeight="1">
      <c r="A34" s="99" t="s">
        <v>25</v>
      </c>
      <c r="B34" s="93"/>
      <c r="C34" s="94">
        <v>810</v>
      </c>
      <c r="D34" s="94">
        <v>768</v>
      </c>
      <c r="E34" s="94">
        <v>768</v>
      </c>
      <c r="F34" s="95"/>
      <c r="G34" s="95"/>
      <c r="H34" s="229">
        <v>2.719</v>
      </c>
      <c r="I34" s="229">
        <v>2</v>
      </c>
      <c r="J34" s="229"/>
      <c r="K34" s="96"/>
    </row>
    <row r="35" spans="1:11" s="97" customFormat="1" ht="11.25" customHeight="1">
      <c r="A35" s="99" t="s">
        <v>26</v>
      </c>
      <c r="B35" s="93"/>
      <c r="C35" s="94">
        <v>415</v>
      </c>
      <c r="D35" s="94">
        <v>450</v>
      </c>
      <c r="E35" s="94">
        <v>400</v>
      </c>
      <c r="F35" s="95"/>
      <c r="G35" s="95"/>
      <c r="H35" s="229">
        <v>1.188</v>
      </c>
      <c r="I35" s="229">
        <v>2</v>
      </c>
      <c r="J35" s="22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29"/>
      <c r="I36" s="229"/>
      <c r="J36" s="229"/>
      <c r="K36" s="96"/>
    </row>
    <row r="37" spans="1:11" s="106" customFormat="1" ht="11.25" customHeight="1">
      <c r="A37" s="100" t="s">
        <v>28</v>
      </c>
      <c r="B37" s="101"/>
      <c r="C37" s="102">
        <v>1601</v>
      </c>
      <c r="D37" s="102">
        <v>1578</v>
      </c>
      <c r="E37" s="102">
        <v>1518</v>
      </c>
      <c r="F37" s="103">
        <v>96.1977186311787</v>
      </c>
      <c r="G37" s="104"/>
      <c r="H37" s="230">
        <v>5.31</v>
      </c>
      <c r="I37" s="231">
        <v>5.4</v>
      </c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12283</v>
      </c>
      <c r="D39" s="102">
        <v>12000</v>
      </c>
      <c r="E39" s="102">
        <v>12200</v>
      </c>
      <c r="F39" s="103">
        <v>101.66666666666667</v>
      </c>
      <c r="G39" s="104"/>
      <c r="H39" s="230">
        <v>16.766</v>
      </c>
      <c r="I39" s="231">
        <v>17.8</v>
      </c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>
        <v>10378</v>
      </c>
      <c r="D41" s="94">
        <v>12537</v>
      </c>
      <c r="E41" s="94">
        <v>12600</v>
      </c>
      <c r="F41" s="95"/>
      <c r="G41" s="95"/>
      <c r="H41" s="229">
        <v>15.147</v>
      </c>
      <c r="I41" s="229">
        <v>51.075</v>
      </c>
      <c r="J41" s="229"/>
      <c r="K41" s="96"/>
    </row>
    <row r="42" spans="1:11" s="97" customFormat="1" ht="11.25" customHeight="1">
      <c r="A42" s="99" t="s">
        <v>31</v>
      </c>
      <c r="B42" s="93"/>
      <c r="C42" s="94">
        <v>4500</v>
      </c>
      <c r="D42" s="94">
        <v>5000</v>
      </c>
      <c r="E42" s="94">
        <v>4600</v>
      </c>
      <c r="F42" s="95"/>
      <c r="G42" s="95"/>
      <c r="H42" s="229">
        <v>17.739</v>
      </c>
      <c r="I42" s="229">
        <v>26.37</v>
      </c>
      <c r="J42" s="229"/>
      <c r="K42" s="96"/>
    </row>
    <row r="43" spans="1:11" s="97" customFormat="1" ht="11.25" customHeight="1">
      <c r="A43" s="99" t="s">
        <v>32</v>
      </c>
      <c r="B43" s="93"/>
      <c r="C43" s="94">
        <v>1294</v>
      </c>
      <c r="D43" s="94">
        <v>1287</v>
      </c>
      <c r="E43" s="94">
        <v>1200</v>
      </c>
      <c r="F43" s="95"/>
      <c r="G43" s="95"/>
      <c r="H43" s="229">
        <v>2.323</v>
      </c>
      <c r="I43" s="229">
        <v>5.097</v>
      </c>
      <c r="J43" s="229"/>
      <c r="K43" s="96"/>
    </row>
    <row r="44" spans="1:11" s="97" customFormat="1" ht="11.25" customHeight="1">
      <c r="A44" s="99" t="s">
        <v>33</v>
      </c>
      <c r="B44" s="93"/>
      <c r="C44" s="94">
        <v>10000</v>
      </c>
      <c r="D44" s="94">
        <v>10000</v>
      </c>
      <c r="E44" s="94">
        <v>10000</v>
      </c>
      <c r="F44" s="95"/>
      <c r="G44" s="95"/>
      <c r="H44" s="229">
        <v>30.044</v>
      </c>
      <c r="I44" s="229">
        <v>49.027</v>
      </c>
      <c r="J44" s="229"/>
      <c r="K44" s="96"/>
    </row>
    <row r="45" spans="1:11" s="97" customFormat="1" ht="11.25" customHeight="1">
      <c r="A45" s="99" t="s">
        <v>34</v>
      </c>
      <c r="B45" s="93"/>
      <c r="C45" s="94">
        <v>1000</v>
      </c>
      <c r="D45" s="94">
        <v>1000</v>
      </c>
      <c r="E45" s="94">
        <v>1000</v>
      </c>
      <c r="F45" s="95"/>
      <c r="G45" s="95"/>
      <c r="H45" s="229">
        <v>1.599</v>
      </c>
      <c r="I45" s="229">
        <v>4.117</v>
      </c>
      <c r="J45" s="229"/>
      <c r="K45" s="96"/>
    </row>
    <row r="46" spans="1:11" s="97" customFormat="1" ht="11.25" customHeight="1">
      <c r="A46" s="99" t="s">
        <v>35</v>
      </c>
      <c r="B46" s="93"/>
      <c r="C46" s="94">
        <v>15000</v>
      </c>
      <c r="D46" s="94">
        <v>15000</v>
      </c>
      <c r="E46" s="94">
        <v>15000</v>
      </c>
      <c r="F46" s="95"/>
      <c r="G46" s="95"/>
      <c r="H46" s="229">
        <v>35.216</v>
      </c>
      <c r="I46" s="229">
        <v>61</v>
      </c>
      <c r="J46" s="229"/>
      <c r="K46" s="96"/>
    </row>
    <row r="47" spans="1:11" s="97" customFormat="1" ht="11.25" customHeight="1">
      <c r="A47" s="99" t="s">
        <v>36</v>
      </c>
      <c r="B47" s="93"/>
      <c r="C47" s="94">
        <v>8040</v>
      </c>
      <c r="D47" s="94">
        <v>5040</v>
      </c>
      <c r="E47" s="94">
        <v>5040</v>
      </c>
      <c r="F47" s="95"/>
      <c r="G47" s="95"/>
      <c r="H47" s="229">
        <v>25.577</v>
      </c>
      <c r="I47" s="229">
        <v>20.827</v>
      </c>
      <c r="J47" s="229"/>
      <c r="K47" s="96"/>
    </row>
    <row r="48" spans="1:11" s="97" customFormat="1" ht="11.25" customHeight="1">
      <c r="A48" s="99" t="s">
        <v>37</v>
      </c>
      <c r="B48" s="93"/>
      <c r="C48" s="94">
        <v>1850</v>
      </c>
      <c r="D48" s="94">
        <v>1750</v>
      </c>
      <c r="E48" s="94">
        <v>1750</v>
      </c>
      <c r="F48" s="95"/>
      <c r="G48" s="95"/>
      <c r="H48" s="229">
        <v>4.707</v>
      </c>
      <c r="I48" s="229">
        <v>8.208</v>
      </c>
      <c r="J48" s="229"/>
      <c r="K48" s="96"/>
    </row>
    <row r="49" spans="1:11" s="97" customFormat="1" ht="11.25" customHeight="1">
      <c r="A49" s="99" t="s">
        <v>38</v>
      </c>
      <c r="B49" s="93"/>
      <c r="C49" s="94">
        <v>13192</v>
      </c>
      <c r="D49" s="94">
        <v>13509</v>
      </c>
      <c r="E49" s="94">
        <v>13000</v>
      </c>
      <c r="F49" s="95"/>
      <c r="G49" s="95"/>
      <c r="H49" s="229">
        <v>35.454</v>
      </c>
      <c r="I49" s="229">
        <v>59.168</v>
      </c>
      <c r="J49" s="229"/>
      <c r="K49" s="96"/>
    </row>
    <row r="50" spans="1:11" s="106" customFormat="1" ht="11.25" customHeight="1">
      <c r="A50" s="107" t="s">
        <v>39</v>
      </c>
      <c r="B50" s="101"/>
      <c r="C50" s="102">
        <v>65254</v>
      </c>
      <c r="D50" s="102">
        <v>65123</v>
      </c>
      <c r="E50" s="102">
        <v>64190</v>
      </c>
      <c r="F50" s="103">
        <v>98.56732644380634</v>
      </c>
      <c r="G50" s="104"/>
      <c r="H50" s="230">
        <v>167.806</v>
      </c>
      <c r="I50" s="231">
        <v>284.889</v>
      </c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946</v>
      </c>
      <c r="D52" s="102">
        <v>946</v>
      </c>
      <c r="E52" s="102">
        <v>946</v>
      </c>
      <c r="F52" s="103">
        <v>100</v>
      </c>
      <c r="G52" s="104"/>
      <c r="H52" s="230">
        <v>1.944</v>
      </c>
      <c r="I52" s="231">
        <v>1.944</v>
      </c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20500</v>
      </c>
      <c r="D54" s="94">
        <v>21458</v>
      </c>
      <c r="E54" s="94">
        <v>21500</v>
      </c>
      <c r="F54" s="95"/>
      <c r="G54" s="95"/>
      <c r="H54" s="229">
        <v>53.5</v>
      </c>
      <c r="I54" s="229">
        <v>68.842</v>
      </c>
      <c r="J54" s="229"/>
      <c r="K54" s="96"/>
    </row>
    <row r="55" spans="1:11" s="97" customFormat="1" ht="11.25" customHeight="1">
      <c r="A55" s="99" t="s">
        <v>42</v>
      </c>
      <c r="B55" s="93"/>
      <c r="C55" s="94">
        <v>44877</v>
      </c>
      <c r="D55" s="94">
        <v>43050</v>
      </c>
      <c r="E55" s="94">
        <v>43050</v>
      </c>
      <c r="F55" s="95"/>
      <c r="G55" s="95"/>
      <c r="H55" s="229">
        <v>107.156</v>
      </c>
      <c r="I55" s="229">
        <v>150.675</v>
      </c>
      <c r="J55" s="229"/>
      <c r="K55" s="96"/>
    </row>
    <row r="56" spans="1:11" s="97" customFormat="1" ht="11.25" customHeight="1">
      <c r="A56" s="99" t="s">
        <v>43</v>
      </c>
      <c r="B56" s="93"/>
      <c r="C56" s="94">
        <v>31205</v>
      </c>
      <c r="D56" s="94">
        <v>59509</v>
      </c>
      <c r="E56" s="94">
        <v>56500</v>
      </c>
      <c r="F56" s="95"/>
      <c r="G56" s="95"/>
      <c r="H56" s="229">
        <v>74.796</v>
      </c>
      <c r="I56" s="229">
        <v>212.925</v>
      </c>
      <c r="J56" s="229"/>
      <c r="K56" s="96"/>
    </row>
    <row r="57" spans="1:11" s="97" customFormat="1" ht="11.25" customHeight="1">
      <c r="A57" s="99" t="s">
        <v>44</v>
      </c>
      <c r="B57" s="93"/>
      <c r="C57" s="94">
        <v>10197</v>
      </c>
      <c r="D57" s="94">
        <v>7216</v>
      </c>
      <c r="E57" s="94">
        <v>7216</v>
      </c>
      <c r="F57" s="95"/>
      <c r="G57" s="95"/>
      <c r="H57" s="229">
        <v>29.14</v>
      </c>
      <c r="I57" s="229">
        <v>25.577</v>
      </c>
      <c r="J57" s="229"/>
      <c r="K57" s="96"/>
    </row>
    <row r="58" spans="1:11" s="97" customFormat="1" ht="11.25" customHeight="1">
      <c r="A58" s="99" t="s">
        <v>45</v>
      </c>
      <c r="B58" s="93"/>
      <c r="C58" s="94">
        <v>16656</v>
      </c>
      <c r="D58" s="94">
        <v>8710</v>
      </c>
      <c r="E58" s="94">
        <v>8710</v>
      </c>
      <c r="F58" s="95"/>
      <c r="G58" s="95"/>
      <c r="H58" s="229">
        <v>25.544</v>
      </c>
      <c r="I58" s="229">
        <v>32.713</v>
      </c>
      <c r="J58" s="229"/>
      <c r="K58" s="96"/>
    </row>
    <row r="59" spans="1:11" s="106" customFormat="1" ht="11.25" customHeight="1">
      <c r="A59" s="100" t="s">
        <v>46</v>
      </c>
      <c r="B59" s="101"/>
      <c r="C59" s="102">
        <v>123435</v>
      </c>
      <c r="D59" s="102">
        <v>139943</v>
      </c>
      <c r="E59" s="102">
        <v>136976</v>
      </c>
      <c r="F59" s="103">
        <v>97.87985108222634</v>
      </c>
      <c r="G59" s="104"/>
      <c r="H59" s="230">
        <v>290.13599999999997</v>
      </c>
      <c r="I59" s="231">
        <v>490.732</v>
      </c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705</v>
      </c>
      <c r="D61" s="94">
        <v>750</v>
      </c>
      <c r="E61" s="94">
        <v>675</v>
      </c>
      <c r="F61" s="95"/>
      <c r="G61" s="95"/>
      <c r="H61" s="229">
        <v>1.066</v>
      </c>
      <c r="I61" s="229">
        <v>2.025</v>
      </c>
      <c r="J61" s="229"/>
      <c r="K61" s="96"/>
    </row>
    <row r="62" spans="1:11" s="97" customFormat="1" ht="11.25" customHeight="1">
      <c r="A62" s="99" t="s">
        <v>48</v>
      </c>
      <c r="B62" s="93"/>
      <c r="C62" s="94">
        <v>140</v>
      </c>
      <c r="D62" s="94">
        <v>140</v>
      </c>
      <c r="E62" s="94">
        <v>136</v>
      </c>
      <c r="F62" s="95"/>
      <c r="G62" s="95"/>
      <c r="H62" s="229">
        <v>0.221</v>
      </c>
      <c r="I62" s="229">
        <v>0.307</v>
      </c>
      <c r="J62" s="229"/>
      <c r="K62" s="96"/>
    </row>
    <row r="63" spans="1:11" s="97" customFormat="1" ht="11.25" customHeight="1">
      <c r="A63" s="99" t="s">
        <v>49</v>
      </c>
      <c r="B63" s="93"/>
      <c r="C63" s="94">
        <v>7677</v>
      </c>
      <c r="D63" s="94">
        <v>7553</v>
      </c>
      <c r="E63" s="94">
        <v>7214</v>
      </c>
      <c r="F63" s="95"/>
      <c r="G63" s="95"/>
      <c r="H63" s="229">
        <v>12.546</v>
      </c>
      <c r="I63" s="229">
        <v>23.614</v>
      </c>
      <c r="J63" s="229"/>
      <c r="K63" s="96"/>
    </row>
    <row r="64" spans="1:11" s="106" customFormat="1" ht="11.25" customHeight="1">
      <c r="A64" s="100" t="s">
        <v>50</v>
      </c>
      <c r="B64" s="101"/>
      <c r="C64" s="102">
        <v>8522</v>
      </c>
      <c r="D64" s="102">
        <v>8443</v>
      </c>
      <c r="E64" s="102">
        <v>8025</v>
      </c>
      <c r="F64" s="103">
        <v>95.04915314461684</v>
      </c>
      <c r="G64" s="104"/>
      <c r="H64" s="230">
        <v>13.833</v>
      </c>
      <c r="I64" s="231">
        <v>25.946</v>
      </c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12113</v>
      </c>
      <c r="D66" s="102">
        <v>11567</v>
      </c>
      <c r="E66" s="102">
        <v>10989</v>
      </c>
      <c r="F66" s="103">
        <v>95.00302584939915</v>
      </c>
      <c r="G66" s="104"/>
      <c r="H66" s="230">
        <v>18.392</v>
      </c>
      <c r="I66" s="231">
        <v>25.899</v>
      </c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29"/>
      <c r="I68" s="229"/>
      <c r="J68" s="22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29"/>
      <c r="I69" s="229"/>
      <c r="J69" s="22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30"/>
      <c r="I70" s="231"/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9232</v>
      </c>
      <c r="D72" s="94">
        <v>9600</v>
      </c>
      <c r="E72" s="94">
        <v>8833</v>
      </c>
      <c r="F72" s="95"/>
      <c r="G72" s="95"/>
      <c r="H72" s="229">
        <v>16.753</v>
      </c>
      <c r="I72" s="229">
        <v>29.482</v>
      </c>
      <c r="J72" s="229"/>
      <c r="K72" s="96"/>
    </row>
    <row r="73" spans="1:11" s="97" customFormat="1" ht="11.25" customHeight="1">
      <c r="A73" s="99" t="s">
        <v>56</v>
      </c>
      <c r="B73" s="93"/>
      <c r="C73" s="94">
        <v>910</v>
      </c>
      <c r="D73" s="94">
        <v>914</v>
      </c>
      <c r="E73" s="94">
        <v>914</v>
      </c>
      <c r="F73" s="95"/>
      <c r="G73" s="95"/>
      <c r="H73" s="229">
        <v>2.712</v>
      </c>
      <c r="I73" s="229">
        <v>2.406</v>
      </c>
      <c r="J73" s="229"/>
      <c r="K73" s="96"/>
    </row>
    <row r="74" spans="1:11" s="97" customFormat="1" ht="11.25" customHeight="1">
      <c r="A74" s="99" t="s">
        <v>57</v>
      </c>
      <c r="B74" s="93"/>
      <c r="C74" s="94">
        <v>13634</v>
      </c>
      <c r="D74" s="94">
        <v>13660</v>
      </c>
      <c r="E74" s="94">
        <v>13000</v>
      </c>
      <c r="F74" s="95"/>
      <c r="G74" s="95"/>
      <c r="H74" s="229">
        <v>25.896</v>
      </c>
      <c r="I74" s="229">
        <v>48.5</v>
      </c>
      <c r="J74" s="229"/>
      <c r="K74" s="96"/>
    </row>
    <row r="75" spans="1:11" s="97" customFormat="1" ht="11.25" customHeight="1">
      <c r="A75" s="99" t="s">
        <v>58</v>
      </c>
      <c r="B75" s="93"/>
      <c r="C75" s="94">
        <v>5585</v>
      </c>
      <c r="D75" s="94">
        <v>8200</v>
      </c>
      <c r="E75" s="94">
        <v>8200</v>
      </c>
      <c r="F75" s="95"/>
      <c r="G75" s="95"/>
      <c r="H75" s="229">
        <v>11.414</v>
      </c>
      <c r="I75" s="229">
        <v>9.651</v>
      </c>
      <c r="J75" s="229"/>
      <c r="K75" s="96"/>
    </row>
    <row r="76" spans="1:11" s="97" customFormat="1" ht="11.25" customHeight="1">
      <c r="A76" s="99" t="s">
        <v>59</v>
      </c>
      <c r="B76" s="93"/>
      <c r="C76" s="94">
        <v>969</v>
      </c>
      <c r="D76" s="94">
        <v>242</v>
      </c>
      <c r="E76" s="94">
        <v>242</v>
      </c>
      <c r="F76" s="95"/>
      <c r="G76" s="95"/>
      <c r="H76" s="229">
        <v>2.571</v>
      </c>
      <c r="I76" s="229">
        <v>0.726</v>
      </c>
      <c r="J76" s="229"/>
      <c r="K76" s="96"/>
    </row>
    <row r="77" spans="1:11" s="97" customFormat="1" ht="11.25" customHeight="1">
      <c r="A77" s="99" t="s">
        <v>60</v>
      </c>
      <c r="B77" s="93"/>
      <c r="C77" s="94">
        <v>241</v>
      </c>
      <c r="D77" s="94">
        <v>2715</v>
      </c>
      <c r="E77" s="94">
        <v>2715</v>
      </c>
      <c r="F77" s="95"/>
      <c r="G77" s="95"/>
      <c r="H77" s="229">
        <v>0.565</v>
      </c>
      <c r="I77" s="229">
        <v>7.227</v>
      </c>
      <c r="J77" s="229"/>
      <c r="K77" s="96"/>
    </row>
    <row r="78" spans="1:11" s="97" customFormat="1" ht="11.25" customHeight="1">
      <c r="A78" s="99" t="s">
        <v>61</v>
      </c>
      <c r="B78" s="93"/>
      <c r="C78" s="94">
        <v>342</v>
      </c>
      <c r="D78" s="94">
        <v>460</v>
      </c>
      <c r="E78" s="94">
        <v>400</v>
      </c>
      <c r="F78" s="95"/>
      <c r="G78" s="95"/>
      <c r="H78" s="229">
        <v>0.972</v>
      </c>
      <c r="I78" s="229">
        <v>1.426</v>
      </c>
      <c r="J78" s="229"/>
      <c r="K78" s="96"/>
    </row>
    <row r="79" spans="1:11" s="97" customFormat="1" ht="11.25" customHeight="1">
      <c r="A79" s="99" t="s">
        <v>62</v>
      </c>
      <c r="B79" s="93"/>
      <c r="C79" s="94">
        <v>3080</v>
      </c>
      <c r="D79" s="94">
        <v>1700</v>
      </c>
      <c r="E79" s="94">
        <v>1700</v>
      </c>
      <c r="F79" s="95"/>
      <c r="G79" s="95"/>
      <c r="H79" s="229">
        <v>11.799</v>
      </c>
      <c r="I79" s="229">
        <v>6.46</v>
      </c>
      <c r="J79" s="229"/>
      <c r="K79" s="96"/>
    </row>
    <row r="80" spans="1:11" s="106" customFormat="1" ht="11.25" customHeight="1">
      <c r="A80" s="107" t="s">
        <v>63</v>
      </c>
      <c r="B80" s="101"/>
      <c r="C80" s="102">
        <v>33993</v>
      </c>
      <c r="D80" s="102">
        <v>37491</v>
      </c>
      <c r="E80" s="102">
        <v>36004</v>
      </c>
      <c r="F80" s="103">
        <v>96.03371475820863</v>
      </c>
      <c r="G80" s="104"/>
      <c r="H80" s="230">
        <v>72.682</v>
      </c>
      <c r="I80" s="231">
        <v>105.878</v>
      </c>
      <c r="J80" s="23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29"/>
      <c r="I82" s="229"/>
      <c r="J82" s="22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29"/>
      <c r="I83" s="229"/>
      <c r="J83" s="22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30"/>
      <c r="I84" s="231"/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267098</v>
      </c>
      <c r="D87" s="117">
        <v>286679</v>
      </c>
      <c r="E87" s="117">
        <v>280436</v>
      </c>
      <c r="F87" s="118">
        <f>IF(D87&gt;0,100*E87/D87,0)</f>
        <v>97.82230299394095</v>
      </c>
      <c r="G87" s="104"/>
      <c r="H87" s="234">
        <v>612.4250000000001</v>
      </c>
      <c r="I87" s="235">
        <v>996.4430000000001</v>
      </c>
      <c r="J87" s="23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SheetLayoutView="100" zoomScalePageLayoutView="0" workbookViewId="0" topLeftCell="A37">
      <selection activeCell="A49" sqref="A4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73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2019</v>
      </c>
      <c r="D6" s="80">
        <f>E6-1</f>
        <v>2020</v>
      </c>
      <c r="E6" s="80">
        <v>2021</v>
      </c>
      <c r="F6" s="81">
        <f>E6</f>
        <v>2021</v>
      </c>
      <c r="G6" s="82"/>
      <c r="H6" s="79">
        <f>J6-2</f>
        <v>2019</v>
      </c>
      <c r="I6" s="80">
        <f>J6-1</f>
        <v>2020</v>
      </c>
      <c r="J6" s="80">
        <v>2021</v>
      </c>
      <c r="K6" s="81">
        <f>J6</f>
        <v>2021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2020=100</v>
      </c>
      <c r="G7" s="87"/>
      <c r="H7" s="84" t="s">
        <v>6</v>
      </c>
      <c r="I7" s="85" t="s">
        <v>6</v>
      </c>
      <c r="J7" s="85"/>
      <c r="K7" s="86" t="str">
        <f>CONCATENATE(I6,"=100")</f>
        <v>2020=100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19</v>
      </c>
      <c r="D9" s="94">
        <v>80</v>
      </c>
      <c r="E9" s="94">
        <v>100</v>
      </c>
      <c r="F9" s="95"/>
      <c r="G9" s="95"/>
      <c r="H9" s="229">
        <v>0.036</v>
      </c>
      <c r="I9" s="229">
        <v>0.224</v>
      </c>
      <c r="J9" s="229"/>
      <c r="K9" s="96"/>
    </row>
    <row r="10" spans="1:11" s="97" customFormat="1" ht="11.25" customHeight="1">
      <c r="A10" s="99" t="s">
        <v>8</v>
      </c>
      <c r="B10" s="93"/>
      <c r="C10" s="94">
        <v>54</v>
      </c>
      <c r="D10" s="94">
        <v>59</v>
      </c>
      <c r="E10" s="94">
        <v>59</v>
      </c>
      <c r="F10" s="95"/>
      <c r="G10" s="95"/>
      <c r="H10" s="229">
        <v>0.114</v>
      </c>
      <c r="I10" s="229">
        <v>0.094</v>
      </c>
      <c r="J10" s="229"/>
      <c r="K10" s="96"/>
    </row>
    <row r="11" spans="1:11" s="97" customFormat="1" ht="11.25" customHeight="1">
      <c r="A11" s="92" t="s">
        <v>9</v>
      </c>
      <c r="B11" s="93"/>
      <c r="C11" s="94">
        <v>37</v>
      </c>
      <c r="D11" s="94">
        <v>40</v>
      </c>
      <c r="E11" s="94">
        <v>60</v>
      </c>
      <c r="F11" s="95"/>
      <c r="G11" s="95"/>
      <c r="H11" s="229">
        <v>0.116</v>
      </c>
      <c r="I11" s="229">
        <v>0.092</v>
      </c>
      <c r="J11" s="229"/>
      <c r="K11" s="96"/>
    </row>
    <row r="12" spans="1:11" s="97" customFormat="1" ht="11.25" customHeight="1">
      <c r="A12" s="99" t="s">
        <v>10</v>
      </c>
      <c r="B12" s="93"/>
      <c r="C12" s="94">
        <v>12</v>
      </c>
      <c r="D12" s="94">
        <v>25</v>
      </c>
      <c r="E12" s="94">
        <v>25</v>
      </c>
      <c r="F12" s="95"/>
      <c r="G12" s="95"/>
      <c r="H12" s="229">
        <v>0.027</v>
      </c>
      <c r="I12" s="229">
        <v>0.044</v>
      </c>
      <c r="J12" s="229"/>
      <c r="K12" s="96"/>
    </row>
    <row r="13" spans="1:11" s="106" customFormat="1" ht="11.25" customHeight="1">
      <c r="A13" s="100" t="s">
        <v>11</v>
      </c>
      <c r="B13" s="101"/>
      <c r="C13" s="102">
        <v>122</v>
      </c>
      <c r="D13" s="102">
        <v>204</v>
      </c>
      <c r="E13" s="102">
        <v>244</v>
      </c>
      <c r="F13" s="103">
        <v>119.6078431372549</v>
      </c>
      <c r="G13" s="104"/>
      <c r="H13" s="230">
        <v>0.29300000000000004</v>
      </c>
      <c r="I13" s="231">
        <v>0.454</v>
      </c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>
        <v>66</v>
      </c>
      <c r="D17" s="102">
        <v>55</v>
      </c>
      <c r="E17" s="102">
        <v>49</v>
      </c>
      <c r="F17" s="103">
        <v>89.0909090909091</v>
      </c>
      <c r="G17" s="104"/>
      <c r="H17" s="230">
        <v>0.095</v>
      </c>
      <c r="I17" s="231">
        <v>0.043</v>
      </c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6063</v>
      </c>
      <c r="D19" s="94">
        <v>5420</v>
      </c>
      <c r="E19" s="94">
        <v>5420</v>
      </c>
      <c r="F19" s="95"/>
      <c r="G19" s="95"/>
      <c r="H19" s="229">
        <v>33.347</v>
      </c>
      <c r="I19" s="229">
        <v>29.8</v>
      </c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>
        <v>6063</v>
      </c>
      <c r="D22" s="102">
        <v>5420</v>
      </c>
      <c r="E22" s="102">
        <v>5420</v>
      </c>
      <c r="F22" s="103">
        <v>100</v>
      </c>
      <c r="G22" s="104"/>
      <c r="H22" s="230">
        <v>33.347</v>
      </c>
      <c r="I22" s="231">
        <v>29.8</v>
      </c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12057</v>
      </c>
      <c r="D24" s="102">
        <v>10878</v>
      </c>
      <c r="E24" s="102">
        <v>11000</v>
      </c>
      <c r="F24" s="103">
        <v>101.12152969295826</v>
      </c>
      <c r="G24" s="104"/>
      <c r="H24" s="230">
        <v>57.668</v>
      </c>
      <c r="I24" s="231">
        <v>50.654</v>
      </c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459</v>
      </c>
      <c r="D26" s="102">
        <v>250</v>
      </c>
      <c r="E26" s="102">
        <v>300</v>
      </c>
      <c r="F26" s="103">
        <v>120</v>
      </c>
      <c r="G26" s="104"/>
      <c r="H26" s="230">
        <v>1.974</v>
      </c>
      <c r="I26" s="231">
        <v>1.2</v>
      </c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2968</v>
      </c>
      <c r="D28" s="94">
        <v>3415</v>
      </c>
      <c r="E28" s="94">
        <v>3415</v>
      </c>
      <c r="F28" s="95"/>
      <c r="G28" s="95"/>
      <c r="H28" s="229">
        <v>8.794</v>
      </c>
      <c r="I28" s="229">
        <v>13.676</v>
      </c>
      <c r="J28" s="229"/>
      <c r="K28" s="96"/>
    </row>
    <row r="29" spans="1:11" s="97" customFormat="1" ht="11.25" customHeight="1">
      <c r="A29" s="99" t="s">
        <v>21</v>
      </c>
      <c r="B29" s="93"/>
      <c r="C29" s="94">
        <v>15473</v>
      </c>
      <c r="D29" s="94">
        <v>13363</v>
      </c>
      <c r="E29" s="94">
        <v>15000</v>
      </c>
      <c r="F29" s="95"/>
      <c r="G29" s="95"/>
      <c r="H29" s="229">
        <v>24.353</v>
      </c>
      <c r="I29" s="229">
        <v>34.022</v>
      </c>
      <c r="J29" s="229"/>
      <c r="K29" s="96"/>
    </row>
    <row r="30" spans="1:11" s="97" customFormat="1" ht="11.25" customHeight="1">
      <c r="A30" s="99" t="s">
        <v>22</v>
      </c>
      <c r="B30" s="93"/>
      <c r="C30" s="94">
        <v>8637</v>
      </c>
      <c r="D30" s="94">
        <v>7878</v>
      </c>
      <c r="E30" s="94">
        <v>7941</v>
      </c>
      <c r="F30" s="95"/>
      <c r="G30" s="95"/>
      <c r="H30" s="229">
        <v>14.095</v>
      </c>
      <c r="I30" s="229">
        <v>13.86</v>
      </c>
      <c r="J30" s="229"/>
      <c r="K30" s="96"/>
    </row>
    <row r="31" spans="1:11" s="106" customFormat="1" ht="11.25" customHeight="1">
      <c r="A31" s="107" t="s">
        <v>23</v>
      </c>
      <c r="B31" s="101"/>
      <c r="C31" s="102">
        <v>27078</v>
      </c>
      <c r="D31" s="102">
        <v>24656</v>
      </c>
      <c r="E31" s="102">
        <v>26356</v>
      </c>
      <c r="F31" s="103">
        <v>106.89487345879299</v>
      </c>
      <c r="G31" s="104"/>
      <c r="H31" s="230">
        <v>47.242000000000004</v>
      </c>
      <c r="I31" s="231">
        <v>61.558</v>
      </c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1734</v>
      </c>
      <c r="D33" s="94">
        <v>1500</v>
      </c>
      <c r="E33" s="94">
        <v>1500</v>
      </c>
      <c r="F33" s="95"/>
      <c r="G33" s="95"/>
      <c r="H33" s="229">
        <v>4.919</v>
      </c>
      <c r="I33" s="229">
        <v>5.1</v>
      </c>
      <c r="J33" s="229"/>
      <c r="K33" s="96"/>
    </row>
    <row r="34" spans="1:11" s="97" customFormat="1" ht="11.25" customHeight="1">
      <c r="A34" s="99" t="s">
        <v>25</v>
      </c>
      <c r="B34" s="93"/>
      <c r="C34" s="94">
        <v>1212</v>
      </c>
      <c r="D34" s="94">
        <v>1256</v>
      </c>
      <c r="E34" s="94">
        <v>1256</v>
      </c>
      <c r="F34" s="95"/>
      <c r="G34" s="95"/>
      <c r="H34" s="229">
        <v>2.665</v>
      </c>
      <c r="I34" s="229">
        <v>2.7</v>
      </c>
      <c r="J34" s="229"/>
      <c r="K34" s="96"/>
    </row>
    <row r="35" spans="1:11" s="97" customFormat="1" ht="11.25" customHeight="1">
      <c r="A35" s="99" t="s">
        <v>26</v>
      </c>
      <c r="B35" s="93"/>
      <c r="C35" s="94">
        <v>2332</v>
      </c>
      <c r="D35" s="94">
        <v>3000</v>
      </c>
      <c r="E35" s="94">
        <v>2500</v>
      </c>
      <c r="F35" s="95"/>
      <c r="G35" s="95"/>
      <c r="H35" s="229">
        <v>7.007</v>
      </c>
      <c r="I35" s="229">
        <v>9</v>
      </c>
      <c r="J35" s="229"/>
      <c r="K35" s="96"/>
    </row>
    <row r="36" spans="1:11" s="97" customFormat="1" ht="11.25" customHeight="1">
      <c r="A36" s="99" t="s">
        <v>27</v>
      </c>
      <c r="B36" s="93"/>
      <c r="C36" s="94">
        <v>849</v>
      </c>
      <c r="D36" s="94">
        <v>1830</v>
      </c>
      <c r="E36" s="94">
        <v>1200</v>
      </c>
      <c r="F36" s="95"/>
      <c r="G36" s="95"/>
      <c r="H36" s="229">
        <v>0.617</v>
      </c>
      <c r="I36" s="229">
        <v>5.5</v>
      </c>
      <c r="J36" s="229"/>
      <c r="K36" s="96"/>
    </row>
    <row r="37" spans="1:11" s="106" customFormat="1" ht="11.25" customHeight="1">
      <c r="A37" s="100" t="s">
        <v>28</v>
      </c>
      <c r="B37" s="101"/>
      <c r="C37" s="102">
        <v>6127</v>
      </c>
      <c r="D37" s="102">
        <v>7586</v>
      </c>
      <c r="E37" s="102">
        <v>6456</v>
      </c>
      <c r="F37" s="103">
        <v>85.10413920379646</v>
      </c>
      <c r="G37" s="104"/>
      <c r="H37" s="230">
        <v>15.207999999999998</v>
      </c>
      <c r="I37" s="231">
        <v>22.3</v>
      </c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14175</v>
      </c>
      <c r="D39" s="102">
        <v>13800</v>
      </c>
      <c r="E39" s="102">
        <v>14000</v>
      </c>
      <c r="F39" s="103">
        <v>101.44927536231884</v>
      </c>
      <c r="G39" s="104"/>
      <c r="H39" s="230">
        <v>7.782</v>
      </c>
      <c r="I39" s="231">
        <v>8</v>
      </c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>
        <v>700</v>
      </c>
      <c r="D41" s="94">
        <v>3638</v>
      </c>
      <c r="E41" s="94">
        <v>3625</v>
      </c>
      <c r="F41" s="95"/>
      <c r="G41" s="95"/>
      <c r="H41" s="229">
        <v>0.545</v>
      </c>
      <c r="I41" s="229">
        <v>12.969</v>
      </c>
      <c r="J41" s="229"/>
      <c r="K41" s="96"/>
    </row>
    <row r="42" spans="1:11" s="97" customFormat="1" ht="11.25" customHeight="1">
      <c r="A42" s="99" t="s">
        <v>31</v>
      </c>
      <c r="B42" s="93"/>
      <c r="C42" s="94">
        <v>9166</v>
      </c>
      <c r="D42" s="94">
        <v>8517</v>
      </c>
      <c r="E42" s="94">
        <v>10918</v>
      </c>
      <c r="F42" s="95"/>
      <c r="G42" s="95"/>
      <c r="H42" s="229">
        <v>29.198</v>
      </c>
      <c r="I42" s="229">
        <v>34.567</v>
      </c>
      <c r="J42" s="229"/>
      <c r="K42" s="96"/>
    </row>
    <row r="43" spans="1:11" s="97" customFormat="1" ht="11.25" customHeight="1">
      <c r="A43" s="99" t="s">
        <v>32</v>
      </c>
      <c r="B43" s="93"/>
      <c r="C43" s="94">
        <v>11029</v>
      </c>
      <c r="D43" s="94">
        <v>13104</v>
      </c>
      <c r="E43" s="94">
        <v>14000</v>
      </c>
      <c r="F43" s="95"/>
      <c r="G43" s="95"/>
      <c r="H43" s="229">
        <v>16.079</v>
      </c>
      <c r="I43" s="229">
        <v>41.624</v>
      </c>
      <c r="J43" s="229"/>
      <c r="K43" s="96"/>
    </row>
    <row r="44" spans="1:11" s="97" customFormat="1" ht="11.25" customHeight="1">
      <c r="A44" s="99" t="s">
        <v>33</v>
      </c>
      <c r="B44" s="93"/>
      <c r="C44" s="94">
        <v>16284</v>
      </c>
      <c r="D44" s="94">
        <v>17891</v>
      </c>
      <c r="E44" s="94">
        <v>16000</v>
      </c>
      <c r="F44" s="95"/>
      <c r="G44" s="95"/>
      <c r="H44" s="229">
        <v>45.547</v>
      </c>
      <c r="I44" s="229">
        <v>72.761</v>
      </c>
      <c r="J44" s="229"/>
      <c r="K44" s="96"/>
    </row>
    <row r="45" spans="1:11" s="97" customFormat="1" ht="11.25" customHeight="1">
      <c r="A45" s="99" t="s">
        <v>34</v>
      </c>
      <c r="B45" s="93"/>
      <c r="C45" s="94">
        <v>7231</v>
      </c>
      <c r="D45" s="94">
        <v>12323</v>
      </c>
      <c r="E45" s="94">
        <v>13500</v>
      </c>
      <c r="F45" s="95"/>
      <c r="G45" s="95"/>
      <c r="H45" s="229">
        <v>10.555</v>
      </c>
      <c r="I45" s="229">
        <v>40.251</v>
      </c>
      <c r="J45" s="229"/>
      <c r="K45" s="96"/>
    </row>
    <row r="46" spans="1:11" s="97" customFormat="1" ht="11.25" customHeight="1">
      <c r="A46" s="99" t="s">
        <v>35</v>
      </c>
      <c r="B46" s="93"/>
      <c r="C46" s="94">
        <v>3052</v>
      </c>
      <c r="D46" s="94">
        <v>2709</v>
      </c>
      <c r="E46" s="94">
        <v>2700</v>
      </c>
      <c r="F46" s="95"/>
      <c r="G46" s="95"/>
      <c r="H46" s="229">
        <v>4.759</v>
      </c>
      <c r="I46" s="229">
        <v>8.752</v>
      </c>
      <c r="J46" s="229"/>
      <c r="K46" s="96"/>
    </row>
    <row r="47" spans="1:11" s="97" customFormat="1" ht="11.25" customHeight="1">
      <c r="A47" s="99" t="s">
        <v>36</v>
      </c>
      <c r="B47" s="93"/>
      <c r="C47" s="94">
        <v>1340</v>
      </c>
      <c r="D47" s="94">
        <v>1671</v>
      </c>
      <c r="E47" s="94">
        <v>1650</v>
      </c>
      <c r="F47" s="95"/>
      <c r="G47" s="95"/>
      <c r="H47" s="229">
        <v>2.306</v>
      </c>
      <c r="I47" s="229">
        <v>6.537</v>
      </c>
      <c r="J47" s="229"/>
      <c r="K47" s="96"/>
    </row>
    <row r="48" spans="1:11" s="97" customFormat="1" ht="11.25" customHeight="1">
      <c r="A48" s="99" t="s">
        <v>37</v>
      </c>
      <c r="B48" s="93"/>
      <c r="C48" s="94">
        <v>3755</v>
      </c>
      <c r="D48" s="94">
        <v>9063</v>
      </c>
      <c r="E48" s="94">
        <v>9000</v>
      </c>
      <c r="F48" s="95"/>
      <c r="G48" s="95"/>
      <c r="H48" s="229">
        <v>4.138</v>
      </c>
      <c r="I48" s="229">
        <v>32.318</v>
      </c>
      <c r="J48" s="229"/>
      <c r="K48" s="96"/>
    </row>
    <row r="49" spans="1:11" s="97" customFormat="1" ht="11.25" customHeight="1">
      <c r="A49" s="99" t="s">
        <v>38</v>
      </c>
      <c r="B49" s="93"/>
      <c r="C49" s="94">
        <v>5359</v>
      </c>
      <c r="D49" s="94">
        <v>12466</v>
      </c>
      <c r="E49" s="94">
        <v>12300</v>
      </c>
      <c r="F49" s="95"/>
      <c r="G49" s="95"/>
      <c r="H49" s="229">
        <v>9.809</v>
      </c>
      <c r="I49" s="229">
        <v>43.926</v>
      </c>
      <c r="J49" s="229"/>
      <c r="K49" s="96"/>
    </row>
    <row r="50" spans="1:11" s="106" customFormat="1" ht="11.25" customHeight="1">
      <c r="A50" s="107" t="s">
        <v>39</v>
      </c>
      <c r="B50" s="101"/>
      <c r="C50" s="102">
        <v>57916</v>
      </c>
      <c r="D50" s="102">
        <v>81382</v>
      </c>
      <c r="E50" s="102">
        <v>83693</v>
      </c>
      <c r="F50" s="103">
        <v>102.8396942812907</v>
      </c>
      <c r="G50" s="104"/>
      <c r="H50" s="230">
        <v>122.936</v>
      </c>
      <c r="I50" s="231">
        <v>293.705</v>
      </c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6250</v>
      </c>
      <c r="D52" s="102">
        <v>6250</v>
      </c>
      <c r="E52" s="102">
        <v>6250</v>
      </c>
      <c r="F52" s="103">
        <v>100</v>
      </c>
      <c r="G52" s="104"/>
      <c r="H52" s="230">
        <v>6.968</v>
      </c>
      <c r="I52" s="231">
        <v>6.968</v>
      </c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34448</v>
      </c>
      <c r="D54" s="94">
        <v>36000</v>
      </c>
      <c r="E54" s="94">
        <v>36000</v>
      </c>
      <c r="F54" s="95"/>
      <c r="G54" s="95"/>
      <c r="H54" s="229">
        <v>81.748</v>
      </c>
      <c r="I54" s="229">
        <v>102.075</v>
      </c>
      <c r="J54" s="229"/>
      <c r="K54" s="96"/>
    </row>
    <row r="55" spans="1:11" s="97" customFormat="1" ht="11.25" customHeight="1">
      <c r="A55" s="99" t="s">
        <v>42</v>
      </c>
      <c r="B55" s="93"/>
      <c r="C55" s="94">
        <v>68779</v>
      </c>
      <c r="D55" s="94">
        <v>76350</v>
      </c>
      <c r="E55" s="94">
        <v>76350</v>
      </c>
      <c r="F55" s="95"/>
      <c r="G55" s="95"/>
      <c r="H55" s="229">
        <v>121.157</v>
      </c>
      <c r="I55" s="229">
        <v>190.875</v>
      </c>
      <c r="J55" s="229"/>
      <c r="K55" s="96"/>
    </row>
    <row r="56" spans="1:11" s="97" customFormat="1" ht="11.25" customHeight="1">
      <c r="A56" s="99" t="s">
        <v>43</v>
      </c>
      <c r="B56" s="93"/>
      <c r="C56" s="94">
        <v>10625</v>
      </c>
      <c r="D56" s="94">
        <v>13268</v>
      </c>
      <c r="E56" s="94">
        <v>10450</v>
      </c>
      <c r="F56" s="95"/>
      <c r="G56" s="95"/>
      <c r="H56" s="229">
        <v>22.047</v>
      </c>
      <c r="I56" s="229">
        <v>36.45</v>
      </c>
      <c r="J56" s="229"/>
      <c r="K56" s="96"/>
    </row>
    <row r="57" spans="1:11" s="97" customFormat="1" ht="11.25" customHeight="1">
      <c r="A57" s="99" t="s">
        <v>44</v>
      </c>
      <c r="B57" s="93"/>
      <c r="C57" s="94">
        <v>5991</v>
      </c>
      <c r="D57" s="94">
        <v>6882</v>
      </c>
      <c r="E57" s="94">
        <v>6882</v>
      </c>
      <c r="F57" s="95"/>
      <c r="G57" s="95"/>
      <c r="H57" s="229">
        <v>9.319</v>
      </c>
      <c r="I57" s="229">
        <v>20.798</v>
      </c>
      <c r="J57" s="229"/>
      <c r="K57" s="96"/>
    </row>
    <row r="58" spans="1:11" s="97" customFormat="1" ht="11.25" customHeight="1">
      <c r="A58" s="99" t="s">
        <v>45</v>
      </c>
      <c r="B58" s="93"/>
      <c r="C58" s="94">
        <v>42504</v>
      </c>
      <c r="D58" s="94">
        <v>45239</v>
      </c>
      <c r="E58" s="94">
        <v>46075</v>
      </c>
      <c r="F58" s="95"/>
      <c r="G58" s="95"/>
      <c r="H58" s="229">
        <v>31.743</v>
      </c>
      <c r="I58" s="229">
        <v>132.488</v>
      </c>
      <c r="J58" s="229"/>
      <c r="K58" s="96"/>
    </row>
    <row r="59" spans="1:11" s="106" customFormat="1" ht="11.25" customHeight="1">
      <c r="A59" s="100" t="s">
        <v>46</v>
      </c>
      <c r="B59" s="101"/>
      <c r="C59" s="102">
        <v>162347</v>
      </c>
      <c r="D59" s="102">
        <v>177739</v>
      </c>
      <c r="E59" s="102">
        <v>175757</v>
      </c>
      <c r="F59" s="103">
        <v>98.88488176483496</v>
      </c>
      <c r="G59" s="104"/>
      <c r="H59" s="230">
        <v>266.014</v>
      </c>
      <c r="I59" s="231">
        <v>482.686</v>
      </c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2038</v>
      </c>
      <c r="D61" s="94">
        <v>2350</v>
      </c>
      <c r="E61" s="94">
        <v>2115</v>
      </c>
      <c r="F61" s="95"/>
      <c r="G61" s="95"/>
      <c r="H61" s="229">
        <v>3.664</v>
      </c>
      <c r="I61" s="229">
        <v>6.865</v>
      </c>
      <c r="J61" s="229"/>
      <c r="K61" s="96"/>
    </row>
    <row r="62" spans="1:11" s="97" customFormat="1" ht="11.25" customHeight="1">
      <c r="A62" s="99" t="s">
        <v>48</v>
      </c>
      <c r="B62" s="93"/>
      <c r="C62" s="94">
        <v>1235</v>
      </c>
      <c r="D62" s="94">
        <v>1235</v>
      </c>
      <c r="E62" s="94">
        <v>1142</v>
      </c>
      <c r="F62" s="95"/>
      <c r="G62" s="95"/>
      <c r="H62" s="229">
        <v>1.577</v>
      </c>
      <c r="I62" s="229">
        <v>2.281</v>
      </c>
      <c r="J62" s="229"/>
      <c r="K62" s="96"/>
    </row>
    <row r="63" spans="1:11" s="97" customFormat="1" ht="11.25" customHeight="1">
      <c r="A63" s="99" t="s">
        <v>49</v>
      </c>
      <c r="B63" s="93"/>
      <c r="C63" s="94">
        <v>1841</v>
      </c>
      <c r="D63" s="94">
        <v>1839</v>
      </c>
      <c r="E63" s="94">
        <v>2233</v>
      </c>
      <c r="F63" s="95"/>
      <c r="G63" s="95"/>
      <c r="H63" s="229">
        <v>2.736</v>
      </c>
      <c r="I63" s="229">
        <v>5.046</v>
      </c>
      <c r="J63" s="229"/>
      <c r="K63" s="96"/>
    </row>
    <row r="64" spans="1:11" s="106" customFormat="1" ht="11.25" customHeight="1">
      <c r="A64" s="100" t="s">
        <v>50</v>
      </c>
      <c r="B64" s="101"/>
      <c r="C64" s="102">
        <v>5114</v>
      </c>
      <c r="D64" s="102">
        <v>5424</v>
      </c>
      <c r="E64" s="102">
        <v>5490</v>
      </c>
      <c r="F64" s="103">
        <v>101.21681415929204</v>
      </c>
      <c r="G64" s="104"/>
      <c r="H64" s="230">
        <v>7.977</v>
      </c>
      <c r="I64" s="231">
        <v>14.192</v>
      </c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14423</v>
      </c>
      <c r="D66" s="102">
        <v>21828</v>
      </c>
      <c r="E66" s="102">
        <v>20737</v>
      </c>
      <c r="F66" s="103">
        <v>95.00183250870441</v>
      </c>
      <c r="G66" s="104"/>
      <c r="H66" s="230">
        <v>21.778</v>
      </c>
      <c r="I66" s="231">
        <v>38.905</v>
      </c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44194</v>
      </c>
      <c r="D68" s="94">
        <v>47000</v>
      </c>
      <c r="E68" s="94">
        <v>47000</v>
      </c>
      <c r="F68" s="95"/>
      <c r="G68" s="95"/>
      <c r="H68" s="229">
        <v>55.773</v>
      </c>
      <c r="I68" s="229">
        <v>91</v>
      </c>
      <c r="J68" s="229"/>
      <c r="K68" s="96"/>
    </row>
    <row r="69" spans="1:11" s="97" customFormat="1" ht="11.25" customHeight="1">
      <c r="A69" s="99" t="s">
        <v>53</v>
      </c>
      <c r="B69" s="93"/>
      <c r="C69" s="94">
        <v>4973</v>
      </c>
      <c r="D69" s="94">
        <v>5600</v>
      </c>
      <c r="E69" s="94">
        <v>5600</v>
      </c>
      <c r="F69" s="95"/>
      <c r="G69" s="95"/>
      <c r="H69" s="229">
        <v>4.645</v>
      </c>
      <c r="I69" s="229">
        <v>9.4</v>
      </c>
      <c r="J69" s="229"/>
      <c r="K69" s="96"/>
    </row>
    <row r="70" spans="1:11" s="106" customFormat="1" ht="11.25" customHeight="1">
      <c r="A70" s="100" t="s">
        <v>54</v>
      </c>
      <c r="B70" s="101"/>
      <c r="C70" s="102">
        <v>49167</v>
      </c>
      <c r="D70" s="102">
        <v>52600</v>
      </c>
      <c r="E70" s="102">
        <v>52600</v>
      </c>
      <c r="F70" s="103">
        <v>100</v>
      </c>
      <c r="G70" s="104"/>
      <c r="H70" s="230">
        <v>60.418000000000006</v>
      </c>
      <c r="I70" s="231">
        <v>100.4</v>
      </c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2958</v>
      </c>
      <c r="D72" s="94">
        <v>3560</v>
      </c>
      <c r="E72" s="94">
        <v>3403</v>
      </c>
      <c r="F72" s="95"/>
      <c r="G72" s="95"/>
      <c r="H72" s="229">
        <v>4.237</v>
      </c>
      <c r="I72" s="229">
        <v>6.627</v>
      </c>
      <c r="J72" s="229"/>
      <c r="K72" s="96"/>
    </row>
    <row r="73" spans="1:11" s="97" customFormat="1" ht="11.25" customHeight="1">
      <c r="A73" s="99" t="s">
        <v>56</v>
      </c>
      <c r="B73" s="93"/>
      <c r="C73" s="94">
        <v>12540</v>
      </c>
      <c r="D73" s="94">
        <v>13775</v>
      </c>
      <c r="E73" s="94">
        <v>13775</v>
      </c>
      <c r="F73" s="95"/>
      <c r="G73" s="95"/>
      <c r="H73" s="229">
        <v>22.683</v>
      </c>
      <c r="I73" s="229">
        <v>20.125</v>
      </c>
      <c r="J73" s="229"/>
      <c r="K73" s="96"/>
    </row>
    <row r="74" spans="1:11" s="97" customFormat="1" ht="11.25" customHeight="1">
      <c r="A74" s="99" t="s">
        <v>57</v>
      </c>
      <c r="B74" s="93"/>
      <c r="C74" s="94">
        <v>27084</v>
      </c>
      <c r="D74" s="94">
        <v>28120</v>
      </c>
      <c r="E74" s="94">
        <v>30000</v>
      </c>
      <c r="F74" s="95"/>
      <c r="G74" s="95"/>
      <c r="H74" s="229">
        <v>47.926</v>
      </c>
      <c r="I74" s="229">
        <v>57.654</v>
      </c>
      <c r="J74" s="229"/>
      <c r="K74" s="96"/>
    </row>
    <row r="75" spans="1:11" s="97" customFormat="1" ht="11.25" customHeight="1">
      <c r="A75" s="99" t="s">
        <v>58</v>
      </c>
      <c r="B75" s="93"/>
      <c r="C75" s="94">
        <v>20516</v>
      </c>
      <c r="D75" s="94">
        <v>21992</v>
      </c>
      <c r="E75" s="94">
        <v>21992</v>
      </c>
      <c r="F75" s="95"/>
      <c r="G75" s="95"/>
      <c r="H75" s="229">
        <v>24.491</v>
      </c>
      <c r="I75" s="229">
        <v>26.952</v>
      </c>
      <c r="J75" s="229"/>
      <c r="K75" s="96"/>
    </row>
    <row r="76" spans="1:11" s="97" customFormat="1" ht="11.25" customHeight="1">
      <c r="A76" s="99" t="s">
        <v>59</v>
      </c>
      <c r="B76" s="93"/>
      <c r="C76" s="94">
        <v>2135</v>
      </c>
      <c r="D76" s="94">
        <v>3301</v>
      </c>
      <c r="E76" s="94">
        <v>3301</v>
      </c>
      <c r="F76" s="95"/>
      <c r="G76" s="95"/>
      <c r="H76" s="229">
        <v>3.646</v>
      </c>
      <c r="I76" s="229">
        <v>8.252</v>
      </c>
      <c r="J76" s="229"/>
      <c r="K76" s="96"/>
    </row>
    <row r="77" spans="1:11" s="97" customFormat="1" ht="11.25" customHeight="1">
      <c r="A77" s="99" t="s">
        <v>60</v>
      </c>
      <c r="B77" s="93"/>
      <c r="C77" s="94">
        <v>4465</v>
      </c>
      <c r="D77" s="94">
        <v>5178</v>
      </c>
      <c r="E77" s="94">
        <v>5178</v>
      </c>
      <c r="F77" s="95"/>
      <c r="G77" s="95"/>
      <c r="H77" s="229">
        <v>4.783</v>
      </c>
      <c r="I77" s="229">
        <v>10.861</v>
      </c>
      <c r="J77" s="229"/>
      <c r="K77" s="96"/>
    </row>
    <row r="78" spans="1:11" s="97" customFormat="1" ht="11.25" customHeight="1">
      <c r="A78" s="99" t="s">
        <v>61</v>
      </c>
      <c r="B78" s="93"/>
      <c r="C78" s="94">
        <v>8116</v>
      </c>
      <c r="D78" s="94">
        <v>8890</v>
      </c>
      <c r="E78" s="94">
        <v>8850</v>
      </c>
      <c r="F78" s="95"/>
      <c r="G78" s="95"/>
      <c r="H78" s="229">
        <v>13.096</v>
      </c>
      <c r="I78" s="229">
        <v>13.607</v>
      </c>
      <c r="J78" s="229"/>
      <c r="K78" s="96"/>
    </row>
    <row r="79" spans="1:11" s="97" customFormat="1" ht="11.25" customHeight="1">
      <c r="A79" s="99" t="s">
        <v>62</v>
      </c>
      <c r="B79" s="93"/>
      <c r="C79" s="94">
        <v>13880</v>
      </c>
      <c r="D79" s="94">
        <v>15300</v>
      </c>
      <c r="E79" s="94">
        <v>15400</v>
      </c>
      <c r="F79" s="95"/>
      <c r="G79" s="95"/>
      <c r="H79" s="229">
        <v>37.485</v>
      </c>
      <c r="I79" s="229">
        <v>35.19</v>
      </c>
      <c r="J79" s="229"/>
      <c r="K79" s="96"/>
    </row>
    <row r="80" spans="1:11" s="106" customFormat="1" ht="11.25" customHeight="1">
      <c r="A80" s="107" t="s">
        <v>63</v>
      </c>
      <c r="B80" s="101"/>
      <c r="C80" s="102">
        <v>91694</v>
      </c>
      <c r="D80" s="102">
        <v>100116</v>
      </c>
      <c r="E80" s="102">
        <v>101899</v>
      </c>
      <c r="F80" s="103">
        <v>101.78093411642494</v>
      </c>
      <c r="G80" s="104"/>
      <c r="H80" s="230">
        <v>158.347</v>
      </c>
      <c r="I80" s="231">
        <v>179.268</v>
      </c>
      <c r="J80" s="23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143</v>
      </c>
      <c r="D82" s="94">
        <v>143</v>
      </c>
      <c r="E82" s="94">
        <v>143</v>
      </c>
      <c r="F82" s="95"/>
      <c r="G82" s="95"/>
      <c r="H82" s="229">
        <v>0.109</v>
      </c>
      <c r="I82" s="229">
        <v>0.109</v>
      </c>
      <c r="J82" s="229"/>
      <c r="K82" s="96"/>
    </row>
    <row r="83" spans="1:11" s="97" customFormat="1" ht="11.25" customHeight="1">
      <c r="A83" s="99" t="s">
        <v>65</v>
      </c>
      <c r="B83" s="93"/>
      <c r="C83" s="94">
        <v>227</v>
      </c>
      <c r="D83" s="94">
        <v>227</v>
      </c>
      <c r="E83" s="94">
        <v>227</v>
      </c>
      <c r="F83" s="95"/>
      <c r="G83" s="95"/>
      <c r="H83" s="229">
        <v>0.15</v>
      </c>
      <c r="I83" s="229">
        <v>0.15</v>
      </c>
      <c r="J83" s="229"/>
      <c r="K83" s="96"/>
    </row>
    <row r="84" spans="1:11" s="106" customFormat="1" ht="11.25" customHeight="1">
      <c r="A84" s="100" t="s">
        <v>66</v>
      </c>
      <c r="B84" s="101"/>
      <c r="C84" s="102">
        <v>370</v>
      </c>
      <c r="D84" s="102">
        <v>370</v>
      </c>
      <c r="E84" s="102">
        <v>370</v>
      </c>
      <c r="F84" s="103">
        <v>100</v>
      </c>
      <c r="G84" s="104"/>
      <c r="H84" s="230">
        <v>0.259</v>
      </c>
      <c r="I84" s="231">
        <v>0.259</v>
      </c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453428</v>
      </c>
      <c r="D87" s="117">
        <v>508558</v>
      </c>
      <c r="E87" s="117">
        <v>510621</v>
      </c>
      <c r="F87" s="118">
        <f>IF(D87&gt;0,100*E87/D87,0)</f>
        <v>100.40565677857786</v>
      </c>
      <c r="G87" s="104"/>
      <c r="H87" s="234">
        <v>808.306</v>
      </c>
      <c r="I87" s="235">
        <v>1290.392</v>
      </c>
      <c r="J87" s="23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SheetLayoutView="100" zoomScalePageLayoutView="0" workbookViewId="0" topLeftCell="A1">
      <selection activeCell="A49" sqref="A49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0" width="12.421875" style="126" customWidth="1"/>
    <col min="11" max="11" width="9.140625" style="126" bestFit="1" customWidth="1"/>
    <col min="12" max="16384" width="9.8515625" style="126" customWidth="1"/>
  </cols>
  <sheetData>
    <row r="1" spans="1:11" s="65" customFormat="1" ht="12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5" customFormat="1" ht="11.25" customHeight="1">
      <c r="A2" s="67" t="s">
        <v>74</v>
      </c>
      <c r="B2" s="68"/>
      <c r="C2" s="68"/>
      <c r="D2" s="68"/>
      <c r="E2" s="69"/>
      <c r="F2" s="68"/>
      <c r="G2" s="68"/>
      <c r="H2" s="68"/>
      <c r="I2" s="70"/>
      <c r="J2" s="274" t="s">
        <v>69</v>
      </c>
      <c r="K2" s="274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5" t="s">
        <v>2</v>
      </c>
      <c r="D4" s="276"/>
      <c r="E4" s="276"/>
      <c r="F4" s="277"/>
      <c r="G4" s="73"/>
      <c r="H4" s="278" t="s">
        <v>3</v>
      </c>
      <c r="I4" s="279"/>
      <c r="J4" s="279"/>
      <c r="K4" s="280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2019</v>
      </c>
      <c r="D6" s="80">
        <f>E6-1</f>
        <v>2020</v>
      </c>
      <c r="E6" s="80">
        <v>2021</v>
      </c>
      <c r="F6" s="81">
        <f>E6</f>
        <v>2021</v>
      </c>
      <c r="G6" s="82"/>
      <c r="H6" s="79">
        <f>J6-2</f>
        <v>2019</v>
      </c>
      <c r="I6" s="80">
        <f>J6-1</f>
        <v>2020</v>
      </c>
      <c r="J6" s="80">
        <v>2021</v>
      </c>
      <c r="K6" s="81">
        <f>J6</f>
        <v>2021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2020=100</v>
      </c>
      <c r="G7" s="87"/>
      <c r="H7" s="84" t="s">
        <v>6</v>
      </c>
      <c r="I7" s="85" t="s">
        <v>6</v>
      </c>
      <c r="J7" s="85"/>
      <c r="K7" s="86" t="str">
        <f>CONCATENATE(I6,"=100")</f>
        <v>2020=100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81</v>
      </c>
      <c r="D9" s="94">
        <v>72</v>
      </c>
      <c r="E9" s="94">
        <v>30</v>
      </c>
      <c r="F9" s="95"/>
      <c r="G9" s="95"/>
      <c r="H9" s="229">
        <v>0.235</v>
      </c>
      <c r="I9" s="229">
        <v>0.295</v>
      </c>
      <c r="J9" s="229"/>
      <c r="K9" s="96"/>
    </row>
    <row r="10" spans="1:11" s="97" customFormat="1" ht="11.25" customHeight="1">
      <c r="A10" s="99" t="s">
        <v>8</v>
      </c>
      <c r="B10" s="93"/>
      <c r="C10" s="94">
        <v>502</v>
      </c>
      <c r="D10" s="94">
        <v>453</v>
      </c>
      <c r="E10" s="94">
        <v>270</v>
      </c>
      <c r="F10" s="95"/>
      <c r="G10" s="95"/>
      <c r="H10" s="229">
        <v>0.803</v>
      </c>
      <c r="I10" s="229">
        <v>1.676</v>
      </c>
      <c r="J10" s="229"/>
      <c r="K10" s="96"/>
    </row>
    <row r="11" spans="1:11" s="97" customFormat="1" ht="11.25" customHeight="1">
      <c r="A11" s="92" t="s">
        <v>9</v>
      </c>
      <c r="B11" s="93"/>
      <c r="C11" s="94">
        <v>4167</v>
      </c>
      <c r="D11" s="94">
        <v>3500</v>
      </c>
      <c r="E11" s="94">
        <v>1916</v>
      </c>
      <c r="F11" s="95"/>
      <c r="G11" s="95"/>
      <c r="H11" s="229">
        <v>16.668</v>
      </c>
      <c r="I11" s="229">
        <v>11.284</v>
      </c>
      <c r="J11" s="229"/>
      <c r="K11" s="96"/>
    </row>
    <row r="12" spans="1:11" s="97" customFormat="1" ht="11.25" customHeight="1">
      <c r="A12" s="99" t="s">
        <v>10</v>
      </c>
      <c r="B12" s="93"/>
      <c r="C12" s="94">
        <v>4</v>
      </c>
      <c r="D12" s="94">
        <v>50</v>
      </c>
      <c r="E12" s="94">
        <v>46</v>
      </c>
      <c r="F12" s="95"/>
      <c r="G12" s="95"/>
      <c r="H12" s="229">
        <v>0.008</v>
      </c>
      <c r="I12" s="229">
        <v>0.155</v>
      </c>
      <c r="J12" s="229"/>
      <c r="K12" s="96"/>
    </row>
    <row r="13" spans="1:11" s="106" customFormat="1" ht="11.25" customHeight="1">
      <c r="A13" s="100" t="s">
        <v>11</v>
      </c>
      <c r="B13" s="101"/>
      <c r="C13" s="102">
        <v>4754</v>
      </c>
      <c r="D13" s="102">
        <v>4075</v>
      </c>
      <c r="E13" s="102">
        <v>2262</v>
      </c>
      <c r="F13" s="103">
        <v>55.50920245398773</v>
      </c>
      <c r="G13" s="104"/>
      <c r="H13" s="230">
        <v>17.714</v>
      </c>
      <c r="I13" s="231">
        <v>13.41</v>
      </c>
      <c r="J13" s="23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29"/>
      <c r="I14" s="229"/>
      <c r="J14" s="22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30"/>
      <c r="I15" s="231"/>
      <c r="J15" s="23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29"/>
      <c r="I16" s="229"/>
      <c r="J16" s="229"/>
      <c r="K16" s="96"/>
    </row>
    <row r="17" spans="1:11" s="106" customFormat="1" ht="11.25" customHeight="1">
      <c r="A17" s="100" t="s">
        <v>13</v>
      </c>
      <c r="B17" s="101"/>
      <c r="C17" s="102">
        <v>53</v>
      </c>
      <c r="D17" s="102">
        <v>42</v>
      </c>
      <c r="E17" s="102">
        <v>53</v>
      </c>
      <c r="F17" s="103">
        <v>126.19047619047619</v>
      </c>
      <c r="G17" s="104"/>
      <c r="H17" s="230">
        <v>0.068</v>
      </c>
      <c r="I17" s="231">
        <v>0.044</v>
      </c>
      <c r="J17" s="23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29"/>
      <c r="I18" s="229"/>
      <c r="J18" s="229"/>
      <c r="K18" s="96"/>
    </row>
    <row r="19" spans="1:11" s="97" customFormat="1" ht="11.25" customHeight="1">
      <c r="A19" s="92" t="s">
        <v>14</v>
      </c>
      <c r="B19" s="93"/>
      <c r="C19" s="94">
        <v>101</v>
      </c>
      <c r="D19" s="94">
        <v>161</v>
      </c>
      <c r="E19" s="94">
        <v>161</v>
      </c>
      <c r="F19" s="95"/>
      <c r="G19" s="95"/>
      <c r="H19" s="229">
        <v>0.556</v>
      </c>
      <c r="I19" s="229">
        <v>0.69</v>
      </c>
      <c r="J19" s="22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29"/>
      <c r="I20" s="229"/>
      <c r="J20" s="22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29"/>
      <c r="I21" s="229"/>
      <c r="J21" s="229"/>
      <c r="K21" s="96"/>
    </row>
    <row r="22" spans="1:11" s="106" customFormat="1" ht="11.25" customHeight="1">
      <c r="A22" s="100" t="s">
        <v>17</v>
      </c>
      <c r="B22" s="101"/>
      <c r="C22" s="102">
        <v>101</v>
      </c>
      <c r="D22" s="102">
        <v>161</v>
      </c>
      <c r="E22" s="102">
        <v>161</v>
      </c>
      <c r="F22" s="103">
        <v>100</v>
      </c>
      <c r="G22" s="104"/>
      <c r="H22" s="230">
        <v>0.556</v>
      </c>
      <c r="I22" s="231">
        <v>0.69</v>
      </c>
      <c r="J22" s="23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29"/>
      <c r="I23" s="229"/>
      <c r="J23" s="229"/>
      <c r="K23" s="96"/>
    </row>
    <row r="24" spans="1:11" s="106" customFormat="1" ht="11.25" customHeight="1">
      <c r="A24" s="100" t="s">
        <v>18</v>
      </c>
      <c r="B24" s="101"/>
      <c r="C24" s="102">
        <v>99</v>
      </c>
      <c r="D24" s="102">
        <v>36</v>
      </c>
      <c r="E24" s="102">
        <v>40</v>
      </c>
      <c r="F24" s="103">
        <v>111.11111111111111</v>
      </c>
      <c r="G24" s="104"/>
      <c r="H24" s="230">
        <v>0.284</v>
      </c>
      <c r="I24" s="231">
        <v>0.133</v>
      </c>
      <c r="J24" s="23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29"/>
      <c r="I25" s="229"/>
      <c r="J25" s="229"/>
      <c r="K25" s="96"/>
    </row>
    <row r="26" spans="1:11" s="106" customFormat="1" ht="11.25" customHeight="1">
      <c r="A26" s="100" t="s">
        <v>19</v>
      </c>
      <c r="B26" s="101"/>
      <c r="C26" s="102">
        <v>104</v>
      </c>
      <c r="D26" s="102">
        <v>130</v>
      </c>
      <c r="E26" s="102">
        <v>150</v>
      </c>
      <c r="F26" s="103">
        <v>115.38461538461539</v>
      </c>
      <c r="G26" s="104"/>
      <c r="H26" s="230">
        <v>0.387</v>
      </c>
      <c r="I26" s="231">
        <v>0.5</v>
      </c>
      <c r="J26" s="23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29"/>
      <c r="I27" s="229"/>
      <c r="J27" s="229"/>
      <c r="K27" s="96"/>
    </row>
    <row r="28" spans="1:11" s="97" customFormat="1" ht="11.25" customHeight="1">
      <c r="A28" s="99" t="s">
        <v>20</v>
      </c>
      <c r="B28" s="93"/>
      <c r="C28" s="94">
        <v>868</v>
      </c>
      <c r="D28" s="94">
        <v>473</v>
      </c>
      <c r="E28" s="94">
        <v>473</v>
      </c>
      <c r="F28" s="95"/>
      <c r="G28" s="95"/>
      <c r="H28" s="229">
        <v>2.478</v>
      </c>
      <c r="I28" s="229">
        <v>1.486</v>
      </c>
      <c r="J28" s="229"/>
      <c r="K28" s="96"/>
    </row>
    <row r="29" spans="1:11" s="97" customFormat="1" ht="11.25" customHeight="1">
      <c r="A29" s="99" t="s">
        <v>21</v>
      </c>
      <c r="B29" s="93"/>
      <c r="C29" s="94">
        <v>9020</v>
      </c>
      <c r="D29" s="94">
        <v>8395</v>
      </c>
      <c r="E29" s="94">
        <v>8500</v>
      </c>
      <c r="F29" s="95"/>
      <c r="G29" s="95"/>
      <c r="H29" s="229">
        <v>22.471</v>
      </c>
      <c r="I29" s="229">
        <v>19.314</v>
      </c>
      <c r="J29" s="229"/>
      <c r="K29" s="96"/>
    </row>
    <row r="30" spans="1:11" s="97" customFormat="1" ht="11.25" customHeight="1">
      <c r="A30" s="99" t="s">
        <v>22</v>
      </c>
      <c r="B30" s="93"/>
      <c r="C30" s="94">
        <v>3592</v>
      </c>
      <c r="D30" s="94">
        <v>3486</v>
      </c>
      <c r="E30" s="94">
        <v>3489</v>
      </c>
      <c r="F30" s="95"/>
      <c r="G30" s="95"/>
      <c r="H30" s="229">
        <v>5.877</v>
      </c>
      <c r="I30" s="229">
        <v>5.468</v>
      </c>
      <c r="J30" s="229"/>
      <c r="K30" s="96"/>
    </row>
    <row r="31" spans="1:11" s="106" customFormat="1" ht="11.25" customHeight="1">
      <c r="A31" s="107" t="s">
        <v>23</v>
      </c>
      <c r="B31" s="101"/>
      <c r="C31" s="102">
        <v>13480</v>
      </c>
      <c r="D31" s="102">
        <v>12354</v>
      </c>
      <c r="E31" s="102">
        <v>12462</v>
      </c>
      <c r="F31" s="103">
        <v>100.87421078193297</v>
      </c>
      <c r="G31" s="104"/>
      <c r="H31" s="230">
        <v>30.826</v>
      </c>
      <c r="I31" s="231">
        <v>26.268</v>
      </c>
      <c r="J31" s="23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29"/>
      <c r="I32" s="229"/>
      <c r="J32" s="229"/>
      <c r="K32" s="96"/>
    </row>
    <row r="33" spans="1:11" s="97" customFormat="1" ht="11.25" customHeight="1">
      <c r="A33" s="99" t="s">
        <v>24</v>
      </c>
      <c r="B33" s="93"/>
      <c r="C33" s="94">
        <v>22</v>
      </c>
      <c r="D33" s="94">
        <v>30</v>
      </c>
      <c r="E33" s="94">
        <v>40</v>
      </c>
      <c r="F33" s="95"/>
      <c r="G33" s="95"/>
      <c r="H33" s="229">
        <v>0.077</v>
      </c>
      <c r="I33" s="229">
        <v>0.096</v>
      </c>
      <c r="J33" s="229"/>
      <c r="K33" s="96"/>
    </row>
    <row r="34" spans="1:11" s="97" customFormat="1" ht="11.25" customHeight="1">
      <c r="A34" s="99" t="s">
        <v>25</v>
      </c>
      <c r="B34" s="93"/>
      <c r="C34" s="94">
        <v>550</v>
      </c>
      <c r="D34" s="94">
        <v>550</v>
      </c>
      <c r="E34" s="94">
        <v>550</v>
      </c>
      <c r="F34" s="95"/>
      <c r="G34" s="95"/>
      <c r="H34" s="229">
        <v>1.575</v>
      </c>
      <c r="I34" s="229">
        <v>1.5</v>
      </c>
      <c r="J34" s="229"/>
      <c r="K34" s="96"/>
    </row>
    <row r="35" spans="1:11" s="97" customFormat="1" ht="11.25" customHeight="1">
      <c r="A35" s="99" t="s">
        <v>26</v>
      </c>
      <c r="B35" s="93"/>
      <c r="C35" s="94">
        <v>464</v>
      </c>
      <c r="D35" s="94">
        <v>700</v>
      </c>
      <c r="E35" s="94">
        <v>500</v>
      </c>
      <c r="F35" s="95"/>
      <c r="G35" s="95"/>
      <c r="H35" s="229">
        <v>1.122</v>
      </c>
      <c r="I35" s="229">
        <v>2.3</v>
      </c>
      <c r="J35" s="229"/>
      <c r="K35" s="96"/>
    </row>
    <row r="36" spans="1:11" s="97" customFormat="1" ht="11.25" customHeight="1">
      <c r="A36" s="99" t="s">
        <v>27</v>
      </c>
      <c r="B36" s="93"/>
      <c r="C36" s="94">
        <v>6</v>
      </c>
      <c r="D36" s="94">
        <v>3</v>
      </c>
      <c r="E36" s="94">
        <v>5</v>
      </c>
      <c r="F36" s="95"/>
      <c r="G36" s="95"/>
      <c r="H36" s="229">
        <v>0.003</v>
      </c>
      <c r="I36" s="229">
        <v>0.01</v>
      </c>
      <c r="J36" s="229"/>
      <c r="K36" s="96"/>
    </row>
    <row r="37" spans="1:11" s="106" customFormat="1" ht="11.25" customHeight="1">
      <c r="A37" s="100" t="s">
        <v>28</v>
      </c>
      <c r="B37" s="101"/>
      <c r="C37" s="102">
        <v>1042</v>
      </c>
      <c r="D37" s="102">
        <v>1283</v>
      </c>
      <c r="E37" s="102">
        <v>1095</v>
      </c>
      <c r="F37" s="103">
        <v>85.34684333593141</v>
      </c>
      <c r="G37" s="104"/>
      <c r="H37" s="230">
        <v>2.777</v>
      </c>
      <c r="I37" s="231">
        <v>3.9059999999999997</v>
      </c>
      <c r="J37" s="23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29"/>
      <c r="I38" s="229"/>
      <c r="J38" s="229"/>
      <c r="K38" s="96"/>
    </row>
    <row r="39" spans="1:11" s="106" customFormat="1" ht="11.25" customHeight="1">
      <c r="A39" s="100" t="s">
        <v>29</v>
      </c>
      <c r="B39" s="101"/>
      <c r="C39" s="102">
        <v>5</v>
      </c>
      <c r="D39" s="102">
        <v>4</v>
      </c>
      <c r="E39" s="102">
        <v>5</v>
      </c>
      <c r="F39" s="103">
        <v>125</v>
      </c>
      <c r="G39" s="104"/>
      <c r="H39" s="230">
        <v>0.005</v>
      </c>
      <c r="I39" s="231">
        <v>0.004</v>
      </c>
      <c r="J39" s="23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29"/>
      <c r="I40" s="229"/>
      <c r="J40" s="229"/>
      <c r="K40" s="96"/>
    </row>
    <row r="41" spans="1:11" s="97" customFormat="1" ht="11.25" customHeight="1">
      <c r="A41" s="92" t="s">
        <v>30</v>
      </c>
      <c r="B41" s="93"/>
      <c r="C41" s="94">
        <v>12596</v>
      </c>
      <c r="D41" s="94">
        <v>12787</v>
      </c>
      <c r="E41" s="94">
        <v>12780</v>
      </c>
      <c r="F41" s="95"/>
      <c r="G41" s="95"/>
      <c r="H41" s="229">
        <v>11.097</v>
      </c>
      <c r="I41" s="229">
        <v>38.264</v>
      </c>
      <c r="J41" s="229"/>
      <c r="K41" s="96"/>
    </row>
    <row r="42" spans="1:11" s="97" customFormat="1" ht="11.25" customHeight="1">
      <c r="A42" s="99" t="s">
        <v>31</v>
      </c>
      <c r="B42" s="93"/>
      <c r="C42" s="94">
        <v>5767</v>
      </c>
      <c r="D42" s="94">
        <v>4615</v>
      </c>
      <c r="E42" s="94">
        <v>5248</v>
      </c>
      <c r="F42" s="95"/>
      <c r="G42" s="95"/>
      <c r="H42" s="229">
        <v>15.608</v>
      </c>
      <c r="I42" s="229">
        <v>17.067</v>
      </c>
      <c r="J42" s="229"/>
      <c r="K42" s="96"/>
    </row>
    <row r="43" spans="1:11" s="97" customFormat="1" ht="11.25" customHeight="1">
      <c r="A43" s="99" t="s">
        <v>32</v>
      </c>
      <c r="B43" s="93"/>
      <c r="C43" s="94">
        <v>11408</v>
      </c>
      <c r="D43" s="94">
        <v>12898</v>
      </c>
      <c r="E43" s="94">
        <v>9900</v>
      </c>
      <c r="F43" s="95"/>
      <c r="G43" s="95"/>
      <c r="H43" s="229">
        <v>16.3</v>
      </c>
      <c r="I43" s="229">
        <v>33.156</v>
      </c>
      <c r="J43" s="229"/>
      <c r="K43" s="96"/>
    </row>
    <row r="44" spans="1:11" s="97" customFormat="1" ht="11.25" customHeight="1">
      <c r="A44" s="99" t="s">
        <v>33</v>
      </c>
      <c r="B44" s="93"/>
      <c r="C44" s="94">
        <v>15625</v>
      </c>
      <c r="D44" s="94">
        <v>15922</v>
      </c>
      <c r="E44" s="94">
        <v>15900</v>
      </c>
      <c r="F44" s="95"/>
      <c r="G44" s="95"/>
      <c r="H44" s="229">
        <v>40.116</v>
      </c>
      <c r="I44" s="229">
        <v>50.38</v>
      </c>
      <c r="J44" s="229"/>
      <c r="K44" s="96"/>
    </row>
    <row r="45" spans="1:11" s="97" customFormat="1" ht="11.25" customHeight="1">
      <c r="A45" s="99" t="s">
        <v>34</v>
      </c>
      <c r="B45" s="93"/>
      <c r="C45" s="94">
        <v>8661</v>
      </c>
      <c r="D45" s="94">
        <v>9873</v>
      </c>
      <c r="E45" s="94">
        <v>10500</v>
      </c>
      <c r="F45" s="95"/>
      <c r="G45" s="95"/>
      <c r="H45" s="229">
        <v>8.999</v>
      </c>
      <c r="I45" s="229">
        <v>30.15</v>
      </c>
      <c r="J45" s="229"/>
      <c r="K45" s="96"/>
    </row>
    <row r="46" spans="1:11" s="97" customFormat="1" ht="11.25" customHeight="1">
      <c r="A46" s="99" t="s">
        <v>35</v>
      </c>
      <c r="B46" s="93"/>
      <c r="C46" s="94">
        <v>11870</v>
      </c>
      <c r="D46" s="94">
        <v>10802</v>
      </c>
      <c r="E46" s="94">
        <v>10800</v>
      </c>
      <c r="F46" s="95"/>
      <c r="G46" s="95"/>
      <c r="H46" s="229">
        <v>20.658</v>
      </c>
      <c r="I46" s="229">
        <v>36.924</v>
      </c>
      <c r="J46" s="229"/>
      <c r="K46" s="96"/>
    </row>
    <row r="47" spans="1:11" s="97" customFormat="1" ht="11.25" customHeight="1">
      <c r="A47" s="99" t="s">
        <v>36</v>
      </c>
      <c r="B47" s="93"/>
      <c r="C47" s="94">
        <v>18749</v>
      </c>
      <c r="D47" s="94">
        <v>14501</v>
      </c>
      <c r="E47" s="94">
        <v>14200</v>
      </c>
      <c r="F47" s="95"/>
      <c r="G47" s="95"/>
      <c r="H47" s="229">
        <v>46.431</v>
      </c>
      <c r="I47" s="229">
        <v>41.051</v>
      </c>
      <c r="J47" s="229"/>
      <c r="K47" s="96"/>
    </row>
    <row r="48" spans="1:11" s="97" customFormat="1" ht="11.25" customHeight="1">
      <c r="A48" s="99" t="s">
        <v>37</v>
      </c>
      <c r="B48" s="93"/>
      <c r="C48" s="94">
        <v>7886</v>
      </c>
      <c r="D48" s="94">
        <v>9130</v>
      </c>
      <c r="E48" s="94">
        <v>9100</v>
      </c>
      <c r="F48" s="95"/>
      <c r="G48" s="95"/>
      <c r="H48" s="229">
        <v>8.722</v>
      </c>
      <c r="I48" s="229">
        <v>33.048</v>
      </c>
      <c r="J48" s="229"/>
      <c r="K48" s="96"/>
    </row>
    <row r="49" spans="1:11" s="97" customFormat="1" ht="11.25" customHeight="1">
      <c r="A49" s="99" t="s">
        <v>38</v>
      </c>
      <c r="B49" s="93"/>
      <c r="C49" s="94">
        <v>4612</v>
      </c>
      <c r="D49" s="94">
        <v>7454</v>
      </c>
      <c r="E49" s="94">
        <v>6600</v>
      </c>
      <c r="F49" s="95"/>
      <c r="G49" s="95"/>
      <c r="H49" s="229">
        <v>8.418</v>
      </c>
      <c r="I49" s="229">
        <v>25.681</v>
      </c>
      <c r="J49" s="229"/>
      <c r="K49" s="96"/>
    </row>
    <row r="50" spans="1:11" s="106" customFormat="1" ht="11.25" customHeight="1">
      <c r="A50" s="107" t="s">
        <v>39</v>
      </c>
      <c r="B50" s="101"/>
      <c r="C50" s="102">
        <v>97174</v>
      </c>
      <c r="D50" s="102">
        <v>97982</v>
      </c>
      <c r="E50" s="102">
        <v>95028</v>
      </c>
      <c r="F50" s="103">
        <v>96.98516053969097</v>
      </c>
      <c r="G50" s="104"/>
      <c r="H50" s="230">
        <v>176.34900000000002</v>
      </c>
      <c r="I50" s="231">
        <v>305.721</v>
      </c>
      <c r="J50" s="23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29"/>
      <c r="I51" s="229"/>
      <c r="J51" s="229"/>
      <c r="K51" s="96"/>
    </row>
    <row r="52" spans="1:11" s="106" customFormat="1" ht="11.25" customHeight="1">
      <c r="A52" s="100" t="s">
        <v>40</v>
      </c>
      <c r="B52" s="101"/>
      <c r="C52" s="102">
        <v>1530</v>
      </c>
      <c r="D52" s="102">
        <v>1530</v>
      </c>
      <c r="E52" s="102">
        <v>1530</v>
      </c>
      <c r="F52" s="103">
        <v>100</v>
      </c>
      <c r="G52" s="104"/>
      <c r="H52" s="230">
        <v>1.896</v>
      </c>
      <c r="I52" s="231">
        <v>1.896</v>
      </c>
      <c r="J52" s="23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29"/>
      <c r="I53" s="229"/>
      <c r="J53" s="229"/>
      <c r="K53" s="96"/>
    </row>
    <row r="54" spans="1:11" s="97" customFormat="1" ht="11.25" customHeight="1">
      <c r="A54" s="99" t="s">
        <v>41</v>
      </c>
      <c r="B54" s="93"/>
      <c r="C54" s="94">
        <v>2874</v>
      </c>
      <c r="D54" s="94">
        <v>1971</v>
      </c>
      <c r="E54" s="94">
        <v>2075</v>
      </c>
      <c r="F54" s="95"/>
      <c r="G54" s="95"/>
      <c r="H54" s="229">
        <v>4.502</v>
      </c>
      <c r="I54" s="229">
        <v>3.395</v>
      </c>
      <c r="J54" s="229"/>
      <c r="K54" s="96"/>
    </row>
    <row r="55" spans="1:11" s="97" customFormat="1" ht="11.25" customHeight="1">
      <c r="A55" s="99" t="s">
        <v>42</v>
      </c>
      <c r="B55" s="93"/>
      <c r="C55" s="94">
        <v>1808</v>
      </c>
      <c r="D55" s="94">
        <v>1800</v>
      </c>
      <c r="E55" s="94">
        <v>1800</v>
      </c>
      <c r="F55" s="95"/>
      <c r="G55" s="95"/>
      <c r="H55" s="229">
        <v>2.169</v>
      </c>
      <c r="I55" s="229">
        <v>3.024</v>
      </c>
      <c r="J55" s="229"/>
      <c r="K55" s="96"/>
    </row>
    <row r="56" spans="1:11" s="97" customFormat="1" ht="11.25" customHeight="1">
      <c r="A56" s="99" t="s">
        <v>43</v>
      </c>
      <c r="B56" s="93"/>
      <c r="C56" s="94">
        <v>671</v>
      </c>
      <c r="D56" s="94">
        <v>752</v>
      </c>
      <c r="E56" s="94">
        <v>905</v>
      </c>
      <c r="F56" s="95"/>
      <c r="G56" s="95"/>
      <c r="H56" s="229">
        <v>1.258</v>
      </c>
      <c r="I56" s="229">
        <v>2.015</v>
      </c>
      <c r="J56" s="229"/>
      <c r="K56" s="96"/>
    </row>
    <row r="57" spans="1:11" s="97" customFormat="1" ht="11.25" customHeight="1">
      <c r="A57" s="99" t="s">
        <v>44</v>
      </c>
      <c r="B57" s="93"/>
      <c r="C57" s="94">
        <v>3818</v>
      </c>
      <c r="D57" s="94">
        <v>3494</v>
      </c>
      <c r="E57" s="94">
        <v>3494</v>
      </c>
      <c r="F57" s="95"/>
      <c r="G57" s="95"/>
      <c r="H57" s="229">
        <v>3.828</v>
      </c>
      <c r="I57" s="229">
        <v>10.488</v>
      </c>
      <c r="J57" s="229"/>
      <c r="K57" s="96"/>
    </row>
    <row r="58" spans="1:11" s="97" customFormat="1" ht="11.25" customHeight="1">
      <c r="A58" s="99" t="s">
        <v>45</v>
      </c>
      <c r="B58" s="93"/>
      <c r="C58" s="94">
        <v>8683</v>
      </c>
      <c r="D58" s="94">
        <v>9357</v>
      </c>
      <c r="E58" s="94">
        <v>9537</v>
      </c>
      <c r="F58" s="95"/>
      <c r="G58" s="95"/>
      <c r="H58" s="229">
        <v>6.822</v>
      </c>
      <c r="I58" s="229">
        <v>13.92</v>
      </c>
      <c r="J58" s="229"/>
      <c r="K58" s="96"/>
    </row>
    <row r="59" spans="1:11" s="106" customFormat="1" ht="11.25" customHeight="1">
      <c r="A59" s="100" t="s">
        <v>46</v>
      </c>
      <c r="B59" s="101"/>
      <c r="C59" s="102">
        <v>17854</v>
      </c>
      <c r="D59" s="102">
        <v>17374</v>
      </c>
      <c r="E59" s="102">
        <v>17811</v>
      </c>
      <c r="F59" s="103">
        <v>102.51525267641303</v>
      </c>
      <c r="G59" s="104"/>
      <c r="H59" s="230">
        <v>18.579</v>
      </c>
      <c r="I59" s="231">
        <v>32.842</v>
      </c>
      <c r="J59" s="23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29"/>
      <c r="I60" s="229"/>
      <c r="J60" s="229"/>
      <c r="K60" s="96"/>
    </row>
    <row r="61" spans="1:11" s="97" customFormat="1" ht="11.25" customHeight="1">
      <c r="A61" s="99" t="s">
        <v>47</v>
      </c>
      <c r="B61" s="93"/>
      <c r="C61" s="94">
        <v>72</v>
      </c>
      <c r="D61" s="94">
        <v>75</v>
      </c>
      <c r="E61" s="94">
        <v>67.5</v>
      </c>
      <c r="F61" s="95"/>
      <c r="G61" s="95"/>
      <c r="H61" s="229">
        <v>0.036</v>
      </c>
      <c r="I61" s="229">
        <v>0.075</v>
      </c>
      <c r="J61" s="229"/>
      <c r="K61" s="96"/>
    </row>
    <row r="62" spans="1:11" s="97" customFormat="1" ht="11.25" customHeight="1">
      <c r="A62" s="99" t="s">
        <v>48</v>
      </c>
      <c r="B62" s="93"/>
      <c r="C62" s="94">
        <v>363</v>
      </c>
      <c r="D62" s="94">
        <v>363</v>
      </c>
      <c r="E62" s="94">
        <v>467</v>
      </c>
      <c r="F62" s="95"/>
      <c r="G62" s="95"/>
      <c r="H62" s="229">
        <v>0.342</v>
      </c>
      <c r="I62" s="229">
        <v>0.501</v>
      </c>
      <c r="J62" s="229"/>
      <c r="K62" s="96"/>
    </row>
    <row r="63" spans="1:11" s="97" customFormat="1" ht="11.25" customHeight="1">
      <c r="A63" s="99" t="s">
        <v>49</v>
      </c>
      <c r="B63" s="93"/>
      <c r="C63" s="94">
        <v>81</v>
      </c>
      <c r="D63" s="94">
        <v>80</v>
      </c>
      <c r="E63" s="94">
        <v>151</v>
      </c>
      <c r="F63" s="95"/>
      <c r="G63" s="95"/>
      <c r="H63" s="229">
        <v>0.113</v>
      </c>
      <c r="I63" s="229">
        <v>0.248</v>
      </c>
      <c r="J63" s="229"/>
      <c r="K63" s="96"/>
    </row>
    <row r="64" spans="1:11" s="106" customFormat="1" ht="11.25" customHeight="1">
      <c r="A64" s="100" t="s">
        <v>50</v>
      </c>
      <c r="B64" s="101"/>
      <c r="C64" s="102">
        <v>516</v>
      </c>
      <c r="D64" s="102">
        <v>518</v>
      </c>
      <c r="E64" s="102">
        <v>685.5</v>
      </c>
      <c r="F64" s="103">
        <v>132.33590733590734</v>
      </c>
      <c r="G64" s="104"/>
      <c r="H64" s="230">
        <v>0.491</v>
      </c>
      <c r="I64" s="231">
        <v>0.824</v>
      </c>
      <c r="J64" s="23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29"/>
      <c r="I65" s="229"/>
      <c r="J65" s="229"/>
      <c r="K65" s="96"/>
    </row>
    <row r="66" spans="1:11" s="106" customFormat="1" ht="11.25" customHeight="1">
      <c r="A66" s="100" t="s">
        <v>51</v>
      </c>
      <c r="B66" s="101"/>
      <c r="C66" s="102">
        <v>130</v>
      </c>
      <c r="D66" s="102">
        <v>284</v>
      </c>
      <c r="E66" s="102">
        <v>270</v>
      </c>
      <c r="F66" s="103">
        <v>95.07042253521126</v>
      </c>
      <c r="G66" s="104"/>
      <c r="H66" s="230">
        <v>0.069</v>
      </c>
      <c r="I66" s="231">
        <v>0.235</v>
      </c>
      <c r="J66" s="23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29"/>
      <c r="I67" s="229"/>
      <c r="J67" s="229"/>
      <c r="K67" s="96"/>
    </row>
    <row r="68" spans="1:11" s="97" customFormat="1" ht="11.25" customHeight="1">
      <c r="A68" s="99" t="s">
        <v>52</v>
      </c>
      <c r="B68" s="93"/>
      <c r="C68" s="94">
        <v>49</v>
      </c>
      <c r="D68" s="94">
        <v>45</v>
      </c>
      <c r="E68" s="94">
        <v>45</v>
      </c>
      <c r="F68" s="95"/>
      <c r="G68" s="95"/>
      <c r="H68" s="229">
        <v>0.038</v>
      </c>
      <c r="I68" s="229">
        <v>0.055</v>
      </c>
      <c r="J68" s="229"/>
      <c r="K68" s="96"/>
    </row>
    <row r="69" spans="1:11" s="97" customFormat="1" ht="11.25" customHeight="1">
      <c r="A69" s="99" t="s">
        <v>53</v>
      </c>
      <c r="B69" s="93"/>
      <c r="C69" s="94">
        <v>40</v>
      </c>
      <c r="D69" s="94">
        <v>45</v>
      </c>
      <c r="E69" s="94">
        <v>45</v>
      </c>
      <c r="F69" s="95"/>
      <c r="G69" s="95"/>
      <c r="H69" s="229">
        <v>0.031</v>
      </c>
      <c r="I69" s="229">
        <v>0.05</v>
      </c>
      <c r="J69" s="229"/>
      <c r="K69" s="96"/>
    </row>
    <row r="70" spans="1:11" s="106" customFormat="1" ht="11.25" customHeight="1">
      <c r="A70" s="100" t="s">
        <v>54</v>
      </c>
      <c r="B70" s="101"/>
      <c r="C70" s="102">
        <v>89</v>
      </c>
      <c r="D70" s="102">
        <v>90</v>
      </c>
      <c r="E70" s="102">
        <v>90</v>
      </c>
      <c r="F70" s="103">
        <v>100</v>
      </c>
      <c r="G70" s="104"/>
      <c r="H70" s="230">
        <v>0.069</v>
      </c>
      <c r="I70" s="231">
        <v>0.10500000000000001</v>
      </c>
      <c r="J70" s="23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29"/>
      <c r="I71" s="229"/>
      <c r="J71" s="229"/>
      <c r="K71" s="96"/>
    </row>
    <row r="72" spans="1:11" s="97" customFormat="1" ht="11.25" customHeight="1">
      <c r="A72" s="99" t="s">
        <v>55</v>
      </c>
      <c r="B72" s="93"/>
      <c r="C72" s="94">
        <v>193</v>
      </c>
      <c r="D72" s="94">
        <v>256</v>
      </c>
      <c r="E72" s="94">
        <v>246</v>
      </c>
      <c r="F72" s="95"/>
      <c r="G72" s="95"/>
      <c r="H72" s="229">
        <v>0.314</v>
      </c>
      <c r="I72" s="229">
        <v>0.534</v>
      </c>
      <c r="J72" s="229"/>
      <c r="K72" s="96"/>
    </row>
    <row r="73" spans="1:11" s="97" customFormat="1" ht="11.25" customHeight="1">
      <c r="A73" s="99" t="s">
        <v>56</v>
      </c>
      <c r="B73" s="93"/>
      <c r="C73" s="94">
        <v>5</v>
      </c>
      <c r="D73" s="94">
        <v>5</v>
      </c>
      <c r="E73" s="94">
        <v>5</v>
      </c>
      <c r="F73" s="95"/>
      <c r="G73" s="95"/>
      <c r="H73" s="229">
        <v>0.01</v>
      </c>
      <c r="I73" s="229">
        <v>0.01</v>
      </c>
      <c r="J73" s="229"/>
      <c r="K73" s="96"/>
    </row>
    <row r="74" spans="1:11" s="97" customFormat="1" ht="11.25" customHeight="1">
      <c r="A74" s="99" t="s">
        <v>57</v>
      </c>
      <c r="B74" s="93"/>
      <c r="C74" s="94">
        <v>331</v>
      </c>
      <c r="D74" s="94">
        <v>312</v>
      </c>
      <c r="E74" s="94">
        <v>350</v>
      </c>
      <c r="F74" s="95"/>
      <c r="G74" s="95"/>
      <c r="H74" s="229">
        <v>0.397</v>
      </c>
      <c r="I74" s="229">
        <v>0.7</v>
      </c>
      <c r="J74" s="229"/>
      <c r="K74" s="96"/>
    </row>
    <row r="75" spans="1:11" s="97" customFormat="1" ht="11.25" customHeight="1">
      <c r="A75" s="99" t="s">
        <v>58</v>
      </c>
      <c r="B75" s="93"/>
      <c r="C75" s="94">
        <v>443</v>
      </c>
      <c r="D75" s="94">
        <v>475</v>
      </c>
      <c r="E75" s="94">
        <v>475</v>
      </c>
      <c r="F75" s="95"/>
      <c r="G75" s="95"/>
      <c r="H75" s="229">
        <v>0.387</v>
      </c>
      <c r="I75" s="229">
        <v>0.578</v>
      </c>
      <c r="J75" s="229"/>
      <c r="K75" s="96"/>
    </row>
    <row r="76" spans="1:11" s="97" customFormat="1" ht="11.25" customHeight="1">
      <c r="A76" s="99" t="s">
        <v>59</v>
      </c>
      <c r="B76" s="93"/>
      <c r="C76" s="94">
        <v>7</v>
      </c>
      <c r="D76" s="94">
        <v>9</v>
      </c>
      <c r="E76" s="94">
        <v>9</v>
      </c>
      <c r="F76" s="95"/>
      <c r="G76" s="95"/>
      <c r="H76" s="229">
        <v>0.009</v>
      </c>
      <c r="I76" s="229">
        <v>0.014</v>
      </c>
      <c r="J76" s="229"/>
      <c r="K76" s="96"/>
    </row>
    <row r="77" spans="1:11" s="97" customFormat="1" ht="11.25" customHeight="1">
      <c r="A77" s="99" t="s">
        <v>60</v>
      </c>
      <c r="B77" s="93"/>
      <c r="C77" s="94">
        <v>54</v>
      </c>
      <c r="D77" s="94"/>
      <c r="E77" s="94"/>
      <c r="F77" s="95"/>
      <c r="G77" s="95"/>
      <c r="H77" s="229">
        <v>0.054</v>
      </c>
      <c r="I77" s="229"/>
      <c r="J77" s="229"/>
      <c r="K77" s="96"/>
    </row>
    <row r="78" spans="1:11" s="97" customFormat="1" ht="11.25" customHeight="1">
      <c r="A78" s="99" t="s">
        <v>61</v>
      </c>
      <c r="B78" s="93"/>
      <c r="C78" s="94"/>
      <c r="D78" s="94">
        <v>12</v>
      </c>
      <c r="E78" s="94">
        <v>12</v>
      </c>
      <c r="F78" s="95"/>
      <c r="G78" s="95"/>
      <c r="H78" s="229"/>
      <c r="I78" s="229">
        <v>0.025</v>
      </c>
      <c r="J78" s="229"/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29"/>
      <c r="I79" s="229"/>
      <c r="J79" s="229"/>
      <c r="K79" s="96"/>
    </row>
    <row r="80" spans="1:11" s="106" customFormat="1" ht="11.25" customHeight="1">
      <c r="A80" s="107" t="s">
        <v>63</v>
      </c>
      <c r="B80" s="101"/>
      <c r="C80" s="102">
        <v>1033</v>
      </c>
      <c r="D80" s="102">
        <v>1069</v>
      </c>
      <c r="E80" s="102">
        <v>1097</v>
      </c>
      <c r="F80" s="103">
        <v>102.61927034611787</v>
      </c>
      <c r="G80" s="104"/>
      <c r="H80" s="230">
        <v>1.171</v>
      </c>
      <c r="I80" s="231">
        <v>1.861</v>
      </c>
      <c r="J80" s="23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29"/>
      <c r="I81" s="229"/>
      <c r="J81" s="229"/>
      <c r="K81" s="96"/>
    </row>
    <row r="82" spans="1:11" s="97" customFormat="1" ht="11.25" customHeight="1">
      <c r="A82" s="99" t="s">
        <v>64</v>
      </c>
      <c r="B82" s="93"/>
      <c r="C82" s="94">
        <v>75</v>
      </c>
      <c r="D82" s="94">
        <v>75</v>
      </c>
      <c r="E82" s="94">
        <v>75</v>
      </c>
      <c r="F82" s="95"/>
      <c r="G82" s="95"/>
      <c r="H82" s="229">
        <v>0.047</v>
      </c>
      <c r="I82" s="229">
        <v>0.048</v>
      </c>
      <c r="J82" s="229"/>
      <c r="K82" s="96"/>
    </row>
    <row r="83" spans="1:11" s="97" customFormat="1" ht="11.25" customHeight="1">
      <c r="A83" s="99" t="s">
        <v>65</v>
      </c>
      <c r="B83" s="93"/>
      <c r="C83" s="94">
        <v>54</v>
      </c>
      <c r="D83" s="94">
        <v>54</v>
      </c>
      <c r="E83" s="94">
        <v>54</v>
      </c>
      <c r="F83" s="95"/>
      <c r="G83" s="95"/>
      <c r="H83" s="229">
        <v>0.036</v>
      </c>
      <c r="I83" s="229">
        <v>0.036</v>
      </c>
      <c r="J83" s="229"/>
      <c r="K83" s="96"/>
    </row>
    <row r="84" spans="1:11" s="106" customFormat="1" ht="11.25" customHeight="1">
      <c r="A84" s="100" t="s">
        <v>66</v>
      </c>
      <c r="B84" s="101"/>
      <c r="C84" s="102">
        <v>129</v>
      </c>
      <c r="D84" s="102">
        <v>129</v>
      </c>
      <c r="E84" s="102">
        <v>129</v>
      </c>
      <c r="F84" s="103">
        <v>100</v>
      </c>
      <c r="G84" s="104"/>
      <c r="H84" s="230">
        <v>0.08299999999999999</v>
      </c>
      <c r="I84" s="231">
        <v>0.08399999999999999</v>
      </c>
      <c r="J84" s="231"/>
      <c r="K84" s="105"/>
    </row>
    <row r="85" spans="1:11" s="97" customFormat="1" ht="10.5" customHeight="1" thickBot="1">
      <c r="A85" s="99"/>
      <c r="B85" s="93"/>
      <c r="C85" s="94"/>
      <c r="D85" s="94"/>
      <c r="E85" s="94"/>
      <c r="F85" s="95"/>
      <c r="G85" s="95"/>
      <c r="H85" s="229"/>
      <c r="I85" s="229"/>
      <c r="J85" s="22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32"/>
      <c r="I86" s="233"/>
      <c r="J86" s="233"/>
      <c r="K86" s="114"/>
    </row>
    <row r="87" spans="1:11" s="106" customFormat="1" ht="11.25" customHeight="1">
      <c r="A87" s="115" t="s">
        <v>67</v>
      </c>
      <c r="B87" s="116"/>
      <c r="C87" s="117">
        <v>138093</v>
      </c>
      <c r="D87" s="117">
        <v>137061</v>
      </c>
      <c r="E87" s="117">
        <v>132868.5</v>
      </c>
      <c r="F87" s="118">
        <f>IF(D87&gt;0,100*E87/D87,0)</f>
        <v>96.94114299472497</v>
      </c>
      <c r="G87" s="104"/>
      <c r="H87" s="234">
        <v>251.32399999999998</v>
      </c>
      <c r="I87" s="235">
        <v>388.523</v>
      </c>
      <c r="J87" s="235">
        <v>0</v>
      </c>
      <c r="K87" s="118">
        <f>IF(I87&gt;0,100*J87/I87,0)</f>
        <v>0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2020-12-14T04:55:47Z</cp:lastPrinted>
  <dcterms:created xsi:type="dcterms:W3CDTF">2020-12-10T12:27:06Z</dcterms:created>
  <dcterms:modified xsi:type="dcterms:W3CDTF">2020-12-21T12:25:44Z</dcterms:modified>
  <cp:category/>
  <cp:version/>
  <cp:contentType/>
  <cp:contentStatus/>
</cp:coreProperties>
</file>