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954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cuaderno_patata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cuaderno_tomate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</sheets>
  <externalReferences>
    <externalReference r:id="rId50"/>
    <externalReference r:id="rId51"/>
    <externalReference r:id="rId52"/>
    <externalReference r:id="rId53"/>
  </externalReferences>
  <definedNames>
    <definedName name="_xlfn.AGGREGATE" hidden="1">#NAME?</definedName>
    <definedName name="_xlnm.Print_Area" localSheetId="1">'índice'!$A$1:$I$77</definedName>
    <definedName name="_xlnm.Print_Area" localSheetId="0">'portada'!$A$1:$K$70</definedName>
    <definedName name="_xlnm.Print_Area" localSheetId="2">'resumen nacional'!$A$1:$AB$105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 localSheetId="23">'[4]cuaderno_patata'!#REF!</definedName>
    <definedName name="menú_cua_patata">'cuaderno_patata'!#REF!</definedName>
    <definedName name="menú_cua_tomate">'cuaderno_tomate'!#REF!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'[3]tri0ndo'!#REF!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hoja_patata">'[4]cabeceras_patata'!#REF!</definedName>
    <definedName name="Menú_índice" localSheetId="0">'[3]índice'!#REF!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'[3]resumen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<sst xmlns="http://schemas.openxmlformats.org/spreadsheetml/2006/main" count="3571" uniqueCount="337">
  <si>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</si>
  <si>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</si>
  <si>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</si>
  <si>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</si>
  <si>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</si>
  <si>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</si>
  <si>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</si>
  <si>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</si>
  <si>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</si>
  <si>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</si>
  <si>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</si>
  <si>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</si>
  <si>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</si>
  <si>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</si>
  <si>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</si>
  <si>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</si>
  <si>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</si>
  <si>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</si>
  <si>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</si>
  <si>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</si>
  <si>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</si>
  <si>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</si>
  <si>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</si>
  <si>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</si>
  <si>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</si>
  <si>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</si>
  <si>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</si>
  <si>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</si>
  <si>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</si>
  <si>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</si>
  <si>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</si>
  <si>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</si>
  <si>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</si>
  <si>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</si>
  <si>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</si>
  <si>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</si>
  <si>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</si>
  <si>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</si>
  <si>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</si>
  <si>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</si>
  <si>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</si>
  <si>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</si>
  <si>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</si>
  <si>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</si>
  <si>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</si>
  <si>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</si>
  <si>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</si>
  <si>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</si>
  <si>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</si>
  <si>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</si>
  <si>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</si>
  <si>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</si>
  <si>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</si>
  <si>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</si>
  <si>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</si>
  <si>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</si>
  <si>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</si>
  <si>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</si>
  <si>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</si>
  <si>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</si>
  <si>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</si>
  <si>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</si>
  <si>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</si>
  <si>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</si>
  <si>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</si>
  <si>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</si>
  <si>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</si>
  <si>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</si>
  <si>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OTRAS PROVINC.</t>
  </si>
  <si>
    <t xml:space="preserve">   ESPAÑA</t>
  </si>
  <si>
    <t>TRIGO BLANDO</t>
  </si>
  <si>
    <t>2021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</si>
  <si>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</si>
  <si>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</si>
  <si>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</si>
  <si>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</si>
  <si>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</si>
  <si>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</si>
  <si>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</si>
  <si>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</si>
  <si>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</si>
  <si>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</si>
  <si>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</si>
  <si>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</si>
  <si>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</si>
  <si>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</si>
  <si>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</si>
  <si>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</si>
  <si>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</si>
  <si>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</si>
  <si>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</si>
  <si>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</si>
  <si>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</si>
  <si>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</si>
  <si>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</si>
  <si>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</si>
  <si>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</si>
  <si>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</si>
  <si>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</si>
  <si>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</si>
  <si>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</si>
  <si>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</si>
  <si>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</si>
  <si>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</si>
  <si>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</si>
  <si>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</si>
  <si>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</si>
  <si>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</si>
  <si>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</si>
  <si>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</si>
  <si>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</si>
  <si>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</si>
  <si>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</si>
  <si>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</si>
  <si>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</si>
  <si>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</si>
  <si>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</si>
  <si>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</si>
  <si>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</si>
  <si>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</si>
  <si>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DICIEMBRE 2021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</si>
  <si>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</si>
  <si>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</si>
  <si>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</si>
  <si>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</si>
  <si>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</si>
  <si>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</si>
  <si>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</si>
  <si>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</si>
  <si>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</si>
  <si>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</si>
  <si>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</si>
  <si>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</si>
  <si>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</si>
  <si>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</si>
  <si>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</si>
  <si>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</si>
  <si>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</si>
  <si>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</si>
  <si>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apio</t>
  </si>
  <si>
    <t>pepino</t>
  </si>
  <si>
    <t>berenjena</t>
  </si>
  <si>
    <t>calabacín</t>
  </si>
  <si>
    <t>nabo</t>
  </si>
  <si>
    <t>puerro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</si>
  <si>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</si>
  <si>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</si>
  <si>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</si>
  <si>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</si>
  <si>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</si>
  <si>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</si>
  <si>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</si>
  <si>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</si>
  <si>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</si>
  <si>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</si>
  <si>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</si>
  <si>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</si>
  <si>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</si>
  <si>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</si>
  <si>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</si>
  <si>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</si>
  <si>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</si>
  <si>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</si>
  <si>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</si>
  <si>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</si>
  <si>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</si>
  <si>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</si>
  <si>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</si>
  <si>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</si>
  <si>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</si>
  <si>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</si>
  <si>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</si>
  <si>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</si>
  <si>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</si>
  <si>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</si>
  <si>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</si>
  <si>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</si>
  <si>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</si>
  <si>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</si>
  <si>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</si>
  <si>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</si>
  <si>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</si>
  <si>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</si>
  <si>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</si>
  <si>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</si>
  <si>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</si>
  <si>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</si>
  <si>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</si>
  <si>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</si>
  <si>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</si>
  <si>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</si>
  <si>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</si>
  <si>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</si>
  <si>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</si>
  <si>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</si>
  <si>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</si>
  <si>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</si>
  <si>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</si>
  <si>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</si>
  <si>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</si>
  <si>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</si>
  <si>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</si>
  <si>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</si>
  <si>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</si>
  <si>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</si>
  <si>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</si>
  <si>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</si>
  <si>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</si>
  <si>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</si>
  <si>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</si>
  <si>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</si>
  <si>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</si>
  <si>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</si>
  <si>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</si>
  <si>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</si>
  <si>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</si>
  <si>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</si>
  <si>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</si>
  <si>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</si>
  <si>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</si>
  <si>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</si>
  <si>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</si>
  <si>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</si>
  <si>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</si>
  <si>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</si>
  <si>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</si>
  <si>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</si>
  <si>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</si>
  <si>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</si>
  <si>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</si>
  <si>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</si>
  <si>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</si>
  <si>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</si>
  <si>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</si>
  <si>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</si>
  <si>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</si>
  <si>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</si>
  <si>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</si>
  <si>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</si>
  <si>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</si>
  <si>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</si>
  <si>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</si>
  <si>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</si>
  <si>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</si>
  <si>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</si>
  <si>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</si>
  <si>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</si>
  <si>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</si>
  <si>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</si>
  <si>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</si>
  <si>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</si>
  <si>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</si>
  <si>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</si>
  <si>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</si>
  <si>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</si>
  <si>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</si>
  <si>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</si>
  <si>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</si>
  <si>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</si>
  <si>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</si>
  <si>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</si>
  <si>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</si>
  <si>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</si>
  <si>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DICIEMBRE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</si>
  <si>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</si>
  <si>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</si>
  <si>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</si>
  <si>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</si>
  <si>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15/02/2022</t>
  </si>
  <si>
    <t>cereales otoño invierno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</si>
  <si>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</si>
  <si>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</si>
  <si>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</si>
  <si>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</si>
  <si>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</si>
  <si>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</si>
  <si>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</si>
  <si>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</si>
  <si>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</si>
  <si>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</si>
  <si>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</si>
  <si>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</si>
  <si>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</si>
  <si>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</si>
  <si>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</si>
  <si>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</si>
  <si>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</si>
  <si>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</si>
  <si>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</si>
  <si>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</si>
  <si>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</si>
  <si>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</si>
  <si>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</si>
  <si>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</si>
  <si>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</si>
  <si>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</si>
  <si>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</si>
  <si>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/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</si>
  <si>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</si>
  <si>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</si>
  <si>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</si>
  <si>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</si>
  <si>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</si>
  <si>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</si>
  <si>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</si>
  <si>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</si>
  <si>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</si>
  <si>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</si>
  <si>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</si>
  <si>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</si>
  <si>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</si>
  <si>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</si>
  <si>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</si>
  <si>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</si>
  <si>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</si>
  <si>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MES (1)</t>
  </si>
  <si>
    <t xml:space="preserve">PATATA TOTAL POR TIPOS </t>
  </si>
  <si>
    <t>AÑO 2021</t>
  </si>
  <si>
    <t>PATATA</t>
  </si>
  <si>
    <t>EXTRA.</t>
  </si>
  <si>
    <t>TEMPRANA</t>
  </si>
  <si>
    <t>MED. EST.</t>
  </si>
  <si>
    <t>TARDÍA</t>
  </si>
  <si>
    <t>TOTAL</t>
  </si>
  <si>
    <t>TOMATE TOTAL POR ÉPOCAS DE RECOLECCIÓN</t>
  </si>
  <si>
    <t>TOMATE</t>
  </si>
  <si>
    <t>(REC. 1-I/31-V)</t>
  </si>
  <si>
    <t>(REC. 1-VI/30-IX)</t>
  </si>
  <si>
    <t>(REC. 1-X/31XII)</t>
  </si>
  <si>
    <t>DEFINIT.</t>
  </si>
  <si>
    <t>Cereales de otoño invierno</t>
  </si>
  <si>
    <t>DEFINITIVO</t>
  </si>
  <si>
    <t>ESPAÑA 2021</t>
  </si>
  <si>
    <t>ESPAÑA 2020</t>
  </si>
  <si>
    <t>ESPAÑA 2021/2020=100</t>
  </si>
  <si>
    <t>patata total por tipos</t>
  </si>
  <si>
    <t>tomate total por épocas de recolección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</si>
</sst>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_);\(#,##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0" fontId="4" fillId="0" borderId="0" xfId="55" applyFont="1" applyAlignment="1">
      <alignment vertical="justify"/>
      <protection/>
    </xf>
    <xf numFmtId="0" fontId="5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justify"/>
      <protection/>
    </xf>
    <xf numFmtId="0" fontId="5" fillId="33" borderId="0" xfId="55" applyFont="1" applyFill="1" applyBorder="1" applyAlignment="1" quotePrefix="1">
      <alignment horizontal="left" vertical="justify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0" xfId="55" applyFont="1" applyFill="1" applyBorder="1" applyAlignment="1">
      <alignment vertical="justify"/>
      <protection/>
    </xf>
    <xf numFmtId="0" fontId="6" fillId="34" borderId="10" xfId="55" applyFont="1" applyFill="1" applyBorder="1" applyAlignment="1" quotePrefix="1">
      <alignment horizontal="center" vertical="justify"/>
      <protection/>
    </xf>
    <xf numFmtId="0" fontId="6" fillId="33" borderId="0" xfId="55" applyFont="1" applyFill="1" applyBorder="1" applyAlignment="1">
      <alignment vertical="justify"/>
      <protection/>
    </xf>
    <xf numFmtId="0" fontId="6" fillId="33" borderId="0" xfId="55" applyFont="1" applyFill="1" applyAlignment="1">
      <alignment vertical="justify"/>
      <protection/>
    </xf>
    <xf numFmtId="0" fontId="5" fillId="0" borderId="0" xfId="55" applyFont="1" applyAlignment="1">
      <alignment vertical="justify"/>
      <protection/>
    </xf>
    <xf numFmtId="0" fontId="6" fillId="34" borderId="11" xfId="55" applyFont="1" applyFill="1" applyBorder="1" applyAlignment="1" quotePrefix="1">
      <alignment horizontal="center" vertical="justify"/>
      <protection/>
    </xf>
    <xf numFmtId="0" fontId="6" fillId="34" borderId="12" xfId="55" applyFont="1" applyFill="1" applyBorder="1" applyAlignment="1">
      <alignment vertical="justify"/>
      <protection/>
    </xf>
    <xf numFmtId="0" fontId="6" fillId="34" borderId="13" xfId="55" applyFont="1" applyFill="1" applyBorder="1" applyAlignment="1">
      <alignment vertical="justify"/>
      <protection/>
    </xf>
    <xf numFmtId="0" fontId="6" fillId="34" borderId="14" xfId="55" applyFont="1" applyFill="1" applyBorder="1" applyAlignment="1">
      <alignment vertical="justify"/>
      <protection/>
    </xf>
    <xf numFmtId="1" fontId="6" fillId="34" borderId="15" xfId="55" applyNumberFormat="1" applyFont="1" applyFill="1" applyBorder="1" applyAlignment="1">
      <alignment horizontal="center" vertical="justify"/>
      <protection/>
    </xf>
    <xf numFmtId="1" fontId="6" fillId="34" borderId="16" xfId="55" applyNumberFormat="1" applyFont="1" applyFill="1" applyBorder="1" applyAlignment="1">
      <alignment horizontal="center" vertical="justify"/>
      <protection/>
    </xf>
    <xf numFmtId="1" fontId="6" fillId="34" borderId="17" xfId="55" applyNumberFormat="1" applyFont="1" applyFill="1" applyBorder="1" applyAlignment="1">
      <alignment horizontal="center" vertical="justify"/>
      <protection/>
    </xf>
    <xf numFmtId="1" fontId="6" fillId="33" borderId="0" xfId="55" applyNumberFormat="1" applyFont="1" applyFill="1" applyAlignment="1">
      <alignment horizontal="center" vertical="justify"/>
      <protection/>
    </xf>
    <xf numFmtId="0" fontId="6" fillId="34" borderId="18" xfId="55" applyFont="1" applyFill="1" applyBorder="1" applyAlignment="1">
      <alignment vertical="justify"/>
      <protection/>
    </xf>
    <xf numFmtId="0" fontId="6" fillId="34" borderId="12" xfId="55" applyFont="1" applyFill="1" applyBorder="1" applyAlignment="1">
      <alignment horizontal="center" vertical="justify"/>
      <protection/>
    </xf>
    <xf numFmtId="0" fontId="6" fillId="34" borderId="13" xfId="55" applyFont="1" applyFill="1" applyBorder="1" applyAlignment="1">
      <alignment horizontal="center" vertical="justify"/>
      <protection/>
    </xf>
    <xf numFmtId="0" fontId="6" fillId="34" borderId="14" xfId="55" applyFont="1" applyFill="1" applyBorder="1" applyAlignment="1">
      <alignment horizontal="center" vertical="justify"/>
      <protection/>
    </xf>
    <xf numFmtId="0" fontId="6" fillId="33" borderId="0" xfId="55" applyFont="1" applyFill="1" applyAlignment="1">
      <alignment horizontal="center" vertical="justify"/>
      <protection/>
    </xf>
    <xf numFmtId="0" fontId="4" fillId="33" borderId="19" xfId="55" applyFont="1" applyFill="1" applyBorder="1" applyAlignment="1">
      <alignment horizontal="fill" vertical="justify"/>
      <protection/>
    </xf>
    <xf numFmtId="0" fontId="4" fillId="33" borderId="0" xfId="55" applyFont="1" applyFill="1" applyAlignment="1">
      <alignment horizontal="fill" vertical="justify"/>
      <protection/>
    </xf>
    <xf numFmtId="0" fontId="4" fillId="33" borderId="0" xfId="55" applyFont="1" applyFill="1" applyAlignment="1">
      <alignment vertical="justify"/>
      <protection/>
    </xf>
    <xf numFmtId="0" fontId="4" fillId="33" borderId="0" xfId="55" applyFont="1" applyFill="1" applyBorder="1" applyAlignment="1">
      <alignment horizontal="fill" vertical="justify"/>
      <protection/>
    </xf>
    <xf numFmtId="0" fontId="4" fillId="33" borderId="20" xfId="55" applyFont="1" applyFill="1" applyBorder="1" applyAlignment="1">
      <alignment horizontal="fill" vertical="justify"/>
      <protection/>
    </xf>
    <xf numFmtId="0" fontId="7" fillId="33" borderId="19" xfId="55" applyFont="1" applyFill="1" applyBorder="1" applyAlignment="1" quotePrefix="1">
      <alignment horizontal="left" vertical="justify"/>
      <protection/>
    </xf>
    <xf numFmtId="0" fontId="7" fillId="33" borderId="0" xfId="55" applyFont="1" applyFill="1" applyAlignment="1">
      <alignment vertical="justify"/>
      <protection/>
    </xf>
    <xf numFmtId="3" fontId="7" fillId="33" borderId="0" xfId="55" applyNumberFormat="1" applyFont="1" applyFill="1" applyAlignment="1" applyProtection="1">
      <alignment vertical="justify"/>
      <protection/>
    </xf>
    <xf numFmtId="164" fontId="7" fillId="33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7" fillId="33" borderId="19" xfId="55" applyFont="1" applyFill="1" applyBorder="1" applyAlignment="1">
      <alignment vertical="justify"/>
      <protection/>
    </xf>
    <xf numFmtId="0" fontId="6" fillId="34" borderId="21" xfId="55" applyFont="1" applyFill="1" applyBorder="1" applyAlignment="1">
      <alignment vertical="justify"/>
      <protection/>
    </xf>
    <xf numFmtId="0" fontId="6" fillId="34" borderId="22" xfId="55" applyFont="1" applyFill="1" applyBorder="1" applyAlignment="1">
      <alignment vertical="justify"/>
      <protection/>
    </xf>
    <xf numFmtId="3" fontId="6" fillId="34" borderId="22" xfId="55" applyNumberFormat="1" applyFont="1" applyFill="1" applyBorder="1" applyAlignment="1" applyProtection="1">
      <alignment vertical="justify"/>
      <protection/>
    </xf>
    <xf numFmtId="3" fontId="6" fillId="34" borderId="23" xfId="55" applyNumberFormat="1" applyFont="1" applyFill="1" applyBorder="1" applyAlignment="1" applyProtection="1">
      <alignment vertical="justify"/>
      <protection/>
    </xf>
    <xf numFmtId="164" fontId="6" fillId="33" borderId="0" xfId="55" applyNumberFormat="1" applyFont="1" applyFill="1" applyAlignment="1" applyProtection="1">
      <alignment vertical="justify"/>
      <protection/>
    </xf>
    <xf numFmtId="0" fontId="6" fillId="0" borderId="0" xfId="55" applyFont="1" applyAlignment="1">
      <alignment vertical="justify"/>
      <protection/>
    </xf>
    <xf numFmtId="0" fontId="7" fillId="0" borderId="19" xfId="55" applyFont="1" applyBorder="1" applyAlignment="1">
      <alignment vertical="justify"/>
      <protection/>
    </xf>
    <xf numFmtId="164" fontId="6" fillId="34" borderId="0" xfId="55" applyNumberFormat="1" applyFont="1" applyFill="1" applyAlignment="1" applyProtection="1">
      <alignment vertical="justify"/>
      <protection/>
    </xf>
    <xf numFmtId="0" fontId="6" fillId="34" borderId="21" xfId="55" applyFont="1" applyFill="1" applyBorder="1" applyAlignment="1" quotePrefix="1">
      <alignment horizontal="left" vertical="justify"/>
      <protection/>
    </xf>
    <xf numFmtId="0" fontId="7" fillId="33" borderId="0" xfId="55" applyFont="1" applyFill="1" applyBorder="1" applyAlignment="1">
      <alignment vertical="justify"/>
      <protection/>
    </xf>
    <xf numFmtId="3" fontId="7" fillId="33" borderId="0" xfId="55" applyNumberFormat="1" applyFont="1" applyFill="1" applyBorder="1" applyAlignment="1" applyProtection="1">
      <alignment vertical="justify"/>
      <protection/>
    </xf>
    <xf numFmtId="0" fontId="7" fillId="34" borderId="25" xfId="55" applyFont="1" applyFill="1" applyBorder="1" applyAlignment="1">
      <alignment vertical="justify"/>
      <protection/>
    </xf>
    <xf numFmtId="0" fontId="7" fillId="34" borderId="16" xfId="55" applyFont="1" applyFill="1" applyBorder="1" applyAlignment="1">
      <alignment vertical="justify"/>
      <protection/>
    </xf>
    <xf numFmtId="3" fontId="7" fillId="34" borderId="16" xfId="55" applyNumberFormat="1" applyFont="1" applyFill="1" applyBorder="1" applyAlignment="1" applyProtection="1">
      <alignment vertical="justify"/>
      <protection/>
    </xf>
    <xf numFmtId="3" fontId="7" fillId="34" borderId="17" xfId="55" applyNumberFormat="1" applyFont="1" applyFill="1" applyBorder="1" applyAlignment="1" applyProtection="1">
      <alignment vertical="justify"/>
      <protection/>
    </xf>
    <xf numFmtId="0" fontId="6" fillId="34" borderId="19" xfId="55" applyFont="1" applyFill="1" applyBorder="1" applyAlignment="1">
      <alignment vertical="justify"/>
      <protection/>
    </xf>
    <xf numFmtId="0" fontId="6" fillId="34" borderId="0" xfId="55" applyFont="1" applyFill="1" applyBorder="1" applyAlignment="1">
      <alignment vertical="justify"/>
      <protection/>
    </xf>
    <xf numFmtId="3" fontId="6" fillId="34" borderId="0" xfId="55" applyNumberFormat="1" applyFont="1" applyFill="1" applyBorder="1" applyAlignment="1" applyProtection="1">
      <alignment vertical="justify"/>
      <protection/>
    </xf>
    <xf numFmtId="3" fontId="6" fillId="34" borderId="20" xfId="55" applyNumberFormat="1" applyFont="1" applyFill="1" applyBorder="1" applyAlignment="1" applyProtection="1">
      <alignment vertical="justify"/>
      <protection/>
    </xf>
    <xf numFmtId="165" fontId="6" fillId="34" borderId="27" xfId="55" applyNumberFormat="1" applyFont="1" applyFill="1" applyBorder="1" applyAlignment="1" applyProtection="1">
      <alignment vertical="justify"/>
      <protection/>
    </xf>
    <xf numFmtId="165" fontId="6" fillId="34" borderId="0" xfId="55" applyNumberFormat="1" applyFont="1" applyFill="1" applyBorder="1" applyAlignment="1" applyProtection="1">
      <alignment vertical="justify"/>
      <protection/>
    </xf>
    <xf numFmtId="165" fontId="6" fillId="34" borderId="20" xfId="55" applyNumberFormat="1" applyFont="1" applyFill="1" applyBorder="1" applyAlignment="1" applyProtection="1">
      <alignment vertical="justify"/>
      <protection/>
    </xf>
    <xf numFmtId="0" fontId="2" fillId="34" borderId="26" xfId="55" applyFont="1" applyFill="1" applyBorder="1" applyAlignment="1">
      <alignment vertical="justify"/>
      <protection/>
    </xf>
    <xf numFmtId="0" fontId="2" fillId="34" borderId="13" xfId="55" applyFont="1" applyFill="1" applyBorder="1" applyAlignment="1">
      <alignment vertical="justify"/>
      <protection/>
    </xf>
    <xf numFmtId="3" fontId="2" fillId="34" borderId="13" xfId="55" applyNumberFormat="1" applyFont="1" applyFill="1" applyBorder="1" applyAlignment="1">
      <alignment vertical="justify"/>
      <protection/>
    </xf>
    <xf numFmtId="3" fontId="2" fillId="34" borderId="14" xfId="55" applyNumberFormat="1" applyFont="1" applyFill="1" applyBorder="1" applyAlignment="1">
      <alignment vertical="justify"/>
      <protection/>
    </xf>
    <xf numFmtId="0" fontId="2" fillId="33" borderId="13" xfId="55" applyFont="1" applyFill="1" applyBorder="1" applyAlignment="1">
      <alignment vertical="justify"/>
      <protection/>
    </xf>
    <xf numFmtId="0" fontId="2" fillId="0" borderId="0" xfId="55" applyFont="1" applyAlignment="1">
      <alignment vertical="justify"/>
      <protection/>
    </xf>
    <xf numFmtId="167" fontId="2" fillId="0" borderId="0" xfId="55" applyNumberFormat="1" applyFont="1" applyAlignment="1" applyProtection="1">
      <alignment vertical="justify"/>
      <protection/>
    </xf>
    <xf numFmtId="3" fontId="4" fillId="33" borderId="0" xfId="55" applyNumberFormat="1" applyFont="1" applyFill="1" applyAlignment="1">
      <alignment horizontal="fill" vertical="justify"/>
      <protection/>
    </xf>
    <xf numFmtId="0" fontId="7" fillId="0" borderId="19" xfId="55" applyFont="1" applyFill="1" applyBorder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166" fontId="7" fillId="33" borderId="0" xfId="55" applyNumberFormat="1" applyFont="1" applyFill="1" applyBorder="1" applyAlignment="1" applyProtection="1">
      <alignment vertical="justify"/>
      <protection/>
    </xf>
    <xf numFmtId="166" fontId="7" fillId="33" borderId="20" xfId="55" applyNumberFormat="1" applyFont="1" applyFill="1" applyBorder="1" applyAlignment="1" applyProtection="1">
      <alignment vertical="justify"/>
      <protection/>
    </xf>
    <xf numFmtId="166" fontId="6" fillId="34" borderId="21" xfId="55" applyNumberFormat="1" applyFont="1" applyFill="1" applyBorder="1" applyAlignment="1" applyProtection="1">
      <alignment vertical="justify"/>
      <protection/>
    </xf>
    <xf numFmtId="166" fontId="6" fillId="34" borderId="22" xfId="55" applyNumberFormat="1" applyFont="1" applyFill="1" applyBorder="1" applyAlignment="1" applyProtection="1">
      <alignment vertical="justify"/>
      <protection/>
    </xf>
    <xf numFmtId="166" fontId="6" fillId="34" borderId="24" xfId="55" applyNumberFormat="1" applyFont="1" applyFill="1" applyBorder="1" applyAlignment="1" applyProtection="1">
      <alignment vertical="justify"/>
      <protection/>
    </xf>
    <xf numFmtId="166" fontId="7" fillId="34" borderId="15" xfId="55" applyNumberFormat="1" applyFont="1" applyFill="1" applyBorder="1" applyAlignment="1" applyProtection="1">
      <alignment vertical="justify"/>
      <protection/>
    </xf>
    <xf numFmtId="166" fontId="7" fillId="34" borderId="16" xfId="55" applyNumberFormat="1" applyFont="1" applyFill="1" applyBorder="1" applyAlignment="1" applyProtection="1">
      <alignment vertical="justify"/>
      <protection/>
    </xf>
    <xf numFmtId="166" fontId="7" fillId="34" borderId="17" xfId="55" applyNumberFormat="1" applyFont="1" applyFill="1" applyBorder="1" applyAlignment="1" applyProtection="1">
      <alignment vertical="justify"/>
      <protection/>
    </xf>
    <xf numFmtId="166" fontId="6" fillId="34" borderId="27" xfId="55" applyNumberFormat="1" applyFont="1" applyFill="1" applyBorder="1" applyAlignment="1" applyProtection="1">
      <alignment vertical="justify"/>
      <protection/>
    </xf>
    <xf numFmtId="166" fontId="6" fillId="34" borderId="0" xfId="55" applyNumberFormat="1" applyFont="1" applyFill="1" applyBorder="1" applyAlignment="1" applyProtection="1">
      <alignment vertical="justify"/>
      <protection/>
    </xf>
    <xf numFmtId="166" fontId="6" fillId="34" borderId="20" xfId="55" applyNumberFormat="1" applyFont="1" applyFill="1" applyBorder="1" applyAlignment="1" applyProtection="1">
      <alignment vertical="justify"/>
      <protection/>
    </xf>
    <xf numFmtId="166" fontId="2" fillId="34" borderId="12" xfId="55" applyNumberFormat="1" applyFont="1" applyFill="1" applyBorder="1" applyAlignment="1">
      <alignment vertical="justify"/>
      <protection/>
    </xf>
    <xf numFmtId="166" fontId="2" fillId="34" borderId="13" xfId="55" applyNumberFormat="1" applyFont="1" applyFill="1" applyBorder="1" applyAlignment="1">
      <alignment vertical="justify"/>
      <protection/>
    </xf>
    <xf numFmtId="166" fontId="2" fillId="34" borderId="14" xfId="55" applyNumberFormat="1" applyFont="1" applyFill="1" applyBorder="1" applyAlignment="1">
      <alignment vertical="justify"/>
      <protection/>
    </xf>
    <xf numFmtId="166" fontId="2" fillId="0" borderId="0" xfId="55" applyNumberFormat="1" applyFont="1" applyAlignment="1">
      <alignment vertical="justify"/>
      <protection/>
    </xf>
    <xf numFmtId="166" fontId="7" fillId="0" borderId="0" xfId="55" applyNumberFormat="1" applyFont="1" applyAlignment="1">
      <alignment vertical="justify"/>
      <protection/>
    </xf>
    <xf numFmtId="166" fontId="6" fillId="0" borderId="0" xfId="55" applyNumberFormat="1" applyFont="1" applyAlignment="1">
      <alignment vertical="justify"/>
      <protection/>
    </xf>
    <xf numFmtId="166" fontId="2" fillId="0" borderId="0" xfId="55" applyNumberFormat="1">
      <alignment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  <xf numFmtId="0" fontId="3" fillId="33" borderId="0" xfId="55" applyFont="1" applyFill="1" applyBorder="1" applyAlignment="1" quotePrefix="1">
      <alignment horizontal="center" vertical="center"/>
      <protection/>
    </xf>
    <xf numFmtId="0" fontId="5" fillId="33" borderId="0" xfId="55" applyFont="1" applyFill="1" applyBorder="1" applyAlignment="1">
      <alignment horizontal="center" vertical="justify"/>
      <protection/>
    </xf>
    <xf numFmtId="0" fontId="6" fillId="34" borderId="15" xfId="55" applyFont="1" applyFill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 quotePrefix="1">
      <alignment horizontal="center" vertical="center"/>
      <protection/>
    </xf>
    <xf numFmtId="0" fontId="6" fillId="34" borderId="16" xfId="55" applyFont="1" applyFill="1" applyBorder="1" applyAlignment="1" quotePrefix="1">
      <alignment horizontal="center" vertical="center"/>
      <protection/>
    </xf>
    <xf numFmtId="0" fontId="6" fillId="34" borderId="17" xfId="55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  <sheetDataSet>
      <sheetData sheetId="0">
        <row r="9">
          <cell r="B9">
            <v>28</v>
          </cell>
          <cell r="C9">
            <v>477</v>
          </cell>
          <cell r="D9">
            <v>4109</v>
          </cell>
          <cell r="E9">
            <v>41</v>
          </cell>
          <cell r="F9">
            <v>4655</v>
          </cell>
          <cell r="H9">
            <v>7.15</v>
          </cell>
          <cell r="I9">
            <v>94.516</v>
          </cell>
          <cell r="J9">
            <v>0.621</v>
          </cell>
          <cell r="K9">
            <v>102.727</v>
          </cell>
        </row>
        <row r="10">
          <cell r="C10">
            <v>95</v>
          </cell>
          <cell r="D10">
            <v>3857</v>
          </cell>
          <cell r="E10">
            <v>570</v>
          </cell>
          <cell r="F10">
            <v>4522</v>
          </cell>
          <cell r="H10">
            <v>1.71</v>
          </cell>
          <cell r="I10">
            <v>57.855</v>
          </cell>
          <cell r="J10">
            <v>8.55</v>
          </cell>
          <cell r="K10">
            <v>68.115</v>
          </cell>
        </row>
        <row r="11">
          <cell r="C11">
            <v>90</v>
          </cell>
          <cell r="D11">
            <v>5900</v>
          </cell>
          <cell r="E11">
            <v>608</v>
          </cell>
          <cell r="F11">
            <v>6598</v>
          </cell>
          <cell r="H11">
            <v>1.26</v>
          </cell>
          <cell r="I11">
            <v>147.5</v>
          </cell>
          <cell r="J11">
            <v>9.59</v>
          </cell>
          <cell r="K11">
            <v>158.35</v>
          </cell>
        </row>
        <row r="12">
          <cell r="B12">
            <v>35</v>
          </cell>
          <cell r="C12">
            <v>702</v>
          </cell>
          <cell r="D12">
            <v>2170</v>
          </cell>
          <cell r="E12">
            <v>20</v>
          </cell>
          <cell r="F12">
            <v>2927</v>
          </cell>
          <cell r="G12">
            <v>0.595</v>
          </cell>
          <cell r="H12">
            <v>12.635</v>
          </cell>
          <cell r="I12">
            <v>39.06</v>
          </cell>
          <cell r="J12">
            <v>0.251</v>
          </cell>
          <cell r="K12">
            <v>52.542</v>
          </cell>
        </row>
        <row r="13">
          <cell r="B13">
            <v>63</v>
          </cell>
          <cell r="C13">
            <v>1364</v>
          </cell>
          <cell r="D13">
            <v>16036</v>
          </cell>
          <cell r="E13">
            <v>1239</v>
          </cell>
          <cell r="F13">
            <v>18702</v>
          </cell>
          <cell r="G13">
            <v>1.035</v>
          </cell>
          <cell r="H13">
            <v>22.755</v>
          </cell>
          <cell r="I13">
            <v>338.931</v>
          </cell>
          <cell r="J13">
            <v>19.012000000000004</v>
          </cell>
          <cell r="K13">
            <v>381.73400000000004</v>
          </cell>
        </row>
        <row r="15">
          <cell r="D15">
            <v>420</v>
          </cell>
          <cell r="F15">
            <v>420</v>
          </cell>
          <cell r="I15">
            <v>7.77</v>
          </cell>
          <cell r="K15">
            <v>7.77</v>
          </cell>
        </row>
        <row r="17">
          <cell r="E17">
            <v>138</v>
          </cell>
          <cell r="F17">
            <v>138</v>
          </cell>
          <cell r="J17">
            <v>3.484</v>
          </cell>
          <cell r="K17">
            <v>3.484</v>
          </cell>
        </row>
        <row r="19">
          <cell r="D19">
            <v>327</v>
          </cell>
          <cell r="E19">
            <v>916</v>
          </cell>
          <cell r="F19">
            <v>1243</v>
          </cell>
          <cell r="I19">
            <v>14.39</v>
          </cell>
          <cell r="J19">
            <v>34.81</v>
          </cell>
          <cell r="K19">
            <v>49.2</v>
          </cell>
        </row>
        <row r="20">
          <cell r="C20">
            <v>25</v>
          </cell>
          <cell r="D20">
            <v>135</v>
          </cell>
          <cell r="F20">
            <v>160</v>
          </cell>
          <cell r="H20">
            <v>0.6</v>
          </cell>
          <cell r="I20">
            <v>2.9</v>
          </cell>
          <cell r="K20">
            <v>3.5</v>
          </cell>
        </row>
        <row r="21">
          <cell r="C21">
            <v>80</v>
          </cell>
          <cell r="D21">
            <v>115</v>
          </cell>
          <cell r="E21">
            <v>10</v>
          </cell>
          <cell r="F21">
            <v>205</v>
          </cell>
          <cell r="H21">
            <v>2.01</v>
          </cell>
          <cell r="I21">
            <v>2.59</v>
          </cell>
          <cell r="J21">
            <v>0.24</v>
          </cell>
          <cell r="K21">
            <v>4.84</v>
          </cell>
        </row>
        <row r="22">
          <cell r="B22">
            <v>0</v>
          </cell>
          <cell r="C22">
            <v>105</v>
          </cell>
          <cell r="D22">
            <v>577</v>
          </cell>
          <cell r="E22">
            <v>926</v>
          </cell>
          <cell r="F22">
            <v>1608</v>
          </cell>
          <cell r="G22">
            <v>0</v>
          </cell>
          <cell r="H22">
            <v>2.61</v>
          </cell>
          <cell r="I22">
            <v>19.88</v>
          </cell>
          <cell r="J22">
            <v>35.050000000000004</v>
          </cell>
          <cell r="K22">
            <v>57.540000000000006</v>
          </cell>
        </row>
        <row r="24">
          <cell r="D24">
            <v>209</v>
          </cell>
          <cell r="E24">
            <v>162</v>
          </cell>
          <cell r="F24">
            <v>371</v>
          </cell>
          <cell r="I24">
            <v>8.698</v>
          </cell>
          <cell r="J24">
            <v>3.403</v>
          </cell>
          <cell r="K24">
            <v>12.101</v>
          </cell>
        </row>
        <row r="26">
          <cell r="D26">
            <v>450</v>
          </cell>
          <cell r="E26">
            <v>310</v>
          </cell>
          <cell r="F26">
            <v>760</v>
          </cell>
          <cell r="I26">
            <v>22.5</v>
          </cell>
          <cell r="J26">
            <v>15.5</v>
          </cell>
          <cell r="K26">
            <v>38</v>
          </cell>
        </row>
        <row r="28">
          <cell r="C28">
            <v>1</v>
          </cell>
          <cell r="D28">
            <v>34</v>
          </cell>
          <cell r="E28">
            <v>26</v>
          </cell>
          <cell r="F28">
            <v>61</v>
          </cell>
          <cell r="H28">
            <v>0.035</v>
          </cell>
          <cell r="I28">
            <v>1.1</v>
          </cell>
          <cell r="J28">
            <v>0.544</v>
          </cell>
          <cell r="K28">
            <v>1.679</v>
          </cell>
        </row>
        <row r="29">
          <cell r="E29">
            <v>173</v>
          </cell>
          <cell r="F29">
            <v>173</v>
          </cell>
          <cell r="J29">
            <v>4.325</v>
          </cell>
          <cell r="K29">
            <v>4.325</v>
          </cell>
        </row>
        <row r="30">
          <cell r="D30">
            <v>155</v>
          </cell>
          <cell r="E30">
            <v>45</v>
          </cell>
          <cell r="F30">
            <v>200</v>
          </cell>
          <cell r="I30">
            <v>5.135</v>
          </cell>
          <cell r="J30">
            <v>1.575</v>
          </cell>
          <cell r="K30">
            <v>6.71</v>
          </cell>
        </row>
        <row r="31">
          <cell r="B31">
            <v>0</v>
          </cell>
          <cell r="C31">
            <v>1</v>
          </cell>
          <cell r="D31">
            <v>189</v>
          </cell>
          <cell r="E31">
            <v>244</v>
          </cell>
          <cell r="F31">
            <v>434</v>
          </cell>
          <cell r="G31">
            <v>0</v>
          </cell>
          <cell r="H31">
            <v>0.035</v>
          </cell>
          <cell r="I31">
            <v>6.234999999999999</v>
          </cell>
          <cell r="J31">
            <v>6.444</v>
          </cell>
          <cell r="K31">
            <v>12.714</v>
          </cell>
        </row>
        <row r="33">
          <cell r="C33">
            <v>54</v>
          </cell>
          <cell r="D33">
            <v>218</v>
          </cell>
          <cell r="E33">
            <v>20</v>
          </cell>
          <cell r="F33">
            <v>292</v>
          </cell>
          <cell r="H33">
            <v>1.191</v>
          </cell>
          <cell r="I33">
            <v>4.901</v>
          </cell>
          <cell r="J33">
            <v>0.583</v>
          </cell>
          <cell r="K33">
            <v>6.675</v>
          </cell>
        </row>
        <row r="34">
          <cell r="B34">
            <v>8</v>
          </cell>
          <cell r="C34">
            <v>13</v>
          </cell>
          <cell r="D34">
            <v>207</v>
          </cell>
          <cell r="E34">
            <v>11</v>
          </cell>
          <cell r="F34">
            <v>239</v>
          </cell>
          <cell r="G34">
            <v>0.16</v>
          </cell>
          <cell r="H34">
            <v>0.312</v>
          </cell>
          <cell r="I34">
            <v>4.804</v>
          </cell>
          <cell r="J34">
            <v>0.583</v>
          </cell>
          <cell r="K34">
            <v>5.859</v>
          </cell>
        </row>
        <row r="35">
          <cell r="B35">
            <v>0</v>
          </cell>
          <cell r="C35">
            <v>0</v>
          </cell>
          <cell r="D35">
            <v>207</v>
          </cell>
          <cell r="E35">
            <v>7</v>
          </cell>
          <cell r="F35">
            <v>214</v>
          </cell>
          <cell r="I35">
            <v>4.761</v>
          </cell>
          <cell r="J35">
            <v>0.161</v>
          </cell>
          <cell r="K35">
            <v>4.922</v>
          </cell>
        </row>
        <row r="36">
          <cell r="B36">
            <v>0</v>
          </cell>
          <cell r="C36">
            <v>9</v>
          </cell>
          <cell r="D36">
            <v>173</v>
          </cell>
          <cell r="F36">
            <v>182</v>
          </cell>
          <cell r="G36">
            <v>0</v>
          </cell>
          <cell r="H36">
            <v>0.165</v>
          </cell>
          <cell r="I36">
            <v>4.42</v>
          </cell>
          <cell r="K36">
            <v>4.585</v>
          </cell>
        </row>
        <row r="37">
          <cell r="B37">
            <v>8</v>
          </cell>
          <cell r="C37">
            <v>76</v>
          </cell>
          <cell r="D37">
            <v>805</v>
          </cell>
          <cell r="E37">
            <v>38</v>
          </cell>
          <cell r="F37">
            <v>927</v>
          </cell>
          <cell r="G37">
            <v>0.16</v>
          </cell>
          <cell r="H37">
            <v>1.6680000000000001</v>
          </cell>
          <cell r="I37">
            <v>18.886000000000003</v>
          </cell>
          <cell r="J37">
            <v>1.327</v>
          </cell>
          <cell r="K37">
            <v>22.041</v>
          </cell>
        </row>
        <row r="39">
          <cell r="B39">
            <v>185</v>
          </cell>
          <cell r="C39">
            <v>1005</v>
          </cell>
          <cell r="E39">
            <v>280</v>
          </cell>
          <cell r="F39">
            <v>1470</v>
          </cell>
          <cell r="G39">
            <v>3.6</v>
          </cell>
          <cell r="H39">
            <v>35</v>
          </cell>
          <cell r="J39">
            <v>9.1</v>
          </cell>
          <cell r="K39">
            <v>47.7</v>
          </cell>
        </row>
        <row r="41">
          <cell r="D41">
            <v>230</v>
          </cell>
          <cell r="E41">
            <v>1178</v>
          </cell>
          <cell r="F41">
            <v>1408</v>
          </cell>
          <cell r="I41">
            <v>10.195</v>
          </cell>
          <cell r="J41">
            <v>60.537</v>
          </cell>
          <cell r="K41">
            <v>70.732</v>
          </cell>
        </row>
        <row r="42">
          <cell r="D42">
            <v>751</v>
          </cell>
          <cell r="E42">
            <v>1389</v>
          </cell>
          <cell r="F42">
            <v>2140</v>
          </cell>
          <cell r="I42">
            <v>30.416</v>
          </cell>
          <cell r="J42">
            <v>56.949</v>
          </cell>
          <cell r="K42">
            <v>87.365</v>
          </cell>
        </row>
        <row r="43">
          <cell r="D43">
            <v>23</v>
          </cell>
          <cell r="E43">
            <v>1278</v>
          </cell>
          <cell r="F43">
            <v>1301</v>
          </cell>
          <cell r="I43">
            <v>0.736</v>
          </cell>
          <cell r="J43">
            <v>60.066</v>
          </cell>
          <cell r="K43">
            <v>60.802</v>
          </cell>
        </row>
        <row r="44">
          <cell r="E44">
            <v>818</v>
          </cell>
          <cell r="F44">
            <v>818</v>
          </cell>
          <cell r="J44">
            <v>34.327</v>
          </cell>
          <cell r="K44">
            <v>34.327</v>
          </cell>
        </row>
        <row r="45">
          <cell r="D45">
            <v>1494</v>
          </cell>
          <cell r="E45">
            <v>2419</v>
          </cell>
          <cell r="F45">
            <v>3913</v>
          </cell>
          <cell r="I45">
            <v>68.724</v>
          </cell>
          <cell r="J45">
            <v>116.112</v>
          </cell>
          <cell r="K45">
            <v>184.836</v>
          </cell>
        </row>
        <row r="46">
          <cell r="D46">
            <v>400</v>
          </cell>
          <cell r="E46">
            <v>1472</v>
          </cell>
          <cell r="F46">
            <v>1872</v>
          </cell>
          <cell r="I46">
            <v>16</v>
          </cell>
          <cell r="J46">
            <v>66.24</v>
          </cell>
          <cell r="K46">
            <v>82.24</v>
          </cell>
        </row>
        <row r="47">
          <cell r="E47">
            <v>339</v>
          </cell>
          <cell r="F47">
            <v>339</v>
          </cell>
          <cell r="J47">
            <v>14.238</v>
          </cell>
          <cell r="K47">
            <v>14.238</v>
          </cell>
        </row>
        <row r="48">
          <cell r="D48">
            <v>2354</v>
          </cell>
          <cell r="E48">
            <v>2342</v>
          </cell>
          <cell r="F48">
            <v>4696</v>
          </cell>
          <cell r="I48">
            <v>110.638</v>
          </cell>
          <cell r="J48">
            <v>121.784</v>
          </cell>
          <cell r="K48">
            <v>232.422</v>
          </cell>
        </row>
        <row r="49">
          <cell r="D49">
            <v>335</v>
          </cell>
          <cell r="E49">
            <v>497</v>
          </cell>
          <cell r="F49">
            <v>832</v>
          </cell>
          <cell r="I49">
            <v>15.075</v>
          </cell>
          <cell r="J49">
            <v>27.335</v>
          </cell>
          <cell r="K49">
            <v>42.41</v>
          </cell>
        </row>
        <row r="50">
          <cell r="B50">
            <v>0</v>
          </cell>
          <cell r="C50">
            <v>0</v>
          </cell>
          <cell r="D50">
            <v>5587</v>
          </cell>
          <cell r="E50">
            <v>11732</v>
          </cell>
          <cell r="F50">
            <v>17319</v>
          </cell>
          <cell r="G50">
            <v>0</v>
          </cell>
          <cell r="H50">
            <v>0</v>
          </cell>
          <cell r="I50">
            <v>251.784</v>
          </cell>
          <cell r="J50">
            <v>557.5880000000001</v>
          </cell>
          <cell r="K50">
            <v>809.372</v>
          </cell>
        </row>
        <row r="52">
          <cell r="D52">
            <v>646</v>
          </cell>
          <cell r="E52">
            <v>79</v>
          </cell>
          <cell r="F52">
            <v>725.22</v>
          </cell>
          <cell r="I52">
            <v>26.055</v>
          </cell>
          <cell r="J52">
            <v>2.945</v>
          </cell>
          <cell r="K52">
            <v>29</v>
          </cell>
        </row>
        <row r="54">
          <cell r="D54">
            <v>850</v>
          </cell>
          <cell r="E54">
            <v>300</v>
          </cell>
          <cell r="F54">
            <v>1150</v>
          </cell>
          <cell r="I54">
            <v>27.285</v>
          </cell>
          <cell r="J54">
            <v>9.45</v>
          </cell>
          <cell r="K54">
            <v>36.735</v>
          </cell>
        </row>
        <row r="55">
          <cell r="C55">
            <v>6</v>
          </cell>
          <cell r="D55">
            <v>98</v>
          </cell>
          <cell r="E55">
            <v>151</v>
          </cell>
          <cell r="F55">
            <v>255</v>
          </cell>
          <cell r="H55">
            <v>0.186</v>
          </cell>
          <cell r="I55">
            <v>2.989</v>
          </cell>
          <cell r="J55">
            <v>4.53</v>
          </cell>
          <cell r="K55">
            <v>7.705</v>
          </cell>
        </row>
        <row r="56">
          <cell r="D56">
            <v>84</v>
          </cell>
          <cell r="F56">
            <v>84</v>
          </cell>
          <cell r="I56">
            <v>1.28</v>
          </cell>
          <cell r="K56">
            <v>1.28</v>
          </cell>
        </row>
        <row r="57">
          <cell r="D57">
            <v>22</v>
          </cell>
          <cell r="F57">
            <v>22</v>
          </cell>
          <cell r="I57">
            <v>0.44</v>
          </cell>
          <cell r="K57">
            <v>0.44</v>
          </cell>
        </row>
        <row r="58">
          <cell r="D58">
            <v>150</v>
          </cell>
          <cell r="E58">
            <v>80</v>
          </cell>
          <cell r="F58">
            <v>230</v>
          </cell>
          <cell r="I58">
            <v>5.4</v>
          </cell>
          <cell r="J58">
            <v>2.88</v>
          </cell>
          <cell r="K58">
            <v>8.28</v>
          </cell>
        </row>
        <row r="59">
          <cell r="B59">
            <v>0</v>
          </cell>
          <cell r="C59">
            <v>6</v>
          </cell>
          <cell r="D59">
            <v>1204</v>
          </cell>
          <cell r="E59">
            <v>531</v>
          </cell>
          <cell r="F59">
            <v>1741</v>
          </cell>
          <cell r="G59">
            <v>0</v>
          </cell>
          <cell r="H59">
            <v>0.186</v>
          </cell>
          <cell r="I59">
            <v>37.394000000000005</v>
          </cell>
          <cell r="J59">
            <v>16.86</v>
          </cell>
          <cell r="K59">
            <v>54.44</v>
          </cell>
        </row>
        <row r="61">
          <cell r="C61">
            <v>274</v>
          </cell>
          <cell r="D61">
            <v>463</v>
          </cell>
          <cell r="E61">
            <v>216</v>
          </cell>
          <cell r="F61">
            <v>953</v>
          </cell>
          <cell r="H61">
            <v>6.997</v>
          </cell>
          <cell r="I61">
            <v>14.25</v>
          </cell>
          <cell r="J61">
            <v>5.4</v>
          </cell>
          <cell r="K61">
            <v>26.647</v>
          </cell>
        </row>
        <row r="62">
          <cell r="C62">
            <v>228</v>
          </cell>
          <cell r="D62">
            <v>109</v>
          </cell>
          <cell r="E62">
            <v>103</v>
          </cell>
          <cell r="F62">
            <v>440</v>
          </cell>
          <cell r="H62">
            <v>7.296</v>
          </cell>
          <cell r="I62">
            <v>2.471</v>
          </cell>
          <cell r="J62">
            <v>1.505</v>
          </cell>
          <cell r="K62">
            <v>11.272</v>
          </cell>
        </row>
        <row r="63">
          <cell r="C63">
            <v>891</v>
          </cell>
          <cell r="E63">
            <v>115</v>
          </cell>
          <cell r="F63">
            <v>1006</v>
          </cell>
          <cell r="H63">
            <v>37.845</v>
          </cell>
          <cell r="J63">
            <v>2.185</v>
          </cell>
          <cell r="K63">
            <v>40.03</v>
          </cell>
        </row>
        <row r="64">
          <cell r="B64">
            <v>0</v>
          </cell>
          <cell r="C64">
            <v>1393</v>
          </cell>
          <cell r="D64">
            <v>572</v>
          </cell>
          <cell r="E64">
            <v>434</v>
          </cell>
          <cell r="F64">
            <v>2399</v>
          </cell>
          <cell r="G64">
            <v>0</v>
          </cell>
          <cell r="H64">
            <v>52.138</v>
          </cell>
          <cell r="I64">
            <v>16.721</v>
          </cell>
          <cell r="J64">
            <v>9.09</v>
          </cell>
          <cell r="K64">
            <v>77.949</v>
          </cell>
        </row>
        <row r="66">
          <cell r="B66">
            <v>810</v>
          </cell>
          <cell r="C66">
            <v>2450</v>
          </cell>
          <cell r="D66">
            <v>1080</v>
          </cell>
          <cell r="E66">
            <v>340</v>
          </cell>
          <cell r="F66">
            <v>4680</v>
          </cell>
          <cell r="G66">
            <v>10.14</v>
          </cell>
          <cell r="H66">
            <v>109.025</v>
          </cell>
          <cell r="I66">
            <v>36.18</v>
          </cell>
          <cell r="J66">
            <v>8.874</v>
          </cell>
          <cell r="K66">
            <v>164.219</v>
          </cell>
        </row>
        <row r="68">
          <cell r="D68">
            <v>490</v>
          </cell>
          <cell r="F68">
            <v>490</v>
          </cell>
          <cell r="I68">
            <v>22.6</v>
          </cell>
          <cell r="K68">
            <v>22.6</v>
          </cell>
        </row>
        <row r="69">
          <cell r="D69">
            <v>190</v>
          </cell>
          <cell r="F69">
            <v>190</v>
          </cell>
          <cell r="I69">
            <v>7.475</v>
          </cell>
          <cell r="K69">
            <v>7.475</v>
          </cell>
        </row>
        <row r="70">
          <cell r="B70">
            <v>0</v>
          </cell>
          <cell r="C70">
            <v>0</v>
          </cell>
          <cell r="D70">
            <v>680</v>
          </cell>
          <cell r="E70">
            <v>0</v>
          </cell>
          <cell r="F70">
            <v>680</v>
          </cell>
          <cell r="G70">
            <v>0</v>
          </cell>
          <cell r="H70">
            <v>0</v>
          </cell>
          <cell r="I70">
            <v>30.075000000000003</v>
          </cell>
          <cell r="J70">
            <v>0</v>
          </cell>
          <cell r="K70">
            <v>30.075000000000003</v>
          </cell>
        </row>
        <row r="72">
          <cell r="B72">
            <v>41</v>
          </cell>
          <cell r="C72">
            <v>185</v>
          </cell>
          <cell r="D72">
            <v>148</v>
          </cell>
          <cell r="E72">
            <v>56</v>
          </cell>
          <cell r="F72">
            <v>430</v>
          </cell>
          <cell r="G72">
            <v>0.825</v>
          </cell>
          <cell r="H72">
            <v>4.826</v>
          </cell>
          <cell r="I72">
            <v>3.593</v>
          </cell>
          <cell r="J72">
            <v>1.202</v>
          </cell>
          <cell r="K72">
            <v>10.446</v>
          </cell>
        </row>
        <row r="73">
          <cell r="B73">
            <v>550</v>
          </cell>
          <cell r="C73">
            <v>969</v>
          </cell>
          <cell r="D73">
            <v>120</v>
          </cell>
          <cell r="E73">
            <v>305</v>
          </cell>
          <cell r="F73">
            <v>1944</v>
          </cell>
          <cell r="G73">
            <v>13.2</v>
          </cell>
          <cell r="H73">
            <v>33.915</v>
          </cell>
          <cell r="I73">
            <v>4.763</v>
          </cell>
          <cell r="J73">
            <v>5.954</v>
          </cell>
          <cell r="K73">
            <v>57.832</v>
          </cell>
        </row>
        <row r="74">
          <cell r="C74">
            <v>122</v>
          </cell>
          <cell r="D74">
            <v>417</v>
          </cell>
          <cell r="E74">
            <v>60</v>
          </cell>
          <cell r="F74">
            <v>599</v>
          </cell>
          <cell r="H74">
            <v>3.4</v>
          </cell>
          <cell r="I74">
            <v>14.578</v>
          </cell>
          <cell r="J74">
            <v>1.185</v>
          </cell>
          <cell r="K74">
            <v>19.163</v>
          </cell>
        </row>
        <row r="75">
          <cell r="B75">
            <v>40</v>
          </cell>
          <cell r="C75">
            <v>51</v>
          </cell>
          <cell r="D75">
            <v>553</v>
          </cell>
          <cell r="E75">
            <v>27</v>
          </cell>
          <cell r="F75">
            <v>671</v>
          </cell>
          <cell r="G75">
            <v>1.39</v>
          </cell>
          <cell r="H75">
            <v>1.83</v>
          </cell>
          <cell r="I75">
            <v>16.782</v>
          </cell>
          <cell r="J75">
            <v>0.836</v>
          </cell>
          <cell r="K75">
            <v>20.838</v>
          </cell>
        </row>
        <row r="76">
          <cell r="B76">
            <v>10</v>
          </cell>
          <cell r="C76">
            <v>105</v>
          </cell>
          <cell r="D76">
            <v>105</v>
          </cell>
          <cell r="E76">
            <v>15</v>
          </cell>
          <cell r="F76">
            <v>235</v>
          </cell>
          <cell r="G76">
            <v>0.25</v>
          </cell>
          <cell r="H76">
            <v>3.15</v>
          </cell>
          <cell r="I76">
            <v>3.15</v>
          </cell>
          <cell r="J76">
            <v>0.375</v>
          </cell>
          <cell r="K76">
            <v>6.925</v>
          </cell>
        </row>
        <row r="77">
          <cell r="C77">
            <v>1</v>
          </cell>
          <cell r="D77">
            <v>60</v>
          </cell>
          <cell r="E77">
            <v>15</v>
          </cell>
          <cell r="F77">
            <v>76</v>
          </cell>
          <cell r="H77">
            <v>0.025</v>
          </cell>
          <cell r="I77">
            <v>1.8</v>
          </cell>
          <cell r="J77">
            <v>0.375</v>
          </cell>
          <cell r="K77">
            <v>2.2</v>
          </cell>
        </row>
        <row r="78">
          <cell r="B78">
            <v>145</v>
          </cell>
          <cell r="C78">
            <v>63</v>
          </cell>
          <cell r="D78">
            <v>400</v>
          </cell>
          <cell r="E78">
            <v>200</v>
          </cell>
          <cell r="F78">
            <v>808</v>
          </cell>
          <cell r="G78">
            <v>4.713</v>
          </cell>
          <cell r="H78">
            <v>2.142</v>
          </cell>
          <cell r="I78">
            <v>18</v>
          </cell>
          <cell r="J78">
            <v>6</v>
          </cell>
          <cell r="K78">
            <v>30.855</v>
          </cell>
        </row>
        <row r="79">
          <cell r="B79">
            <v>100</v>
          </cell>
          <cell r="C79">
            <v>3800</v>
          </cell>
          <cell r="D79">
            <v>600</v>
          </cell>
          <cell r="E79">
            <v>300</v>
          </cell>
          <cell r="F79">
            <v>4800</v>
          </cell>
          <cell r="G79">
            <v>2</v>
          </cell>
          <cell r="H79">
            <v>133</v>
          </cell>
          <cell r="I79">
            <v>22.8</v>
          </cell>
          <cell r="J79">
            <v>9</v>
          </cell>
          <cell r="K79">
            <v>166.8</v>
          </cell>
        </row>
        <row r="80">
          <cell r="B80">
            <v>936</v>
          </cell>
          <cell r="C80">
            <v>5296</v>
          </cell>
          <cell r="D80">
            <v>2403</v>
          </cell>
          <cell r="E80">
            <v>978</v>
          </cell>
          <cell r="F80">
            <v>9563</v>
          </cell>
          <cell r="G80">
            <v>22.378</v>
          </cell>
          <cell r="H80">
            <v>182.288</v>
          </cell>
          <cell r="I80">
            <v>85.466</v>
          </cell>
          <cell r="J80">
            <v>24.927</v>
          </cell>
          <cell r="K80">
            <v>315.05899999999997</v>
          </cell>
        </row>
        <row r="82">
          <cell r="B82">
            <v>569</v>
          </cell>
          <cell r="C82">
            <v>542</v>
          </cell>
          <cell r="D82">
            <v>89</v>
          </cell>
          <cell r="E82">
            <v>193</v>
          </cell>
          <cell r="F82">
            <v>1393</v>
          </cell>
          <cell r="G82">
            <v>10.697</v>
          </cell>
          <cell r="H82">
            <v>11.55</v>
          </cell>
          <cell r="I82">
            <v>1.939</v>
          </cell>
          <cell r="J82">
            <v>3.387</v>
          </cell>
          <cell r="K82">
            <v>27.573</v>
          </cell>
        </row>
        <row r="83">
          <cell r="B83">
            <v>721</v>
          </cell>
          <cell r="C83">
            <v>1511</v>
          </cell>
          <cell r="D83">
            <v>61</v>
          </cell>
          <cell r="E83">
            <v>343</v>
          </cell>
          <cell r="F83">
            <v>2636</v>
          </cell>
          <cell r="G83">
            <v>14.405</v>
          </cell>
          <cell r="H83">
            <v>28.374</v>
          </cell>
          <cell r="I83">
            <v>1.331</v>
          </cell>
          <cell r="J83">
            <v>6.468</v>
          </cell>
          <cell r="K83">
            <v>50.578</v>
          </cell>
        </row>
        <row r="84">
          <cell r="B84">
            <v>1290</v>
          </cell>
          <cell r="C84">
            <v>2053</v>
          </cell>
          <cell r="D84">
            <v>150</v>
          </cell>
          <cell r="E84">
            <v>536</v>
          </cell>
          <cell r="F84">
            <v>4029</v>
          </cell>
          <cell r="G84">
            <v>25.101999999999997</v>
          </cell>
          <cell r="H84">
            <v>39.924</v>
          </cell>
          <cell r="I84">
            <v>3.27</v>
          </cell>
          <cell r="J84">
            <v>9.855</v>
          </cell>
          <cell r="K84">
            <v>78.15100000000001</v>
          </cell>
        </row>
        <row r="89">
          <cell r="A89" t="str">
            <v>ESPAÑA 2021</v>
          </cell>
          <cell r="J89">
            <v>723.4590000000003</v>
          </cell>
          <cell r="K89">
            <v>2141.349</v>
          </cell>
        </row>
        <row r="90">
          <cell r="A90" t="str">
            <v>ESPAÑA 2020</v>
          </cell>
          <cell r="B90">
            <v>3440</v>
          </cell>
          <cell r="C90">
            <v>13449</v>
          </cell>
          <cell r="D90">
            <v>30682</v>
          </cell>
          <cell r="E90">
            <v>17833</v>
          </cell>
          <cell r="F90">
            <v>65404</v>
          </cell>
          <cell r="G90">
            <v>81.156</v>
          </cell>
          <cell r="H90">
            <v>410.99199999999996</v>
          </cell>
          <cell r="I90">
            <v>884.7160000000001</v>
          </cell>
          <cell r="J90">
            <v>674.9689999999999</v>
          </cell>
          <cell r="K90">
            <v>2051.8329999999996</v>
          </cell>
        </row>
        <row r="91">
          <cell r="A91" t="str">
            <v>ESPAÑA 2021/2020=100</v>
          </cell>
          <cell r="B91">
            <v>94.24418604651163</v>
          </cell>
          <cell r="C91">
            <v>102.2306491188936</v>
          </cell>
          <cell r="D91">
            <v>101.06251222214979</v>
          </cell>
          <cell r="E91">
            <v>100.75141591431615</v>
          </cell>
          <cell r="F91">
            <v>100.85961103296434</v>
          </cell>
          <cell r="G91">
            <v>76.90743752772438</v>
          </cell>
          <cell r="H91">
            <v>108.41549227235568</v>
          </cell>
          <cell r="I91">
            <v>102.84034650667556</v>
          </cell>
          <cell r="J91">
            <v>107.18403363710041</v>
          </cell>
          <cell r="K91">
            <v>104.36273322439013</v>
          </cell>
        </row>
      </sheetData>
      <sheetData sheetId="2">
        <row r="9">
          <cell r="B9">
            <v>12</v>
          </cell>
          <cell r="C9">
            <v>279</v>
          </cell>
          <cell r="D9">
            <v>6</v>
          </cell>
          <cell r="E9">
            <v>297</v>
          </cell>
          <cell r="F9">
            <v>0.84</v>
          </cell>
          <cell r="G9">
            <v>22.161</v>
          </cell>
          <cell r="H9">
            <v>0.819</v>
          </cell>
          <cell r="I9">
            <v>23.82</v>
          </cell>
        </row>
        <row r="10">
          <cell r="B10">
            <v>5</v>
          </cell>
          <cell r="C10">
            <v>190</v>
          </cell>
          <cell r="D10">
            <v>5</v>
          </cell>
          <cell r="E10">
            <v>200</v>
          </cell>
          <cell r="F10">
            <v>0.49</v>
          </cell>
          <cell r="G10">
            <v>14.663</v>
          </cell>
          <cell r="H10">
            <v>0.346</v>
          </cell>
          <cell r="I10">
            <v>15.499</v>
          </cell>
        </row>
        <row r="11">
          <cell r="B11">
            <v>4</v>
          </cell>
          <cell r="C11">
            <v>215</v>
          </cell>
          <cell r="D11">
            <v>4</v>
          </cell>
          <cell r="E11">
            <v>223</v>
          </cell>
          <cell r="F11">
            <v>0.28</v>
          </cell>
          <cell r="G11">
            <v>17.252</v>
          </cell>
          <cell r="H11">
            <v>0.254</v>
          </cell>
          <cell r="I11">
            <v>17.786</v>
          </cell>
        </row>
        <row r="12">
          <cell r="B12">
            <v>9</v>
          </cell>
          <cell r="C12">
            <v>306</v>
          </cell>
          <cell r="D12">
            <v>17</v>
          </cell>
          <cell r="E12">
            <v>332</v>
          </cell>
          <cell r="F12">
            <v>0.949</v>
          </cell>
          <cell r="G12">
            <v>30.166</v>
          </cell>
          <cell r="H12">
            <v>1.525</v>
          </cell>
          <cell r="I12">
            <v>32.64</v>
          </cell>
        </row>
        <row r="13">
          <cell r="B13">
            <v>30</v>
          </cell>
          <cell r="C13">
            <v>990</v>
          </cell>
          <cell r="D13">
            <v>32</v>
          </cell>
          <cell r="E13">
            <v>1052</v>
          </cell>
          <cell r="F13">
            <v>2.559</v>
          </cell>
          <cell r="G13">
            <v>84.24199999999999</v>
          </cell>
          <cell r="H13">
            <v>2.944</v>
          </cell>
          <cell r="I13">
            <v>89.745</v>
          </cell>
        </row>
        <row r="15">
          <cell r="C15">
            <v>140</v>
          </cell>
          <cell r="E15">
            <v>140</v>
          </cell>
          <cell r="G15">
            <v>2.47</v>
          </cell>
          <cell r="I15">
            <v>2.47</v>
          </cell>
        </row>
        <row r="17">
          <cell r="B17">
            <v>2</v>
          </cell>
          <cell r="C17">
            <v>10</v>
          </cell>
          <cell r="D17">
            <v>7</v>
          </cell>
          <cell r="E17">
            <v>19</v>
          </cell>
          <cell r="F17">
            <v>0.08</v>
          </cell>
          <cell r="G17">
            <v>0.816</v>
          </cell>
          <cell r="H17">
            <v>0.473</v>
          </cell>
          <cell r="I17">
            <v>1.369</v>
          </cell>
        </row>
        <row r="19">
          <cell r="B19">
            <v>0</v>
          </cell>
          <cell r="C19">
            <v>55</v>
          </cell>
          <cell r="E19">
            <v>55</v>
          </cell>
          <cell r="G19">
            <v>1.177</v>
          </cell>
          <cell r="I19">
            <v>1.177</v>
          </cell>
        </row>
        <row r="20">
          <cell r="B20">
            <v>0</v>
          </cell>
          <cell r="C20">
            <v>75</v>
          </cell>
          <cell r="E20">
            <v>75</v>
          </cell>
          <cell r="G20">
            <v>1.5</v>
          </cell>
          <cell r="I20">
            <v>1.5</v>
          </cell>
        </row>
        <row r="21">
          <cell r="B21">
            <v>0</v>
          </cell>
          <cell r="C21">
            <v>159</v>
          </cell>
          <cell r="E21">
            <v>159</v>
          </cell>
          <cell r="G21">
            <v>3.18</v>
          </cell>
          <cell r="I21">
            <v>3.18</v>
          </cell>
        </row>
        <row r="22">
          <cell r="B22">
            <v>0</v>
          </cell>
          <cell r="C22">
            <v>289</v>
          </cell>
          <cell r="D22">
            <v>0</v>
          </cell>
          <cell r="E22">
            <v>289</v>
          </cell>
          <cell r="F22">
            <v>0</v>
          </cell>
          <cell r="G22">
            <v>5.857</v>
          </cell>
          <cell r="H22">
            <v>0</v>
          </cell>
          <cell r="I22">
            <v>5.857</v>
          </cell>
        </row>
        <row r="24">
          <cell r="C24">
            <v>2272</v>
          </cell>
          <cell r="E24">
            <v>2272</v>
          </cell>
          <cell r="G24">
            <v>184.106</v>
          </cell>
          <cell r="I24">
            <v>184.106</v>
          </cell>
        </row>
        <row r="26">
          <cell r="C26">
            <v>200</v>
          </cell>
          <cell r="E26">
            <v>200</v>
          </cell>
          <cell r="G26">
            <v>9.3</v>
          </cell>
          <cell r="I26">
            <v>9.3</v>
          </cell>
        </row>
        <row r="28">
          <cell r="B28">
            <v>1</v>
          </cell>
          <cell r="C28">
            <v>52</v>
          </cell>
          <cell r="E28">
            <v>53</v>
          </cell>
          <cell r="F28">
            <v>0.14</v>
          </cell>
          <cell r="G28">
            <v>4.76</v>
          </cell>
          <cell r="I28">
            <v>4.9</v>
          </cell>
        </row>
        <row r="29">
          <cell r="B29">
            <v>2</v>
          </cell>
          <cell r="C29">
            <v>3</v>
          </cell>
          <cell r="D29">
            <v>2</v>
          </cell>
          <cell r="E29">
            <v>7</v>
          </cell>
          <cell r="F29">
            <v>0.17</v>
          </cell>
          <cell r="G29">
            <v>0.33</v>
          </cell>
          <cell r="H29">
            <v>0.2</v>
          </cell>
          <cell r="I29">
            <v>0.7</v>
          </cell>
        </row>
        <row r="30">
          <cell r="B30">
            <v>0</v>
          </cell>
          <cell r="C30">
            <v>70</v>
          </cell>
          <cell r="E30">
            <v>70</v>
          </cell>
          <cell r="G30">
            <v>2.95</v>
          </cell>
          <cell r="I30">
            <v>2.95</v>
          </cell>
        </row>
        <row r="31">
          <cell r="B31">
            <v>3</v>
          </cell>
          <cell r="C31">
            <v>125</v>
          </cell>
          <cell r="D31">
            <v>2</v>
          </cell>
          <cell r="E31">
            <v>130</v>
          </cell>
          <cell r="F31">
            <v>0.31000000000000005</v>
          </cell>
          <cell r="G31">
            <v>8.04</v>
          </cell>
          <cell r="H31">
            <v>0.2</v>
          </cell>
          <cell r="I31">
            <v>8.55</v>
          </cell>
        </row>
        <row r="33">
          <cell r="B33">
            <v>41</v>
          </cell>
          <cell r="C33">
            <v>200</v>
          </cell>
          <cell r="D33">
            <v>31</v>
          </cell>
          <cell r="E33">
            <v>272</v>
          </cell>
          <cell r="F33">
            <v>2.969</v>
          </cell>
          <cell r="G33">
            <v>9.096</v>
          </cell>
          <cell r="H33">
            <v>2.234</v>
          </cell>
          <cell r="I33">
            <v>14.299</v>
          </cell>
        </row>
        <row r="34">
          <cell r="B34">
            <v>20</v>
          </cell>
          <cell r="C34">
            <v>160</v>
          </cell>
          <cell r="E34">
            <v>180</v>
          </cell>
          <cell r="F34">
            <v>0.709</v>
          </cell>
          <cell r="G34">
            <v>6.011</v>
          </cell>
          <cell r="I34">
            <v>6.72</v>
          </cell>
        </row>
        <row r="35">
          <cell r="B35">
            <v>0</v>
          </cell>
          <cell r="C35">
            <v>109</v>
          </cell>
          <cell r="D35">
            <v>17</v>
          </cell>
          <cell r="E35">
            <v>126</v>
          </cell>
          <cell r="F35">
            <v>0</v>
          </cell>
          <cell r="G35">
            <v>5.04</v>
          </cell>
          <cell r="H35">
            <v>0.714</v>
          </cell>
          <cell r="I35">
            <v>5.754</v>
          </cell>
        </row>
        <row r="36">
          <cell r="B36">
            <v>6</v>
          </cell>
          <cell r="C36">
            <v>282</v>
          </cell>
          <cell r="D36">
            <v>33</v>
          </cell>
          <cell r="E36">
            <v>321</v>
          </cell>
          <cell r="F36">
            <v>0.21</v>
          </cell>
          <cell r="G36">
            <v>9.436</v>
          </cell>
          <cell r="H36">
            <v>1.072</v>
          </cell>
          <cell r="I36">
            <v>10.718</v>
          </cell>
        </row>
        <row r="37">
          <cell r="B37">
            <v>67</v>
          </cell>
          <cell r="C37">
            <v>751</v>
          </cell>
          <cell r="D37">
            <v>81</v>
          </cell>
          <cell r="E37">
            <v>899</v>
          </cell>
          <cell r="F37">
            <v>3.888</v>
          </cell>
          <cell r="G37">
            <v>29.583</v>
          </cell>
          <cell r="H37">
            <v>4.02</v>
          </cell>
          <cell r="I37">
            <v>37.491</v>
          </cell>
        </row>
        <row r="39">
          <cell r="B39">
            <v>80</v>
          </cell>
          <cell r="C39">
            <v>230</v>
          </cell>
          <cell r="D39">
            <v>50</v>
          </cell>
          <cell r="E39">
            <v>360</v>
          </cell>
          <cell r="F39">
            <v>1.7</v>
          </cell>
          <cell r="G39">
            <v>5.3</v>
          </cell>
          <cell r="H39">
            <v>1.15</v>
          </cell>
          <cell r="I39">
            <v>8.15</v>
          </cell>
        </row>
        <row r="41">
          <cell r="C41">
            <v>3</v>
          </cell>
          <cell r="E41">
            <v>3</v>
          </cell>
          <cell r="G41">
            <v>0.204</v>
          </cell>
          <cell r="I41">
            <v>0.204</v>
          </cell>
        </row>
        <row r="42">
          <cell r="C42">
            <v>2</v>
          </cell>
          <cell r="E42">
            <v>2</v>
          </cell>
          <cell r="G42">
            <v>0.14</v>
          </cell>
          <cell r="I42">
            <v>0.14</v>
          </cell>
        </row>
        <row r="43">
          <cell r="C43">
            <v>10</v>
          </cell>
          <cell r="E43">
            <v>10</v>
          </cell>
          <cell r="G43">
            <v>1.05</v>
          </cell>
          <cell r="I43">
            <v>1.05</v>
          </cell>
        </row>
        <row r="44">
          <cell r="C44">
            <v>3</v>
          </cell>
          <cell r="E44">
            <v>3</v>
          </cell>
          <cell r="G44">
            <v>0.109</v>
          </cell>
          <cell r="I44">
            <v>0.109</v>
          </cell>
        </row>
        <row r="45">
          <cell r="C45">
            <v>6</v>
          </cell>
          <cell r="E45">
            <v>6</v>
          </cell>
          <cell r="G45">
            <v>0.21</v>
          </cell>
          <cell r="I45">
            <v>0.21</v>
          </cell>
        </row>
        <row r="46">
          <cell r="C46">
            <v>8</v>
          </cell>
          <cell r="E46">
            <v>8</v>
          </cell>
          <cell r="G46">
            <v>0.304</v>
          </cell>
          <cell r="I46">
            <v>0.304</v>
          </cell>
        </row>
        <row r="48">
          <cell r="B48">
            <v>0</v>
          </cell>
          <cell r="C48">
            <v>9</v>
          </cell>
          <cell r="E48">
            <v>9</v>
          </cell>
          <cell r="G48">
            <v>0.342</v>
          </cell>
          <cell r="I48">
            <v>0.342</v>
          </cell>
        </row>
        <row r="49">
          <cell r="C49">
            <v>18</v>
          </cell>
          <cell r="E49">
            <v>18</v>
          </cell>
          <cell r="G49">
            <v>0.45</v>
          </cell>
          <cell r="I49">
            <v>0.45</v>
          </cell>
        </row>
        <row r="50">
          <cell r="B50">
            <v>0</v>
          </cell>
          <cell r="C50">
            <v>59</v>
          </cell>
          <cell r="D50">
            <v>0</v>
          </cell>
          <cell r="E50">
            <v>59</v>
          </cell>
          <cell r="F50">
            <v>0</v>
          </cell>
          <cell r="G50">
            <v>2.809</v>
          </cell>
          <cell r="H50">
            <v>0</v>
          </cell>
          <cell r="I50">
            <v>2.809</v>
          </cell>
        </row>
        <row r="52">
          <cell r="B52">
            <v>2</v>
          </cell>
          <cell r="C52">
            <v>57</v>
          </cell>
          <cell r="D52">
            <v>6</v>
          </cell>
          <cell r="E52">
            <v>65.07</v>
          </cell>
          <cell r="F52">
            <v>0.09</v>
          </cell>
          <cell r="G52">
            <v>5.949</v>
          </cell>
          <cell r="H52">
            <v>0.468</v>
          </cell>
          <cell r="I52">
            <v>6.507</v>
          </cell>
        </row>
        <row r="54">
          <cell r="B54">
            <v>0</v>
          </cell>
          <cell r="C54">
            <v>302</v>
          </cell>
          <cell r="E54">
            <v>302</v>
          </cell>
          <cell r="F54">
            <v>0</v>
          </cell>
          <cell r="G54">
            <v>25.385</v>
          </cell>
          <cell r="I54">
            <v>25.385</v>
          </cell>
        </row>
        <row r="55">
          <cell r="C55">
            <v>113</v>
          </cell>
          <cell r="E55">
            <v>113</v>
          </cell>
          <cell r="G55">
            <v>8.005</v>
          </cell>
          <cell r="I55">
            <v>8.005</v>
          </cell>
        </row>
        <row r="56">
          <cell r="C56">
            <v>40</v>
          </cell>
          <cell r="E56">
            <v>40</v>
          </cell>
          <cell r="G56">
            <v>0.79</v>
          </cell>
          <cell r="I56">
            <v>0.79</v>
          </cell>
        </row>
        <row r="57">
          <cell r="C57">
            <v>9</v>
          </cell>
          <cell r="E57">
            <v>9</v>
          </cell>
          <cell r="G57">
            <v>0.16</v>
          </cell>
          <cell r="I57">
            <v>0.16</v>
          </cell>
        </row>
        <row r="58">
          <cell r="B58">
            <v>0</v>
          </cell>
          <cell r="C58">
            <v>580</v>
          </cell>
          <cell r="D58">
            <v>66</v>
          </cell>
          <cell r="E58">
            <v>646</v>
          </cell>
          <cell r="G58">
            <v>46.78</v>
          </cell>
          <cell r="H58">
            <v>4.77</v>
          </cell>
          <cell r="I58">
            <v>51.55</v>
          </cell>
        </row>
        <row r="59">
          <cell r="B59">
            <v>0</v>
          </cell>
          <cell r="C59">
            <v>1044</v>
          </cell>
          <cell r="D59">
            <v>66</v>
          </cell>
          <cell r="E59">
            <v>1110</v>
          </cell>
          <cell r="F59">
            <v>0</v>
          </cell>
          <cell r="G59">
            <v>81.12</v>
          </cell>
          <cell r="H59">
            <v>4.77</v>
          </cell>
          <cell r="I59">
            <v>85.88999999999999</v>
          </cell>
        </row>
        <row r="61">
          <cell r="B61">
            <v>53</v>
          </cell>
          <cell r="C61">
            <v>133</v>
          </cell>
          <cell r="D61">
            <v>224</v>
          </cell>
          <cell r="E61">
            <v>410</v>
          </cell>
          <cell r="F61">
            <v>6.625</v>
          </cell>
          <cell r="G61">
            <v>9.125</v>
          </cell>
          <cell r="H61">
            <v>28</v>
          </cell>
          <cell r="I61">
            <v>43.75</v>
          </cell>
        </row>
        <row r="62">
          <cell r="B62">
            <v>89</v>
          </cell>
          <cell r="C62">
            <v>340</v>
          </cell>
          <cell r="D62">
            <v>76</v>
          </cell>
          <cell r="E62">
            <v>505</v>
          </cell>
          <cell r="F62">
            <v>2.602</v>
          </cell>
          <cell r="G62">
            <v>11.196</v>
          </cell>
          <cell r="H62">
            <v>2.096</v>
          </cell>
          <cell r="I62">
            <v>15.894</v>
          </cell>
        </row>
        <row r="63">
          <cell r="B63">
            <v>18</v>
          </cell>
          <cell r="C63">
            <v>170</v>
          </cell>
          <cell r="E63">
            <v>188</v>
          </cell>
          <cell r="F63">
            <v>1.296</v>
          </cell>
          <cell r="G63">
            <v>7.351</v>
          </cell>
          <cell r="I63">
            <v>8.647</v>
          </cell>
        </row>
        <row r="64">
          <cell r="B64">
            <v>160</v>
          </cell>
          <cell r="C64">
            <v>643</v>
          </cell>
          <cell r="D64">
            <v>300</v>
          </cell>
          <cell r="E64">
            <v>1103</v>
          </cell>
          <cell r="F64">
            <v>10.523</v>
          </cell>
          <cell r="G64">
            <v>27.671999999999997</v>
          </cell>
          <cell r="H64">
            <v>30.096</v>
          </cell>
          <cell r="I64">
            <v>68.291</v>
          </cell>
        </row>
        <row r="66">
          <cell r="B66">
            <v>1152</v>
          </cell>
          <cell r="C66">
            <v>402</v>
          </cell>
          <cell r="D66">
            <v>805</v>
          </cell>
          <cell r="E66">
            <v>2359</v>
          </cell>
          <cell r="F66">
            <v>110.463</v>
          </cell>
          <cell r="G66">
            <v>30.596</v>
          </cell>
          <cell r="H66">
            <v>77</v>
          </cell>
          <cell r="I66">
            <v>218.059</v>
          </cell>
        </row>
        <row r="68">
          <cell r="B68">
            <v>0</v>
          </cell>
          <cell r="C68">
            <v>21342</v>
          </cell>
          <cell r="D68">
            <v>8</v>
          </cell>
          <cell r="E68">
            <v>21350</v>
          </cell>
          <cell r="G68">
            <v>1995</v>
          </cell>
          <cell r="H68">
            <v>1.2</v>
          </cell>
          <cell r="I68">
            <v>1996.2</v>
          </cell>
        </row>
        <row r="69">
          <cell r="B69">
            <v>0</v>
          </cell>
          <cell r="C69">
            <v>2423</v>
          </cell>
          <cell r="D69">
            <v>3</v>
          </cell>
          <cell r="E69">
            <v>2426</v>
          </cell>
          <cell r="G69">
            <v>221.65</v>
          </cell>
          <cell r="H69">
            <v>0.45</v>
          </cell>
          <cell r="I69">
            <v>222.1</v>
          </cell>
        </row>
        <row r="70">
          <cell r="B70">
            <v>0</v>
          </cell>
          <cell r="C70">
            <v>23765</v>
          </cell>
          <cell r="D70">
            <v>11</v>
          </cell>
          <cell r="E70">
            <v>23776</v>
          </cell>
          <cell r="F70">
            <v>0</v>
          </cell>
          <cell r="G70">
            <v>2216.65</v>
          </cell>
          <cell r="H70">
            <v>1.65</v>
          </cell>
          <cell r="I70">
            <v>2218.3</v>
          </cell>
        </row>
        <row r="72">
          <cell r="B72">
            <v>6000</v>
          </cell>
          <cell r="C72">
            <v>900</v>
          </cell>
          <cell r="D72">
            <v>1800</v>
          </cell>
          <cell r="E72">
            <v>8700</v>
          </cell>
          <cell r="F72">
            <v>484.196</v>
          </cell>
          <cell r="G72">
            <v>79.48</v>
          </cell>
          <cell r="H72">
            <v>203.985</v>
          </cell>
          <cell r="I72">
            <v>767.661</v>
          </cell>
        </row>
        <row r="73">
          <cell r="B73">
            <v>344</v>
          </cell>
          <cell r="C73">
            <v>1085</v>
          </cell>
          <cell r="D73">
            <v>130</v>
          </cell>
          <cell r="E73">
            <v>1559</v>
          </cell>
          <cell r="F73">
            <v>10.985</v>
          </cell>
          <cell r="G73">
            <v>35.385</v>
          </cell>
          <cell r="H73">
            <v>5.5</v>
          </cell>
          <cell r="I73">
            <v>51.87</v>
          </cell>
        </row>
        <row r="74">
          <cell r="B74">
            <v>0</v>
          </cell>
          <cell r="C74">
            <v>147</v>
          </cell>
          <cell r="E74">
            <v>147</v>
          </cell>
          <cell r="G74">
            <v>11.12</v>
          </cell>
          <cell r="I74">
            <v>11.12</v>
          </cell>
        </row>
        <row r="75">
          <cell r="B75">
            <v>1327</v>
          </cell>
          <cell r="C75">
            <v>2029</v>
          </cell>
          <cell r="D75">
            <v>271</v>
          </cell>
          <cell r="E75">
            <v>3627</v>
          </cell>
          <cell r="F75">
            <v>117.064</v>
          </cell>
          <cell r="G75">
            <v>175.351</v>
          </cell>
          <cell r="H75">
            <v>17.693</v>
          </cell>
          <cell r="I75">
            <v>310.108</v>
          </cell>
        </row>
        <row r="76">
          <cell r="B76">
            <v>5</v>
          </cell>
          <cell r="C76">
            <v>30</v>
          </cell>
          <cell r="D76">
            <v>5</v>
          </cell>
          <cell r="E76">
            <v>40</v>
          </cell>
          <cell r="F76">
            <v>0.15</v>
          </cell>
          <cell r="G76">
            <v>0.9</v>
          </cell>
          <cell r="H76">
            <v>0.125</v>
          </cell>
          <cell r="I76">
            <v>1.175</v>
          </cell>
        </row>
        <row r="77">
          <cell r="C77">
            <v>154</v>
          </cell>
          <cell r="D77">
            <v>17</v>
          </cell>
          <cell r="E77">
            <v>171</v>
          </cell>
          <cell r="G77">
            <v>6.05</v>
          </cell>
          <cell r="H77">
            <v>0.51</v>
          </cell>
          <cell r="I77">
            <v>6.56</v>
          </cell>
        </row>
        <row r="78">
          <cell r="B78">
            <v>280</v>
          </cell>
          <cell r="C78">
            <v>260</v>
          </cell>
          <cell r="D78">
            <v>300</v>
          </cell>
          <cell r="E78">
            <v>840</v>
          </cell>
          <cell r="F78">
            <v>22.4</v>
          </cell>
          <cell r="G78">
            <v>21</v>
          </cell>
          <cell r="H78">
            <v>20.8</v>
          </cell>
          <cell r="I78">
            <v>64.2</v>
          </cell>
        </row>
        <row r="79">
          <cell r="B79">
            <v>90</v>
          </cell>
          <cell r="C79">
            <v>6400</v>
          </cell>
          <cell r="D79">
            <v>90</v>
          </cell>
          <cell r="E79">
            <v>6580</v>
          </cell>
          <cell r="F79">
            <v>3.6</v>
          </cell>
          <cell r="G79">
            <v>543.2</v>
          </cell>
          <cell r="H79">
            <v>3.6</v>
          </cell>
          <cell r="I79">
            <v>550.4</v>
          </cell>
        </row>
        <row r="80">
          <cell r="B80">
            <v>8046</v>
          </cell>
          <cell r="C80">
            <v>11005</v>
          </cell>
          <cell r="D80">
            <v>2613</v>
          </cell>
          <cell r="E80">
            <v>21664</v>
          </cell>
          <cell r="F80">
            <v>638.395</v>
          </cell>
          <cell r="G80">
            <v>872.4860000000001</v>
          </cell>
          <cell r="H80">
            <v>252.21300000000002</v>
          </cell>
          <cell r="I80">
            <v>1763.094</v>
          </cell>
        </row>
        <row r="82">
          <cell r="B82">
            <v>196</v>
          </cell>
          <cell r="C82">
            <v>193</v>
          </cell>
          <cell r="D82">
            <v>84</v>
          </cell>
          <cell r="E82">
            <v>473</v>
          </cell>
          <cell r="F82">
            <v>22.54</v>
          </cell>
          <cell r="G82">
            <v>18.733</v>
          </cell>
          <cell r="H82">
            <v>9.65</v>
          </cell>
          <cell r="I82">
            <v>50.923</v>
          </cell>
        </row>
        <row r="83">
          <cell r="B83">
            <v>42</v>
          </cell>
          <cell r="C83">
            <v>159</v>
          </cell>
          <cell r="D83">
            <v>10</v>
          </cell>
          <cell r="E83">
            <v>211</v>
          </cell>
          <cell r="F83">
            <v>3.09</v>
          </cell>
          <cell r="G83">
            <v>10.673</v>
          </cell>
          <cell r="H83">
            <v>0.704</v>
          </cell>
          <cell r="I83">
            <v>14.467</v>
          </cell>
        </row>
        <row r="84">
          <cell r="B84">
            <v>238</v>
          </cell>
          <cell r="C84">
            <v>352</v>
          </cell>
          <cell r="D84">
            <v>94</v>
          </cell>
          <cell r="E84">
            <v>684</v>
          </cell>
          <cell r="F84">
            <v>25.63</v>
          </cell>
          <cell r="G84">
            <v>29.406</v>
          </cell>
          <cell r="H84">
            <v>10.354000000000001</v>
          </cell>
          <cell r="I84">
            <v>65.39</v>
          </cell>
        </row>
        <row r="86">
          <cell r="B86">
            <v>9780</v>
          </cell>
          <cell r="C86">
            <v>42334</v>
          </cell>
          <cell r="D86">
            <v>4067</v>
          </cell>
          <cell r="E86">
            <v>56181.07</v>
          </cell>
          <cell r="F86">
            <v>793.638</v>
          </cell>
          <cell r="G86">
            <v>3596.402</v>
          </cell>
          <cell r="H86">
            <v>385.338</v>
          </cell>
          <cell r="I86">
            <v>4775.378000000001</v>
          </cell>
        </row>
        <row r="89">
          <cell r="B89">
            <v>9780</v>
          </cell>
          <cell r="C89">
            <v>42334</v>
          </cell>
          <cell r="D89">
            <v>4067</v>
          </cell>
          <cell r="E89">
            <v>56181.07</v>
          </cell>
          <cell r="F89">
            <v>793.638</v>
          </cell>
          <cell r="G89">
            <v>3596.402</v>
          </cell>
          <cell r="H89">
            <v>385.338</v>
          </cell>
          <cell r="I89">
            <v>4775.378000000001</v>
          </cell>
        </row>
        <row r="90">
          <cell r="B90">
            <v>9681</v>
          </cell>
          <cell r="C90">
            <v>41533</v>
          </cell>
          <cell r="D90">
            <v>4254</v>
          </cell>
          <cell r="E90">
            <v>55468</v>
          </cell>
          <cell r="F90">
            <v>870.627</v>
          </cell>
          <cell r="G90">
            <v>3084.921</v>
          </cell>
          <cell r="H90">
            <v>357.3469999999999</v>
          </cell>
          <cell r="I90">
            <v>4312.895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E87" sqref="E87"/>
    </sheetView>
  </sheetViews>
  <sheetFormatPr defaultColWidth="11.421875" defaultRowHeight="15"/>
  <cols>
    <col min="1" max="9" width="11.421875" style="106" customWidth="1"/>
    <col min="10" max="10" width="21.7109375" style="106" customWidth="1"/>
    <col min="11" max="11" width="0.13671875" style="106" customWidth="1"/>
    <col min="12" max="16384" width="11.421875" style="106" customWidth="1"/>
  </cols>
  <sheetData>
    <row r="1" spans="1:11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>
      <c r="A2" s="105"/>
      <c r="B2" s="105"/>
      <c r="C2" s="105"/>
      <c r="D2" s="105"/>
      <c r="E2" s="105"/>
      <c r="F2" s="105"/>
      <c r="G2" s="246"/>
      <c r="H2" s="247"/>
      <c r="I2" s="247"/>
      <c r="J2" s="248"/>
      <c r="K2" s="125"/>
    </row>
    <row r="3" spans="1:11" ht="5.25" customHeight="1">
      <c r="A3" s="105"/>
      <c r="B3" s="105"/>
      <c r="C3" s="105"/>
      <c r="D3" s="105"/>
      <c r="E3" s="105"/>
      <c r="F3" s="105"/>
      <c r="G3" s="126"/>
      <c r="H3" s="127"/>
      <c r="I3" s="127"/>
      <c r="J3" s="128"/>
      <c r="K3" s="125"/>
    </row>
    <row r="4" spans="1:11" ht="12.75">
      <c r="A4" s="105"/>
      <c r="B4" s="105"/>
      <c r="C4" s="105"/>
      <c r="D4" s="105"/>
      <c r="E4" s="105"/>
      <c r="F4" s="105"/>
      <c r="G4" s="249" t="s">
        <v>264</v>
      </c>
      <c r="H4" s="250"/>
      <c r="I4" s="250"/>
      <c r="J4" s="251"/>
      <c r="K4" s="125"/>
    </row>
    <row r="5" spans="1:11" ht="12.75">
      <c r="A5" s="105"/>
      <c r="B5" s="105"/>
      <c r="C5" s="105"/>
      <c r="D5" s="105"/>
      <c r="E5" s="105"/>
      <c r="F5" s="105"/>
      <c r="G5" s="252"/>
      <c r="H5" s="253"/>
      <c r="I5" s="253"/>
      <c r="J5" s="254"/>
      <c r="K5" s="125"/>
    </row>
    <row r="6" spans="1:11" ht="12.75">
      <c r="A6" s="105"/>
      <c r="B6" s="105"/>
      <c r="C6" s="105"/>
      <c r="D6" s="105"/>
      <c r="E6" s="105"/>
      <c r="F6" s="105"/>
      <c r="G6" s="129"/>
      <c r="H6" s="129"/>
      <c r="I6" s="129"/>
      <c r="J6" s="129"/>
      <c r="K6" s="125"/>
    </row>
    <row r="7" spans="1:11" ht="5.25" customHeight="1">
      <c r="A7" s="105"/>
      <c r="B7" s="105"/>
      <c r="C7" s="105"/>
      <c r="D7" s="105"/>
      <c r="E7" s="105"/>
      <c r="F7" s="105"/>
      <c r="G7" s="130"/>
      <c r="H7" s="130"/>
      <c r="I7" s="130"/>
      <c r="J7" s="130"/>
      <c r="K7" s="125"/>
    </row>
    <row r="8" spans="1:11" ht="12.75">
      <c r="A8" s="105"/>
      <c r="B8" s="105"/>
      <c r="C8" s="105"/>
      <c r="D8" s="105"/>
      <c r="E8" s="105"/>
      <c r="F8" s="105"/>
      <c r="G8" s="255" t="s">
        <v>265</v>
      </c>
      <c r="H8" s="255"/>
      <c r="I8" s="255"/>
      <c r="J8" s="255"/>
      <c r="K8" s="255"/>
    </row>
    <row r="9" spans="1:11" ht="12.75">
      <c r="A9" s="105"/>
      <c r="B9" s="105"/>
      <c r="C9" s="105"/>
      <c r="D9" s="131"/>
      <c r="E9" s="131"/>
      <c r="F9" s="105"/>
      <c r="G9" s="255" t="s">
        <v>259</v>
      </c>
      <c r="H9" s="255"/>
      <c r="I9" s="255"/>
      <c r="J9" s="255"/>
      <c r="K9" s="255"/>
    </row>
    <row r="10" spans="1:11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2.7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3.5" thickBo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3.5" thickTop="1">
      <c r="A24" s="105"/>
      <c r="B24" s="105"/>
      <c r="C24" s="132"/>
      <c r="D24" s="133"/>
      <c r="E24" s="133"/>
      <c r="F24" s="133"/>
      <c r="G24" s="133"/>
      <c r="H24" s="133"/>
      <c r="I24" s="134"/>
      <c r="J24" s="105"/>
      <c r="K24" s="105"/>
    </row>
    <row r="25" spans="1:11" ht="12.75">
      <c r="A25" s="105"/>
      <c r="B25" s="105"/>
      <c r="C25" s="135"/>
      <c r="D25" s="136"/>
      <c r="E25" s="136"/>
      <c r="F25" s="136"/>
      <c r="G25" s="136"/>
      <c r="H25" s="136"/>
      <c r="I25" s="137"/>
      <c r="J25" s="105"/>
      <c r="K25" s="105"/>
    </row>
    <row r="26" spans="1:11" ht="12.75">
      <c r="A26" s="105"/>
      <c r="B26" s="105"/>
      <c r="C26" s="135"/>
      <c r="D26" s="136"/>
      <c r="E26" s="136"/>
      <c r="F26" s="136"/>
      <c r="G26" s="136"/>
      <c r="H26" s="136"/>
      <c r="I26" s="137"/>
      <c r="J26" s="105"/>
      <c r="K26" s="105"/>
    </row>
    <row r="27" spans="1:11" ht="18.75" customHeight="1">
      <c r="A27" s="105"/>
      <c r="B27" s="105"/>
      <c r="C27" s="240" t="s">
        <v>260</v>
      </c>
      <c r="D27" s="241"/>
      <c r="E27" s="241"/>
      <c r="F27" s="241"/>
      <c r="G27" s="241"/>
      <c r="H27" s="241"/>
      <c r="I27" s="242"/>
      <c r="J27" s="105"/>
      <c r="K27" s="105"/>
    </row>
    <row r="28" spans="1:11" ht="12.75">
      <c r="A28" s="105"/>
      <c r="B28" s="105"/>
      <c r="C28" s="135"/>
      <c r="D28" s="136"/>
      <c r="E28" s="136"/>
      <c r="F28" s="136"/>
      <c r="G28" s="136"/>
      <c r="H28" s="136"/>
      <c r="I28" s="137"/>
      <c r="J28" s="105"/>
      <c r="K28" s="105"/>
    </row>
    <row r="29" spans="1:11" ht="12.75">
      <c r="A29" s="105"/>
      <c r="B29" s="105"/>
      <c r="C29" s="135"/>
      <c r="D29" s="136"/>
      <c r="E29" s="136"/>
      <c r="F29" s="136"/>
      <c r="G29" s="136"/>
      <c r="H29" s="136"/>
      <c r="I29" s="137"/>
      <c r="J29" s="105"/>
      <c r="K29" s="105"/>
    </row>
    <row r="30" spans="1:11" ht="18.75" customHeight="1">
      <c r="A30" s="105"/>
      <c r="B30" s="105"/>
      <c r="C30" s="240" t="s">
        <v>263</v>
      </c>
      <c r="D30" s="241"/>
      <c r="E30" s="241"/>
      <c r="F30" s="241"/>
      <c r="G30" s="241"/>
      <c r="H30" s="241"/>
      <c r="I30" s="242"/>
      <c r="J30" s="105"/>
      <c r="K30" s="105"/>
    </row>
    <row r="31" spans="1:11" ht="12.75">
      <c r="A31" s="105"/>
      <c r="B31" s="105"/>
      <c r="C31" s="135"/>
      <c r="D31" s="136"/>
      <c r="E31" s="136"/>
      <c r="F31" s="136"/>
      <c r="G31" s="136"/>
      <c r="H31" s="136"/>
      <c r="I31" s="137"/>
      <c r="J31" s="105"/>
      <c r="K31" s="105"/>
    </row>
    <row r="32" spans="1:11" ht="12.75">
      <c r="A32" s="105"/>
      <c r="B32" s="105"/>
      <c r="C32" s="135"/>
      <c r="D32" s="136"/>
      <c r="E32" s="136"/>
      <c r="F32" s="136"/>
      <c r="G32" s="136"/>
      <c r="H32" s="136"/>
      <c r="I32" s="137"/>
      <c r="J32" s="105"/>
      <c r="K32" s="105"/>
    </row>
    <row r="33" spans="1:11" ht="12.75">
      <c r="A33" s="105"/>
      <c r="B33" s="105"/>
      <c r="C33" s="135"/>
      <c r="D33" s="136"/>
      <c r="E33" s="136"/>
      <c r="F33" s="136"/>
      <c r="G33" s="136"/>
      <c r="H33" s="136"/>
      <c r="I33" s="137"/>
      <c r="J33" s="105"/>
      <c r="K33" s="105"/>
    </row>
    <row r="34" spans="1:11" ht="13.5" thickBot="1">
      <c r="A34" s="105"/>
      <c r="B34" s="105"/>
      <c r="C34" s="138"/>
      <c r="D34" s="139"/>
      <c r="E34" s="139"/>
      <c r="F34" s="139"/>
      <c r="G34" s="139"/>
      <c r="H34" s="139"/>
      <c r="I34" s="140"/>
      <c r="J34" s="105"/>
      <c r="K34" s="105"/>
    </row>
    <row r="35" spans="1:11" ht="13.5" thickTop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5.75">
      <c r="A40" s="105"/>
      <c r="B40" s="105"/>
      <c r="C40" s="105"/>
      <c r="D40" s="105"/>
      <c r="E40" s="243" t="s">
        <v>261</v>
      </c>
      <c r="F40" s="243"/>
      <c r="G40" s="243"/>
      <c r="H40" s="105"/>
      <c r="I40" s="105"/>
      <c r="J40" s="105"/>
      <c r="K40" s="105"/>
    </row>
    <row r="41" spans="1:11" ht="12.75">
      <c r="A41" s="105"/>
      <c r="B41" s="105"/>
      <c r="C41" s="105"/>
      <c r="D41" s="105"/>
      <c r="E41" s="244"/>
      <c r="F41" s="244"/>
      <c r="G41" s="244"/>
      <c r="H41" s="105"/>
      <c r="I41" s="105"/>
      <c r="J41" s="105"/>
      <c r="K41" s="105"/>
    </row>
    <row r="42" spans="1:11" ht="15.75">
      <c r="A42" s="105"/>
      <c r="B42" s="105"/>
      <c r="C42" s="105"/>
      <c r="D42" s="105"/>
      <c r="E42" s="243" t="s">
        <v>262</v>
      </c>
      <c r="F42" s="243"/>
      <c r="G42" s="243"/>
      <c r="H42" s="105"/>
      <c r="I42" s="105"/>
      <c r="J42" s="105"/>
      <c r="K42" s="105"/>
    </row>
    <row r="43" spans="1:11" ht="12.75">
      <c r="A43" s="105"/>
      <c r="B43" s="105"/>
      <c r="C43" s="105"/>
      <c r="D43" s="105"/>
      <c r="E43" s="244"/>
      <c r="F43" s="244"/>
      <c r="G43" s="244"/>
      <c r="H43" s="105"/>
      <c r="I43" s="105"/>
      <c r="J43" s="105"/>
      <c r="K43" s="105"/>
    </row>
    <row r="44" spans="1:11" ht="15.75">
      <c r="A44" s="105"/>
      <c r="B44" s="105"/>
      <c r="C44" s="105"/>
      <c r="D44" s="105"/>
      <c r="E44" s="141" t="s">
        <v>266</v>
      </c>
      <c r="F44" s="141"/>
      <c r="G44" s="141"/>
      <c r="H44" s="105"/>
      <c r="I44" s="105"/>
      <c r="J44" s="105"/>
      <c r="K44" s="105"/>
    </row>
    <row r="45" spans="1:11" ht="12.75">
      <c r="A45" s="105"/>
      <c r="B45" s="105"/>
      <c r="C45" s="105"/>
      <c r="D45" s="105"/>
      <c r="E45" s="245" t="s">
        <v>267</v>
      </c>
      <c r="F45" s="245"/>
      <c r="G45" s="245"/>
      <c r="H45" s="105"/>
      <c r="I45" s="105"/>
      <c r="J45" s="105"/>
      <c r="K45" s="105"/>
    </row>
    <row r="46" spans="1:1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5">
      <c r="A53" s="105"/>
      <c r="B53" s="105"/>
      <c r="C53" s="105"/>
      <c r="D53" s="142"/>
      <c r="E53" s="105"/>
      <c r="F53" s="143"/>
      <c r="G53" s="143"/>
      <c r="H53" s="105"/>
      <c r="I53" s="105"/>
      <c r="J53" s="105"/>
      <c r="K53" s="105"/>
    </row>
    <row r="54" spans="1:11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ht="13.5" thickBo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19.5" customHeight="1" thickBot="1" thickTop="1">
      <c r="A68" s="105"/>
      <c r="B68" s="105"/>
      <c r="C68" s="105"/>
      <c r="D68" s="105"/>
      <c r="E68" s="105"/>
      <c r="F68" s="105"/>
      <c r="G68" s="105"/>
      <c r="H68" s="237" t="s">
        <v>268</v>
      </c>
      <c r="I68" s="238"/>
      <c r="J68" s="239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12.7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105</v>
      </c>
      <c r="D9" s="30">
        <v>150</v>
      </c>
      <c r="E9" s="30">
        <v>150</v>
      </c>
      <c r="F9" s="31"/>
      <c r="G9" s="31"/>
      <c r="H9" s="146">
        <v>0.294</v>
      </c>
      <c r="I9" s="146">
        <v>0.224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73</v>
      </c>
      <c r="E10" s="30">
        <v>73</v>
      </c>
      <c r="F10" s="31"/>
      <c r="G10" s="31"/>
      <c r="H10" s="146">
        <v>0.097</v>
      </c>
      <c r="I10" s="146">
        <v>0.094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40</v>
      </c>
      <c r="E11" s="30">
        <v>40</v>
      </c>
      <c r="F11" s="31"/>
      <c r="G11" s="31"/>
      <c r="H11" s="146">
        <v>0.025</v>
      </c>
      <c r="I11" s="146">
        <v>0.092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25</v>
      </c>
      <c r="E12" s="30">
        <v>25</v>
      </c>
      <c r="F12" s="31"/>
      <c r="G12" s="31"/>
      <c r="H12" s="146">
        <v>0.028</v>
      </c>
      <c r="I12" s="146">
        <v>0.044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186</v>
      </c>
      <c r="D13" s="38">
        <v>288</v>
      </c>
      <c r="E13" s="38">
        <v>288</v>
      </c>
      <c r="F13" s="39">
        <v>100</v>
      </c>
      <c r="G13" s="40"/>
      <c r="H13" s="147">
        <v>0.44400000000000006</v>
      </c>
      <c r="I13" s="148">
        <v>0.454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55</v>
      </c>
      <c r="D17" s="38">
        <v>81</v>
      </c>
      <c r="E17" s="38">
        <v>81</v>
      </c>
      <c r="F17" s="39">
        <v>100</v>
      </c>
      <c r="G17" s="40"/>
      <c r="H17" s="147">
        <v>0.064</v>
      </c>
      <c r="I17" s="148">
        <v>0.162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5428</v>
      </c>
      <c r="D19" s="30">
        <v>6309</v>
      </c>
      <c r="E19" s="30">
        <v>6676</v>
      </c>
      <c r="F19" s="31"/>
      <c r="G19" s="31"/>
      <c r="H19" s="146">
        <v>29.854</v>
      </c>
      <c r="I19" s="146">
        <v>36.05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5428</v>
      </c>
      <c r="D22" s="38">
        <v>6309</v>
      </c>
      <c r="E22" s="38">
        <v>6676</v>
      </c>
      <c r="F22" s="39">
        <v>105.81708670153749</v>
      </c>
      <c r="G22" s="40"/>
      <c r="H22" s="147">
        <v>29.854</v>
      </c>
      <c r="I22" s="148">
        <v>36.05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10977</v>
      </c>
      <c r="D24" s="38">
        <v>12037</v>
      </c>
      <c r="E24" s="38">
        <v>11750</v>
      </c>
      <c r="F24" s="39">
        <v>97.61568497133837</v>
      </c>
      <c r="G24" s="40"/>
      <c r="H24" s="147">
        <v>49.589</v>
      </c>
      <c r="I24" s="148">
        <v>50.76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257</v>
      </c>
      <c r="D26" s="38">
        <v>310</v>
      </c>
      <c r="E26" s="38">
        <v>300</v>
      </c>
      <c r="F26" s="39">
        <v>96.7741935483871</v>
      </c>
      <c r="G26" s="40"/>
      <c r="H26" s="147">
        <v>1.217</v>
      </c>
      <c r="I26" s="148">
        <v>1.3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3405</v>
      </c>
      <c r="D28" s="30">
        <v>3603</v>
      </c>
      <c r="E28" s="30">
        <v>3500</v>
      </c>
      <c r="F28" s="31"/>
      <c r="G28" s="31"/>
      <c r="H28" s="146">
        <v>13.616</v>
      </c>
      <c r="I28" s="146">
        <v>12.209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13423</v>
      </c>
      <c r="D29" s="30">
        <v>13871</v>
      </c>
      <c r="E29" s="30">
        <v>12500</v>
      </c>
      <c r="F29" s="31"/>
      <c r="G29" s="31"/>
      <c r="H29" s="146">
        <v>34.172</v>
      </c>
      <c r="I29" s="146">
        <v>33.652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7937</v>
      </c>
      <c r="D30" s="30">
        <v>8479</v>
      </c>
      <c r="E30" s="30">
        <v>8500</v>
      </c>
      <c r="F30" s="31"/>
      <c r="G30" s="31"/>
      <c r="H30" s="146">
        <v>14.095</v>
      </c>
      <c r="I30" s="146">
        <v>11.899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24765</v>
      </c>
      <c r="D31" s="38">
        <v>25953</v>
      </c>
      <c r="E31" s="38">
        <v>24500</v>
      </c>
      <c r="F31" s="39">
        <v>94.40141794782876</v>
      </c>
      <c r="G31" s="40"/>
      <c r="H31" s="147">
        <v>61.882999999999996</v>
      </c>
      <c r="I31" s="148">
        <v>57.760000000000005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1426</v>
      </c>
      <c r="D33" s="30">
        <v>1192</v>
      </c>
      <c r="E33" s="30">
        <v>1650</v>
      </c>
      <c r="F33" s="31"/>
      <c r="G33" s="31"/>
      <c r="H33" s="146">
        <v>5.044</v>
      </c>
      <c r="I33" s="146">
        <v>3.464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1041</v>
      </c>
      <c r="D34" s="30">
        <v>900</v>
      </c>
      <c r="E34" s="30">
        <v>900</v>
      </c>
      <c r="F34" s="31"/>
      <c r="G34" s="31"/>
      <c r="H34" s="146">
        <v>2.04</v>
      </c>
      <c r="I34" s="146">
        <v>2.7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1636</v>
      </c>
      <c r="D35" s="30">
        <v>2523.36</v>
      </c>
      <c r="E35" s="30">
        <v>2523.36</v>
      </c>
      <c r="F35" s="31"/>
      <c r="G35" s="31"/>
      <c r="H35" s="146">
        <v>9.057</v>
      </c>
      <c r="I35" s="146">
        <v>8.832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840</v>
      </c>
      <c r="D36" s="30">
        <v>1850</v>
      </c>
      <c r="E36" s="30">
        <v>1200</v>
      </c>
      <c r="F36" s="31"/>
      <c r="G36" s="31"/>
      <c r="H36" s="146">
        <v>1.47</v>
      </c>
      <c r="I36" s="146">
        <v>8.5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4943</v>
      </c>
      <c r="D37" s="38">
        <v>6465.360000000001</v>
      </c>
      <c r="E37" s="38">
        <v>6273.360000000001</v>
      </c>
      <c r="F37" s="39">
        <v>97.03032777757154</v>
      </c>
      <c r="G37" s="40"/>
      <c r="H37" s="147">
        <v>17.610999999999997</v>
      </c>
      <c r="I37" s="148">
        <v>23.496000000000002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15236</v>
      </c>
      <c r="D39" s="38">
        <v>15000</v>
      </c>
      <c r="E39" s="38">
        <v>14500</v>
      </c>
      <c r="F39" s="39">
        <v>96.66666666666667</v>
      </c>
      <c r="G39" s="40"/>
      <c r="H39" s="147">
        <v>8.532</v>
      </c>
      <c r="I39" s="148">
        <v>8.4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3638</v>
      </c>
      <c r="D41" s="30">
        <v>4164</v>
      </c>
      <c r="E41" s="30">
        <v>4100</v>
      </c>
      <c r="F41" s="31"/>
      <c r="G41" s="31"/>
      <c r="H41" s="146">
        <v>12.968</v>
      </c>
      <c r="I41" s="146">
        <v>11.809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8511</v>
      </c>
      <c r="D42" s="30">
        <v>9680</v>
      </c>
      <c r="E42" s="30">
        <v>9167</v>
      </c>
      <c r="F42" s="31"/>
      <c r="G42" s="31"/>
      <c r="H42" s="146">
        <v>34.52</v>
      </c>
      <c r="I42" s="146">
        <v>38.359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13104</v>
      </c>
      <c r="D43" s="30">
        <v>11461</v>
      </c>
      <c r="E43" s="30">
        <v>11500</v>
      </c>
      <c r="F43" s="31"/>
      <c r="G43" s="31"/>
      <c r="H43" s="146">
        <v>41.624</v>
      </c>
      <c r="I43" s="146">
        <v>27.263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17882</v>
      </c>
      <c r="D44" s="30">
        <v>18222</v>
      </c>
      <c r="E44" s="30">
        <v>16415</v>
      </c>
      <c r="F44" s="31"/>
      <c r="G44" s="31"/>
      <c r="H44" s="146">
        <v>72.731</v>
      </c>
      <c r="I44" s="146">
        <v>63.919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12323</v>
      </c>
      <c r="D45" s="30">
        <v>12230</v>
      </c>
      <c r="E45" s="30">
        <v>13200</v>
      </c>
      <c r="F45" s="31"/>
      <c r="G45" s="31"/>
      <c r="H45" s="146">
        <v>40.252</v>
      </c>
      <c r="I45" s="146">
        <v>35.15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2708</v>
      </c>
      <c r="D46" s="30">
        <v>2359</v>
      </c>
      <c r="E46" s="30">
        <v>2300</v>
      </c>
      <c r="F46" s="31"/>
      <c r="G46" s="31"/>
      <c r="H46" s="146">
        <v>8.761</v>
      </c>
      <c r="I46" s="146">
        <v>6.437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1670</v>
      </c>
      <c r="D47" s="30">
        <v>1302</v>
      </c>
      <c r="E47" s="30">
        <v>1300</v>
      </c>
      <c r="F47" s="31"/>
      <c r="G47" s="31"/>
      <c r="H47" s="146">
        <v>6.533</v>
      </c>
      <c r="I47" s="146">
        <v>4.029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9034</v>
      </c>
      <c r="D48" s="30">
        <v>9573</v>
      </c>
      <c r="E48" s="30">
        <v>9600</v>
      </c>
      <c r="F48" s="31"/>
      <c r="G48" s="31"/>
      <c r="H48" s="146">
        <v>32.228</v>
      </c>
      <c r="I48" s="146">
        <v>26.999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12442</v>
      </c>
      <c r="D49" s="30">
        <v>6095</v>
      </c>
      <c r="E49" s="30">
        <v>6095</v>
      </c>
      <c r="F49" s="31"/>
      <c r="G49" s="31"/>
      <c r="H49" s="146">
        <v>43.845</v>
      </c>
      <c r="I49" s="146">
        <v>13.949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81312</v>
      </c>
      <c r="D50" s="38">
        <v>75086</v>
      </c>
      <c r="E50" s="38">
        <v>73677</v>
      </c>
      <c r="F50" s="39">
        <v>98.12348507045255</v>
      </c>
      <c r="G50" s="40"/>
      <c r="H50" s="147">
        <v>293.462</v>
      </c>
      <c r="I50" s="148">
        <v>227.91400000000002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6466</v>
      </c>
      <c r="D52" s="38">
        <v>7242</v>
      </c>
      <c r="E52" s="38">
        <v>7242</v>
      </c>
      <c r="F52" s="39">
        <v>100</v>
      </c>
      <c r="G52" s="40"/>
      <c r="H52" s="147">
        <v>10.075</v>
      </c>
      <c r="I52" s="148">
        <v>18.448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38939</v>
      </c>
      <c r="D54" s="30">
        <v>43800</v>
      </c>
      <c r="E54" s="30">
        <v>40000</v>
      </c>
      <c r="F54" s="31"/>
      <c r="G54" s="31"/>
      <c r="H54" s="146">
        <v>111.165</v>
      </c>
      <c r="I54" s="146">
        <v>128.75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76973</v>
      </c>
      <c r="D55" s="30">
        <v>76906</v>
      </c>
      <c r="E55" s="30">
        <v>76906</v>
      </c>
      <c r="F55" s="31"/>
      <c r="G55" s="31"/>
      <c r="H55" s="146">
        <v>191.512</v>
      </c>
      <c r="I55" s="146">
        <v>192.265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13332</v>
      </c>
      <c r="D56" s="30">
        <v>13787</v>
      </c>
      <c r="E56" s="30">
        <v>9725</v>
      </c>
      <c r="F56" s="31"/>
      <c r="G56" s="31"/>
      <c r="H56" s="146">
        <v>36.728</v>
      </c>
      <c r="I56" s="146">
        <v>36.8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7033</v>
      </c>
      <c r="D57" s="30">
        <v>6433</v>
      </c>
      <c r="E57" s="30">
        <v>6433</v>
      </c>
      <c r="F57" s="31"/>
      <c r="G57" s="31"/>
      <c r="H57" s="146">
        <v>21.264</v>
      </c>
      <c r="I57" s="146">
        <v>16.256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45239</v>
      </c>
      <c r="D58" s="30">
        <v>45983</v>
      </c>
      <c r="E58" s="30">
        <v>45400</v>
      </c>
      <c r="F58" s="31"/>
      <c r="G58" s="31"/>
      <c r="H58" s="146">
        <v>132.488</v>
      </c>
      <c r="I58" s="146">
        <v>70.833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181516</v>
      </c>
      <c r="D59" s="38">
        <v>186909</v>
      </c>
      <c r="E59" s="38">
        <v>178464</v>
      </c>
      <c r="F59" s="39">
        <v>95.48175850280083</v>
      </c>
      <c r="G59" s="40"/>
      <c r="H59" s="147">
        <v>493.15700000000004</v>
      </c>
      <c r="I59" s="148">
        <v>444.904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2358</v>
      </c>
      <c r="D61" s="30">
        <v>1950</v>
      </c>
      <c r="E61" s="30">
        <v>1755</v>
      </c>
      <c r="F61" s="31"/>
      <c r="G61" s="31"/>
      <c r="H61" s="146">
        <v>7.061</v>
      </c>
      <c r="I61" s="146">
        <v>5.955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1142</v>
      </c>
      <c r="D62" s="30">
        <v>1142</v>
      </c>
      <c r="E62" s="30">
        <v>1368</v>
      </c>
      <c r="F62" s="31"/>
      <c r="G62" s="31"/>
      <c r="H62" s="146">
        <v>2.106</v>
      </c>
      <c r="I62" s="146">
        <v>1.922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2234</v>
      </c>
      <c r="D63" s="30">
        <v>2234</v>
      </c>
      <c r="E63" s="30">
        <v>1889</v>
      </c>
      <c r="F63" s="31"/>
      <c r="G63" s="31"/>
      <c r="H63" s="146">
        <v>6.184</v>
      </c>
      <c r="I63" s="146">
        <v>4.821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5734</v>
      </c>
      <c r="D64" s="38">
        <v>5326</v>
      </c>
      <c r="E64" s="38">
        <v>5012</v>
      </c>
      <c r="F64" s="39">
        <v>94.10439354111904</v>
      </c>
      <c r="G64" s="40"/>
      <c r="H64" s="147">
        <v>15.350999999999999</v>
      </c>
      <c r="I64" s="148">
        <v>12.698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15561</v>
      </c>
      <c r="D66" s="38">
        <v>15015</v>
      </c>
      <c r="E66" s="38">
        <v>15600</v>
      </c>
      <c r="F66" s="39">
        <v>103.8961038961039</v>
      </c>
      <c r="G66" s="40"/>
      <c r="H66" s="147">
        <v>35.043</v>
      </c>
      <c r="I66" s="148">
        <v>20.299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47834</v>
      </c>
      <c r="D68" s="30">
        <v>48000</v>
      </c>
      <c r="E68" s="30">
        <v>48000</v>
      </c>
      <c r="F68" s="31"/>
      <c r="G68" s="31"/>
      <c r="H68" s="146">
        <v>93.749</v>
      </c>
      <c r="I68" s="146">
        <v>100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5560</v>
      </c>
      <c r="D69" s="30">
        <v>4850</v>
      </c>
      <c r="E69" s="30">
        <v>4700</v>
      </c>
      <c r="F69" s="31"/>
      <c r="G69" s="31"/>
      <c r="H69" s="146">
        <v>10.361</v>
      </c>
      <c r="I69" s="146">
        <v>9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53394</v>
      </c>
      <c r="D70" s="38">
        <v>52850</v>
      </c>
      <c r="E70" s="38">
        <v>52700</v>
      </c>
      <c r="F70" s="39">
        <v>99.71617786187322</v>
      </c>
      <c r="G70" s="40"/>
      <c r="H70" s="147">
        <v>104.11</v>
      </c>
      <c r="I70" s="148">
        <v>109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3349</v>
      </c>
      <c r="D72" s="30">
        <v>3179</v>
      </c>
      <c r="E72" s="30">
        <v>3193</v>
      </c>
      <c r="F72" s="31"/>
      <c r="G72" s="31"/>
      <c r="H72" s="146">
        <v>6.567</v>
      </c>
      <c r="I72" s="146">
        <v>3.608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13120</v>
      </c>
      <c r="D73" s="30">
        <v>12795</v>
      </c>
      <c r="E73" s="30">
        <v>12795</v>
      </c>
      <c r="F73" s="31"/>
      <c r="G73" s="31"/>
      <c r="H73" s="146">
        <v>21.558</v>
      </c>
      <c r="I73" s="146">
        <v>21.022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28215</v>
      </c>
      <c r="D74" s="30">
        <v>27477</v>
      </c>
      <c r="E74" s="30">
        <v>25000</v>
      </c>
      <c r="F74" s="31"/>
      <c r="G74" s="31"/>
      <c r="H74" s="146">
        <v>58.182</v>
      </c>
      <c r="I74" s="146">
        <v>56.239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22383</v>
      </c>
      <c r="D75" s="30">
        <v>21296</v>
      </c>
      <c r="E75" s="30">
        <v>21296</v>
      </c>
      <c r="F75" s="31"/>
      <c r="G75" s="31"/>
      <c r="H75" s="146">
        <v>42.214</v>
      </c>
      <c r="I75" s="146">
        <v>53.24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3301</v>
      </c>
      <c r="D76" s="30">
        <v>2460</v>
      </c>
      <c r="E76" s="30">
        <v>2560</v>
      </c>
      <c r="F76" s="31"/>
      <c r="G76" s="31"/>
      <c r="H76" s="146">
        <v>8.252</v>
      </c>
      <c r="I76" s="146">
        <v>6.15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5178</v>
      </c>
      <c r="D77" s="30">
        <v>5034</v>
      </c>
      <c r="E77" s="30">
        <v>5034</v>
      </c>
      <c r="F77" s="31"/>
      <c r="G77" s="31"/>
      <c r="H77" s="146">
        <v>10.88</v>
      </c>
      <c r="I77" s="146">
        <v>8.21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8839</v>
      </c>
      <c r="D78" s="30">
        <v>9836</v>
      </c>
      <c r="E78" s="30">
        <v>9800</v>
      </c>
      <c r="F78" s="31"/>
      <c r="G78" s="31"/>
      <c r="H78" s="146">
        <v>13.805</v>
      </c>
      <c r="I78" s="146">
        <v>17.705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15655</v>
      </c>
      <c r="D79" s="30">
        <v>15710</v>
      </c>
      <c r="E79" s="30">
        <v>15710</v>
      </c>
      <c r="F79" s="31"/>
      <c r="G79" s="31"/>
      <c r="H79" s="146">
        <v>41.76</v>
      </c>
      <c r="I79" s="146">
        <v>20.423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100040</v>
      </c>
      <c r="D80" s="38">
        <v>97787</v>
      </c>
      <c r="E80" s="38">
        <v>95388</v>
      </c>
      <c r="F80" s="39">
        <v>97.54670866270568</v>
      </c>
      <c r="G80" s="40"/>
      <c r="H80" s="147">
        <v>203.21800000000002</v>
      </c>
      <c r="I80" s="148">
        <v>186.59700000000004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71</v>
      </c>
      <c r="D82" s="30">
        <v>71</v>
      </c>
      <c r="E82" s="30">
        <v>71</v>
      </c>
      <c r="F82" s="31"/>
      <c r="G82" s="31"/>
      <c r="H82" s="146">
        <v>0.077</v>
      </c>
      <c r="I82" s="146">
        <v>0.077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227</v>
      </c>
      <c r="D83" s="30">
        <v>227</v>
      </c>
      <c r="E83" s="30">
        <v>227</v>
      </c>
      <c r="F83" s="31"/>
      <c r="G83" s="31"/>
      <c r="H83" s="146">
        <v>0.128</v>
      </c>
      <c r="I83" s="146">
        <v>0.128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298</v>
      </c>
      <c r="D84" s="38">
        <v>298</v>
      </c>
      <c r="E84" s="38">
        <v>298</v>
      </c>
      <c r="F84" s="39">
        <v>100</v>
      </c>
      <c r="G84" s="40"/>
      <c r="H84" s="147">
        <v>0.20500000000000002</v>
      </c>
      <c r="I84" s="148">
        <v>0.20500000000000002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506168</v>
      </c>
      <c r="D87" s="53">
        <v>506956.36</v>
      </c>
      <c r="E87" s="53">
        <v>492749.36</v>
      </c>
      <c r="F87" s="54">
        <v>97.19758915737836</v>
      </c>
      <c r="G87" s="40"/>
      <c r="H87" s="151">
        <v>1323.8149999999998</v>
      </c>
      <c r="I87" s="152">
        <v>1198.447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46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79</v>
      </c>
      <c r="D9" s="30">
        <v>100</v>
      </c>
      <c r="E9" s="30">
        <v>100</v>
      </c>
      <c r="F9" s="31"/>
      <c r="G9" s="31"/>
      <c r="H9" s="146">
        <v>0.323</v>
      </c>
      <c r="I9" s="146">
        <v>0.295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655</v>
      </c>
      <c r="D10" s="30">
        <v>453</v>
      </c>
      <c r="E10" s="30">
        <v>453</v>
      </c>
      <c r="F10" s="31"/>
      <c r="G10" s="31"/>
      <c r="H10" s="146">
        <v>2.424</v>
      </c>
      <c r="I10" s="146">
        <v>1.676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3647</v>
      </c>
      <c r="D11" s="30">
        <v>3500</v>
      </c>
      <c r="E11" s="30">
        <v>3500</v>
      </c>
      <c r="F11" s="31"/>
      <c r="G11" s="31"/>
      <c r="H11" s="146">
        <v>11.744</v>
      </c>
      <c r="I11" s="146">
        <v>11.82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50</v>
      </c>
      <c r="E12" s="30">
        <v>50</v>
      </c>
      <c r="F12" s="31"/>
      <c r="G12" s="31"/>
      <c r="H12" s="146">
        <v>0.139</v>
      </c>
      <c r="I12" s="146">
        <v>0.155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4426</v>
      </c>
      <c r="D13" s="38">
        <v>4103</v>
      </c>
      <c r="E13" s="38">
        <v>4103</v>
      </c>
      <c r="F13" s="39">
        <v>100</v>
      </c>
      <c r="G13" s="40"/>
      <c r="H13" s="147">
        <v>14.629999999999999</v>
      </c>
      <c r="I13" s="148">
        <v>13.946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42</v>
      </c>
      <c r="D17" s="38">
        <v>22</v>
      </c>
      <c r="E17" s="38">
        <v>22</v>
      </c>
      <c r="F17" s="39">
        <v>100</v>
      </c>
      <c r="G17" s="40"/>
      <c r="H17" s="147">
        <v>0.066</v>
      </c>
      <c r="I17" s="148">
        <v>0.066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172</v>
      </c>
      <c r="D19" s="30">
        <v>191</v>
      </c>
      <c r="E19" s="30">
        <v>192</v>
      </c>
      <c r="F19" s="31"/>
      <c r="G19" s="31"/>
      <c r="H19" s="146">
        <v>0.791</v>
      </c>
      <c r="I19" s="146">
        <v>0.787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172</v>
      </c>
      <c r="D22" s="38">
        <v>191</v>
      </c>
      <c r="E22" s="38">
        <v>192</v>
      </c>
      <c r="F22" s="39">
        <v>100.52356020942409</v>
      </c>
      <c r="G22" s="40"/>
      <c r="H22" s="147">
        <v>0.791</v>
      </c>
      <c r="I22" s="148">
        <v>0.787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33</v>
      </c>
      <c r="D24" s="38">
        <v>51</v>
      </c>
      <c r="E24" s="38">
        <v>50</v>
      </c>
      <c r="F24" s="39">
        <v>98.03921568627452</v>
      </c>
      <c r="G24" s="40"/>
      <c r="H24" s="147">
        <v>0.099</v>
      </c>
      <c r="I24" s="148">
        <v>0.12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119</v>
      </c>
      <c r="D26" s="38">
        <v>45</v>
      </c>
      <c r="E26" s="38">
        <v>12</v>
      </c>
      <c r="F26" s="39">
        <v>26.666666666666668</v>
      </c>
      <c r="G26" s="40"/>
      <c r="H26" s="147">
        <v>0.452</v>
      </c>
      <c r="I26" s="148">
        <v>0.18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472</v>
      </c>
      <c r="D28" s="30">
        <v>449</v>
      </c>
      <c r="E28" s="30">
        <v>450</v>
      </c>
      <c r="F28" s="31"/>
      <c r="G28" s="31"/>
      <c r="H28" s="146">
        <v>1.463</v>
      </c>
      <c r="I28" s="146">
        <v>1.217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8405</v>
      </c>
      <c r="D29" s="30">
        <v>5610</v>
      </c>
      <c r="E29" s="30">
        <v>7200</v>
      </c>
      <c r="F29" s="31"/>
      <c r="G29" s="31"/>
      <c r="H29" s="146">
        <v>19.335</v>
      </c>
      <c r="I29" s="146">
        <v>14.811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3489</v>
      </c>
      <c r="D30" s="30">
        <v>3438</v>
      </c>
      <c r="E30" s="30">
        <v>3600</v>
      </c>
      <c r="F30" s="31"/>
      <c r="G30" s="31"/>
      <c r="H30" s="146">
        <v>5.877</v>
      </c>
      <c r="I30" s="146">
        <v>5.632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12366</v>
      </c>
      <c r="D31" s="38">
        <v>9497</v>
      </c>
      <c r="E31" s="38">
        <v>11250</v>
      </c>
      <c r="F31" s="39">
        <v>118.45846056649468</v>
      </c>
      <c r="G31" s="40"/>
      <c r="H31" s="147">
        <v>26.675</v>
      </c>
      <c r="I31" s="148">
        <v>21.659999999999997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63</v>
      </c>
      <c r="E33" s="30">
        <v>60</v>
      </c>
      <c r="F33" s="31"/>
      <c r="G33" s="31"/>
      <c r="H33" s="146">
        <v>0.097</v>
      </c>
      <c r="I33" s="146">
        <v>0.191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521</v>
      </c>
      <c r="D34" s="30">
        <v>463</v>
      </c>
      <c r="E34" s="30">
        <v>463</v>
      </c>
      <c r="F34" s="31"/>
      <c r="G34" s="31"/>
      <c r="H34" s="146">
        <v>1.238</v>
      </c>
      <c r="I34" s="146">
        <v>1.5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640</v>
      </c>
      <c r="D35" s="30">
        <v>810.61</v>
      </c>
      <c r="E35" s="30">
        <v>810.61</v>
      </c>
      <c r="F35" s="31"/>
      <c r="G35" s="31"/>
      <c r="H35" s="146">
        <v>2.234</v>
      </c>
      <c r="I35" s="146">
        <v>2.675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1</v>
      </c>
      <c r="E36" s="30">
        <v>5</v>
      </c>
      <c r="F36" s="31"/>
      <c r="G36" s="31"/>
      <c r="H36" s="146">
        <v>0.007</v>
      </c>
      <c r="I36" s="146">
        <v>0.003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1192</v>
      </c>
      <c r="D37" s="38">
        <v>1337.6100000000001</v>
      </c>
      <c r="E37" s="38">
        <v>1338.6100000000001</v>
      </c>
      <c r="F37" s="39">
        <v>100.07476020663721</v>
      </c>
      <c r="G37" s="40"/>
      <c r="H37" s="147">
        <v>3.576</v>
      </c>
      <c r="I37" s="148">
        <v>4.369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6</v>
      </c>
      <c r="F39" s="39">
        <v>100</v>
      </c>
      <c r="G39" s="40"/>
      <c r="H39" s="147">
        <v>0.006</v>
      </c>
      <c r="I39" s="148">
        <v>0.006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12787</v>
      </c>
      <c r="D41" s="30">
        <v>11227</v>
      </c>
      <c r="E41" s="30">
        <v>11300</v>
      </c>
      <c r="F41" s="31"/>
      <c r="G41" s="31"/>
      <c r="H41" s="146">
        <v>38.264</v>
      </c>
      <c r="I41" s="146">
        <v>23.431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4610</v>
      </c>
      <c r="D42" s="30">
        <v>3453</v>
      </c>
      <c r="E42" s="30">
        <v>4618</v>
      </c>
      <c r="F42" s="31"/>
      <c r="G42" s="31"/>
      <c r="H42" s="146">
        <v>17.049</v>
      </c>
      <c r="I42" s="146">
        <v>11.251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12898</v>
      </c>
      <c r="D43" s="30">
        <v>11421</v>
      </c>
      <c r="E43" s="30">
        <v>11500</v>
      </c>
      <c r="F43" s="31"/>
      <c r="G43" s="31"/>
      <c r="H43" s="146">
        <v>33.156</v>
      </c>
      <c r="I43" s="146">
        <v>25.99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15919</v>
      </c>
      <c r="D44" s="30">
        <v>14637</v>
      </c>
      <c r="E44" s="30">
        <v>14670</v>
      </c>
      <c r="F44" s="31"/>
      <c r="G44" s="31"/>
      <c r="H44" s="146">
        <v>50.371</v>
      </c>
      <c r="I44" s="146">
        <v>45.805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9874</v>
      </c>
      <c r="D45" s="30">
        <v>8190</v>
      </c>
      <c r="E45" s="30">
        <v>7800</v>
      </c>
      <c r="F45" s="31"/>
      <c r="G45" s="31"/>
      <c r="H45" s="146">
        <v>30.146</v>
      </c>
      <c r="I45" s="146">
        <v>21.268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10799</v>
      </c>
      <c r="D46" s="30">
        <v>9313</v>
      </c>
      <c r="E46" s="30">
        <v>9300</v>
      </c>
      <c r="F46" s="31"/>
      <c r="G46" s="31"/>
      <c r="H46" s="146">
        <v>36.949</v>
      </c>
      <c r="I46" s="146">
        <v>27.057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14489</v>
      </c>
      <c r="D47" s="30">
        <v>12052</v>
      </c>
      <c r="E47" s="30">
        <v>12200</v>
      </c>
      <c r="F47" s="31"/>
      <c r="G47" s="31"/>
      <c r="H47" s="146">
        <v>41.018</v>
      </c>
      <c r="I47" s="146">
        <v>37.22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9127</v>
      </c>
      <c r="D48" s="30">
        <v>7562</v>
      </c>
      <c r="E48" s="30">
        <v>7200</v>
      </c>
      <c r="F48" s="31"/>
      <c r="G48" s="31"/>
      <c r="H48" s="146">
        <v>33.043</v>
      </c>
      <c r="I48" s="146">
        <v>23.516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7462</v>
      </c>
      <c r="D49" s="30">
        <v>7718</v>
      </c>
      <c r="E49" s="30">
        <v>7718</v>
      </c>
      <c r="F49" s="31"/>
      <c r="G49" s="31"/>
      <c r="H49" s="146">
        <v>25.708</v>
      </c>
      <c r="I49" s="146">
        <v>13.653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97965</v>
      </c>
      <c r="D50" s="38">
        <v>85573</v>
      </c>
      <c r="E50" s="38">
        <v>86306</v>
      </c>
      <c r="F50" s="39">
        <v>100.85657859371531</v>
      </c>
      <c r="G50" s="40"/>
      <c r="H50" s="147">
        <v>305.70399999999995</v>
      </c>
      <c r="I50" s="148">
        <v>229.19099999999997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1473</v>
      </c>
      <c r="D52" s="38">
        <v>1530</v>
      </c>
      <c r="E52" s="38">
        <v>1530</v>
      </c>
      <c r="F52" s="39">
        <v>100</v>
      </c>
      <c r="G52" s="40"/>
      <c r="H52" s="147">
        <v>2.458</v>
      </c>
      <c r="I52" s="148">
        <v>2.264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2002</v>
      </c>
      <c r="D54" s="30">
        <v>1565</v>
      </c>
      <c r="E54" s="30">
        <v>1650</v>
      </c>
      <c r="F54" s="31"/>
      <c r="G54" s="31"/>
      <c r="H54" s="146">
        <v>3.448</v>
      </c>
      <c r="I54" s="146">
        <v>3.148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1779</v>
      </c>
      <c r="D55" s="30">
        <v>1590</v>
      </c>
      <c r="E55" s="30">
        <v>1590</v>
      </c>
      <c r="F55" s="31"/>
      <c r="G55" s="31"/>
      <c r="H55" s="146">
        <v>3.028</v>
      </c>
      <c r="I55" s="146">
        <v>2.703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752</v>
      </c>
      <c r="D56" s="30">
        <v>588</v>
      </c>
      <c r="E56" s="30">
        <v>750</v>
      </c>
      <c r="F56" s="31"/>
      <c r="G56" s="31"/>
      <c r="H56" s="146">
        <v>2.031</v>
      </c>
      <c r="I56" s="146">
        <v>1.5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3715</v>
      </c>
      <c r="D57" s="30">
        <v>1830</v>
      </c>
      <c r="E57" s="30">
        <v>1830</v>
      </c>
      <c r="F57" s="31"/>
      <c r="G57" s="31"/>
      <c r="H57" s="146">
        <v>11.168</v>
      </c>
      <c r="I57" s="146">
        <v>5.856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9357</v>
      </c>
      <c r="D58" s="30">
        <v>7888</v>
      </c>
      <c r="E58" s="30">
        <v>7700</v>
      </c>
      <c r="F58" s="31"/>
      <c r="G58" s="31"/>
      <c r="H58" s="146">
        <v>13.92</v>
      </c>
      <c r="I58" s="146">
        <v>12.941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17605</v>
      </c>
      <c r="D59" s="38">
        <v>13461</v>
      </c>
      <c r="E59" s="38">
        <v>13520</v>
      </c>
      <c r="F59" s="39">
        <v>100.43830324641557</v>
      </c>
      <c r="G59" s="40"/>
      <c r="H59" s="147">
        <v>33.595</v>
      </c>
      <c r="I59" s="148">
        <v>26.148000000000003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7</v>
      </c>
      <c r="E61" s="30">
        <v>10</v>
      </c>
      <c r="F61" s="31"/>
      <c r="G61" s="31"/>
      <c r="H61" s="146">
        <v>0.075</v>
      </c>
      <c r="I61" s="146">
        <v>0.006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467</v>
      </c>
      <c r="D62" s="30">
        <v>467</v>
      </c>
      <c r="E62" s="30">
        <v>355</v>
      </c>
      <c r="F62" s="31"/>
      <c r="G62" s="31"/>
      <c r="H62" s="146">
        <v>0.642</v>
      </c>
      <c r="I62" s="146">
        <v>0.584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152</v>
      </c>
      <c r="D63" s="30">
        <v>152</v>
      </c>
      <c r="E63" s="30">
        <v>56</v>
      </c>
      <c r="F63" s="31"/>
      <c r="G63" s="31"/>
      <c r="H63" s="146">
        <v>0.47</v>
      </c>
      <c r="I63" s="146">
        <v>0.387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699</v>
      </c>
      <c r="D64" s="38">
        <v>626</v>
      </c>
      <c r="E64" s="38">
        <v>421</v>
      </c>
      <c r="F64" s="39">
        <v>67.25239616613419</v>
      </c>
      <c r="G64" s="40"/>
      <c r="H64" s="147">
        <v>1.1869999999999998</v>
      </c>
      <c r="I64" s="148">
        <v>0.977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223</v>
      </c>
      <c r="D66" s="38">
        <v>165</v>
      </c>
      <c r="E66" s="38">
        <v>173</v>
      </c>
      <c r="F66" s="39">
        <v>104.84848484848484</v>
      </c>
      <c r="G66" s="40"/>
      <c r="H66" s="147">
        <v>0.267</v>
      </c>
      <c r="I66" s="148">
        <v>0.131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45</v>
      </c>
      <c r="D68" s="30">
        <v>45</v>
      </c>
      <c r="E68" s="30">
        <v>45</v>
      </c>
      <c r="F68" s="31"/>
      <c r="G68" s="31"/>
      <c r="H68" s="146">
        <v>0.055</v>
      </c>
      <c r="I68" s="146">
        <v>0.05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62</v>
      </c>
      <c r="D69" s="30">
        <v>40</v>
      </c>
      <c r="E69" s="30">
        <v>50</v>
      </c>
      <c r="F69" s="31"/>
      <c r="G69" s="31"/>
      <c r="H69" s="146">
        <v>0.086</v>
      </c>
      <c r="I69" s="146">
        <v>0.045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107</v>
      </c>
      <c r="D70" s="38">
        <v>85</v>
      </c>
      <c r="E70" s="38">
        <v>95</v>
      </c>
      <c r="F70" s="39">
        <v>111.76470588235294</v>
      </c>
      <c r="G70" s="40"/>
      <c r="H70" s="147">
        <v>0.141</v>
      </c>
      <c r="I70" s="148">
        <v>0.095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242</v>
      </c>
      <c r="D72" s="30">
        <v>255</v>
      </c>
      <c r="E72" s="30">
        <v>255</v>
      </c>
      <c r="F72" s="31"/>
      <c r="G72" s="31"/>
      <c r="H72" s="146">
        <v>0.469</v>
      </c>
      <c r="I72" s="146">
        <v>0.352</v>
      </c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>
        <v>5</v>
      </c>
      <c r="E73" s="30">
        <v>5</v>
      </c>
      <c r="F73" s="31"/>
      <c r="G73" s="31"/>
      <c r="H73" s="146"/>
      <c r="I73" s="146">
        <v>0.01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311</v>
      </c>
      <c r="D74" s="30">
        <v>244</v>
      </c>
      <c r="E74" s="30">
        <v>250</v>
      </c>
      <c r="F74" s="31"/>
      <c r="G74" s="31"/>
      <c r="H74" s="146">
        <v>0.777</v>
      </c>
      <c r="I74" s="146">
        <v>0.488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475</v>
      </c>
      <c r="E75" s="30">
        <v>496</v>
      </c>
      <c r="F75" s="31"/>
      <c r="G75" s="31"/>
      <c r="H75" s="146">
        <v>0.669</v>
      </c>
      <c r="I75" s="146">
        <v>0.607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9</v>
      </c>
      <c r="D76" s="30">
        <v>9</v>
      </c>
      <c r="E76" s="30">
        <v>9</v>
      </c>
      <c r="F76" s="31"/>
      <c r="G76" s="31"/>
      <c r="H76" s="146">
        <v>0.014</v>
      </c>
      <c r="I76" s="146">
        <v>0.017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/>
      <c r="F77" s="31"/>
      <c r="G77" s="31"/>
      <c r="H77" s="146">
        <v>0.005</v>
      </c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11</v>
      </c>
      <c r="D78" s="30"/>
      <c r="E78" s="30"/>
      <c r="F78" s="31"/>
      <c r="G78" s="31"/>
      <c r="H78" s="146">
        <v>0.023</v>
      </c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1077</v>
      </c>
      <c r="D80" s="38">
        <v>988</v>
      </c>
      <c r="E80" s="38">
        <v>1015</v>
      </c>
      <c r="F80" s="39">
        <v>102.7327935222672</v>
      </c>
      <c r="G80" s="40"/>
      <c r="H80" s="147">
        <v>1.9569999999999999</v>
      </c>
      <c r="I80" s="148">
        <v>1.4739999999999998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32</v>
      </c>
      <c r="F82" s="31"/>
      <c r="G82" s="31"/>
      <c r="H82" s="146">
        <v>0.046</v>
      </c>
      <c r="I82" s="146">
        <v>0.046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53</v>
      </c>
      <c r="D83" s="30">
        <v>53</v>
      </c>
      <c r="E83" s="30">
        <v>53</v>
      </c>
      <c r="F83" s="31"/>
      <c r="G83" s="31"/>
      <c r="H83" s="146">
        <v>0.03</v>
      </c>
      <c r="I83" s="146">
        <v>0.03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85</v>
      </c>
      <c r="D84" s="38">
        <v>85</v>
      </c>
      <c r="E84" s="38">
        <v>85</v>
      </c>
      <c r="F84" s="39">
        <v>100</v>
      </c>
      <c r="G84" s="40"/>
      <c r="H84" s="147">
        <v>0.076</v>
      </c>
      <c r="I84" s="148">
        <v>0.076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137590</v>
      </c>
      <c r="D87" s="53">
        <v>117765.61</v>
      </c>
      <c r="E87" s="53">
        <v>120118.61</v>
      </c>
      <c r="F87" s="54">
        <v>101.99803660848018</v>
      </c>
      <c r="G87" s="40"/>
      <c r="H87" s="151">
        <v>391.68000000000006</v>
      </c>
      <c r="I87" s="152">
        <v>301.49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80</v>
      </c>
      <c r="E9" s="30">
        <v>80</v>
      </c>
      <c r="F9" s="31"/>
      <c r="G9" s="31"/>
      <c r="H9" s="146"/>
      <c r="I9" s="146">
        <v>0.48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41</v>
      </c>
      <c r="E10" s="30">
        <v>41</v>
      </c>
      <c r="F10" s="31"/>
      <c r="G10" s="31"/>
      <c r="H10" s="146"/>
      <c r="I10" s="146">
        <v>0.246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46"/>
      <c r="I11" s="146">
        <v>1.2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46"/>
      <c r="I12" s="146">
        <v>0.09</v>
      </c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336</v>
      </c>
      <c r="E13" s="38">
        <v>336</v>
      </c>
      <c r="F13" s="39">
        <v>100</v>
      </c>
      <c r="G13" s="40"/>
      <c r="H13" s="147"/>
      <c r="I13" s="148">
        <v>2.016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34</v>
      </c>
      <c r="D17" s="38">
        <v>38</v>
      </c>
      <c r="E17" s="38">
        <v>38</v>
      </c>
      <c r="F17" s="39">
        <v>100</v>
      </c>
      <c r="G17" s="40"/>
      <c r="H17" s="147">
        <v>0.071</v>
      </c>
      <c r="I17" s="148">
        <v>0.095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240</v>
      </c>
      <c r="D19" s="30">
        <v>392</v>
      </c>
      <c r="E19" s="30">
        <v>118</v>
      </c>
      <c r="F19" s="31"/>
      <c r="G19" s="31"/>
      <c r="H19" s="146">
        <v>1.008</v>
      </c>
      <c r="I19" s="146">
        <v>0.392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240</v>
      </c>
      <c r="D22" s="38">
        <v>392</v>
      </c>
      <c r="E22" s="38">
        <v>118</v>
      </c>
      <c r="F22" s="39">
        <v>30.102040816326532</v>
      </c>
      <c r="G22" s="40"/>
      <c r="H22" s="147">
        <v>1.008</v>
      </c>
      <c r="I22" s="148">
        <v>0.392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3244</v>
      </c>
      <c r="D24" s="38">
        <v>2837</v>
      </c>
      <c r="E24" s="38">
        <v>2900</v>
      </c>
      <c r="F24" s="39">
        <v>102.22065562213606</v>
      </c>
      <c r="G24" s="40"/>
      <c r="H24" s="147">
        <v>10.508</v>
      </c>
      <c r="I24" s="148">
        <v>6.031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1842</v>
      </c>
      <c r="D26" s="38">
        <v>1800</v>
      </c>
      <c r="E26" s="38">
        <v>1900</v>
      </c>
      <c r="F26" s="39">
        <v>105.55555555555556</v>
      </c>
      <c r="G26" s="40"/>
      <c r="H26" s="147">
        <v>8.979</v>
      </c>
      <c r="I26" s="148">
        <v>8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9190</v>
      </c>
      <c r="D28" s="30">
        <v>12222</v>
      </c>
      <c r="E28" s="30">
        <v>12500</v>
      </c>
      <c r="F28" s="31"/>
      <c r="G28" s="31"/>
      <c r="H28" s="146">
        <v>35.23</v>
      </c>
      <c r="I28" s="146">
        <v>43.97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21370</v>
      </c>
      <c r="D29" s="30">
        <v>16123</v>
      </c>
      <c r="E29" s="30">
        <v>18000</v>
      </c>
      <c r="F29" s="31"/>
      <c r="G29" s="31"/>
      <c r="H29" s="146">
        <v>37.992</v>
      </c>
      <c r="I29" s="146">
        <v>62.879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14662</v>
      </c>
      <c r="D30" s="30">
        <v>21082</v>
      </c>
      <c r="E30" s="30">
        <v>23000</v>
      </c>
      <c r="F30" s="31"/>
      <c r="G30" s="31"/>
      <c r="H30" s="146">
        <v>16.185</v>
      </c>
      <c r="I30" s="146">
        <v>64.758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45222</v>
      </c>
      <c r="D31" s="38">
        <v>49427</v>
      </c>
      <c r="E31" s="38">
        <v>53500</v>
      </c>
      <c r="F31" s="39">
        <v>108.24043538956441</v>
      </c>
      <c r="G31" s="40"/>
      <c r="H31" s="147">
        <v>89.407</v>
      </c>
      <c r="I31" s="148">
        <v>171.60699999999997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438</v>
      </c>
      <c r="D33" s="30">
        <v>600</v>
      </c>
      <c r="E33" s="30">
        <v>700</v>
      </c>
      <c r="F33" s="31"/>
      <c r="G33" s="31"/>
      <c r="H33" s="146">
        <v>1.647</v>
      </c>
      <c r="I33" s="146">
        <v>2.2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437</v>
      </c>
      <c r="D34" s="30">
        <v>446</v>
      </c>
      <c r="E34" s="30">
        <v>446</v>
      </c>
      <c r="F34" s="31"/>
      <c r="G34" s="31"/>
      <c r="H34" s="146">
        <v>0.893</v>
      </c>
      <c r="I34" s="146">
        <v>0.911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4066</v>
      </c>
      <c r="D35" s="30">
        <v>6269.06</v>
      </c>
      <c r="E35" s="30">
        <v>6269.06</v>
      </c>
      <c r="F35" s="31"/>
      <c r="G35" s="31"/>
      <c r="H35" s="146">
        <v>19.58</v>
      </c>
      <c r="I35" s="146">
        <v>22.004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497</v>
      </c>
      <c r="D36" s="30">
        <v>580</v>
      </c>
      <c r="E36" s="30">
        <v>579</v>
      </c>
      <c r="F36" s="31"/>
      <c r="G36" s="31"/>
      <c r="H36" s="146">
        <v>1.653</v>
      </c>
      <c r="I36" s="146">
        <v>2.9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5438</v>
      </c>
      <c r="D37" s="38">
        <v>7895.06</v>
      </c>
      <c r="E37" s="38">
        <v>7994.06</v>
      </c>
      <c r="F37" s="39">
        <v>101.25394867170104</v>
      </c>
      <c r="G37" s="40"/>
      <c r="H37" s="147">
        <v>23.772999999999996</v>
      </c>
      <c r="I37" s="148">
        <v>28.015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880</v>
      </c>
      <c r="D39" s="38">
        <v>880</v>
      </c>
      <c r="E39" s="38">
        <v>840</v>
      </c>
      <c r="F39" s="39">
        <v>95.45454545454545</v>
      </c>
      <c r="G39" s="40"/>
      <c r="H39" s="147">
        <v>0.9</v>
      </c>
      <c r="I39" s="148">
        <v>0.9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2037</v>
      </c>
      <c r="D41" s="30">
        <v>2670</v>
      </c>
      <c r="E41" s="30">
        <v>2700</v>
      </c>
      <c r="F41" s="31"/>
      <c r="G41" s="31"/>
      <c r="H41" s="146">
        <v>6.714</v>
      </c>
      <c r="I41" s="146">
        <v>6.046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2973</v>
      </c>
      <c r="D42" s="30">
        <v>3898</v>
      </c>
      <c r="E42" s="30">
        <v>3493</v>
      </c>
      <c r="F42" s="31"/>
      <c r="G42" s="31"/>
      <c r="H42" s="146">
        <v>12.4</v>
      </c>
      <c r="I42" s="146">
        <v>16.741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3026</v>
      </c>
      <c r="D43" s="30">
        <v>3628</v>
      </c>
      <c r="E43" s="30">
        <v>3800</v>
      </c>
      <c r="F43" s="31"/>
      <c r="G43" s="31"/>
      <c r="H43" s="146">
        <v>10.214</v>
      </c>
      <c r="I43" s="146">
        <v>10.023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3967</v>
      </c>
      <c r="D44" s="30">
        <v>4181</v>
      </c>
      <c r="E44" s="30">
        <v>4220</v>
      </c>
      <c r="F44" s="31"/>
      <c r="G44" s="31"/>
      <c r="H44" s="146">
        <v>14.892</v>
      </c>
      <c r="I44" s="146">
        <v>16.877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6127</v>
      </c>
      <c r="D45" s="30">
        <v>7123</v>
      </c>
      <c r="E45" s="30">
        <v>6500</v>
      </c>
      <c r="F45" s="31"/>
      <c r="G45" s="31"/>
      <c r="H45" s="146">
        <v>21.5</v>
      </c>
      <c r="I45" s="146">
        <v>22.905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6120</v>
      </c>
      <c r="D46" s="30">
        <v>6306</v>
      </c>
      <c r="E46" s="30">
        <v>6300</v>
      </c>
      <c r="F46" s="31"/>
      <c r="G46" s="31"/>
      <c r="H46" s="146">
        <v>21.566</v>
      </c>
      <c r="I46" s="146">
        <v>18.955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4715</v>
      </c>
      <c r="D47" s="30">
        <v>6703</v>
      </c>
      <c r="E47" s="30">
        <v>8200</v>
      </c>
      <c r="F47" s="31"/>
      <c r="G47" s="31"/>
      <c r="H47" s="146">
        <v>19.463</v>
      </c>
      <c r="I47" s="146">
        <v>25.666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2505</v>
      </c>
      <c r="D48" s="30">
        <v>2325</v>
      </c>
      <c r="E48" s="30">
        <v>2400</v>
      </c>
      <c r="F48" s="31"/>
      <c r="G48" s="31"/>
      <c r="H48" s="146">
        <v>11.757</v>
      </c>
      <c r="I48" s="146">
        <v>9.452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5726</v>
      </c>
      <c r="D49" s="30">
        <v>5144</v>
      </c>
      <c r="E49" s="30">
        <v>5144</v>
      </c>
      <c r="F49" s="31"/>
      <c r="G49" s="31"/>
      <c r="H49" s="146">
        <v>20.761</v>
      </c>
      <c r="I49" s="146">
        <v>13.607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37196</v>
      </c>
      <c r="D50" s="38">
        <v>41978</v>
      </c>
      <c r="E50" s="38">
        <v>42757</v>
      </c>
      <c r="F50" s="39">
        <v>101.85573395588165</v>
      </c>
      <c r="G50" s="40"/>
      <c r="H50" s="147">
        <v>139.267</v>
      </c>
      <c r="I50" s="148">
        <v>140.272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5400</v>
      </c>
      <c r="D52" s="38">
        <v>6027</v>
      </c>
      <c r="E52" s="38">
        <v>6027</v>
      </c>
      <c r="F52" s="39">
        <v>100</v>
      </c>
      <c r="G52" s="40"/>
      <c r="H52" s="147">
        <v>12.569</v>
      </c>
      <c r="I52" s="148">
        <v>11.335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17965</v>
      </c>
      <c r="D54" s="30">
        <v>17500</v>
      </c>
      <c r="E54" s="30">
        <v>17500</v>
      </c>
      <c r="F54" s="31"/>
      <c r="G54" s="31"/>
      <c r="H54" s="146">
        <v>47.541</v>
      </c>
      <c r="I54" s="146">
        <v>45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15519</v>
      </c>
      <c r="D55" s="30">
        <v>15579</v>
      </c>
      <c r="E55" s="30">
        <v>15579</v>
      </c>
      <c r="F55" s="31"/>
      <c r="G55" s="31"/>
      <c r="H55" s="146">
        <v>46.863</v>
      </c>
      <c r="I55" s="146">
        <v>44.4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10136</v>
      </c>
      <c r="D56" s="30">
        <v>10863</v>
      </c>
      <c r="E56" s="30">
        <v>9900</v>
      </c>
      <c r="F56" s="31"/>
      <c r="G56" s="31"/>
      <c r="H56" s="146">
        <v>32.902</v>
      </c>
      <c r="I56" s="146">
        <v>33.05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11332</v>
      </c>
      <c r="D57" s="30">
        <v>9822</v>
      </c>
      <c r="E57" s="30">
        <v>9822</v>
      </c>
      <c r="F57" s="31"/>
      <c r="G57" s="31"/>
      <c r="H57" s="146">
        <v>45.328</v>
      </c>
      <c r="I57" s="146">
        <v>29.699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25898</v>
      </c>
      <c r="D58" s="30">
        <v>23132</v>
      </c>
      <c r="E58" s="30">
        <v>24500</v>
      </c>
      <c r="F58" s="31"/>
      <c r="G58" s="31"/>
      <c r="H58" s="146">
        <v>74.992</v>
      </c>
      <c r="I58" s="146">
        <v>49.24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80850</v>
      </c>
      <c r="D59" s="38">
        <v>76896</v>
      </c>
      <c r="E59" s="38">
        <v>77301</v>
      </c>
      <c r="F59" s="39">
        <v>100.52668539325843</v>
      </c>
      <c r="G59" s="40"/>
      <c r="H59" s="147">
        <v>247.62600000000003</v>
      </c>
      <c r="I59" s="148">
        <v>201.389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67</v>
      </c>
      <c r="D61" s="30">
        <v>104</v>
      </c>
      <c r="E61" s="30">
        <v>99</v>
      </c>
      <c r="F61" s="31"/>
      <c r="G61" s="31"/>
      <c r="H61" s="146">
        <v>0.168</v>
      </c>
      <c r="I61" s="146">
        <v>0.267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381</v>
      </c>
      <c r="E62" s="30">
        <v>415</v>
      </c>
      <c r="F62" s="31"/>
      <c r="G62" s="31"/>
      <c r="H62" s="146">
        <v>0.878</v>
      </c>
      <c r="I62" s="146">
        <v>0.803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460</v>
      </c>
      <c r="D63" s="30">
        <v>393</v>
      </c>
      <c r="E63" s="30"/>
      <c r="F63" s="31"/>
      <c r="G63" s="31"/>
      <c r="H63" s="146">
        <v>1.042</v>
      </c>
      <c r="I63" s="146">
        <v>1.287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906</v>
      </c>
      <c r="D64" s="38">
        <v>878</v>
      </c>
      <c r="E64" s="38">
        <v>514</v>
      </c>
      <c r="F64" s="39">
        <v>58.54214123006834</v>
      </c>
      <c r="G64" s="40"/>
      <c r="H64" s="147">
        <v>2.088</v>
      </c>
      <c r="I64" s="148">
        <v>2.357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88</v>
      </c>
      <c r="D66" s="38">
        <v>176</v>
      </c>
      <c r="E66" s="38">
        <v>185</v>
      </c>
      <c r="F66" s="39">
        <v>105.11363636363636</v>
      </c>
      <c r="G66" s="40"/>
      <c r="H66" s="147">
        <v>0.27</v>
      </c>
      <c r="I66" s="148">
        <v>0.437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15457</v>
      </c>
      <c r="D68" s="30">
        <v>13800</v>
      </c>
      <c r="E68" s="30">
        <v>14000</v>
      </c>
      <c r="F68" s="31"/>
      <c r="G68" s="31"/>
      <c r="H68" s="146">
        <v>43.167</v>
      </c>
      <c r="I68" s="146">
        <v>36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2626</v>
      </c>
      <c r="D69" s="30">
        <v>1770</v>
      </c>
      <c r="E69" s="30">
        <v>2000</v>
      </c>
      <c r="F69" s="31"/>
      <c r="G69" s="31"/>
      <c r="H69" s="146">
        <v>5.612</v>
      </c>
      <c r="I69" s="146">
        <v>4.2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18083</v>
      </c>
      <c r="D70" s="38">
        <v>15570</v>
      </c>
      <c r="E70" s="38">
        <v>16000</v>
      </c>
      <c r="F70" s="39">
        <v>102.76172125883109</v>
      </c>
      <c r="G70" s="40"/>
      <c r="H70" s="147">
        <v>48.779</v>
      </c>
      <c r="I70" s="148">
        <v>40.2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61</v>
      </c>
      <c r="D72" s="30">
        <v>31</v>
      </c>
      <c r="E72" s="30">
        <v>31</v>
      </c>
      <c r="F72" s="31"/>
      <c r="G72" s="31"/>
      <c r="H72" s="146">
        <v>0.097</v>
      </c>
      <c r="I72" s="146">
        <v>0.043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16467</v>
      </c>
      <c r="D73" s="30">
        <v>15798</v>
      </c>
      <c r="E73" s="30">
        <v>15798</v>
      </c>
      <c r="F73" s="31"/>
      <c r="G73" s="31"/>
      <c r="H73" s="146">
        <v>21.976</v>
      </c>
      <c r="I73" s="146">
        <v>21.09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9082</v>
      </c>
      <c r="D74" s="30">
        <v>9777</v>
      </c>
      <c r="E74" s="30">
        <v>8000</v>
      </c>
      <c r="F74" s="31"/>
      <c r="G74" s="31"/>
      <c r="H74" s="146">
        <v>35.372</v>
      </c>
      <c r="I74" s="146">
        <v>24.022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1052</v>
      </c>
      <c r="D75" s="30">
        <v>951</v>
      </c>
      <c r="E75" s="30">
        <v>957</v>
      </c>
      <c r="F75" s="31"/>
      <c r="G75" s="31"/>
      <c r="H75" s="146">
        <v>1.805</v>
      </c>
      <c r="I75" s="146">
        <v>1.805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6745</v>
      </c>
      <c r="D76" s="30">
        <v>6824</v>
      </c>
      <c r="E76" s="30">
        <v>6910</v>
      </c>
      <c r="F76" s="31"/>
      <c r="G76" s="31"/>
      <c r="H76" s="146">
        <v>20.909</v>
      </c>
      <c r="I76" s="146">
        <v>26.614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1238</v>
      </c>
      <c r="D77" s="30">
        <v>1235</v>
      </c>
      <c r="E77" s="30">
        <v>1235</v>
      </c>
      <c r="F77" s="31"/>
      <c r="G77" s="31"/>
      <c r="H77" s="146">
        <v>4.185</v>
      </c>
      <c r="I77" s="146">
        <v>3.089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1795</v>
      </c>
      <c r="D78" s="30">
        <v>2100</v>
      </c>
      <c r="E78" s="30">
        <v>2200</v>
      </c>
      <c r="F78" s="31"/>
      <c r="G78" s="31"/>
      <c r="H78" s="146">
        <v>4.497</v>
      </c>
      <c r="I78" s="146">
        <v>6.3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21242</v>
      </c>
      <c r="D79" s="30">
        <v>25000</v>
      </c>
      <c r="E79" s="30">
        <v>25000</v>
      </c>
      <c r="F79" s="31"/>
      <c r="G79" s="31"/>
      <c r="H79" s="146">
        <v>82.107</v>
      </c>
      <c r="I79" s="146">
        <v>87.5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57682</v>
      </c>
      <c r="D80" s="38">
        <v>61716</v>
      </c>
      <c r="E80" s="38">
        <v>60131</v>
      </c>
      <c r="F80" s="39">
        <v>97.4317843022879</v>
      </c>
      <c r="G80" s="40"/>
      <c r="H80" s="147">
        <v>170.94799999999998</v>
      </c>
      <c r="I80" s="148">
        <v>170.463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6">
        <v>0.001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/>
      <c r="E84" s="38"/>
      <c r="F84" s="39"/>
      <c r="G84" s="40"/>
      <c r="H84" s="147">
        <v>0.001</v>
      </c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257107</v>
      </c>
      <c r="D87" s="53">
        <v>266846.06</v>
      </c>
      <c r="E87" s="53">
        <v>270541.06</v>
      </c>
      <c r="F87" s="54">
        <v>101.38469348207727</v>
      </c>
      <c r="G87" s="40"/>
      <c r="H87" s="151">
        <v>756.194</v>
      </c>
      <c r="I87" s="152">
        <v>783.5089999999999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331</v>
      </c>
      <c r="D7" s="21" t="s">
        <v>6</v>
      </c>
      <c r="E7" s="21">
        <v>12</v>
      </c>
      <c r="F7" s="22" t="str">
        <f>CONCATENATE(D6,"=100")</f>
        <v>2020=100</v>
      </c>
      <c r="G7" s="23"/>
      <c r="H7" s="20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19</v>
      </c>
      <c r="D19" s="30"/>
      <c r="E19" s="30"/>
      <c r="F19" s="31"/>
      <c r="G19" s="31"/>
      <c r="H19" s="146">
        <v>0.684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19</v>
      </c>
      <c r="D22" s="38"/>
      <c r="E22" s="38"/>
      <c r="F22" s="39"/>
      <c r="G22" s="40"/>
      <c r="H22" s="147">
        <v>0.684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39</v>
      </c>
      <c r="E24" s="38">
        <v>5</v>
      </c>
      <c r="F24" s="39">
        <v>12.820512820512821</v>
      </c>
      <c r="G24" s="40"/>
      <c r="H24" s="147">
        <v>0.054</v>
      </c>
      <c r="I24" s="148">
        <v>0.104</v>
      </c>
      <c r="J24" s="148">
        <v>0.018</v>
      </c>
      <c r="K24" s="41">
        <v>17.307692307692307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501</v>
      </c>
      <c r="D28" s="30">
        <v>562</v>
      </c>
      <c r="E28" s="30">
        <v>468</v>
      </c>
      <c r="F28" s="31"/>
      <c r="G28" s="31"/>
      <c r="H28" s="146">
        <v>2.492</v>
      </c>
      <c r="I28" s="146">
        <v>2.473</v>
      </c>
      <c r="J28" s="146">
        <v>1.64</v>
      </c>
      <c r="K28" s="32"/>
    </row>
    <row r="29" spans="1:11" s="33" customFormat="1" ht="11.25" customHeight="1">
      <c r="A29" s="35" t="s">
        <v>21</v>
      </c>
      <c r="B29" s="29"/>
      <c r="C29" s="30">
        <v>217</v>
      </c>
      <c r="D29" s="30">
        <v>15</v>
      </c>
      <c r="E29" s="30">
        <v>175</v>
      </c>
      <c r="F29" s="31"/>
      <c r="G29" s="31"/>
      <c r="H29" s="146">
        <v>0.874</v>
      </c>
      <c r="I29" s="146">
        <v>0.06</v>
      </c>
      <c r="J29" s="146">
        <v>0.56</v>
      </c>
      <c r="K29" s="32"/>
    </row>
    <row r="30" spans="1:11" s="33" customFormat="1" ht="11.25" customHeight="1">
      <c r="A30" s="35" t="s">
        <v>22</v>
      </c>
      <c r="B30" s="29"/>
      <c r="C30" s="30">
        <v>298</v>
      </c>
      <c r="D30" s="30">
        <v>225</v>
      </c>
      <c r="E30" s="30">
        <v>200</v>
      </c>
      <c r="F30" s="31"/>
      <c r="G30" s="31"/>
      <c r="H30" s="146">
        <v>1.74</v>
      </c>
      <c r="I30" s="146">
        <v>1.35</v>
      </c>
      <c r="J30" s="146">
        <v>2.2</v>
      </c>
      <c r="K30" s="32"/>
    </row>
    <row r="31" spans="1:11" s="42" customFormat="1" ht="11.25" customHeight="1">
      <c r="A31" s="43" t="s">
        <v>23</v>
      </c>
      <c r="B31" s="37"/>
      <c r="C31" s="38">
        <v>1016</v>
      </c>
      <c r="D31" s="38">
        <v>802</v>
      </c>
      <c r="E31" s="38">
        <v>843</v>
      </c>
      <c r="F31" s="39">
        <v>105.11221945137157</v>
      </c>
      <c r="G31" s="40"/>
      <c r="H31" s="147">
        <v>5.106</v>
      </c>
      <c r="I31" s="148">
        <v>3.883</v>
      </c>
      <c r="J31" s="148">
        <v>4.4</v>
      </c>
      <c r="K31" s="41">
        <v>113.314447592068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600</v>
      </c>
      <c r="D34" s="30">
        <v>383</v>
      </c>
      <c r="E34" s="30">
        <v>290</v>
      </c>
      <c r="F34" s="31"/>
      <c r="G34" s="31"/>
      <c r="H34" s="146">
        <v>1.9</v>
      </c>
      <c r="I34" s="146">
        <v>1.146</v>
      </c>
      <c r="J34" s="146">
        <v>0.868</v>
      </c>
      <c r="K34" s="32"/>
    </row>
    <row r="35" spans="1:11" s="33" customFormat="1" ht="11.25" customHeight="1">
      <c r="A35" s="35" t="s">
        <v>26</v>
      </c>
      <c r="B35" s="29"/>
      <c r="C35" s="30">
        <v>750</v>
      </c>
      <c r="D35" s="30">
        <v>690</v>
      </c>
      <c r="E35" s="30">
        <v>1000</v>
      </c>
      <c r="F35" s="31"/>
      <c r="G35" s="31"/>
      <c r="H35" s="146">
        <v>3.4</v>
      </c>
      <c r="I35" s="146">
        <v>6.189</v>
      </c>
      <c r="J35" s="146">
        <v>5.1</v>
      </c>
      <c r="K35" s="32"/>
    </row>
    <row r="36" spans="1:11" s="33" customFormat="1" ht="11.25" customHeight="1">
      <c r="A36" s="35" t="s">
        <v>27</v>
      </c>
      <c r="B36" s="29"/>
      <c r="C36" s="30">
        <v>26</v>
      </c>
      <c r="D36" s="30">
        <v>73</v>
      </c>
      <c r="E36" s="30">
        <v>12</v>
      </c>
      <c r="F36" s="31"/>
      <c r="G36" s="31"/>
      <c r="H36" s="146">
        <v>0.06</v>
      </c>
      <c r="I36" s="146">
        <v>0.474</v>
      </c>
      <c r="J36" s="146">
        <v>0.035</v>
      </c>
      <c r="K36" s="32"/>
    </row>
    <row r="37" spans="1:11" s="42" customFormat="1" ht="11.25" customHeight="1">
      <c r="A37" s="36" t="s">
        <v>28</v>
      </c>
      <c r="B37" s="37"/>
      <c r="C37" s="38">
        <v>1376</v>
      </c>
      <c r="D37" s="38">
        <v>1146</v>
      </c>
      <c r="E37" s="38">
        <v>1302</v>
      </c>
      <c r="F37" s="39">
        <v>113.61256544502618</v>
      </c>
      <c r="G37" s="40"/>
      <c r="H37" s="147">
        <v>5.359999999999999</v>
      </c>
      <c r="I37" s="148">
        <v>7.809</v>
      </c>
      <c r="J37" s="148">
        <v>6.003</v>
      </c>
      <c r="K37" s="41">
        <v>76.87283903188627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9</v>
      </c>
      <c r="E43" s="30">
        <v>8</v>
      </c>
      <c r="F43" s="31"/>
      <c r="G43" s="31"/>
      <c r="H43" s="146">
        <v>0.08</v>
      </c>
      <c r="I43" s="146">
        <v>0.077</v>
      </c>
      <c r="J43" s="146">
        <v>0.057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3</v>
      </c>
      <c r="E44" s="30"/>
      <c r="F44" s="31"/>
      <c r="G44" s="31"/>
      <c r="H44" s="146">
        <v>0.03</v>
      </c>
      <c r="I44" s="146">
        <v>0.015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46</v>
      </c>
      <c r="D45" s="30"/>
      <c r="E45" s="30">
        <v>10</v>
      </c>
      <c r="F45" s="31"/>
      <c r="G45" s="31"/>
      <c r="H45" s="146">
        <v>0.242</v>
      </c>
      <c r="I45" s="146"/>
      <c r="J45" s="146">
        <v>0.06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>
        <v>2</v>
      </c>
      <c r="E47" s="30"/>
      <c r="F47" s="31"/>
      <c r="G47" s="31"/>
      <c r="H47" s="146"/>
      <c r="I47" s="146">
        <v>0.012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90</v>
      </c>
      <c r="D48" s="30"/>
      <c r="E48" s="30"/>
      <c r="F48" s="31"/>
      <c r="G48" s="31"/>
      <c r="H48" s="146">
        <v>0.36</v>
      </c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>
        <v>46</v>
      </c>
      <c r="D49" s="30">
        <v>39</v>
      </c>
      <c r="E49" s="30">
        <v>43</v>
      </c>
      <c r="F49" s="31"/>
      <c r="G49" s="31"/>
      <c r="H49" s="146">
        <v>0.391</v>
      </c>
      <c r="I49" s="146">
        <v>0.332</v>
      </c>
      <c r="J49" s="146">
        <v>0.361</v>
      </c>
      <c r="K49" s="32"/>
    </row>
    <row r="50" spans="1:11" s="42" customFormat="1" ht="11.25" customHeight="1">
      <c r="A50" s="43" t="s">
        <v>39</v>
      </c>
      <c r="B50" s="37"/>
      <c r="C50" s="38">
        <v>196</v>
      </c>
      <c r="D50" s="38">
        <v>53</v>
      </c>
      <c r="E50" s="38">
        <v>61</v>
      </c>
      <c r="F50" s="39">
        <v>115.09433962264151</v>
      </c>
      <c r="G50" s="40"/>
      <c r="H50" s="147">
        <v>1.103</v>
      </c>
      <c r="I50" s="148">
        <v>0.436</v>
      </c>
      <c r="J50" s="148">
        <v>0.478</v>
      </c>
      <c r="K50" s="41">
        <v>109.63302752293578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36</v>
      </c>
      <c r="D52" s="38">
        <v>38</v>
      </c>
      <c r="E52" s="38">
        <v>38</v>
      </c>
      <c r="F52" s="39">
        <v>100</v>
      </c>
      <c r="G52" s="40"/>
      <c r="H52" s="147">
        <v>0.097</v>
      </c>
      <c r="I52" s="148">
        <v>0.179</v>
      </c>
      <c r="J52" s="148">
        <v>0.179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37</v>
      </c>
      <c r="D54" s="30">
        <v>65</v>
      </c>
      <c r="E54" s="30">
        <v>10</v>
      </c>
      <c r="F54" s="31"/>
      <c r="G54" s="31"/>
      <c r="H54" s="146">
        <v>0.222</v>
      </c>
      <c r="I54" s="146">
        <v>0.377</v>
      </c>
      <c r="J54" s="146">
        <v>0.065</v>
      </c>
      <c r="K54" s="32"/>
    </row>
    <row r="55" spans="1:11" s="33" customFormat="1" ht="11.25" customHeight="1">
      <c r="A55" s="35" t="s">
        <v>42</v>
      </c>
      <c r="B55" s="29"/>
      <c r="C55" s="30">
        <v>182</v>
      </c>
      <c r="D55" s="30">
        <v>41</v>
      </c>
      <c r="E55" s="30">
        <v>27</v>
      </c>
      <c r="F55" s="31"/>
      <c r="G55" s="31"/>
      <c r="H55" s="146">
        <v>0.765</v>
      </c>
      <c r="I55" s="146">
        <v>0.127</v>
      </c>
      <c r="J55" s="146">
        <v>0.119</v>
      </c>
      <c r="K55" s="32"/>
    </row>
    <row r="56" spans="1:11" s="33" customFormat="1" ht="11.25" customHeight="1">
      <c r="A56" s="35" t="s">
        <v>43</v>
      </c>
      <c r="B56" s="29"/>
      <c r="C56" s="30">
        <v>42</v>
      </c>
      <c r="D56" s="30">
        <v>14</v>
      </c>
      <c r="E56" s="30">
        <v>14</v>
      </c>
      <c r="F56" s="31"/>
      <c r="G56" s="31"/>
      <c r="H56" s="146">
        <v>0.169</v>
      </c>
      <c r="I56" s="146">
        <v>0.068</v>
      </c>
      <c r="J56" s="146">
        <v>0.07</v>
      </c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60</v>
      </c>
      <c r="E57" s="30">
        <v>61</v>
      </c>
      <c r="F57" s="31"/>
      <c r="G57" s="31"/>
      <c r="H57" s="146">
        <v>0.064</v>
      </c>
      <c r="I57" s="146">
        <v>0.119</v>
      </c>
      <c r="J57" s="146">
        <v>0.122</v>
      </c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53</v>
      </c>
      <c r="E58" s="30">
        <v>20</v>
      </c>
      <c r="F58" s="31"/>
      <c r="G58" s="31"/>
      <c r="H58" s="146">
        <v>0.032</v>
      </c>
      <c r="I58" s="146">
        <v>0.056</v>
      </c>
      <c r="J58" s="146">
        <v>0.03</v>
      </c>
      <c r="K58" s="32"/>
    </row>
    <row r="59" spans="1:11" s="42" customFormat="1" ht="11.25" customHeight="1">
      <c r="A59" s="36" t="s">
        <v>46</v>
      </c>
      <c r="B59" s="37"/>
      <c r="C59" s="38">
        <v>303</v>
      </c>
      <c r="D59" s="38">
        <v>233</v>
      </c>
      <c r="E59" s="38">
        <v>132</v>
      </c>
      <c r="F59" s="39">
        <v>56.652360515021456</v>
      </c>
      <c r="G59" s="40"/>
      <c r="H59" s="147">
        <v>1.252</v>
      </c>
      <c r="I59" s="148">
        <v>0.7470000000000001</v>
      </c>
      <c r="J59" s="148">
        <v>0.406</v>
      </c>
      <c r="K59" s="41">
        <v>54.350736278447116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>
        <v>34</v>
      </c>
      <c r="E61" s="30"/>
      <c r="F61" s="31"/>
      <c r="G61" s="31"/>
      <c r="H61" s="146"/>
      <c r="I61" s="146">
        <v>0.18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39</v>
      </c>
      <c r="E62" s="30">
        <v>40</v>
      </c>
      <c r="F62" s="31"/>
      <c r="G62" s="31"/>
      <c r="H62" s="146">
        <v>0.072</v>
      </c>
      <c r="I62" s="146">
        <v>0.109</v>
      </c>
      <c r="J62" s="146">
        <v>0.102</v>
      </c>
      <c r="K62" s="32"/>
    </row>
    <row r="63" spans="1:11" s="33" customFormat="1" ht="11.25" customHeight="1">
      <c r="A63" s="35" t="s">
        <v>49</v>
      </c>
      <c r="B63" s="29"/>
      <c r="C63" s="30"/>
      <c r="D63" s="30">
        <v>5</v>
      </c>
      <c r="E63" s="30">
        <v>4</v>
      </c>
      <c r="F63" s="31"/>
      <c r="G63" s="31"/>
      <c r="H63" s="146"/>
      <c r="I63" s="146">
        <v>0.021</v>
      </c>
      <c r="J63" s="146">
        <v>0.011</v>
      </c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78</v>
      </c>
      <c r="E64" s="38">
        <v>44</v>
      </c>
      <c r="F64" s="39">
        <v>56.41025641025641</v>
      </c>
      <c r="G64" s="40"/>
      <c r="H64" s="147">
        <v>0.072</v>
      </c>
      <c r="I64" s="148">
        <v>0.31</v>
      </c>
      <c r="J64" s="148">
        <v>0.11299999999999999</v>
      </c>
      <c r="K64" s="41">
        <v>36.4516129032258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28</v>
      </c>
      <c r="E66" s="38">
        <v>25</v>
      </c>
      <c r="F66" s="39">
        <v>89.28571428571429</v>
      </c>
      <c r="G66" s="40"/>
      <c r="H66" s="147">
        <v>0.044</v>
      </c>
      <c r="I66" s="148">
        <v>0.087</v>
      </c>
      <c r="J66" s="148">
        <v>0.077</v>
      </c>
      <c r="K66" s="41">
        <v>88.50574712643679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7</v>
      </c>
      <c r="E72" s="30">
        <v>6</v>
      </c>
      <c r="F72" s="31"/>
      <c r="G72" s="31"/>
      <c r="H72" s="146">
        <v>0.019</v>
      </c>
      <c r="I72" s="146">
        <v>0.013</v>
      </c>
      <c r="J72" s="146">
        <v>0.013</v>
      </c>
      <c r="K72" s="32"/>
    </row>
    <row r="73" spans="1:11" s="33" customFormat="1" ht="11.25" customHeight="1">
      <c r="A73" s="35" t="s">
        <v>56</v>
      </c>
      <c r="B73" s="29"/>
      <c r="C73" s="30">
        <v>3137</v>
      </c>
      <c r="D73" s="30">
        <v>2334</v>
      </c>
      <c r="E73" s="30">
        <v>2188</v>
      </c>
      <c r="F73" s="31"/>
      <c r="G73" s="31"/>
      <c r="H73" s="146">
        <v>10.979</v>
      </c>
      <c r="I73" s="146">
        <v>5.396</v>
      </c>
      <c r="J73" s="146">
        <v>5.059</v>
      </c>
      <c r="K73" s="32"/>
    </row>
    <row r="74" spans="1:11" s="33" customFormat="1" ht="11.25" customHeight="1">
      <c r="A74" s="35" t="s">
        <v>57</v>
      </c>
      <c r="B74" s="29"/>
      <c r="C74" s="30">
        <v>103</v>
      </c>
      <c r="D74" s="30">
        <v>77</v>
      </c>
      <c r="E74" s="30">
        <v>61</v>
      </c>
      <c r="F74" s="31"/>
      <c r="G74" s="31"/>
      <c r="H74" s="146">
        <v>0.644</v>
      </c>
      <c r="I74" s="146">
        <v>0.441</v>
      </c>
      <c r="J74" s="146">
        <v>0.42</v>
      </c>
      <c r="K74" s="32"/>
    </row>
    <row r="75" spans="1:11" s="33" customFormat="1" ht="11.25" customHeight="1">
      <c r="A75" s="35" t="s">
        <v>58</v>
      </c>
      <c r="B75" s="29"/>
      <c r="C75" s="30">
        <v>38</v>
      </c>
      <c r="D75" s="30">
        <v>34</v>
      </c>
      <c r="E75" s="30">
        <v>28</v>
      </c>
      <c r="F75" s="31"/>
      <c r="G75" s="31"/>
      <c r="H75" s="146">
        <v>0.175</v>
      </c>
      <c r="I75" s="146">
        <v>0.165</v>
      </c>
      <c r="J75" s="146">
        <v>0.146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2</v>
      </c>
      <c r="E76" s="30">
        <v>4</v>
      </c>
      <c r="F76" s="31"/>
      <c r="G76" s="31"/>
      <c r="H76" s="146">
        <v>0.003</v>
      </c>
      <c r="I76" s="146">
        <v>0.003</v>
      </c>
      <c r="J76" s="146">
        <v>0.008</v>
      </c>
      <c r="K76" s="32"/>
    </row>
    <row r="77" spans="1:11" s="33" customFormat="1" ht="11.25" customHeight="1">
      <c r="A77" s="35" t="s">
        <v>60</v>
      </c>
      <c r="B77" s="29"/>
      <c r="C77" s="30">
        <v>23</v>
      </c>
      <c r="D77" s="30">
        <v>75</v>
      </c>
      <c r="E77" s="30">
        <v>4</v>
      </c>
      <c r="F77" s="31"/>
      <c r="G77" s="31"/>
      <c r="H77" s="146">
        <v>0.069</v>
      </c>
      <c r="I77" s="146">
        <v>0.225</v>
      </c>
      <c r="J77" s="146">
        <v>0.011</v>
      </c>
      <c r="K77" s="32"/>
    </row>
    <row r="78" spans="1:11" s="33" customFormat="1" ht="11.25" customHeight="1">
      <c r="A78" s="35" t="s">
        <v>61</v>
      </c>
      <c r="B78" s="29"/>
      <c r="C78" s="30">
        <v>5</v>
      </c>
      <c r="D78" s="30"/>
      <c r="E78" s="30">
        <v>23</v>
      </c>
      <c r="F78" s="31"/>
      <c r="G78" s="31"/>
      <c r="H78" s="146">
        <v>0.035</v>
      </c>
      <c r="I78" s="146"/>
      <c r="J78" s="146">
        <v>0.161</v>
      </c>
      <c r="K78" s="32"/>
    </row>
    <row r="79" spans="1:11" s="33" customFormat="1" ht="11.25" customHeight="1">
      <c r="A79" s="35" t="s">
        <v>62</v>
      </c>
      <c r="B79" s="29"/>
      <c r="C79" s="30">
        <v>400</v>
      </c>
      <c r="D79" s="30">
        <v>302</v>
      </c>
      <c r="E79" s="30">
        <v>240</v>
      </c>
      <c r="F79" s="31"/>
      <c r="G79" s="31"/>
      <c r="H79" s="146">
        <v>2.4</v>
      </c>
      <c r="I79" s="146">
        <v>1.275</v>
      </c>
      <c r="J79" s="146">
        <v>1.44</v>
      </c>
      <c r="K79" s="32"/>
    </row>
    <row r="80" spans="1:11" s="42" customFormat="1" ht="11.25" customHeight="1">
      <c r="A80" s="43" t="s">
        <v>63</v>
      </c>
      <c r="B80" s="37"/>
      <c r="C80" s="38">
        <v>3717</v>
      </c>
      <c r="D80" s="38">
        <v>2831</v>
      </c>
      <c r="E80" s="38">
        <v>2554</v>
      </c>
      <c r="F80" s="39">
        <v>90.21547156481809</v>
      </c>
      <c r="G80" s="40"/>
      <c r="H80" s="147">
        <v>14.324000000000002</v>
      </c>
      <c r="I80" s="148">
        <v>7.517999999999999</v>
      </c>
      <c r="J80" s="148">
        <v>7.257999999999999</v>
      </c>
      <c r="K80" s="41">
        <v>96.5416334131418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6724</v>
      </c>
      <c r="D87" s="53">
        <v>5248</v>
      </c>
      <c r="E87" s="53">
        <v>5004</v>
      </c>
      <c r="F87" s="54">
        <v>95.35060975609755</v>
      </c>
      <c r="G87" s="40"/>
      <c r="H87" s="151">
        <v>28.096000000000004</v>
      </c>
      <c r="I87" s="152">
        <v>21.073</v>
      </c>
      <c r="J87" s="152">
        <v>18.932</v>
      </c>
      <c r="K87" s="54">
        <v>89.84007972286811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20</v>
      </c>
      <c r="D9" s="30">
        <v>28</v>
      </c>
      <c r="E9" s="30">
        <v>28</v>
      </c>
      <c r="F9" s="31"/>
      <c r="G9" s="31"/>
      <c r="H9" s="146">
        <v>0.32</v>
      </c>
      <c r="I9" s="146">
        <v>0.44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>
        <v>33</v>
      </c>
      <c r="D12" s="30">
        <v>35</v>
      </c>
      <c r="E12" s="30">
        <v>35</v>
      </c>
      <c r="F12" s="31"/>
      <c r="G12" s="31"/>
      <c r="H12" s="146">
        <v>0.561</v>
      </c>
      <c r="I12" s="146">
        <v>0.595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53</v>
      </c>
      <c r="D13" s="38">
        <v>63</v>
      </c>
      <c r="E13" s="38">
        <v>63</v>
      </c>
      <c r="F13" s="39">
        <v>100</v>
      </c>
      <c r="G13" s="40"/>
      <c r="H13" s="147">
        <v>0.881</v>
      </c>
      <c r="I13" s="148">
        <v>1.035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8</v>
      </c>
      <c r="D34" s="30">
        <v>8</v>
      </c>
      <c r="E34" s="30">
        <v>8</v>
      </c>
      <c r="F34" s="31"/>
      <c r="G34" s="31"/>
      <c r="H34" s="146">
        <v>0.16</v>
      </c>
      <c r="I34" s="146">
        <v>0.16</v>
      </c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8</v>
      </c>
      <c r="E37" s="38">
        <v>9</v>
      </c>
      <c r="F37" s="39">
        <v>112.5</v>
      </c>
      <c r="G37" s="40"/>
      <c r="H37" s="147">
        <v>0.16</v>
      </c>
      <c r="I37" s="148">
        <v>0.16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195</v>
      </c>
      <c r="D39" s="38">
        <v>185</v>
      </c>
      <c r="E39" s="38">
        <v>185</v>
      </c>
      <c r="F39" s="39">
        <v>100</v>
      </c>
      <c r="G39" s="40"/>
      <c r="H39" s="147">
        <v>4.319</v>
      </c>
      <c r="I39" s="148">
        <v>3.6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883</v>
      </c>
      <c r="D66" s="38">
        <v>810</v>
      </c>
      <c r="E66" s="38">
        <v>765</v>
      </c>
      <c r="F66" s="39">
        <v>94.44444444444444</v>
      </c>
      <c r="G66" s="40"/>
      <c r="H66" s="147">
        <v>29.415</v>
      </c>
      <c r="I66" s="148">
        <v>10.14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41</v>
      </c>
      <c r="E72" s="30">
        <v>41</v>
      </c>
      <c r="F72" s="31"/>
      <c r="G72" s="31"/>
      <c r="H72" s="146">
        <v>1.646</v>
      </c>
      <c r="I72" s="146">
        <v>0.825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550</v>
      </c>
      <c r="D73" s="30">
        <v>550</v>
      </c>
      <c r="E73" s="30">
        <v>550</v>
      </c>
      <c r="F73" s="31"/>
      <c r="G73" s="31"/>
      <c r="H73" s="146">
        <v>9.597</v>
      </c>
      <c r="I73" s="146">
        <v>13.2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40</v>
      </c>
      <c r="E75" s="30">
        <v>40</v>
      </c>
      <c r="F75" s="31"/>
      <c r="G75" s="31"/>
      <c r="H75" s="146">
        <v>1.41</v>
      </c>
      <c r="I75" s="146">
        <v>1.39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/>
      <c r="F76" s="31"/>
      <c r="G76" s="31"/>
      <c r="H76" s="146">
        <v>0.25</v>
      </c>
      <c r="I76" s="146">
        <v>0.25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145</v>
      </c>
      <c r="E78" s="30">
        <v>140</v>
      </c>
      <c r="F78" s="31"/>
      <c r="G78" s="31"/>
      <c r="H78" s="146">
        <v>5.376</v>
      </c>
      <c r="I78" s="146">
        <v>4.713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100</v>
      </c>
      <c r="D79" s="30">
        <v>100</v>
      </c>
      <c r="E79" s="30">
        <v>100</v>
      </c>
      <c r="F79" s="31"/>
      <c r="G79" s="31"/>
      <c r="H79" s="146">
        <v>3</v>
      </c>
      <c r="I79" s="146">
        <v>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961</v>
      </c>
      <c r="D80" s="38">
        <v>886</v>
      </c>
      <c r="E80" s="38">
        <v>871</v>
      </c>
      <c r="F80" s="39">
        <v>93.05555555555556</v>
      </c>
      <c r="G80" s="40"/>
      <c r="H80" s="147">
        <v>21.279</v>
      </c>
      <c r="I80" s="148">
        <v>22.378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569</v>
      </c>
      <c r="D82" s="30">
        <v>569</v>
      </c>
      <c r="E82" s="30">
        <v>569</v>
      </c>
      <c r="F82" s="31"/>
      <c r="G82" s="31"/>
      <c r="H82" s="146">
        <v>10.697</v>
      </c>
      <c r="I82" s="146">
        <v>10.697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721</v>
      </c>
      <c r="D83" s="30">
        <v>721</v>
      </c>
      <c r="E83" s="30">
        <v>721</v>
      </c>
      <c r="F83" s="31"/>
      <c r="G83" s="31"/>
      <c r="H83" s="146">
        <v>14.405</v>
      </c>
      <c r="I83" s="146">
        <v>14.405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1290</v>
      </c>
      <c r="D84" s="38">
        <v>1290</v>
      </c>
      <c r="E84" s="38">
        <v>1290</v>
      </c>
      <c r="F84" s="39">
        <v>100</v>
      </c>
      <c r="G84" s="40"/>
      <c r="H84" s="147">
        <v>25.101999999999997</v>
      </c>
      <c r="I84" s="148">
        <v>25.101999999999997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3440</v>
      </c>
      <c r="D87" s="53">
        <v>3242</v>
      </c>
      <c r="E87" s="53">
        <v>3183</v>
      </c>
      <c r="F87" s="54">
        <v>98.18013571869217</v>
      </c>
      <c r="G87" s="40"/>
      <c r="H87" s="151">
        <v>81.156</v>
      </c>
      <c r="I87" s="152">
        <v>62.415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12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42</v>
      </c>
      <c r="E9" s="30">
        <v>41</v>
      </c>
      <c r="F9" s="31"/>
      <c r="G9" s="31"/>
      <c r="H9" s="146">
        <v>0.556</v>
      </c>
      <c r="I9" s="146">
        <v>0.63</v>
      </c>
      <c r="J9" s="146">
        <v>0.621</v>
      </c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492</v>
      </c>
      <c r="E10" s="30">
        <v>570</v>
      </c>
      <c r="F10" s="31"/>
      <c r="G10" s="31"/>
      <c r="H10" s="146">
        <v>6.118</v>
      </c>
      <c r="I10" s="146">
        <v>7.38</v>
      </c>
      <c r="J10" s="146">
        <v>8.55</v>
      </c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563</v>
      </c>
      <c r="E11" s="30">
        <v>608</v>
      </c>
      <c r="F11" s="31"/>
      <c r="G11" s="31"/>
      <c r="H11" s="146">
        <v>9.59</v>
      </c>
      <c r="I11" s="146">
        <v>8.445</v>
      </c>
      <c r="J11" s="146">
        <v>9.59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46">
        <v>0.251</v>
      </c>
      <c r="I12" s="146">
        <v>0.256</v>
      </c>
      <c r="J12" s="146">
        <v>0.251</v>
      </c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1117</v>
      </c>
      <c r="E13" s="38">
        <v>1239</v>
      </c>
      <c r="F13" s="39">
        <v>110.92211280214862</v>
      </c>
      <c r="G13" s="40"/>
      <c r="H13" s="147">
        <v>16.515</v>
      </c>
      <c r="I13" s="148">
        <v>16.711</v>
      </c>
      <c r="J13" s="148">
        <v>19.012000000000004</v>
      </c>
      <c r="K13" s="41">
        <v>113.76937346657894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47">
        <v>5.18</v>
      </c>
      <c r="I17" s="148">
        <v>4.828</v>
      </c>
      <c r="J17" s="148">
        <v>3.484</v>
      </c>
      <c r="K17" s="41">
        <v>72.16238608119303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817</v>
      </c>
      <c r="D19" s="30">
        <v>906</v>
      </c>
      <c r="E19" s="30">
        <v>916</v>
      </c>
      <c r="F19" s="31"/>
      <c r="G19" s="31"/>
      <c r="H19" s="146">
        <v>28.595</v>
      </c>
      <c r="I19" s="146">
        <v>31.819</v>
      </c>
      <c r="J19" s="146">
        <v>34.81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6">
        <v>0.25</v>
      </c>
      <c r="I21" s="146">
        <v>0.235</v>
      </c>
      <c r="J21" s="146">
        <v>0.24</v>
      </c>
      <c r="K21" s="32"/>
    </row>
    <row r="22" spans="1:11" s="42" customFormat="1" ht="11.25" customHeight="1">
      <c r="A22" s="36" t="s">
        <v>17</v>
      </c>
      <c r="B22" s="37"/>
      <c r="C22" s="38">
        <v>827</v>
      </c>
      <c r="D22" s="38">
        <v>916</v>
      </c>
      <c r="E22" s="38">
        <v>926</v>
      </c>
      <c r="F22" s="39">
        <v>101.09170305676857</v>
      </c>
      <c r="G22" s="40"/>
      <c r="H22" s="147">
        <v>28.845</v>
      </c>
      <c r="I22" s="148">
        <v>32.054</v>
      </c>
      <c r="J22" s="148">
        <v>35.050000000000004</v>
      </c>
      <c r="K22" s="41">
        <v>109.3467273975167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166</v>
      </c>
      <c r="E24" s="38">
        <v>162</v>
      </c>
      <c r="F24" s="39">
        <v>97.59036144578313</v>
      </c>
      <c r="G24" s="40"/>
      <c r="H24" s="147">
        <v>3.507</v>
      </c>
      <c r="I24" s="148">
        <v>3.636</v>
      </c>
      <c r="J24" s="148">
        <v>3.403</v>
      </c>
      <c r="K24" s="41">
        <v>93.5918591859186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325</v>
      </c>
      <c r="D26" s="38">
        <v>316</v>
      </c>
      <c r="E26" s="38">
        <v>310</v>
      </c>
      <c r="F26" s="39">
        <v>98.10126582278481</v>
      </c>
      <c r="G26" s="40"/>
      <c r="H26" s="147">
        <v>17</v>
      </c>
      <c r="I26" s="148">
        <v>15.737</v>
      </c>
      <c r="J26" s="148">
        <v>15.5</v>
      </c>
      <c r="K26" s="41">
        <v>98.49399504352799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>
        <v>21</v>
      </c>
      <c r="E28" s="30">
        <v>26</v>
      </c>
      <c r="F28" s="31"/>
      <c r="G28" s="31"/>
      <c r="H28" s="146"/>
      <c r="I28" s="146">
        <v>0.421</v>
      </c>
      <c r="J28" s="146">
        <v>0.544</v>
      </c>
      <c r="K28" s="32"/>
    </row>
    <row r="29" spans="1:11" s="33" customFormat="1" ht="11.25" customHeight="1">
      <c r="A29" s="35" t="s">
        <v>21</v>
      </c>
      <c r="B29" s="29"/>
      <c r="C29" s="30">
        <v>185</v>
      </c>
      <c r="D29" s="30">
        <v>186</v>
      </c>
      <c r="E29" s="30">
        <v>173</v>
      </c>
      <c r="F29" s="31"/>
      <c r="G29" s="31"/>
      <c r="H29" s="146">
        <v>3.824</v>
      </c>
      <c r="I29" s="146">
        <v>4.216</v>
      </c>
      <c r="J29" s="146">
        <v>4.325</v>
      </c>
      <c r="K29" s="32"/>
    </row>
    <row r="30" spans="1:11" s="33" customFormat="1" ht="11.25" customHeight="1">
      <c r="A30" s="35" t="s">
        <v>22</v>
      </c>
      <c r="B30" s="29"/>
      <c r="C30" s="30">
        <v>73</v>
      </c>
      <c r="D30" s="30"/>
      <c r="E30" s="30">
        <v>45</v>
      </c>
      <c r="F30" s="31"/>
      <c r="G30" s="31"/>
      <c r="H30" s="146">
        <v>2.45</v>
      </c>
      <c r="I30" s="146"/>
      <c r="J30" s="146">
        <v>1.575</v>
      </c>
      <c r="K30" s="32"/>
    </row>
    <row r="31" spans="1:11" s="42" customFormat="1" ht="11.25" customHeight="1">
      <c r="A31" s="43" t="s">
        <v>23</v>
      </c>
      <c r="B31" s="37"/>
      <c r="C31" s="38">
        <v>258</v>
      </c>
      <c r="D31" s="38">
        <v>207</v>
      </c>
      <c r="E31" s="38">
        <v>244</v>
      </c>
      <c r="F31" s="39">
        <v>117.8743961352657</v>
      </c>
      <c r="G31" s="40"/>
      <c r="H31" s="147">
        <v>6.274</v>
      </c>
      <c r="I31" s="148">
        <v>4.6370000000000005</v>
      </c>
      <c r="J31" s="148">
        <v>6.444</v>
      </c>
      <c r="K31" s="41">
        <v>138.9691610955359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21</v>
      </c>
      <c r="E33" s="30">
        <v>20</v>
      </c>
      <c r="F33" s="31"/>
      <c r="G33" s="31"/>
      <c r="H33" s="146">
        <v>0.95</v>
      </c>
      <c r="I33" s="146">
        <v>0.572</v>
      </c>
      <c r="J33" s="146">
        <v>0.583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11</v>
      </c>
      <c r="E34" s="30">
        <v>11</v>
      </c>
      <c r="F34" s="31"/>
      <c r="G34" s="31"/>
      <c r="H34" s="146">
        <v>0.25</v>
      </c>
      <c r="I34" s="146">
        <v>0.174</v>
      </c>
      <c r="J34" s="146">
        <v>0.583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7</v>
      </c>
      <c r="E35" s="30">
        <v>7</v>
      </c>
      <c r="F35" s="31"/>
      <c r="G35" s="31"/>
      <c r="H35" s="146">
        <v>0.19</v>
      </c>
      <c r="I35" s="146">
        <v>0.114</v>
      </c>
      <c r="J35" s="146">
        <v>0.161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12</v>
      </c>
      <c r="E36" s="30"/>
      <c r="F36" s="31"/>
      <c r="G36" s="31"/>
      <c r="H36" s="146"/>
      <c r="I36" s="146">
        <v>0.252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61</v>
      </c>
      <c r="D37" s="38">
        <v>51</v>
      </c>
      <c r="E37" s="38">
        <v>38</v>
      </c>
      <c r="F37" s="39">
        <v>74.50980392156863</v>
      </c>
      <c r="G37" s="40"/>
      <c r="H37" s="147">
        <v>1.39</v>
      </c>
      <c r="I37" s="148">
        <v>1.112</v>
      </c>
      <c r="J37" s="148">
        <v>1.327</v>
      </c>
      <c r="K37" s="41">
        <v>119.3345323741007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291</v>
      </c>
      <c r="E39" s="38">
        <v>280</v>
      </c>
      <c r="F39" s="39">
        <v>96.21993127147766</v>
      </c>
      <c r="G39" s="40"/>
      <c r="H39" s="147">
        <v>8</v>
      </c>
      <c r="I39" s="148">
        <v>9.497</v>
      </c>
      <c r="J39" s="148">
        <v>9.1</v>
      </c>
      <c r="K39" s="41">
        <v>95.81973254712014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950</v>
      </c>
      <c r="D41" s="30">
        <v>1160</v>
      </c>
      <c r="E41" s="30">
        <v>1178</v>
      </c>
      <c r="F41" s="31"/>
      <c r="G41" s="31"/>
      <c r="H41" s="146">
        <v>49.422</v>
      </c>
      <c r="I41" s="146">
        <v>59.566</v>
      </c>
      <c r="J41" s="146">
        <v>60.537</v>
      </c>
      <c r="K41" s="32"/>
    </row>
    <row r="42" spans="1:11" s="33" customFormat="1" ht="11.25" customHeight="1">
      <c r="A42" s="35" t="s">
        <v>31</v>
      </c>
      <c r="B42" s="29"/>
      <c r="C42" s="30">
        <v>1624</v>
      </c>
      <c r="D42" s="30">
        <v>1528</v>
      </c>
      <c r="E42" s="30">
        <v>1389</v>
      </c>
      <c r="F42" s="31"/>
      <c r="G42" s="31"/>
      <c r="H42" s="146">
        <v>72.93</v>
      </c>
      <c r="I42" s="146">
        <v>59.592</v>
      </c>
      <c r="J42" s="146">
        <v>56.949</v>
      </c>
      <c r="K42" s="32"/>
    </row>
    <row r="43" spans="1:11" s="33" customFormat="1" ht="11.25" customHeight="1">
      <c r="A43" s="35" t="s">
        <v>32</v>
      </c>
      <c r="B43" s="29"/>
      <c r="C43" s="30">
        <v>1479</v>
      </c>
      <c r="D43" s="30">
        <v>1455</v>
      </c>
      <c r="E43" s="30">
        <v>1278</v>
      </c>
      <c r="F43" s="31"/>
      <c r="G43" s="31"/>
      <c r="H43" s="146">
        <v>69.513</v>
      </c>
      <c r="I43" s="146">
        <v>56.745</v>
      </c>
      <c r="J43" s="146">
        <v>60.066</v>
      </c>
      <c r="K43" s="32"/>
    </row>
    <row r="44" spans="1:11" s="33" customFormat="1" ht="11.25" customHeight="1">
      <c r="A44" s="35" t="s">
        <v>33</v>
      </c>
      <c r="B44" s="29"/>
      <c r="C44" s="30">
        <v>868</v>
      </c>
      <c r="D44" s="30">
        <v>766</v>
      </c>
      <c r="E44" s="30">
        <v>818</v>
      </c>
      <c r="F44" s="31"/>
      <c r="G44" s="31"/>
      <c r="H44" s="146">
        <v>35.992</v>
      </c>
      <c r="I44" s="146">
        <v>29.63</v>
      </c>
      <c r="J44" s="146">
        <v>34.327</v>
      </c>
      <c r="K44" s="32"/>
    </row>
    <row r="45" spans="1:11" s="33" customFormat="1" ht="11.25" customHeight="1">
      <c r="A45" s="35" t="s">
        <v>34</v>
      </c>
      <c r="B45" s="29"/>
      <c r="C45" s="30">
        <v>2843</v>
      </c>
      <c r="D45" s="30">
        <v>1716</v>
      </c>
      <c r="E45" s="30">
        <v>2419</v>
      </c>
      <c r="F45" s="31"/>
      <c r="G45" s="31"/>
      <c r="H45" s="146">
        <v>149.258</v>
      </c>
      <c r="I45" s="146">
        <v>73.788</v>
      </c>
      <c r="J45" s="146">
        <v>116.112</v>
      </c>
      <c r="K45" s="32"/>
    </row>
    <row r="46" spans="1:11" s="33" customFormat="1" ht="11.25" customHeight="1">
      <c r="A46" s="35" t="s">
        <v>35</v>
      </c>
      <c r="B46" s="29"/>
      <c r="C46" s="30">
        <v>1667</v>
      </c>
      <c r="D46" s="30">
        <v>1484</v>
      </c>
      <c r="E46" s="30">
        <v>1472</v>
      </c>
      <c r="F46" s="31"/>
      <c r="G46" s="31"/>
      <c r="H46" s="146">
        <v>83.35</v>
      </c>
      <c r="I46" s="146">
        <v>71.232</v>
      </c>
      <c r="J46" s="146">
        <v>66.24</v>
      </c>
      <c r="K46" s="32"/>
    </row>
    <row r="47" spans="1:11" s="33" customFormat="1" ht="11.25" customHeight="1">
      <c r="A47" s="35" t="s">
        <v>36</v>
      </c>
      <c r="B47" s="29"/>
      <c r="C47" s="30">
        <v>437</v>
      </c>
      <c r="D47" s="30">
        <v>397</v>
      </c>
      <c r="E47" s="30">
        <v>339</v>
      </c>
      <c r="F47" s="31"/>
      <c r="G47" s="31"/>
      <c r="H47" s="146">
        <v>20.976</v>
      </c>
      <c r="I47" s="146">
        <v>13.895</v>
      </c>
      <c r="J47" s="146">
        <v>14.238</v>
      </c>
      <c r="K47" s="32"/>
    </row>
    <row r="48" spans="1:11" s="33" customFormat="1" ht="11.25" customHeight="1">
      <c r="A48" s="35" t="s">
        <v>37</v>
      </c>
      <c r="B48" s="29"/>
      <c r="C48" s="30">
        <v>2644</v>
      </c>
      <c r="D48" s="30">
        <v>2505</v>
      </c>
      <c r="E48" s="30">
        <v>2342</v>
      </c>
      <c r="F48" s="31"/>
      <c r="G48" s="31"/>
      <c r="H48" s="146">
        <v>132.2</v>
      </c>
      <c r="I48" s="146">
        <v>114.729</v>
      </c>
      <c r="J48" s="146">
        <v>121.784</v>
      </c>
      <c r="K48" s="32"/>
    </row>
    <row r="49" spans="1:11" s="33" customFormat="1" ht="11.25" customHeight="1">
      <c r="A49" s="35" t="s">
        <v>38</v>
      </c>
      <c r="B49" s="29"/>
      <c r="C49" s="30">
        <v>575</v>
      </c>
      <c r="D49" s="30">
        <v>556</v>
      </c>
      <c r="E49" s="30">
        <v>497</v>
      </c>
      <c r="F49" s="31"/>
      <c r="G49" s="31"/>
      <c r="H49" s="146">
        <v>31.05</v>
      </c>
      <c r="I49" s="146">
        <v>27.8</v>
      </c>
      <c r="J49" s="146">
        <v>27.335</v>
      </c>
      <c r="K49" s="32"/>
    </row>
    <row r="50" spans="1:11" s="42" customFormat="1" ht="11.25" customHeight="1">
      <c r="A50" s="43" t="s">
        <v>39</v>
      </c>
      <c r="B50" s="37"/>
      <c r="C50" s="38">
        <v>13087</v>
      </c>
      <c r="D50" s="38">
        <v>11567</v>
      </c>
      <c r="E50" s="38">
        <v>11732</v>
      </c>
      <c r="F50" s="39">
        <v>101.42647185960058</v>
      </c>
      <c r="G50" s="40"/>
      <c r="H50" s="147">
        <v>644.691</v>
      </c>
      <c r="I50" s="148">
        <v>506.977</v>
      </c>
      <c r="J50" s="148">
        <v>557.5880000000001</v>
      </c>
      <c r="K50" s="41">
        <v>109.98289863248236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42</v>
      </c>
      <c r="E52" s="38">
        <v>79</v>
      </c>
      <c r="F52" s="39">
        <v>188.0952380952381</v>
      </c>
      <c r="G52" s="40"/>
      <c r="H52" s="147">
        <v>2.945</v>
      </c>
      <c r="I52" s="148">
        <v>1.396</v>
      </c>
      <c r="J52" s="148">
        <v>2.945</v>
      </c>
      <c r="K52" s="41">
        <v>210.9598853868195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410</v>
      </c>
      <c r="D54" s="30">
        <v>359</v>
      </c>
      <c r="E54" s="30">
        <v>300</v>
      </c>
      <c r="F54" s="31"/>
      <c r="G54" s="31"/>
      <c r="H54" s="146">
        <v>12.3</v>
      </c>
      <c r="I54" s="146">
        <v>10.77</v>
      </c>
      <c r="J54" s="146">
        <v>9.45</v>
      </c>
      <c r="K54" s="32"/>
    </row>
    <row r="55" spans="1:11" s="33" customFormat="1" ht="11.25" customHeight="1">
      <c r="A55" s="35" t="s">
        <v>42</v>
      </c>
      <c r="B55" s="29"/>
      <c r="C55" s="30">
        <v>172</v>
      </c>
      <c r="D55" s="30">
        <v>164</v>
      </c>
      <c r="E55" s="30">
        <v>151</v>
      </c>
      <c r="F55" s="31"/>
      <c r="G55" s="31"/>
      <c r="H55" s="146">
        <v>5.16</v>
      </c>
      <c r="I55" s="146">
        <v>4.92</v>
      </c>
      <c r="J55" s="146">
        <v>4.53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78</v>
      </c>
      <c r="D58" s="30">
        <v>74</v>
      </c>
      <c r="E58" s="30">
        <v>80</v>
      </c>
      <c r="F58" s="31"/>
      <c r="G58" s="31"/>
      <c r="H58" s="146">
        <v>2.73</v>
      </c>
      <c r="I58" s="146">
        <v>2.22</v>
      </c>
      <c r="J58" s="146">
        <v>2.88</v>
      </c>
      <c r="K58" s="32"/>
    </row>
    <row r="59" spans="1:11" s="42" customFormat="1" ht="11.25" customHeight="1">
      <c r="A59" s="36" t="s">
        <v>46</v>
      </c>
      <c r="B59" s="37"/>
      <c r="C59" s="38">
        <v>660</v>
      </c>
      <c r="D59" s="38">
        <v>597</v>
      </c>
      <c r="E59" s="38">
        <v>531</v>
      </c>
      <c r="F59" s="39">
        <v>88.94472361809045</v>
      </c>
      <c r="G59" s="40"/>
      <c r="H59" s="147">
        <v>20.19</v>
      </c>
      <c r="I59" s="148">
        <v>17.91</v>
      </c>
      <c r="J59" s="148">
        <v>16.86</v>
      </c>
      <c r="K59" s="41">
        <v>94.13735343383584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170</v>
      </c>
      <c r="D61" s="30">
        <v>216</v>
      </c>
      <c r="E61" s="30">
        <v>216</v>
      </c>
      <c r="F61" s="31"/>
      <c r="G61" s="31"/>
      <c r="H61" s="146">
        <v>4.25</v>
      </c>
      <c r="I61" s="146">
        <v>5.4</v>
      </c>
      <c r="J61" s="146">
        <v>5.4</v>
      </c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103</v>
      </c>
      <c r="F62" s="31"/>
      <c r="G62" s="31"/>
      <c r="H62" s="146">
        <v>1.524</v>
      </c>
      <c r="I62" s="146">
        <v>1.677</v>
      </c>
      <c r="J62" s="146">
        <v>1.505</v>
      </c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111</v>
      </c>
      <c r="E63" s="30">
        <v>115</v>
      </c>
      <c r="F63" s="31"/>
      <c r="G63" s="31"/>
      <c r="H63" s="146">
        <v>1.482</v>
      </c>
      <c r="I63" s="146">
        <v>2.109</v>
      </c>
      <c r="J63" s="146">
        <v>2.185</v>
      </c>
      <c r="K63" s="32"/>
    </row>
    <row r="64" spans="1:11" s="42" customFormat="1" ht="11.25" customHeight="1">
      <c r="A64" s="36" t="s">
        <v>50</v>
      </c>
      <c r="B64" s="37"/>
      <c r="C64" s="38">
        <v>355</v>
      </c>
      <c r="D64" s="38">
        <v>434</v>
      </c>
      <c r="E64" s="38">
        <v>434</v>
      </c>
      <c r="F64" s="39">
        <v>100</v>
      </c>
      <c r="G64" s="40"/>
      <c r="H64" s="147">
        <v>7.256</v>
      </c>
      <c r="I64" s="148">
        <v>9.186</v>
      </c>
      <c r="J64" s="148">
        <v>9.09</v>
      </c>
      <c r="K64" s="41">
        <v>98.95493141737427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325</v>
      </c>
      <c r="D66" s="38">
        <v>360</v>
      </c>
      <c r="E66" s="38">
        <v>340</v>
      </c>
      <c r="F66" s="39">
        <v>94.44444444444444</v>
      </c>
      <c r="G66" s="40"/>
      <c r="H66" s="147">
        <v>16.245</v>
      </c>
      <c r="I66" s="148">
        <v>11.6</v>
      </c>
      <c r="J66" s="148">
        <v>8.874</v>
      </c>
      <c r="K66" s="41">
        <v>76.50000000000001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69</v>
      </c>
      <c r="E72" s="30">
        <v>56</v>
      </c>
      <c r="F72" s="31"/>
      <c r="G72" s="31"/>
      <c r="H72" s="146">
        <v>2.536</v>
      </c>
      <c r="I72" s="146">
        <v>1.726</v>
      </c>
      <c r="J72" s="146">
        <v>1.202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46">
        <v>5.856</v>
      </c>
      <c r="I73" s="146">
        <v>5.954</v>
      </c>
      <c r="J73" s="146">
        <v>5.954</v>
      </c>
      <c r="K73" s="32"/>
    </row>
    <row r="74" spans="1:11" s="33" customFormat="1" ht="11.25" customHeight="1">
      <c r="A74" s="35" t="s">
        <v>57</v>
      </c>
      <c r="B74" s="29"/>
      <c r="C74" s="30">
        <v>60</v>
      </c>
      <c r="D74" s="30">
        <v>100</v>
      </c>
      <c r="E74" s="30">
        <v>60</v>
      </c>
      <c r="F74" s="31"/>
      <c r="G74" s="31"/>
      <c r="H74" s="146">
        <v>1.866</v>
      </c>
      <c r="I74" s="146">
        <v>3.5</v>
      </c>
      <c r="J74" s="146">
        <v>1.185</v>
      </c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27</v>
      </c>
      <c r="E75" s="30">
        <v>27</v>
      </c>
      <c r="F75" s="31"/>
      <c r="G75" s="31"/>
      <c r="H75" s="146">
        <v>0.72</v>
      </c>
      <c r="I75" s="146">
        <v>0.836</v>
      </c>
      <c r="J75" s="146">
        <v>0.836</v>
      </c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20</v>
      </c>
      <c r="E76" s="30">
        <v>15</v>
      </c>
      <c r="F76" s="31"/>
      <c r="G76" s="31"/>
      <c r="H76" s="146">
        <v>2</v>
      </c>
      <c r="I76" s="146">
        <v>0.572</v>
      </c>
      <c r="J76" s="146">
        <v>0.375</v>
      </c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20</v>
      </c>
      <c r="E77" s="30">
        <v>15</v>
      </c>
      <c r="F77" s="31"/>
      <c r="G77" s="31"/>
      <c r="H77" s="146">
        <v>0.264</v>
      </c>
      <c r="I77" s="146">
        <v>0.52</v>
      </c>
      <c r="J77" s="146">
        <v>0.375</v>
      </c>
      <c r="K77" s="32"/>
    </row>
    <row r="78" spans="1:11" s="33" customFormat="1" ht="11.25" customHeight="1">
      <c r="A78" s="35" t="s">
        <v>61</v>
      </c>
      <c r="B78" s="29"/>
      <c r="C78" s="30">
        <v>200</v>
      </c>
      <c r="D78" s="30">
        <v>214</v>
      </c>
      <c r="E78" s="30">
        <v>200</v>
      </c>
      <c r="F78" s="31"/>
      <c r="G78" s="31"/>
      <c r="H78" s="146">
        <v>5</v>
      </c>
      <c r="I78" s="146">
        <v>5.35</v>
      </c>
      <c r="J78" s="146">
        <v>6</v>
      </c>
      <c r="K78" s="32"/>
    </row>
    <row r="79" spans="1:11" s="33" customFormat="1" ht="11.25" customHeight="1">
      <c r="A79" s="35" t="s">
        <v>62</v>
      </c>
      <c r="B79" s="29"/>
      <c r="C79" s="30">
        <v>300</v>
      </c>
      <c r="D79" s="30">
        <v>350</v>
      </c>
      <c r="E79" s="30">
        <v>300</v>
      </c>
      <c r="F79" s="31"/>
      <c r="G79" s="31"/>
      <c r="H79" s="146">
        <v>9</v>
      </c>
      <c r="I79" s="146">
        <v>11.375</v>
      </c>
      <c r="J79" s="146">
        <v>9</v>
      </c>
      <c r="K79" s="32"/>
    </row>
    <row r="80" spans="1:11" s="42" customFormat="1" ht="11.25" customHeight="1">
      <c r="A80" s="43" t="s">
        <v>63</v>
      </c>
      <c r="B80" s="37"/>
      <c r="C80" s="38">
        <v>1078</v>
      </c>
      <c r="D80" s="38">
        <v>1105</v>
      </c>
      <c r="E80" s="38">
        <v>978</v>
      </c>
      <c r="F80" s="39">
        <v>88.50678733031674</v>
      </c>
      <c r="G80" s="40"/>
      <c r="H80" s="147">
        <v>27.241999999999997</v>
      </c>
      <c r="I80" s="148">
        <v>29.833</v>
      </c>
      <c r="J80" s="148">
        <v>24.927</v>
      </c>
      <c r="K80" s="41">
        <v>83.5551235209332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193</v>
      </c>
      <c r="E82" s="30">
        <v>193</v>
      </c>
      <c r="F82" s="31"/>
      <c r="G82" s="31"/>
      <c r="H82" s="146">
        <v>4.82</v>
      </c>
      <c r="I82" s="146">
        <v>3.387</v>
      </c>
      <c r="J82" s="146">
        <v>3.387</v>
      </c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343</v>
      </c>
      <c r="E83" s="30">
        <v>343</v>
      </c>
      <c r="F83" s="31"/>
      <c r="G83" s="31"/>
      <c r="H83" s="146">
        <v>7</v>
      </c>
      <c r="I83" s="146">
        <v>6.468</v>
      </c>
      <c r="J83" s="146">
        <v>6.468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536</v>
      </c>
      <c r="E84" s="38">
        <v>536</v>
      </c>
      <c r="F84" s="39">
        <v>100</v>
      </c>
      <c r="G84" s="40"/>
      <c r="H84" s="147">
        <v>11.82</v>
      </c>
      <c r="I84" s="148">
        <v>9.855</v>
      </c>
      <c r="J84" s="148">
        <v>9.855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19544</v>
      </c>
      <c r="D87" s="53">
        <v>17833</v>
      </c>
      <c r="E87" s="53">
        <v>17967</v>
      </c>
      <c r="F87" s="54">
        <v>100.75141591431615</v>
      </c>
      <c r="G87" s="40"/>
      <c r="H87" s="151">
        <v>817.1000000000001</v>
      </c>
      <c r="I87" s="152">
        <v>674.9689999999999</v>
      </c>
      <c r="J87" s="152">
        <v>723.4590000000003</v>
      </c>
      <c r="K87" s="54">
        <v>107.18403363710041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12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4725</v>
      </c>
      <c r="D9" s="30">
        <v>4291</v>
      </c>
      <c r="E9" s="30">
        <v>4655</v>
      </c>
      <c r="F9" s="31"/>
      <c r="G9" s="31"/>
      <c r="H9" s="146">
        <v>104.033</v>
      </c>
      <c r="I9" s="146">
        <v>66.145</v>
      </c>
      <c r="J9" s="146">
        <v>102.727</v>
      </c>
      <c r="K9" s="32"/>
    </row>
    <row r="10" spans="1:11" s="33" customFormat="1" ht="11.25" customHeight="1">
      <c r="A10" s="35" t="s">
        <v>8</v>
      </c>
      <c r="B10" s="29"/>
      <c r="C10" s="30">
        <v>4123</v>
      </c>
      <c r="D10" s="30">
        <v>3343</v>
      </c>
      <c r="E10" s="30">
        <v>4522</v>
      </c>
      <c r="F10" s="31"/>
      <c r="G10" s="31"/>
      <c r="H10" s="146">
        <v>60.39</v>
      </c>
      <c r="I10" s="146">
        <v>50.34</v>
      </c>
      <c r="J10" s="146">
        <v>68.115</v>
      </c>
      <c r="K10" s="32"/>
    </row>
    <row r="11" spans="1:11" s="33" customFormat="1" ht="11.25" customHeight="1">
      <c r="A11" s="28" t="s">
        <v>9</v>
      </c>
      <c r="B11" s="29"/>
      <c r="C11" s="30">
        <v>6598</v>
      </c>
      <c r="D11" s="30">
        <v>5715</v>
      </c>
      <c r="E11" s="30">
        <v>6598</v>
      </c>
      <c r="F11" s="31"/>
      <c r="G11" s="31"/>
      <c r="H11" s="146">
        <v>158.395</v>
      </c>
      <c r="I11" s="146">
        <v>118.037</v>
      </c>
      <c r="J11" s="146">
        <v>158.35</v>
      </c>
      <c r="K11" s="32"/>
    </row>
    <row r="12" spans="1:11" s="33" customFormat="1" ht="11.25" customHeight="1">
      <c r="A12" s="35" t="s">
        <v>10</v>
      </c>
      <c r="B12" s="29"/>
      <c r="C12" s="30">
        <v>2736</v>
      </c>
      <c r="D12" s="30">
        <v>2654</v>
      </c>
      <c r="E12" s="30">
        <v>2927</v>
      </c>
      <c r="F12" s="31"/>
      <c r="G12" s="31"/>
      <c r="H12" s="146">
        <v>49.716</v>
      </c>
      <c r="I12" s="146">
        <v>49.145</v>
      </c>
      <c r="J12" s="146">
        <v>52.542</v>
      </c>
      <c r="K12" s="32"/>
    </row>
    <row r="13" spans="1:11" s="42" customFormat="1" ht="11.25" customHeight="1">
      <c r="A13" s="36" t="s">
        <v>11</v>
      </c>
      <c r="B13" s="37"/>
      <c r="C13" s="38">
        <v>18182</v>
      </c>
      <c r="D13" s="38">
        <v>16003</v>
      </c>
      <c r="E13" s="38">
        <v>18702</v>
      </c>
      <c r="F13" s="39">
        <v>116.86558770230582</v>
      </c>
      <c r="G13" s="40"/>
      <c r="H13" s="147">
        <v>372.534</v>
      </c>
      <c r="I13" s="148">
        <v>283.667</v>
      </c>
      <c r="J13" s="148">
        <v>381.73400000000004</v>
      </c>
      <c r="K13" s="41">
        <v>134.57116971660435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530</v>
      </c>
      <c r="E15" s="38">
        <v>420</v>
      </c>
      <c r="F15" s="39">
        <v>79.24528301886792</v>
      </c>
      <c r="G15" s="40"/>
      <c r="H15" s="147">
        <v>7.035</v>
      </c>
      <c r="I15" s="148">
        <v>9.805</v>
      </c>
      <c r="J15" s="148">
        <v>7.77</v>
      </c>
      <c r="K15" s="41">
        <v>79.24528301886792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47">
        <v>5.18</v>
      </c>
      <c r="I17" s="148">
        <v>4.828</v>
      </c>
      <c r="J17" s="148">
        <v>3.484</v>
      </c>
      <c r="K17" s="41">
        <v>72.16238608119303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1138</v>
      </c>
      <c r="D19" s="30">
        <v>1238</v>
      </c>
      <c r="E19" s="30">
        <v>1243</v>
      </c>
      <c r="F19" s="31"/>
      <c r="G19" s="31"/>
      <c r="H19" s="146">
        <v>41.114</v>
      </c>
      <c r="I19" s="146">
        <v>45.07</v>
      </c>
      <c r="J19" s="146">
        <v>49.2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160</v>
      </c>
      <c r="E20" s="30">
        <v>160</v>
      </c>
      <c r="F20" s="31"/>
      <c r="G20" s="31"/>
      <c r="H20" s="146">
        <v>3.79</v>
      </c>
      <c r="I20" s="146">
        <v>3.504</v>
      </c>
      <c r="J20" s="146">
        <v>3.5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205</v>
      </c>
      <c r="E21" s="30">
        <v>205</v>
      </c>
      <c r="F21" s="31"/>
      <c r="G21" s="31"/>
      <c r="H21" s="146">
        <v>5.33</v>
      </c>
      <c r="I21" s="146">
        <v>5.088</v>
      </c>
      <c r="J21" s="146">
        <v>4.84</v>
      </c>
      <c r="K21" s="32"/>
    </row>
    <row r="22" spans="1:11" s="42" customFormat="1" ht="11.25" customHeight="1">
      <c r="A22" s="36" t="s">
        <v>17</v>
      </c>
      <c r="B22" s="37"/>
      <c r="C22" s="38">
        <v>1513</v>
      </c>
      <c r="D22" s="38">
        <v>1603</v>
      </c>
      <c r="E22" s="38">
        <v>1608</v>
      </c>
      <c r="F22" s="39">
        <v>100.31191515907673</v>
      </c>
      <c r="G22" s="40"/>
      <c r="H22" s="147">
        <v>50.233999999999995</v>
      </c>
      <c r="I22" s="148">
        <v>53.662</v>
      </c>
      <c r="J22" s="148">
        <v>57.540000000000006</v>
      </c>
      <c r="K22" s="41">
        <v>107.22671536655363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371</v>
      </c>
      <c r="D24" s="38">
        <v>340</v>
      </c>
      <c r="E24" s="38">
        <v>371</v>
      </c>
      <c r="F24" s="39">
        <v>109.11764705882354</v>
      </c>
      <c r="G24" s="40"/>
      <c r="H24" s="147">
        <v>10.717</v>
      </c>
      <c r="I24" s="148">
        <v>10.723</v>
      </c>
      <c r="J24" s="148">
        <v>12.101</v>
      </c>
      <c r="K24" s="41">
        <v>112.85088128322299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975</v>
      </c>
      <c r="D26" s="38">
        <v>853</v>
      </c>
      <c r="E26" s="38">
        <v>760</v>
      </c>
      <c r="F26" s="39">
        <v>89.09730363423212</v>
      </c>
      <c r="G26" s="40"/>
      <c r="H26" s="147">
        <v>46</v>
      </c>
      <c r="I26" s="148">
        <v>40.042</v>
      </c>
      <c r="J26" s="148">
        <v>38</v>
      </c>
      <c r="K26" s="41">
        <v>94.90035462764098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59</v>
      </c>
      <c r="D28" s="30">
        <v>50</v>
      </c>
      <c r="E28" s="30">
        <v>61</v>
      </c>
      <c r="F28" s="31"/>
      <c r="G28" s="31"/>
      <c r="H28" s="146">
        <v>1.812</v>
      </c>
      <c r="I28" s="146">
        <v>1.247</v>
      </c>
      <c r="J28" s="146">
        <v>1.679</v>
      </c>
      <c r="K28" s="32"/>
    </row>
    <row r="29" spans="1:11" s="33" customFormat="1" ht="11.25" customHeight="1">
      <c r="A29" s="35" t="s">
        <v>21</v>
      </c>
      <c r="B29" s="29"/>
      <c r="C29" s="30">
        <v>185</v>
      </c>
      <c r="D29" s="30">
        <v>186</v>
      </c>
      <c r="E29" s="30">
        <v>173</v>
      </c>
      <c r="F29" s="31"/>
      <c r="G29" s="31"/>
      <c r="H29" s="146">
        <v>3.824</v>
      </c>
      <c r="I29" s="146">
        <v>4.216</v>
      </c>
      <c r="J29" s="146">
        <v>4.325</v>
      </c>
      <c r="K29" s="32"/>
    </row>
    <row r="30" spans="1:11" s="33" customFormat="1" ht="11.25" customHeight="1">
      <c r="A30" s="35" t="s">
        <v>22</v>
      </c>
      <c r="B30" s="29"/>
      <c r="C30" s="30">
        <v>268</v>
      </c>
      <c r="D30" s="30">
        <v>265</v>
      </c>
      <c r="E30" s="30">
        <v>200</v>
      </c>
      <c r="F30" s="31"/>
      <c r="G30" s="31"/>
      <c r="H30" s="146">
        <v>9.275</v>
      </c>
      <c r="I30" s="146">
        <v>9.05</v>
      </c>
      <c r="J30" s="146">
        <v>6.71</v>
      </c>
      <c r="K30" s="32"/>
    </row>
    <row r="31" spans="1:11" s="42" customFormat="1" ht="11.25" customHeight="1">
      <c r="A31" s="43" t="s">
        <v>23</v>
      </c>
      <c r="B31" s="37"/>
      <c r="C31" s="38">
        <v>512</v>
      </c>
      <c r="D31" s="38">
        <v>501</v>
      </c>
      <c r="E31" s="38">
        <v>434</v>
      </c>
      <c r="F31" s="39">
        <v>86.62674650698602</v>
      </c>
      <c r="G31" s="40"/>
      <c r="H31" s="147">
        <v>14.911000000000001</v>
      </c>
      <c r="I31" s="148">
        <v>14.513000000000002</v>
      </c>
      <c r="J31" s="148">
        <v>12.714</v>
      </c>
      <c r="K31" s="41">
        <v>87.60421690897816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285</v>
      </c>
      <c r="D33" s="30">
        <v>314</v>
      </c>
      <c r="E33" s="30">
        <v>292</v>
      </c>
      <c r="F33" s="31"/>
      <c r="G33" s="31"/>
      <c r="H33" s="146">
        <v>6.75</v>
      </c>
      <c r="I33" s="146">
        <v>6.958</v>
      </c>
      <c r="J33" s="146">
        <v>6.675</v>
      </c>
      <c r="K33" s="32"/>
    </row>
    <row r="34" spans="1:11" s="33" customFormat="1" ht="11.25" customHeight="1">
      <c r="A34" s="35" t="s">
        <v>25</v>
      </c>
      <c r="B34" s="29"/>
      <c r="C34" s="30">
        <v>206</v>
      </c>
      <c r="D34" s="30">
        <v>239</v>
      </c>
      <c r="E34" s="30">
        <v>239</v>
      </c>
      <c r="F34" s="31"/>
      <c r="G34" s="31"/>
      <c r="H34" s="146">
        <v>5.044</v>
      </c>
      <c r="I34" s="146">
        <v>5.859</v>
      </c>
      <c r="J34" s="146">
        <v>5.859</v>
      </c>
      <c r="K34" s="32"/>
    </row>
    <row r="35" spans="1:11" s="33" customFormat="1" ht="11.25" customHeight="1">
      <c r="A35" s="35" t="s">
        <v>26</v>
      </c>
      <c r="B35" s="29"/>
      <c r="C35" s="30">
        <v>255</v>
      </c>
      <c r="D35" s="30">
        <v>214</v>
      </c>
      <c r="E35" s="30">
        <v>214</v>
      </c>
      <c r="F35" s="31"/>
      <c r="G35" s="31"/>
      <c r="H35" s="146">
        <v>4.78</v>
      </c>
      <c r="I35" s="146">
        <v>5.021</v>
      </c>
      <c r="J35" s="146">
        <v>4.922</v>
      </c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191</v>
      </c>
      <c r="E36" s="30">
        <v>182</v>
      </c>
      <c r="F36" s="31"/>
      <c r="G36" s="31"/>
      <c r="H36" s="146">
        <v>2.741</v>
      </c>
      <c r="I36" s="146">
        <v>4.439</v>
      </c>
      <c r="J36" s="146">
        <v>4.585</v>
      </c>
      <c r="K36" s="32"/>
    </row>
    <row r="37" spans="1:11" s="42" customFormat="1" ht="11.25" customHeight="1">
      <c r="A37" s="36" t="s">
        <v>28</v>
      </c>
      <c r="B37" s="37"/>
      <c r="C37" s="38">
        <v>849</v>
      </c>
      <c r="D37" s="38">
        <v>958</v>
      </c>
      <c r="E37" s="38">
        <v>927</v>
      </c>
      <c r="F37" s="39">
        <v>96.76409185803757</v>
      </c>
      <c r="G37" s="40"/>
      <c r="H37" s="147">
        <v>19.315</v>
      </c>
      <c r="I37" s="148">
        <v>22.277</v>
      </c>
      <c r="J37" s="148">
        <v>22.041</v>
      </c>
      <c r="K37" s="41">
        <v>98.94061139291645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1675</v>
      </c>
      <c r="D39" s="38">
        <v>1491</v>
      </c>
      <c r="E39" s="38">
        <v>1470</v>
      </c>
      <c r="F39" s="39">
        <v>98.59154929577464</v>
      </c>
      <c r="G39" s="40"/>
      <c r="H39" s="147">
        <v>50.4</v>
      </c>
      <c r="I39" s="148">
        <v>50.468</v>
      </c>
      <c r="J39" s="148">
        <v>47.7</v>
      </c>
      <c r="K39" s="41">
        <v>94.51533645082031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1326</v>
      </c>
      <c r="D41" s="30">
        <v>1490</v>
      </c>
      <c r="E41" s="30">
        <v>1408</v>
      </c>
      <c r="F41" s="31"/>
      <c r="G41" s="31"/>
      <c r="H41" s="146">
        <v>66.713</v>
      </c>
      <c r="I41" s="146">
        <v>75.274</v>
      </c>
      <c r="J41" s="146">
        <v>70.732</v>
      </c>
      <c r="K41" s="32"/>
    </row>
    <row r="42" spans="1:11" s="33" customFormat="1" ht="11.25" customHeight="1">
      <c r="A42" s="35" t="s">
        <v>31</v>
      </c>
      <c r="B42" s="29"/>
      <c r="C42" s="30">
        <v>2359</v>
      </c>
      <c r="D42" s="30">
        <v>2296</v>
      </c>
      <c r="E42" s="30">
        <v>2140</v>
      </c>
      <c r="F42" s="31"/>
      <c r="G42" s="31"/>
      <c r="H42" s="146">
        <v>102.33</v>
      </c>
      <c r="I42" s="146">
        <v>90.312</v>
      </c>
      <c r="J42" s="146">
        <v>87.365</v>
      </c>
      <c r="K42" s="32"/>
    </row>
    <row r="43" spans="1:11" s="33" customFormat="1" ht="11.25" customHeight="1">
      <c r="A43" s="35" t="s">
        <v>32</v>
      </c>
      <c r="B43" s="29"/>
      <c r="C43" s="30">
        <v>1514</v>
      </c>
      <c r="D43" s="30">
        <v>1481</v>
      </c>
      <c r="E43" s="30">
        <v>1301</v>
      </c>
      <c r="F43" s="31"/>
      <c r="G43" s="31"/>
      <c r="H43" s="146">
        <v>70.633</v>
      </c>
      <c r="I43" s="146">
        <v>57.525</v>
      </c>
      <c r="J43" s="146">
        <v>60.802</v>
      </c>
      <c r="K43" s="32"/>
    </row>
    <row r="44" spans="1:11" s="33" customFormat="1" ht="11.25" customHeight="1">
      <c r="A44" s="35" t="s">
        <v>33</v>
      </c>
      <c r="B44" s="29"/>
      <c r="C44" s="30">
        <v>868</v>
      </c>
      <c r="D44" s="30">
        <v>766</v>
      </c>
      <c r="E44" s="30">
        <v>818</v>
      </c>
      <c r="F44" s="31"/>
      <c r="G44" s="31"/>
      <c r="H44" s="146">
        <v>35.992</v>
      </c>
      <c r="I44" s="146">
        <v>29.63</v>
      </c>
      <c r="J44" s="146">
        <v>34.327</v>
      </c>
      <c r="K44" s="32"/>
    </row>
    <row r="45" spans="1:11" s="33" customFormat="1" ht="11.25" customHeight="1">
      <c r="A45" s="35" t="s">
        <v>34</v>
      </c>
      <c r="B45" s="29"/>
      <c r="C45" s="30">
        <v>4443</v>
      </c>
      <c r="D45" s="30">
        <v>4195</v>
      </c>
      <c r="E45" s="30">
        <v>3913</v>
      </c>
      <c r="F45" s="31"/>
      <c r="G45" s="31"/>
      <c r="H45" s="146">
        <v>226.058</v>
      </c>
      <c r="I45" s="146">
        <v>197.738</v>
      </c>
      <c r="J45" s="146">
        <v>184.836</v>
      </c>
      <c r="K45" s="32"/>
    </row>
    <row r="46" spans="1:11" s="33" customFormat="1" ht="11.25" customHeight="1">
      <c r="A46" s="35" t="s">
        <v>35</v>
      </c>
      <c r="B46" s="29"/>
      <c r="C46" s="30">
        <v>2067</v>
      </c>
      <c r="D46" s="30">
        <v>1884</v>
      </c>
      <c r="E46" s="30">
        <v>1872</v>
      </c>
      <c r="F46" s="31"/>
      <c r="G46" s="31"/>
      <c r="H46" s="146">
        <v>101.35</v>
      </c>
      <c r="I46" s="146">
        <v>91.232</v>
      </c>
      <c r="J46" s="146">
        <v>82.24</v>
      </c>
      <c r="K46" s="32"/>
    </row>
    <row r="47" spans="1:11" s="33" customFormat="1" ht="11.25" customHeight="1">
      <c r="A47" s="35" t="s">
        <v>36</v>
      </c>
      <c r="B47" s="29"/>
      <c r="C47" s="30">
        <v>437</v>
      </c>
      <c r="D47" s="30">
        <v>397</v>
      </c>
      <c r="E47" s="30">
        <v>339</v>
      </c>
      <c r="F47" s="31"/>
      <c r="G47" s="31"/>
      <c r="H47" s="146">
        <v>20.976</v>
      </c>
      <c r="I47" s="146">
        <v>13.895</v>
      </c>
      <c r="J47" s="146">
        <v>14.238</v>
      </c>
      <c r="K47" s="32"/>
    </row>
    <row r="48" spans="1:11" s="33" customFormat="1" ht="11.25" customHeight="1">
      <c r="A48" s="35" t="s">
        <v>37</v>
      </c>
      <c r="B48" s="29"/>
      <c r="C48" s="30">
        <v>5191</v>
      </c>
      <c r="D48" s="30">
        <v>4977</v>
      </c>
      <c r="E48" s="30">
        <v>4696</v>
      </c>
      <c r="F48" s="31"/>
      <c r="G48" s="31"/>
      <c r="H48" s="146">
        <v>259.55</v>
      </c>
      <c r="I48" s="146">
        <v>230.295</v>
      </c>
      <c r="J48" s="146">
        <v>232.422</v>
      </c>
      <c r="K48" s="32"/>
    </row>
    <row r="49" spans="1:11" s="33" customFormat="1" ht="11.25" customHeight="1">
      <c r="A49" s="35" t="s">
        <v>38</v>
      </c>
      <c r="B49" s="29"/>
      <c r="C49" s="30">
        <v>959</v>
      </c>
      <c r="D49" s="30">
        <v>920</v>
      </c>
      <c r="E49" s="30">
        <v>832</v>
      </c>
      <c r="F49" s="31"/>
      <c r="G49" s="31"/>
      <c r="H49" s="146">
        <v>49.482</v>
      </c>
      <c r="I49" s="146">
        <v>44.18</v>
      </c>
      <c r="J49" s="146">
        <v>42.41</v>
      </c>
      <c r="K49" s="32"/>
    </row>
    <row r="50" spans="1:11" s="42" customFormat="1" ht="11.25" customHeight="1">
      <c r="A50" s="43" t="s">
        <v>39</v>
      </c>
      <c r="B50" s="37"/>
      <c r="C50" s="38">
        <v>19164</v>
      </c>
      <c r="D50" s="38">
        <v>18406</v>
      </c>
      <c r="E50" s="38">
        <v>17319</v>
      </c>
      <c r="F50" s="39">
        <v>94.09431707052049</v>
      </c>
      <c r="G50" s="40"/>
      <c r="H50" s="147">
        <v>933.0840000000001</v>
      </c>
      <c r="I50" s="148">
        <v>830.0809999999999</v>
      </c>
      <c r="J50" s="148">
        <v>809.372</v>
      </c>
      <c r="K50" s="41">
        <v>97.50518322910656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265</v>
      </c>
      <c r="D52" s="38">
        <v>978</v>
      </c>
      <c r="E52" s="38">
        <v>725.22</v>
      </c>
      <c r="F52" s="39">
        <v>74.15337423312883</v>
      </c>
      <c r="G52" s="40"/>
      <c r="H52" s="147">
        <v>10.46</v>
      </c>
      <c r="I52" s="148">
        <v>38.211</v>
      </c>
      <c r="J52" s="148">
        <v>29</v>
      </c>
      <c r="K52" s="41">
        <v>75.89437596503625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1410</v>
      </c>
      <c r="D54" s="30">
        <v>1229</v>
      </c>
      <c r="E54" s="30">
        <v>1150</v>
      </c>
      <c r="F54" s="31"/>
      <c r="G54" s="31"/>
      <c r="H54" s="146">
        <v>44.3</v>
      </c>
      <c r="I54" s="146">
        <v>38.436</v>
      </c>
      <c r="J54" s="146">
        <v>36.735</v>
      </c>
      <c r="K54" s="32"/>
    </row>
    <row r="55" spans="1:11" s="33" customFormat="1" ht="11.25" customHeight="1">
      <c r="A55" s="35" t="s">
        <v>42</v>
      </c>
      <c r="B55" s="29"/>
      <c r="C55" s="30">
        <v>302</v>
      </c>
      <c r="D55" s="30">
        <v>285</v>
      </c>
      <c r="E55" s="30">
        <v>255</v>
      </c>
      <c r="F55" s="31"/>
      <c r="G55" s="31"/>
      <c r="H55" s="146">
        <v>9.06</v>
      </c>
      <c r="I55" s="146">
        <v>8.801</v>
      </c>
      <c r="J55" s="146">
        <v>7.705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86</v>
      </c>
      <c r="E56" s="30">
        <v>84</v>
      </c>
      <c r="F56" s="31"/>
      <c r="G56" s="31"/>
      <c r="H56" s="146">
        <v>1.024</v>
      </c>
      <c r="I56" s="146">
        <v>1.078</v>
      </c>
      <c r="J56" s="146">
        <v>1.28</v>
      </c>
      <c r="K56" s="32"/>
    </row>
    <row r="57" spans="1:11" s="33" customFormat="1" ht="11.25" customHeight="1">
      <c r="A57" s="35" t="s">
        <v>44</v>
      </c>
      <c r="B57" s="29"/>
      <c r="C57" s="30">
        <v>58</v>
      </c>
      <c r="D57" s="30">
        <v>59</v>
      </c>
      <c r="E57" s="30">
        <v>22</v>
      </c>
      <c r="F57" s="31"/>
      <c r="G57" s="31"/>
      <c r="H57" s="146">
        <v>1.392</v>
      </c>
      <c r="I57" s="146">
        <v>1.424</v>
      </c>
      <c r="J57" s="146">
        <v>0.44</v>
      </c>
      <c r="K57" s="32"/>
    </row>
    <row r="58" spans="1:11" s="33" customFormat="1" ht="11.25" customHeight="1">
      <c r="A58" s="35" t="s">
        <v>45</v>
      </c>
      <c r="B58" s="29"/>
      <c r="C58" s="30">
        <v>307</v>
      </c>
      <c r="D58" s="30">
        <v>320</v>
      </c>
      <c r="E58" s="30">
        <v>230</v>
      </c>
      <c r="F58" s="31"/>
      <c r="G58" s="31"/>
      <c r="H58" s="146">
        <v>11.294</v>
      </c>
      <c r="I58" s="146">
        <v>11.014</v>
      </c>
      <c r="J58" s="146">
        <v>8.28</v>
      </c>
      <c r="K58" s="32"/>
    </row>
    <row r="59" spans="1:11" s="42" customFormat="1" ht="11.25" customHeight="1">
      <c r="A59" s="36" t="s">
        <v>46</v>
      </c>
      <c r="B59" s="37"/>
      <c r="C59" s="38">
        <v>2177</v>
      </c>
      <c r="D59" s="38">
        <v>1979</v>
      </c>
      <c r="E59" s="38">
        <v>1741</v>
      </c>
      <c r="F59" s="39">
        <v>87.97372410308236</v>
      </c>
      <c r="G59" s="40"/>
      <c r="H59" s="147">
        <v>67.07000000000001</v>
      </c>
      <c r="I59" s="148">
        <v>60.753</v>
      </c>
      <c r="J59" s="148">
        <v>54.44</v>
      </c>
      <c r="K59" s="41">
        <v>89.60874360113904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730</v>
      </c>
      <c r="D61" s="30">
        <v>953</v>
      </c>
      <c r="E61" s="30">
        <v>953</v>
      </c>
      <c r="F61" s="31"/>
      <c r="G61" s="31"/>
      <c r="H61" s="146">
        <v>21.05</v>
      </c>
      <c r="I61" s="146">
        <v>25.351</v>
      </c>
      <c r="J61" s="146">
        <v>26.647</v>
      </c>
      <c r="K61" s="32"/>
    </row>
    <row r="62" spans="1:11" s="33" customFormat="1" ht="11.25" customHeight="1">
      <c r="A62" s="35" t="s">
        <v>48</v>
      </c>
      <c r="B62" s="29"/>
      <c r="C62" s="30">
        <v>444</v>
      </c>
      <c r="D62" s="30">
        <v>444</v>
      </c>
      <c r="E62" s="30">
        <v>440</v>
      </c>
      <c r="F62" s="31"/>
      <c r="G62" s="31"/>
      <c r="H62" s="146">
        <v>11.98</v>
      </c>
      <c r="I62" s="146">
        <v>11.173</v>
      </c>
      <c r="J62" s="146">
        <v>11.272</v>
      </c>
      <c r="K62" s="32"/>
    </row>
    <row r="63" spans="1:11" s="33" customFormat="1" ht="11.25" customHeight="1">
      <c r="A63" s="35" t="s">
        <v>49</v>
      </c>
      <c r="B63" s="29"/>
      <c r="C63" s="30">
        <v>996</v>
      </c>
      <c r="D63" s="30">
        <v>1010</v>
      </c>
      <c r="E63" s="30">
        <v>1006</v>
      </c>
      <c r="F63" s="31"/>
      <c r="G63" s="31"/>
      <c r="H63" s="146">
        <v>40.633</v>
      </c>
      <c r="I63" s="146">
        <v>24.793</v>
      </c>
      <c r="J63" s="146">
        <v>40.03</v>
      </c>
      <c r="K63" s="32"/>
    </row>
    <row r="64" spans="1:11" s="42" customFormat="1" ht="11.25" customHeight="1">
      <c r="A64" s="36" t="s">
        <v>50</v>
      </c>
      <c r="B64" s="37"/>
      <c r="C64" s="38">
        <v>2170</v>
      </c>
      <c r="D64" s="38">
        <v>2407</v>
      </c>
      <c r="E64" s="38">
        <v>2399</v>
      </c>
      <c r="F64" s="39">
        <v>99.66763606148733</v>
      </c>
      <c r="G64" s="40"/>
      <c r="H64" s="147">
        <v>73.66300000000001</v>
      </c>
      <c r="I64" s="148">
        <v>61.317</v>
      </c>
      <c r="J64" s="148">
        <v>77.949</v>
      </c>
      <c r="K64" s="41">
        <v>127.12461470717744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5335</v>
      </c>
      <c r="D66" s="38">
        <v>4541</v>
      </c>
      <c r="E66" s="38">
        <v>4680</v>
      </c>
      <c r="F66" s="39">
        <v>103.06099977978418</v>
      </c>
      <c r="G66" s="40"/>
      <c r="H66" s="147">
        <v>192.06</v>
      </c>
      <c r="I66" s="148">
        <v>152.567</v>
      </c>
      <c r="J66" s="148">
        <v>164.219</v>
      </c>
      <c r="K66" s="41">
        <v>107.6373003336239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525</v>
      </c>
      <c r="D68" s="30">
        <v>602</v>
      </c>
      <c r="E68" s="30">
        <v>490</v>
      </c>
      <c r="F68" s="31"/>
      <c r="G68" s="31"/>
      <c r="H68" s="146">
        <v>20</v>
      </c>
      <c r="I68" s="146">
        <v>25.579</v>
      </c>
      <c r="J68" s="146">
        <v>22.6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196</v>
      </c>
      <c r="E69" s="30">
        <v>190</v>
      </c>
      <c r="F69" s="31"/>
      <c r="G69" s="31"/>
      <c r="H69" s="146">
        <v>6.1</v>
      </c>
      <c r="I69" s="146">
        <v>7.35</v>
      </c>
      <c r="J69" s="146">
        <v>7.475</v>
      </c>
      <c r="K69" s="32"/>
    </row>
    <row r="70" spans="1:11" s="42" customFormat="1" ht="11.25" customHeight="1">
      <c r="A70" s="36" t="s">
        <v>54</v>
      </c>
      <c r="B70" s="37"/>
      <c r="C70" s="38">
        <v>695</v>
      </c>
      <c r="D70" s="38">
        <v>798</v>
      </c>
      <c r="E70" s="38">
        <v>680</v>
      </c>
      <c r="F70" s="39">
        <v>85.21303258145363</v>
      </c>
      <c r="G70" s="40"/>
      <c r="H70" s="147">
        <v>26.1</v>
      </c>
      <c r="I70" s="148">
        <v>32.929</v>
      </c>
      <c r="J70" s="148">
        <v>30.075000000000003</v>
      </c>
      <c r="K70" s="41">
        <v>91.3328676850193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529</v>
      </c>
      <c r="D72" s="30">
        <v>466</v>
      </c>
      <c r="E72" s="30">
        <v>430</v>
      </c>
      <c r="F72" s="31"/>
      <c r="G72" s="31"/>
      <c r="H72" s="146">
        <v>14.017</v>
      </c>
      <c r="I72" s="146">
        <v>11.925</v>
      </c>
      <c r="J72" s="146">
        <v>10.446</v>
      </c>
      <c r="K72" s="32"/>
    </row>
    <row r="73" spans="1:11" s="33" customFormat="1" ht="11.25" customHeight="1">
      <c r="A73" s="35" t="s">
        <v>56</v>
      </c>
      <c r="B73" s="29"/>
      <c r="C73" s="30">
        <v>2060</v>
      </c>
      <c r="D73" s="30">
        <v>1944</v>
      </c>
      <c r="E73" s="30">
        <v>1944</v>
      </c>
      <c r="F73" s="31"/>
      <c r="G73" s="31"/>
      <c r="H73" s="146">
        <v>62.079</v>
      </c>
      <c r="I73" s="146">
        <v>39.723</v>
      </c>
      <c r="J73" s="146">
        <v>57.832</v>
      </c>
      <c r="K73" s="32"/>
    </row>
    <row r="74" spans="1:11" s="33" customFormat="1" ht="11.25" customHeight="1">
      <c r="A74" s="35" t="s">
        <v>57</v>
      </c>
      <c r="B74" s="29"/>
      <c r="C74" s="30">
        <v>584</v>
      </c>
      <c r="D74" s="30">
        <v>764</v>
      </c>
      <c r="E74" s="30">
        <v>599</v>
      </c>
      <c r="F74" s="31"/>
      <c r="G74" s="31"/>
      <c r="H74" s="146">
        <v>19.365</v>
      </c>
      <c r="I74" s="146">
        <v>29.156</v>
      </c>
      <c r="J74" s="146">
        <v>19.163</v>
      </c>
      <c r="K74" s="32"/>
    </row>
    <row r="75" spans="1:11" s="33" customFormat="1" ht="11.25" customHeight="1">
      <c r="A75" s="35" t="s">
        <v>58</v>
      </c>
      <c r="B75" s="29"/>
      <c r="C75" s="30">
        <v>628</v>
      </c>
      <c r="D75" s="30">
        <v>671</v>
      </c>
      <c r="E75" s="30">
        <v>671</v>
      </c>
      <c r="F75" s="31"/>
      <c r="G75" s="31"/>
      <c r="H75" s="146">
        <v>16.784</v>
      </c>
      <c r="I75" s="146">
        <v>20.838</v>
      </c>
      <c r="J75" s="146">
        <v>20.838</v>
      </c>
      <c r="K75" s="32"/>
    </row>
    <row r="76" spans="1:11" s="33" customFormat="1" ht="11.25" customHeight="1">
      <c r="A76" s="35" t="s">
        <v>59</v>
      </c>
      <c r="B76" s="29"/>
      <c r="C76" s="30">
        <v>450</v>
      </c>
      <c r="D76" s="30">
        <v>265</v>
      </c>
      <c r="E76" s="30">
        <v>235</v>
      </c>
      <c r="F76" s="31"/>
      <c r="G76" s="31"/>
      <c r="H76" s="146">
        <v>12.61</v>
      </c>
      <c r="I76" s="146">
        <v>7.632</v>
      </c>
      <c r="J76" s="146">
        <v>6.925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95</v>
      </c>
      <c r="E77" s="30">
        <v>76</v>
      </c>
      <c r="F77" s="31"/>
      <c r="G77" s="31"/>
      <c r="H77" s="146">
        <v>1.484</v>
      </c>
      <c r="I77" s="146">
        <v>2.878</v>
      </c>
      <c r="J77" s="146">
        <v>2.2</v>
      </c>
      <c r="K77" s="32"/>
    </row>
    <row r="78" spans="1:11" s="33" customFormat="1" ht="11.25" customHeight="1">
      <c r="A78" s="35" t="s">
        <v>61</v>
      </c>
      <c r="B78" s="29"/>
      <c r="C78" s="30">
        <v>860</v>
      </c>
      <c r="D78" s="30">
        <v>854</v>
      </c>
      <c r="E78" s="30">
        <v>808</v>
      </c>
      <c r="F78" s="31"/>
      <c r="G78" s="31"/>
      <c r="H78" s="146">
        <v>25.175</v>
      </c>
      <c r="I78" s="146">
        <v>25.262</v>
      </c>
      <c r="J78" s="146">
        <v>30.855</v>
      </c>
      <c r="K78" s="32"/>
    </row>
    <row r="79" spans="1:11" s="33" customFormat="1" ht="11.25" customHeight="1">
      <c r="A79" s="35" t="s">
        <v>62</v>
      </c>
      <c r="B79" s="29"/>
      <c r="C79" s="30">
        <v>4274</v>
      </c>
      <c r="D79" s="30">
        <v>4800</v>
      </c>
      <c r="E79" s="30">
        <v>4800</v>
      </c>
      <c r="F79" s="31"/>
      <c r="G79" s="31"/>
      <c r="H79" s="146">
        <v>149.333</v>
      </c>
      <c r="I79" s="146">
        <v>170.425</v>
      </c>
      <c r="J79" s="146">
        <v>166.8</v>
      </c>
      <c r="K79" s="32"/>
    </row>
    <row r="80" spans="1:11" s="42" customFormat="1" ht="11.25" customHeight="1">
      <c r="A80" s="43" t="s">
        <v>63</v>
      </c>
      <c r="B80" s="37"/>
      <c r="C80" s="38">
        <v>9448</v>
      </c>
      <c r="D80" s="38">
        <v>9859</v>
      </c>
      <c r="E80" s="38">
        <v>9563</v>
      </c>
      <c r="F80" s="39">
        <v>96.99766710619738</v>
      </c>
      <c r="G80" s="40"/>
      <c r="H80" s="147">
        <v>300.847</v>
      </c>
      <c r="I80" s="148">
        <v>307.839</v>
      </c>
      <c r="J80" s="148">
        <v>315.05899999999997</v>
      </c>
      <c r="K80" s="41">
        <v>102.34538183920814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1643</v>
      </c>
      <c r="D82" s="30">
        <v>1393</v>
      </c>
      <c r="E82" s="30">
        <v>1393</v>
      </c>
      <c r="F82" s="31"/>
      <c r="G82" s="31"/>
      <c r="H82" s="146">
        <v>35.67</v>
      </c>
      <c r="I82" s="146">
        <v>27.573</v>
      </c>
      <c r="J82" s="146">
        <v>27.573</v>
      </c>
      <c r="K82" s="32"/>
    </row>
    <row r="83" spans="1:11" s="33" customFormat="1" ht="11.25" customHeight="1">
      <c r="A83" s="35" t="s">
        <v>65</v>
      </c>
      <c r="B83" s="29"/>
      <c r="C83" s="30">
        <v>3030</v>
      </c>
      <c r="D83" s="30">
        <v>2636</v>
      </c>
      <c r="E83" s="30">
        <v>2636</v>
      </c>
      <c r="F83" s="31"/>
      <c r="G83" s="31"/>
      <c r="H83" s="146">
        <v>53.84</v>
      </c>
      <c r="I83" s="146">
        <v>50.578</v>
      </c>
      <c r="J83" s="146">
        <v>50.578</v>
      </c>
      <c r="K83" s="32"/>
    </row>
    <row r="84" spans="1:11" s="42" customFormat="1" ht="11.25" customHeight="1">
      <c r="A84" s="36" t="s">
        <v>66</v>
      </c>
      <c r="B84" s="37"/>
      <c r="C84" s="38">
        <v>4673</v>
      </c>
      <c r="D84" s="38">
        <v>4029</v>
      </c>
      <c r="E84" s="38">
        <v>4029</v>
      </c>
      <c r="F84" s="39">
        <v>100</v>
      </c>
      <c r="G84" s="40"/>
      <c r="H84" s="147">
        <v>89.51</v>
      </c>
      <c r="I84" s="148">
        <v>78.15100000000001</v>
      </c>
      <c r="J84" s="148">
        <v>78.15100000000001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68542</v>
      </c>
      <c r="D87" s="53">
        <v>65404</v>
      </c>
      <c r="E87" s="53">
        <v>65966.22</v>
      </c>
      <c r="F87" s="54">
        <v>100.85961103296434</v>
      </c>
      <c r="G87" s="40"/>
      <c r="H87" s="151">
        <v>2269.12</v>
      </c>
      <c r="I87" s="152">
        <v>2051.8329999999996</v>
      </c>
      <c r="J87" s="152">
        <v>2141.349</v>
      </c>
      <c r="K87" s="54">
        <v>104.36273322439013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3"/>
  <dimension ref="A1:M628"/>
  <sheetViews>
    <sheetView showZeros="0" view="pageBreakPreview" zoomScaleSheetLayoutView="100" zoomScalePageLayoutView="0" workbookViewId="0" topLeftCell="A58">
      <selection activeCell="J87" sqref="J87:K87"/>
    </sheetView>
  </sheetViews>
  <sheetFormatPr defaultColWidth="9.8515625" defaultRowHeight="11.25" customHeight="1"/>
  <cols>
    <col min="1" max="1" width="19.421875" style="214" customWidth="1"/>
    <col min="2" max="2" width="0.85546875" style="214" customWidth="1"/>
    <col min="3" max="7" width="10.00390625" style="214" customWidth="1"/>
    <col min="8" max="8" width="0.71875" style="214" customWidth="1"/>
    <col min="9" max="13" width="10.00390625" style="214" customWidth="1"/>
    <col min="14" max="16384" width="9.8515625" style="214" customWidth="1"/>
  </cols>
  <sheetData>
    <row r="1" spans="1:13" s="153" customFormat="1" ht="12.7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153" customFormat="1" ht="11.25" customHeight="1">
      <c r="A2" s="154" t="s">
        <v>316</v>
      </c>
      <c r="B2" s="155"/>
      <c r="C2" s="155"/>
      <c r="D2" s="155"/>
      <c r="E2" s="156"/>
      <c r="F2" s="156"/>
      <c r="G2" s="155"/>
      <c r="H2" s="155"/>
      <c r="I2" s="155"/>
      <c r="J2" s="157"/>
      <c r="K2" s="271" t="s">
        <v>71</v>
      </c>
      <c r="L2" s="271"/>
      <c r="M2" s="271"/>
    </row>
    <row r="3" spans="1:13" s="153" customFormat="1" ht="11.25" customHeight="1" thickBot="1">
      <c r="A3" s="158" t="s">
        <v>317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62" customFormat="1" ht="11.25" customHeight="1">
      <c r="A4" s="159" t="s">
        <v>1</v>
      </c>
      <c r="B4" s="160"/>
      <c r="C4" s="272" t="s">
        <v>2</v>
      </c>
      <c r="D4" s="273"/>
      <c r="E4" s="273"/>
      <c r="F4" s="273"/>
      <c r="G4" s="274"/>
      <c r="H4" s="161"/>
      <c r="I4" s="275" t="s">
        <v>3</v>
      </c>
      <c r="J4" s="276"/>
      <c r="K4" s="276"/>
      <c r="L4" s="276"/>
      <c r="M4" s="277"/>
    </row>
    <row r="5" spans="1:13" s="162" customFormat="1" ht="11.25" customHeight="1" thickBot="1">
      <c r="A5" s="163" t="s">
        <v>4</v>
      </c>
      <c r="B5" s="160"/>
      <c r="C5" s="164"/>
      <c r="D5" s="165"/>
      <c r="E5" s="165"/>
      <c r="F5" s="165"/>
      <c r="G5" s="166"/>
      <c r="H5" s="161"/>
      <c r="I5" s="164"/>
      <c r="J5" s="165"/>
      <c r="K5" s="165"/>
      <c r="L5" s="165"/>
      <c r="M5" s="166"/>
    </row>
    <row r="6" spans="1:13" s="162" customFormat="1" ht="11.25" customHeight="1">
      <c r="A6" s="163" t="s">
        <v>5</v>
      </c>
      <c r="B6" s="160"/>
      <c r="C6" s="167" t="s">
        <v>318</v>
      </c>
      <c r="D6" s="168" t="s">
        <v>318</v>
      </c>
      <c r="E6" s="168" t="s">
        <v>318</v>
      </c>
      <c r="F6" s="168" t="s">
        <v>318</v>
      </c>
      <c r="G6" s="169" t="s">
        <v>318</v>
      </c>
      <c r="H6" s="170"/>
      <c r="I6" s="167" t="s">
        <v>318</v>
      </c>
      <c r="J6" s="168" t="s">
        <v>318</v>
      </c>
      <c r="K6" s="168" t="s">
        <v>318</v>
      </c>
      <c r="L6" s="168" t="s">
        <v>318</v>
      </c>
      <c r="M6" s="169" t="s">
        <v>318</v>
      </c>
    </row>
    <row r="7" spans="1:13" s="162" customFormat="1" ht="11.25" customHeight="1" thickBot="1">
      <c r="A7" s="171"/>
      <c r="B7" s="160"/>
      <c r="C7" s="172" t="s">
        <v>319</v>
      </c>
      <c r="D7" s="173" t="s">
        <v>320</v>
      </c>
      <c r="E7" s="173" t="s">
        <v>321</v>
      </c>
      <c r="F7" s="173" t="s">
        <v>322</v>
      </c>
      <c r="G7" s="174" t="s">
        <v>323</v>
      </c>
      <c r="H7" s="175"/>
      <c r="I7" s="172" t="s">
        <v>319</v>
      </c>
      <c r="J7" s="173" t="s">
        <v>320</v>
      </c>
      <c r="K7" s="173" t="s">
        <v>321</v>
      </c>
      <c r="L7" s="173" t="s">
        <v>322</v>
      </c>
      <c r="M7" s="174" t="s">
        <v>323</v>
      </c>
    </row>
    <row r="8" spans="1:13" s="153" customFormat="1" ht="11.25" customHeight="1">
      <c r="A8" s="176"/>
      <c r="B8" s="177"/>
      <c r="C8" s="177"/>
      <c r="D8" s="177"/>
      <c r="E8" s="177"/>
      <c r="F8" s="177"/>
      <c r="G8" s="177"/>
      <c r="H8" s="178"/>
      <c r="I8" s="179"/>
      <c r="J8" s="179"/>
      <c r="K8" s="179"/>
      <c r="L8" s="179"/>
      <c r="M8" s="180"/>
    </row>
    <row r="9" spans="1:13" s="185" customFormat="1" ht="11.25" customHeight="1">
      <c r="A9" s="181" t="s">
        <v>7</v>
      </c>
      <c r="B9" s="182"/>
      <c r="C9" s="183">
        <f>'[4]cabeceras_patata'!B9</f>
        <v>28</v>
      </c>
      <c r="D9" s="183">
        <f>'[4]cabeceras_patata'!C9</f>
        <v>477</v>
      </c>
      <c r="E9" s="183">
        <f>'[4]cabeceras_patata'!D9</f>
        <v>4109</v>
      </c>
      <c r="F9" s="183">
        <f>'[4]cabeceras_patata'!E9</f>
        <v>41</v>
      </c>
      <c r="G9" s="183">
        <f>'[4]cabeceras_patata'!F9</f>
        <v>4655</v>
      </c>
      <c r="H9" s="184"/>
      <c r="I9" s="219">
        <v>0.44</v>
      </c>
      <c r="J9" s="219">
        <f>'[4]cabeceras_patata'!H9</f>
        <v>7.15</v>
      </c>
      <c r="K9" s="219">
        <f>'[4]cabeceras_patata'!I9</f>
        <v>94.516</v>
      </c>
      <c r="L9" s="219">
        <f>'[4]cabeceras_patata'!J9</f>
        <v>0.621</v>
      </c>
      <c r="M9" s="220">
        <f>'[4]cabeceras_patata'!K9</f>
        <v>102.727</v>
      </c>
    </row>
    <row r="10" spans="1:13" s="185" customFormat="1" ht="11.25" customHeight="1">
      <c r="A10" s="186" t="s">
        <v>8</v>
      </c>
      <c r="B10" s="182"/>
      <c r="C10" s="183">
        <f>'[4]cabeceras_patata'!B10</f>
        <v>0</v>
      </c>
      <c r="D10" s="183">
        <f>'[4]cabeceras_patata'!C10</f>
        <v>95</v>
      </c>
      <c r="E10" s="183">
        <f>'[4]cabeceras_patata'!D10</f>
        <v>3857</v>
      </c>
      <c r="F10" s="183">
        <f>'[4]cabeceras_patata'!E10</f>
        <v>570</v>
      </c>
      <c r="G10" s="183">
        <f>'[4]cabeceras_patata'!F10</f>
        <v>4522</v>
      </c>
      <c r="H10" s="184"/>
      <c r="I10" s="219">
        <f>'[4]cabeceras_patata'!G10</f>
        <v>0</v>
      </c>
      <c r="J10" s="219">
        <f>'[4]cabeceras_patata'!H10</f>
        <v>1.71</v>
      </c>
      <c r="K10" s="219">
        <f>'[4]cabeceras_patata'!I10</f>
        <v>57.855</v>
      </c>
      <c r="L10" s="219">
        <f>'[4]cabeceras_patata'!J10</f>
        <v>8.55</v>
      </c>
      <c r="M10" s="220">
        <f>'[4]cabeceras_patata'!K10</f>
        <v>68.115</v>
      </c>
    </row>
    <row r="11" spans="1:13" s="185" customFormat="1" ht="11.25" customHeight="1">
      <c r="A11" s="181" t="s">
        <v>9</v>
      </c>
      <c r="B11" s="182"/>
      <c r="C11" s="183">
        <f>'[4]cabeceras_patata'!B11</f>
        <v>0</v>
      </c>
      <c r="D11" s="183">
        <f>'[4]cabeceras_patata'!C11</f>
        <v>90</v>
      </c>
      <c r="E11" s="183">
        <f>'[4]cabeceras_patata'!D11</f>
        <v>5900</v>
      </c>
      <c r="F11" s="183">
        <f>'[4]cabeceras_patata'!E11</f>
        <v>608</v>
      </c>
      <c r="G11" s="183">
        <f>'[4]cabeceras_patata'!F11</f>
        <v>6598</v>
      </c>
      <c r="H11" s="184"/>
      <c r="I11" s="219">
        <f>'[4]cabeceras_patata'!G11</f>
        <v>0</v>
      </c>
      <c r="J11" s="219">
        <f>'[4]cabeceras_patata'!H11</f>
        <v>1.26</v>
      </c>
      <c r="K11" s="219">
        <f>'[4]cabeceras_patata'!I11</f>
        <v>147.5</v>
      </c>
      <c r="L11" s="219">
        <f>'[4]cabeceras_patata'!J11</f>
        <v>9.59</v>
      </c>
      <c r="M11" s="220">
        <f>'[4]cabeceras_patata'!K11</f>
        <v>158.35</v>
      </c>
    </row>
    <row r="12" spans="1:13" s="185" customFormat="1" ht="11.25" customHeight="1">
      <c r="A12" s="186" t="s">
        <v>10</v>
      </c>
      <c r="B12" s="182"/>
      <c r="C12" s="183">
        <f>'[4]cabeceras_patata'!B12</f>
        <v>35</v>
      </c>
      <c r="D12" s="183">
        <f>'[4]cabeceras_patata'!C12</f>
        <v>702</v>
      </c>
      <c r="E12" s="183">
        <f>'[4]cabeceras_patata'!D12</f>
        <v>2170</v>
      </c>
      <c r="F12" s="183">
        <f>'[4]cabeceras_patata'!E12</f>
        <v>20</v>
      </c>
      <c r="G12" s="183">
        <f>'[4]cabeceras_patata'!F12</f>
        <v>2927</v>
      </c>
      <c r="H12" s="184"/>
      <c r="I12" s="219">
        <f>'[4]cabeceras_patata'!G12</f>
        <v>0.595</v>
      </c>
      <c r="J12" s="219">
        <f>'[4]cabeceras_patata'!H12</f>
        <v>12.635</v>
      </c>
      <c r="K12" s="219">
        <f>'[4]cabeceras_patata'!I12</f>
        <v>39.06</v>
      </c>
      <c r="L12" s="219">
        <f>'[4]cabeceras_patata'!J12</f>
        <v>0.251</v>
      </c>
      <c r="M12" s="220">
        <f>'[4]cabeceras_patata'!K12</f>
        <v>52.542</v>
      </c>
    </row>
    <row r="13" spans="1:13" s="192" customFormat="1" ht="11.25" customHeight="1">
      <c r="A13" s="187" t="s">
        <v>11</v>
      </c>
      <c r="B13" s="188"/>
      <c r="C13" s="189">
        <f>'[4]cabeceras_patata'!B13</f>
        <v>63</v>
      </c>
      <c r="D13" s="189">
        <f>'[4]cabeceras_patata'!C13</f>
        <v>1364</v>
      </c>
      <c r="E13" s="189">
        <f>'[4]cabeceras_patata'!D13</f>
        <v>16036</v>
      </c>
      <c r="F13" s="189">
        <f>'[4]cabeceras_patata'!E13</f>
        <v>1239</v>
      </c>
      <c r="G13" s="190">
        <f>'[4]cabeceras_patata'!F13</f>
        <v>18702</v>
      </c>
      <c r="H13" s="191"/>
      <c r="I13" s="221">
        <f>'[4]cabeceras_patata'!G13</f>
        <v>1.035</v>
      </c>
      <c r="J13" s="222">
        <f>'[4]cabeceras_patata'!H13</f>
        <v>22.755</v>
      </c>
      <c r="K13" s="222">
        <f>'[4]cabeceras_patata'!I13</f>
        <v>338.931</v>
      </c>
      <c r="L13" s="222">
        <f>'[4]cabeceras_patata'!J13</f>
        <v>19.012000000000004</v>
      </c>
      <c r="M13" s="223">
        <f>'[4]cabeceras_patata'!K13</f>
        <v>381.73400000000004</v>
      </c>
    </row>
    <row r="14" spans="1:13" s="185" customFormat="1" ht="11.25" customHeight="1">
      <c r="A14" s="186"/>
      <c r="B14" s="182"/>
      <c r="C14" s="183"/>
      <c r="D14" s="183"/>
      <c r="E14" s="183"/>
      <c r="F14" s="183"/>
      <c r="G14" s="183"/>
      <c r="H14" s="184"/>
      <c r="I14" s="219"/>
      <c r="J14" s="219"/>
      <c r="K14" s="219"/>
      <c r="L14" s="219"/>
      <c r="M14" s="220"/>
    </row>
    <row r="15" spans="1:13" s="192" customFormat="1" ht="11.25" customHeight="1">
      <c r="A15" s="187" t="s">
        <v>12</v>
      </c>
      <c r="B15" s="188"/>
      <c r="C15" s="189">
        <f>'[4]cabeceras_patata'!B15</f>
        <v>0</v>
      </c>
      <c r="D15" s="189">
        <f>'[4]cabeceras_patata'!C15</f>
        <v>0</v>
      </c>
      <c r="E15" s="189">
        <f>'[4]cabeceras_patata'!D15</f>
        <v>420</v>
      </c>
      <c r="F15" s="189">
        <f>'[4]cabeceras_patata'!E15</f>
        <v>0</v>
      </c>
      <c r="G15" s="190">
        <f>'[4]cabeceras_patata'!F15</f>
        <v>420</v>
      </c>
      <c r="H15" s="191"/>
      <c r="I15" s="221">
        <f>'[4]cabeceras_patata'!G15</f>
        <v>0</v>
      </c>
      <c r="J15" s="222">
        <f>'[4]cabeceras_patata'!H15</f>
        <v>0</v>
      </c>
      <c r="K15" s="222">
        <f>'[4]cabeceras_patata'!I15</f>
        <v>7.77</v>
      </c>
      <c r="L15" s="222">
        <f>'[4]cabeceras_patata'!J15</f>
        <v>0</v>
      </c>
      <c r="M15" s="223">
        <f>'[4]cabeceras_patata'!K15</f>
        <v>7.77</v>
      </c>
    </row>
    <row r="16" spans="1:13" s="185" customFormat="1" ht="11.25" customHeight="1">
      <c r="A16" s="193"/>
      <c r="B16" s="182"/>
      <c r="C16" s="183"/>
      <c r="D16" s="183"/>
      <c r="E16" s="183"/>
      <c r="F16" s="183"/>
      <c r="G16" s="183"/>
      <c r="H16" s="184"/>
      <c r="I16" s="219"/>
      <c r="J16" s="219"/>
      <c r="K16" s="219"/>
      <c r="L16" s="219"/>
      <c r="M16" s="220"/>
    </row>
    <row r="17" spans="1:13" s="192" customFormat="1" ht="11.25" customHeight="1">
      <c r="A17" s="187" t="s">
        <v>13</v>
      </c>
      <c r="B17" s="188"/>
      <c r="C17" s="189">
        <f>'[4]cabeceras_patata'!B17</f>
        <v>0</v>
      </c>
      <c r="D17" s="189">
        <f>'[4]cabeceras_patata'!C17</f>
        <v>0</v>
      </c>
      <c r="E17" s="189">
        <f>'[4]cabeceras_patata'!D17</f>
        <v>0</v>
      </c>
      <c r="F17" s="189">
        <f>'[4]cabeceras_patata'!E17</f>
        <v>138</v>
      </c>
      <c r="G17" s="190">
        <f>'[4]cabeceras_patata'!F17</f>
        <v>138</v>
      </c>
      <c r="H17" s="191"/>
      <c r="I17" s="221">
        <f>'[4]cabeceras_patata'!G17</f>
        <v>0</v>
      </c>
      <c r="J17" s="222">
        <f>'[4]cabeceras_patata'!H17</f>
        <v>0</v>
      </c>
      <c r="K17" s="222">
        <f>'[4]cabeceras_patata'!I17</f>
        <v>0</v>
      </c>
      <c r="L17" s="222">
        <f>'[4]cabeceras_patata'!J17</f>
        <v>3.484</v>
      </c>
      <c r="M17" s="223">
        <f>'[4]cabeceras_patata'!K17</f>
        <v>3.484</v>
      </c>
    </row>
    <row r="18" spans="1:13" s="185" customFormat="1" ht="11.25" customHeight="1">
      <c r="A18" s="186"/>
      <c r="B18" s="182"/>
      <c r="C18" s="183"/>
      <c r="D18" s="183"/>
      <c r="E18" s="183"/>
      <c r="F18" s="183"/>
      <c r="G18" s="183"/>
      <c r="H18" s="184"/>
      <c r="I18" s="219"/>
      <c r="J18" s="219"/>
      <c r="K18" s="219"/>
      <c r="L18" s="219"/>
      <c r="M18" s="220"/>
    </row>
    <row r="19" spans="1:13" s="185" customFormat="1" ht="11.25" customHeight="1">
      <c r="A19" s="181" t="s">
        <v>14</v>
      </c>
      <c r="B19" s="182"/>
      <c r="C19" s="183">
        <f>'[4]cabeceras_patata'!B19</f>
        <v>0</v>
      </c>
      <c r="D19" s="183">
        <f>'[4]cabeceras_patata'!C19</f>
        <v>0</v>
      </c>
      <c r="E19" s="183">
        <f>'[4]cabeceras_patata'!D19</f>
        <v>327</v>
      </c>
      <c r="F19" s="183">
        <f>'[4]cabeceras_patata'!E19</f>
        <v>916</v>
      </c>
      <c r="G19" s="183">
        <f>'[4]cabeceras_patata'!F19</f>
        <v>1243</v>
      </c>
      <c r="H19" s="184"/>
      <c r="I19" s="219">
        <f>'[4]cabeceras_patata'!G19</f>
        <v>0</v>
      </c>
      <c r="J19" s="219">
        <f>'[4]cabeceras_patata'!H19</f>
        <v>0</v>
      </c>
      <c r="K19" s="219">
        <f>'[4]cabeceras_patata'!I19</f>
        <v>14.39</v>
      </c>
      <c r="L19" s="219">
        <f>'[4]cabeceras_patata'!J19</f>
        <v>34.81</v>
      </c>
      <c r="M19" s="220">
        <f>'[4]cabeceras_patata'!K19</f>
        <v>49.2</v>
      </c>
    </row>
    <row r="20" spans="1:13" s="185" customFormat="1" ht="11.25" customHeight="1">
      <c r="A20" s="186" t="s">
        <v>15</v>
      </c>
      <c r="B20" s="182"/>
      <c r="C20" s="183">
        <f>'[4]cabeceras_patata'!B20</f>
        <v>0</v>
      </c>
      <c r="D20" s="183">
        <f>'[4]cabeceras_patata'!C20</f>
        <v>25</v>
      </c>
      <c r="E20" s="183">
        <f>'[4]cabeceras_patata'!D20</f>
        <v>135</v>
      </c>
      <c r="F20" s="183">
        <f>'[4]cabeceras_patata'!E20</f>
        <v>0</v>
      </c>
      <c r="G20" s="183">
        <f>'[4]cabeceras_patata'!F20</f>
        <v>160</v>
      </c>
      <c r="H20" s="184"/>
      <c r="I20" s="219">
        <f>'[4]cabeceras_patata'!G20</f>
        <v>0</v>
      </c>
      <c r="J20" s="219">
        <f>'[4]cabeceras_patata'!H20</f>
        <v>0.6</v>
      </c>
      <c r="K20" s="219">
        <f>'[4]cabeceras_patata'!I20</f>
        <v>2.9</v>
      </c>
      <c r="L20" s="219">
        <f>'[4]cabeceras_patata'!J20</f>
        <v>0</v>
      </c>
      <c r="M20" s="220">
        <f>'[4]cabeceras_patata'!K20</f>
        <v>3.5</v>
      </c>
    </row>
    <row r="21" spans="1:13" s="185" customFormat="1" ht="11.25" customHeight="1">
      <c r="A21" s="186" t="s">
        <v>16</v>
      </c>
      <c r="B21" s="182"/>
      <c r="C21" s="183">
        <f>'[4]cabeceras_patata'!B21</f>
        <v>0</v>
      </c>
      <c r="D21" s="183">
        <f>'[4]cabeceras_patata'!C21</f>
        <v>80</v>
      </c>
      <c r="E21" s="183">
        <f>'[4]cabeceras_patata'!D21</f>
        <v>115</v>
      </c>
      <c r="F21" s="183">
        <f>'[4]cabeceras_patata'!E21</f>
        <v>10</v>
      </c>
      <c r="G21" s="183">
        <f>'[4]cabeceras_patata'!F21</f>
        <v>205</v>
      </c>
      <c r="H21" s="184"/>
      <c r="I21" s="219">
        <f>'[4]cabeceras_patata'!G21</f>
        <v>0</v>
      </c>
      <c r="J21" s="219">
        <f>'[4]cabeceras_patata'!H21</f>
        <v>2.01</v>
      </c>
      <c r="K21" s="219">
        <f>'[4]cabeceras_patata'!I21</f>
        <v>2.59</v>
      </c>
      <c r="L21" s="219">
        <f>'[4]cabeceras_patata'!J21</f>
        <v>0.24</v>
      </c>
      <c r="M21" s="220">
        <f>'[4]cabeceras_patata'!K21</f>
        <v>4.84</v>
      </c>
    </row>
    <row r="22" spans="1:13" s="192" customFormat="1" ht="11.25" customHeight="1">
      <c r="A22" s="187" t="s">
        <v>17</v>
      </c>
      <c r="B22" s="188"/>
      <c r="C22" s="189">
        <f>'[4]cabeceras_patata'!B22</f>
        <v>0</v>
      </c>
      <c r="D22" s="189">
        <f>'[4]cabeceras_patata'!C22</f>
        <v>105</v>
      </c>
      <c r="E22" s="189">
        <f>'[4]cabeceras_patata'!D22</f>
        <v>577</v>
      </c>
      <c r="F22" s="189">
        <f>'[4]cabeceras_patata'!E22</f>
        <v>926</v>
      </c>
      <c r="G22" s="190">
        <f>'[4]cabeceras_patata'!F22</f>
        <v>1608</v>
      </c>
      <c r="H22" s="194"/>
      <c r="I22" s="221">
        <f>'[4]cabeceras_patata'!G22</f>
        <v>0</v>
      </c>
      <c r="J22" s="222">
        <f>'[4]cabeceras_patata'!H22</f>
        <v>2.61</v>
      </c>
      <c r="K22" s="222">
        <f>'[4]cabeceras_patata'!I22</f>
        <v>19.88</v>
      </c>
      <c r="L22" s="222">
        <f>'[4]cabeceras_patata'!J22</f>
        <v>35.050000000000004</v>
      </c>
      <c r="M22" s="223">
        <f>'[4]cabeceras_patata'!K22</f>
        <v>57.540000000000006</v>
      </c>
    </row>
    <row r="23" spans="1:13" s="185" customFormat="1" ht="11.25" customHeight="1">
      <c r="A23" s="186"/>
      <c r="B23" s="182"/>
      <c r="C23" s="183"/>
      <c r="D23" s="183"/>
      <c r="E23" s="183"/>
      <c r="F23" s="183"/>
      <c r="G23" s="183"/>
      <c r="H23" s="184"/>
      <c r="I23" s="219"/>
      <c r="J23" s="219"/>
      <c r="K23" s="219"/>
      <c r="L23" s="219"/>
      <c r="M23" s="220"/>
    </row>
    <row r="24" spans="1:13" s="192" customFormat="1" ht="11.25" customHeight="1">
      <c r="A24" s="187" t="s">
        <v>18</v>
      </c>
      <c r="B24" s="188"/>
      <c r="C24" s="189">
        <f>'[4]cabeceras_patata'!B24</f>
        <v>0</v>
      </c>
      <c r="D24" s="189">
        <f>'[4]cabeceras_patata'!C24</f>
        <v>0</v>
      </c>
      <c r="E24" s="189">
        <f>'[4]cabeceras_patata'!D24</f>
        <v>209</v>
      </c>
      <c r="F24" s="189">
        <f>'[4]cabeceras_patata'!E24</f>
        <v>162</v>
      </c>
      <c r="G24" s="190">
        <f>'[4]cabeceras_patata'!F24</f>
        <v>371</v>
      </c>
      <c r="H24" s="191"/>
      <c r="I24" s="221">
        <f>'[4]cabeceras_patata'!G24</f>
        <v>0</v>
      </c>
      <c r="J24" s="222">
        <f>'[4]cabeceras_patata'!H24</f>
        <v>0</v>
      </c>
      <c r="K24" s="222">
        <f>'[4]cabeceras_patata'!I24</f>
        <v>8.698</v>
      </c>
      <c r="L24" s="222">
        <f>'[4]cabeceras_patata'!J24</f>
        <v>3.403</v>
      </c>
      <c r="M24" s="223">
        <f>'[4]cabeceras_patata'!K24</f>
        <v>12.101</v>
      </c>
    </row>
    <row r="25" spans="1:13" s="185" customFormat="1" ht="11.25" customHeight="1">
      <c r="A25" s="186"/>
      <c r="B25" s="182"/>
      <c r="C25" s="183"/>
      <c r="D25" s="183"/>
      <c r="E25" s="183"/>
      <c r="F25" s="183"/>
      <c r="G25" s="183"/>
      <c r="H25" s="184"/>
      <c r="I25" s="219"/>
      <c r="J25" s="219"/>
      <c r="K25" s="219"/>
      <c r="L25" s="219"/>
      <c r="M25" s="220"/>
    </row>
    <row r="26" spans="1:13" s="192" customFormat="1" ht="11.25" customHeight="1">
      <c r="A26" s="187" t="s">
        <v>19</v>
      </c>
      <c r="B26" s="188"/>
      <c r="C26" s="189">
        <f>'[4]cabeceras_patata'!B26</f>
        <v>0</v>
      </c>
      <c r="D26" s="189">
        <f>'[4]cabeceras_patata'!C26</f>
        <v>0</v>
      </c>
      <c r="E26" s="189">
        <f>'[4]cabeceras_patata'!D26</f>
        <v>450</v>
      </c>
      <c r="F26" s="189">
        <f>'[4]cabeceras_patata'!E26</f>
        <v>310</v>
      </c>
      <c r="G26" s="190">
        <f>'[4]cabeceras_patata'!F26</f>
        <v>760</v>
      </c>
      <c r="H26" s="191"/>
      <c r="I26" s="221">
        <f>'[4]cabeceras_patata'!G26</f>
        <v>0</v>
      </c>
      <c r="J26" s="222">
        <f>'[4]cabeceras_patata'!H26</f>
        <v>0</v>
      </c>
      <c r="K26" s="222">
        <f>'[4]cabeceras_patata'!I26</f>
        <v>22.5</v>
      </c>
      <c r="L26" s="222">
        <f>'[4]cabeceras_patata'!J26</f>
        <v>15.5</v>
      </c>
      <c r="M26" s="223">
        <f>'[4]cabeceras_patata'!K26</f>
        <v>38</v>
      </c>
    </row>
    <row r="27" spans="1:13" s="185" customFormat="1" ht="11.25" customHeight="1">
      <c r="A27" s="186"/>
      <c r="B27" s="182"/>
      <c r="C27" s="183"/>
      <c r="D27" s="183"/>
      <c r="E27" s="183"/>
      <c r="F27" s="183"/>
      <c r="G27" s="183"/>
      <c r="H27" s="184"/>
      <c r="I27" s="219"/>
      <c r="J27" s="219"/>
      <c r="K27" s="219"/>
      <c r="L27" s="219"/>
      <c r="M27" s="220"/>
    </row>
    <row r="28" spans="1:13" s="185" customFormat="1" ht="11.25" customHeight="1">
      <c r="A28" s="186" t="s">
        <v>20</v>
      </c>
      <c r="B28" s="182"/>
      <c r="C28" s="183">
        <f>'[4]cabeceras_patata'!B28</f>
        <v>0</v>
      </c>
      <c r="D28" s="183">
        <f>'[4]cabeceras_patata'!C28</f>
        <v>1</v>
      </c>
      <c r="E28" s="183">
        <f>'[4]cabeceras_patata'!D28</f>
        <v>34</v>
      </c>
      <c r="F28" s="183">
        <f>'[4]cabeceras_patata'!E28</f>
        <v>26</v>
      </c>
      <c r="G28" s="183">
        <f>'[4]cabeceras_patata'!F28</f>
        <v>61</v>
      </c>
      <c r="H28" s="184"/>
      <c r="I28" s="219">
        <f>'[4]cabeceras_patata'!G28</f>
        <v>0</v>
      </c>
      <c r="J28" s="219">
        <f>'[4]cabeceras_patata'!H28</f>
        <v>0.035</v>
      </c>
      <c r="K28" s="219">
        <f>'[4]cabeceras_patata'!I28</f>
        <v>1.1</v>
      </c>
      <c r="L28" s="219">
        <f>'[4]cabeceras_patata'!J28</f>
        <v>0.544</v>
      </c>
      <c r="M28" s="220">
        <f>'[4]cabeceras_patata'!K28</f>
        <v>1.679</v>
      </c>
    </row>
    <row r="29" spans="1:13" s="185" customFormat="1" ht="11.25" customHeight="1">
      <c r="A29" s="186" t="s">
        <v>21</v>
      </c>
      <c r="B29" s="182"/>
      <c r="C29" s="183">
        <f>'[4]cabeceras_patata'!B29</f>
        <v>0</v>
      </c>
      <c r="D29" s="183">
        <f>'[4]cabeceras_patata'!C29</f>
        <v>0</v>
      </c>
      <c r="E29" s="183">
        <f>'[4]cabeceras_patata'!D29</f>
        <v>0</v>
      </c>
      <c r="F29" s="183">
        <f>'[4]cabeceras_patata'!E29</f>
        <v>173</v>
      </c>
      <c r="G29" s="183">
        <f>'[4]cabeceras_patata'!F29</f>
        <v>173</v>
      </c>
      <c r="H29" s="184"/>
      <c r="I29" s="219">
        <f>'[4]cabeceras_patata'!G29</f>
        <v>0</v>
      </c>
      <c r="J29" s="219">
        <f>'[4]cabeceras_patata'!H29</f>
        <v>0</v>
      </c>
      <c r="K29" s="219">
        <f>'[4]cabeceras_patata'!I29</f>
        <v>0</v>
      </c>
      <c r="L29" s="219">
        <f>'[4]cabeceras_patata'!J29</f>
        <v>4.325</v>
      </c>
      <c r="M29" s="220">
        <f>'[4]cabeceras_patata'!K29</f>
        <v>4.325</v>
      </c>
    </row>
    <row r="30" spans="1:13" s="185" customFormat="1" ht="11.25" customHeight="1">
      <c r="A30" s="186" t="s">
        <v>22</v>
      </c>
      <c r="B30" s="182"/>
      <c r="C30" s="183">
        <f>'[4]cabeceras_patata'!B30</f>
        <v>0</v>
      </c>
      <c r="D30" s="183">
        <f>'[4]cabeceras_patata'!C30</f>
        <v>0</v>
      </c>
      <c r="E30" s="183">
        <f>'[4]cabeceras_patata'!D30</f>
        <v>155</v>
      </c>
      <c r="F30" s="183">
        <f>'[4]cabeceras_patata'!E30</f>
        <v>45</v>
      </c>
      <c r="G30" s="183">
        <f>'[4]cabeceras_patata'!F30</f>
        <v>200</v>
      </c>
      <c r="H30" s="184"/>
      <c r="I30" s="219">
        <f>'[4]cabeceras_patata'!G30</f>
        <v>0</v>
      </c>
      <c r="J30" s="219">
        <f>'[4]cabeceras_patata'!H30</f>
        <v>0</v>
      </c>
      <c r="K30" s="219">
        <f>'[4]cabeceras_patata'!I30</f>
        <v>5.135</v>
      </c>
      <c r="L30" s="219">
        <f>'[4]cabeceras_patata'!J30</f>
        <v>1.575</v>
      </c>
      <c r="M30" s="220">
        <f>'[4]cabeceras_patata'!K30</f>
        <v>6.71</v>
      </c>
    </row>
    <row r="31" spans="1:13" s="192" customFormat="1" ht="11.25" customHeight="1">
      <c r="A31" s="195" t="s">
        <v>23</v>
      </c>
      <c r="B31" s="188"/>
      <c r="C31" s="189">
        <f>'[4]cabeceras_patata'!B31</f>
        <v>0</v>
      </c>
      <c r="D31" s="189">
        <f>'[4]cabeceras_patata'!C31</f>
        <v>1</v>
      </c>
      <c r="E31" s="189">
        <f>'[4]cabeceras_patata'!D31</f>
        <v>189</v>
      </c>
      <c r="F31" s="189">
        <f>'[4]cabeceras_patata'!E31</f>
        <v>244</v>
      </c>
      <c r="G31" s="190">
        <f>'[4]cabeceras_patata'!F31</f>
        <v>434</v>
      </c>
      <c r="H31" s="191"/>
      <c r="I31" s="221">
        <f>'[4]cabeceras_patata'!G31</f>
        <v>0</v>
      </c>
      <c r="J31" s="222">
        <f>'[4]cabeceras_patata'!H31</f>
        <v>0.035</v>
      </c>
      <c r="K31" s="222">
        <f>'[4]cabeceras_patata'!I31</f>
        <v>6.234999999999999</v>
      </c>
      <c r="L31" s="222">
        <f>'[4]cabeceras_patata'!J31</f>
        <v>6.444</v>
      </c>
      <c r="M31" s="223">
        <f>'[4]cabeceras_patata'!K31</f>
        <v>12.714</v>
      </c>
    </row>
    <row r="32" spans="1:13" s="185" customFormat="1" ht="11.25" customHeight="1">
      <c r="A32" s="186"/>
      <c r="B32" s="182"/>
      <c r="C32" s="183"/>
      <c r="D32" s="183"/>
      <c r="E32" s="183"/>
      <c r="F32" s="183"/>
      <c r="G32" s="183"/>
      <c r="H32" s="184"/>
      <c r="I32" s="219"/>
      <c r="J32" s="219"/>
      <c r="K32" s="219"/>
      <c r="L32" s="219"/>
      <c r="M32" s="220"/>
    </row>
    <row r="33" spans="1:13" s="185" customFormat="1" ht="11.25" customHeight="1">
      <c r="A33" s="186" t="s">
        <v>24</v>
      </c>
      <c r="B33" s="182"/>
      <c r="C33" s="183">
        <f>'[4]cabeceras_patata'!B33</f>
        <v>0</v>
      </c>
      <c r="D33" s="183">
        <f>'[4]cabeceras_patata'!C33</f>
        <v>54</v>
      </c>
      <c r="E33" s="183">
        <f>'[4]cabeceras_patata'!D33</f>
        <v>218</v>
      </c>
      <c r="F33" s="183">
        <f>'[4]cabeceras_patata'!E33</f>
        <v>20</v>
      </c>
      <c r="G33" s="183">
        <f>'[4]cabeceras_patata'!F33</f>
        <v>292</v>
      </c>
      <c r="H33" s="184"/>
      <c r="I33" s="219">
        <f>'[4]cabeceras_patata'!G33</f>
        <v>0</v>
      </c>
      <c r="J33" s="219">
        <f>'[4]cabeceras_patata'!H33</f>
        <v>1.191</v>
      </c>
      <c r="K33" s="219">
        <f>'[4]cabeceras_patata'!I33</f>
        <v>4.901</v>
      </c>
      <c r="L33" s="219">
        <f>'[4]cabeceras_patata'!J33</f>
        <v>0.583</v>
      </c>
      <c r="M33" s="220">
        <f>'[4]cabeceras_patata'!K33</f>
        <v>6.675</v>
      </c>
    </row>
    <row r="34" spans="1:13" s="185" customFormat="1" ht="11.25" customHeight="1">
      <c r="A34" s="186" t="s">
        <v>25</v>
      </c>
      <c r="B34" s="182"/>
      <c r="C34" s="183">
        <f>'[4]cabeceras_patata'!B34</f>
        <v>8</v>
      </c>
      <c r="D34" s="183">
        <f>'[4]cabeceras_patata'!C34</f>
        <v>13</v>
      </c>
      <c r="E34" s="183">
        <f>'[4]cabeceras_patata'!D34</f>
        <v>207</v>
      </c>
      <c r="F34" s="183">
        <f>'[4]cabeceras_patata'!E34</f>
        <v>11</v>
      </c>
      <c r="G34" s="183">
        <f>'[4]cabeceras_patata'!F34</f>
        <v>239</v>
      </c>
      <c r="H34" s="184"/>
      <c r="I34" s="219">
        <f>'[4]cabeceras_patata'!G34</f>
        <v>0.16</v>
      </c>
      <c r="J34" s="219">
        <f>'[4]cabeceras_patata'!H34</f>
        <v>0.312</v>
      </c>
      <c r="K34" s="219">
        <f>'[4]cabeceras_patata'!I34</f>
        <v>4.804</v>
      </c>
      <c r="L34" s="219">
        <f>'[4]cabeceras_patata'!J34</f>
        <v>0.583</v>
      </c>
      <c r="M34" s="220">
        <f>'[4]cabeceras_patata'!K34</f>
        <v>5.859</v>
      </c>
    </row>
    <row r="35" spans="1:13" s="185" customFormat="1" ht="11.25" customHeight="1">
      <c r="A35" s="186" t="s">
        <v>26</v>
      </c>
      <c r="B35" s="182"/>
      <c r="C35" s="183">
        <f>'[4]cabeceras_patata'!B35</f>
        <v>0</v>
      </c>
      <c r="D35" s="183">
        <f>'[4]cabeceras_patata'!C35</f>
        <v>0</v>
      </c>
      <c r="E35" s="183">
        <f>'[4]cabeceras_patata'!D35</f>
        <v>207</v>
      </c>
      <c r="F35" s="183">
        <f>'[4]cabeceras_patata'!E35</f>
        <v>7</v>
      </c>
      <c r="G35" s="183">
        <f>'[4]cabeceras_patata'!F35</f>
        <v>214</v>
      </c>
      <c r="H35" s="184"/>
      <c r="I35" s="219">
        <f>'[4]cabeceras_patata'!G35</f>
        <v>0</v>
      </c>
      <c r="J35" s="219">
        <f>'[4]cabeceras_patata'!H35</f>
        <v>0</v>
      </c>
      <c r="K35" s="219">
        <f>'[4]cabeceras_patata'!I35</f>
        <v>4.761</v>
      </c>
      <c r="L35" s="219">
        <f>'[4]cabeceras_patata'!J35</f>
        <v>0.161</v>
      </c>
      <c r="M35" s="220">
        <f>'[4]cabeceras_patata'!K35</f>
        <v>4.922</v>
      </c>
    </row>
    <row r="36" spans="1:13" s="185" customFormat="1" ht="11.25" customHeight="1">
      <c r="A36" s="186" t="s">
        <v>27</v>
      </c>
      <c r="B36" s="182"/>
      <c r="C36" s="183">
        <f>'[4]cabeceras_patata'!B36</f>
        <v>0</v>
      </c>
      <c r="D36" s="183">
        <f>'[4]cabeceras_patata'!C36</f>
        <v>9</v>
      </c>
      <c r="E36" s="183">
        <f>'[4]cabeceras_patata'!D36</f>
        <v>173</v>
      </c>
      <c r="F36" s="183">
        <f>'[4]cabeceras_patata'!E36</f>
        <v>0</v>
      </c>
      <c r="G36" s="183">
        <f>'[4]cabeceras_patata'!F36</f>
        <v>182</v>
      </c>
      <c r="H36" s="184"/>
      <c r="I36" s="219">
        <f>'[4]cabeceras_patata'!G36</f>
        <v>0</v>
      </c>
      <c r="J36" s="219">
        <f>'[4]cabeceras_patata'!H36</f>
        <v>0.165</v>
      </c>
      <c r="K36" s="219">
        <f>'[4]cabeceras_patata'!I36</f>
        <v>4.42</v>
      </c>
      <c r="L36" s="219">
        <f>'[4]cabeceras_patata'!J36</f>
        <v>0</v>
      </c>
      <c r="M36" s="220">
        <f>'[4]cabeceras_patata'!K36</f>
        <v>4.585</v>
      </c>
    </row>
    <row r="37" spans="1:13" s="192" customFormat="1" ht="11.25" customHeight="1">
      <c r="A37" s="187" t="s">
        <v>28</v>
      </c>
      <c r="B37" s="188"/>
      <c r="C37" s="189">
        <f>'[4]cabeceras_patata'!B37</f>
        <v>8</v>
      </c>
      <c r="D37" s="189">
        <f>'[4]cabeceras_patata'!C37</f>
        <v>76</v>
      </c>
      <c r="E37" s="189">
        <f>'[4]cabeceras_patata'!D37</f>
        <v>805</v>
      </c>
      <c r="F37" s="189">
        <f>'[4]cabeceras_patata'!E37</f>
        <v>38</v>
      </c>
      <c r="G37" s="190">
        <f>'[4]cabeceras_patata'!F37</f>
        <v>927</v>
      </c>
      <c r="H37" s="191"/>
      <c r="I37" s="221">
        <f>'[4]cabeceras_patata'!G37</f>
        <v>0.16</v>
      </c>
      <c r="J37" s="222">
        <f>'[4]cabeceras_patata'!H37</f>
        <v>1.6680000000000001</v>
      </c>
      <c r="K37" s="222">
        <f>'[4]cabeceras_patata'!I37</f>
        <v>18.886000000000003</v>
      </c>
      <c r="L37" s="222">
        <f>'[4]cabeceras_patata'!J37</f>
        <v>1.327</v>
      </c>
      <c r="M37" s="223">
        <f>'[4]cabeceras_patata'!K37</f>
        <v>22.041</v>
      </c>
    </row>
    <row r="38" spans="1:13" s="185" customFormat="1" ht="11.25" customHeight="1">
      <c r="A38" s="186"/>
      <c r="B38" s="182"/>
      <c r="C38" s="183"/>
      <c r="D38" s="183"/>
      <c r="E38" s="183"/>
      <c r="F38" s="183"/>
      <c r="G38" s="183"/>
      <c r="H38" s="184"/>
      <c r="I38" s="219"/>
      <c r="J38" s="219"/>
      <c r="K38" s="219"/>
      <c r="L38" s="219"/>
      <c r="M38" s="220"/>
    </row>
    <row r="39" spans="1:13" s="192" customFormat="1" ht="11.25" customHeight="1">
      <c r="A39" s="187" t="s">
        <v>29</v>
      </c>
      <c r="B39" s="188"/>
      <c r="C39" s="189">
        <f>'[4]cabeceras_patata'!B39</f>
        <v>185</v>
      </c>
      <c r="D39" s="189">
        <f>'[4]cabeceras_patata'!C39</f>
        <v>1005</v>
      </c>
      <c r="E39" s="189">
        <f>'[4]cabeceras_patata'!D39</f>
        <v>0</v>
      </c>
      <c r="F39" s="189">
        <f>'[4]cabeceras_patata'!E39</f>
        <v>280</v>
      </c>
      <c r="G39" s="190">
        <f>'[4]cabeceras_patata'!F39</f>
        <v>1470</v>
      </c>
      <c r="H39" s="191"/>
      <c r="I39" s="221">
        <f>'[4]cabeceras_patata'!G39</f>
        <v>3.6</v>
      </c>
      <c r="J39" s="222">
        <f>'[4]cabeceras_patata'!H39</f>
        <v>35</v>
      </c>
      <c r="K39" s="222">
        <f>'[4]cabeceras_patata'!I39</f>
        <v>0</v>
      </c>
      <c r="L39" s="222">
        <f>'[4]cabeceras_patata'!J39</f>
        <v>9.1</v>
      </c>
      <c r="M39" s="223">
        <f>'[4]cabeceras_patata'!K39</f>
        <v>47.7</v>
      </c>
    </row>
    <row r="40" spans="1:13" s="185" customFormat="1" ht="11.25" customHeight="1">
      <c r="A40" s="186"/>
      <c r="B40" s="182"/>
      <c r="C40" s="183"/>
      <c r="D40" s="183"/>
      <c r="E40" s="183"/>
      <c r="F40" s="183"/>
      <c r="G40" s="183"/>
      <c r="H40" s="184"/>
      <c r="I40" s="219"/>
      <c r="J40" s="219"/>
      <c r="K40" s="219"/>
      <c r="L40" s="219"/>
      <c r="M40" s="220"/>
    </row>
    <row r="41" spans="1:13" s="185" customFormat="1" ht="11.25" customHeight="1">
      <c r="A41" s="181" t="s">
        <v>30</v>
      </c>
      <c r="B41" s="182"/>
      <c r="C41" s="183">
        <f>'[4]cabeceras_patata'!B41</f>
        <v>0</v>
      </c>
      <c r="D41" s="183">
        <f>'[4]cabeceras_patata'!C41</f>
        <v>0</v>
      </c>
      <c r="E41" s="183">
        <f>'[4]cabeceras_patata'!D41</f>
        <v>230</v>
      </c>
      <c r="F41" s="183">
        <f>'[4]cabeceras_patata'!E41</f>
        <v>1178</v>
      </c>
      <c r="G41" s="183">
        <f>'[4]cabeceras_patata'!F41</f>
        <v>1408</v>
      </c>
      <c r="H41" s="184"/>
      <c r="I41" s="219">
        <f>'[4]cabeceras_patata'!G41</f>
        <v>0</v>
      </c>
      <c r="J41" s="219">
        <f>'[4]cabeceras_patata'!H41</f>
        <v>0</v>
      </c>
      <c r="K41" s="219">
        <f>'[4]cabeceras_patata'!I41</f>
        <v>10.195</v>
      </c>
      <c r="L41" s="219">
        <f>'[4]cabeceras_patata'!J41</f>
        <v>60.537</v>
      </c>
      <c r="M41" s="220">
        <f>'[4]cabeceras_patata'!K41</f>
        <v>70.732</v>
      </c>
    </row>
    <row r="42" spans="1:13" s="185" customFormat="1" ht="11.25" customHeight="1">
      <c r="A42" s="186" t="s">
        <v>31</v>
      </c>
      <c r="B42" s="182"/>
      <c r="C42" s="183">
        <f>'[4]cabeceras_patata'!B42</f>
        <v>0</v>
      </c>
      <c r="D42" s="183">
        <f>'[4]cabeceras_patata'!C42</f>
        <v>0</v>
      </c>
      <c r="E42" s="183">
        <f>'[4]cabeceras_patata'!D42</f>
        <v>751</v>
      </c>
      <c r="F42" s="183">
        <f>'[4]cabeceras_patata'!E42</f>
        <v>1389</v>
      </c>
      <c r="G42" s="183">
        <f>'[4]cabeceras_patata'!F42</f>
        <v>2140</v>
      </c>
      <c r="H42" s="184"/>
      <c r="I42" s="219">
        <f>'[4]cabeceras_patata'!G42</f>
        <v>0</v>
      </c>
      <c r="J42" s="219">
        <f>'[4]cabeceras_patata'!H42</f>
        <v>0</v>
      </c>
      <c r="K42" s="219">
        <f>'[4]cabeceras_patata'!I42</f>
        <v>30.416</v>
      </c>
      <c r="L42" s="219">
        <f>'[4]cabeceras_patata'!J42</f>
        <v>56.949</v>
      </c>
      <c r="M42" s="220">
        <f>'[4]cabeceras_patata'!K42</f>
        <v>87.365</v>
      </c>
    </row>
    <row r="43" spans="1:13" s="185" customFormat="1" ht="11.25" customHeight="1">
      <c r="A43" s="186" t="s">
        <v>32</v>
      </c>
      <c r="B43" s="182"/>
      <c r="C43" s="183">
        <f>'[4]cabeceras_patata'!B43</f>
        <v>0</v>
      </c>
      <c r="D43" s="183">
        <f>'[4]cabeceras_patata'!C43</f>
        <v>0</v>
      </c>
      <c r="E43" s="183">
        <f>'[4]cabeceras_patata'!D43</f>
        <v>23</v>
      </c>
      <c r="F43" s="183">
        <f>'[4]cabeceras_patata'!E43</f>
        <v>1278</v>
      </c>
      <c r="G43" s="183">
        <f>'[4]cabeceras_patata'!F43</f>
        <v>1301</v>
      </c>
      <c r="H43" s="184"/>
      <c r="I43" s="219">
        <f>'[4]cabeceras_patata'!G43</f>
        <v>0</v>
      </c>
      <c r="J43" s="219">
        <f>'[4]cabeceras_patata'!H43</f>
        <v>0</v>
      </c>
      <c r="K43" s="219">
        <f>'[4]cabeceras_patata'!I43</f>
        <v>0.736</v>
      </c>
      <c r="L43" s="219">
        <f>'[4]cabeceras_patata'!J43</f>
        <v>60.066</v>
      </c>
      <c r="M43" s="220">
        <f>'[4]cabeceras_patata'!K43</f>
        <v>60.802</v>
      </c>
    </row>
    <row r="44" spans="1:13" s="185" customFormat="1" ht="11.25" customHeight="1">
      <c r="A44" s="186" t="s">
        <v>33</v>
      </c>
      <c r="B44" s="182"/>
      <c r="C44" s="183">
        <f>'[4]cabeceras_patata'!B44</f>
        <v>0</v>
      </c>
      <c r="D44" s="183">
        <f>'[4]cabeceras_patata'!C44</f>
        <v>0</v>
      </c>
      <c r="E44" s="183">
        <f>'[4]cabeceras_patata'!D44</f>
        <v>0</v>
      </c>
      <c r="F44" s="183">
        <f>'[4]cabeceras_patata'!E44</f>
        <v>818</v>
      </c>
      <c r="G44" s="183">
        <f>'[4]cabeceras_patata'!F44</f>
        <v>818</v>
      </c>
      <c r="H44" s="184"/>
      <c r="I44" s="219">
        <f>'[4]cabeceras_patata'!G44</f>
        <v>0</v>
      </c>
      <c r="J44" s="219">
        <f>'[4]cabeceras_patata'!H44</f>
        <v>0</v>
      </c>
      <c r="K44" s="219">
        <f>'[4]cabeceras_patata'!I44</f>
        <v>0</v>
      </c>
      <c r="L44" s="219">
        <f>'[4]cabeceras_patata'!J44</f>
        <v>34.327</v>
      </c>
      <c r="M44" s="220">
        <f>'[4]cabeceras_patata'!K44</f>
        <v>34.327</v>
      </c>
    </row>
    <row r="45" spans="1:13" s="185" customFormat="1" ht="11.25" customHeight="1">
      <c r="A45" s="186" t="s">
        <v>34</v>
      </c>
      <c r="B45" s="182"/>
      <c r="C45" s="183">
        <f>'[4]cabeceras_patata'!B45</f>
        <v>0</v>
      </c>
      <c r="D45" s="183">
        <f>'[4]cabeceras_patata'!C45</f>
        <v>0</v>
      </c>
      <c r="E45" s="183">
        <f>'[4]cabeceras_patata'!D45</f>
        <v>1494</v>
      </c>
      <c r="F45" s="183">
        <f>'[4]cabeceras_patata'!E45</f>
        <v>2419</v>
      </c>
      <c r="G45" s="183">
        <f>'[4]cabeceras_patata'!F45</f>
        <v>3913</v>
      </c>
      <c r="H45" s="184"/>
      <c r="I45" s="219">
        <f>'[4]cabeceras_patata'!G45</f>
        <v>0</v>
      </c>
      <c r="J45" s="219">
        <f>'[4]cabeceras_patata'!H45</f>
        <v>0</v>
      </c>
      <c r="K45" s="219">
        <f>'[4]cabeceras_patata'!I45</f>
        <v>68.724</v>
      </c>
      <c r="L45" s="219">
        <f>'[4]cabeceras_patata'!J45</f>
        <v>116.112</v>
      </c>
      <c r="M45" s="220">
        <f>'[4]cabeceras_patata'!K45</f>
        <v>184.836</v>
      </c>
    </row>
    <row r="46" spans="1:13" s="185" customFormat="1" ht="11.25" customHeight="1">
      <c r="A46" s="186" t="s">
        <v>35</v>
      </c>
      <c r="B46" s="182"/>
      <c r="C46" s="183">
        <f>'[4]cabeceras_patata'!B46</f>
        <v>0</v>
      </c>
      <c r="D46" s="183">
        <f>'[4]cabeceras_patata'!C46</f>
        <v>0</v>
      </c>
      <c r="E46" s="183">
        <f>'[4]cabeceras_patata'!D46</f>
        <v>400</v>
      </c>
      <c r="F46" s="183">
        <f>'[4]cabeceras_patata'!E46</f>
        <v>1472</v>
      </c>
      <c r="G46" s="183">
        <f>'[4]cabeceras_patata'!F46</f>
        <v>1872</v>
      </c>
      <c r="H46" s="184"/>
      <c r="I46" s="219">
        <f>'[4]cabeceras_patata'!G46</f>
        <v>0</v>
      </c>
      <c r="J46" s="219">
        <f>'[4]cabeceras_patata'!H46</f>
        <v>0</v>
      </c>
      <c r="K46" s="219">
        <f>'[4]cabeceras_patata'!I46</f>
        <v>16</v>
      </c>
      <c r="L46" s="219">
        <f>'[4]cabeceras_patata'!J46</f>
        <v>66.24</v>
      </c>
      <c r="M46" s="220">
        <f>'[4]cabeceras_patata'!K46</f>
        <v>82.24</v>
      </c>
    </row>
    <row r="47" spans="1:13" s="185" customFormat="1" ht="11.25" customHeight="1">
      <c r="A47" s="186" t="s">
        <v>36</v>
      </c>
      <c r="B47" s="182"/>
      <c r="C47" s="183">
        <f>'[4]cabeceras_patata'!B47</f>
        <v>0</v>
      </c>
      <c r="D47" s="183">
        <f>'[4]cabeceras_patata'!C47</f>
        <v>0</v>
      </c>
      <c r="E47" s="183">
        <f>'[4]cabeceras_patata'!D47</f>
        <v>0</v>
      </c>
      <c r="F47" s="183">
        <f>'[4]cabeceras_patata'!E47</f>
        <v>339</v>
      </c>
      <c r="G47" s="183">
        <f>'[4]cabeceras_patata'!F47</f>
        <v>339</v>
      </c>
      <c r="H47" s="184"/>
      <c r="I47" s="219">
        <f>'[4]cabeceras_patata'!G47</f>
        <v>0</v>
      </c>
      <c r="J47" s="219">
        <f>'[4]cabeceras_patata'!H47</f>
        <v>0</v>
      </c>
      <c r="K47" s="219">
        <f>'[4]cabeceras_patata'!I47</f>
        <v>0</v>
      </c>
      <c r="L47" s="219">
        <f>'[4]cabeceras_patata'!J47</f>
        <v>14.238</v>
      </c>
      <c r="M47" s="220">
        <f>'[4]cabeceras_patata'!K47</f>
        <v>14.238</v>
      </c>
    </row>
    <row r="48" spans="1:13" s="185" customFormat="1" ht="11.25" customHeight="1">
      <c r="A48" s="186" t="s">
        <v>37</v>
      </c>
      <c r="B48" s="182"/>
      <c r="C48" s="183">
        <f>'[4]cabeceras_patata'!B48</f>
        <v>0</v>
      </c>
      <c r="D48" s="183">
        <f>'[4]cabeceras_patata'!C48</f>
        <v>0</v>
      </c>
      <c r="E48" s="183">
        <f>'[4]cabeceras_patata'!D48</f>
        <v>2354</v>
      </c>
      <c r="F48" s="183">
        <f>'[4]cabeceras_patata'!E48</f>
        <v>2342</v>
      </c>
      <c r="G48" s="183">
        <f>'[4]cabeceras_patata'!F48</f>
        <v>4696</v>
      </c>
      <c r="H48" s="184"/>
      <c r="I48" s="219">
        <f>'[4]cabeceras_patata'!G48</f>
        <v>0</v>
      </c>
      <c r="J48" s="219">
        <f>'[4]cabeceras_patata'!H48</f>
        <v>0</v>
      </c>
      <c r="K48" s="219">
        <f>'[4]cabeceras_patata'!I48</f>
        <v>110.638</v>
      </c>
      <c r="L48" s="219">
        <f>'[4]cabeceras_patata'!J48</f>
        <v>121.784</v>
      </c>
      <c r="M48" s="220">
        <f>'[4]cabeceras_patata'!K48</f>
        <v>232.422</v>
      </c>
    </row>
    <row r="49" spans="1:13" s="185" customFormat="1" ht="11.25" customHeight="1">
      <c r="A49" s="186" t="s">
        <v>38</v>
      </c>
      <c r="B49" s="182"/>
      <c r="C49" s="183">
        <f>'[4]cabeceras_patata'!B49</f>
        <v>0</v>
      </c>
      <c r="D49" s="183">
        <f>'[4]cabeceras_patata'!C49</f>
        <v>0</v>
      </c>
      <c r="E49" s="183">
        <f>'[4]cabeceras_patata'!D49</f>
        <v>335</v>
      </c>
      <c r="F49" s="183">
        <f>'[4]cabeceras_patata'!E49</f>
        <v>497</v>
      </c>
      <c r="G49" s="183">
        <f>'[4]cabeceras_patata'!F49</f>
        <v>832</v>
      </c>
      <c r="H49" s="184"/>
      <c r="I49" s="219">
        <f>'[4]cabeceras_patata'!G49</f>
        <v>0</v>
      </c>
      <c r="J49" s="219">
        <f>'[4]cabeceras_patata'!H49</f>
        <v>0</v>
      </c>
      <c r="K49" s="219">
        <f>'[4]cabeceras_patata'!I49</f>
        <v>15.075</v>
      </c>
      <c r="L49" s="219">
        <f>'[4]cabeceras_patata'!J49</f>
        <v>27.335</v>
      </c>
      <c r="M49" s="220">
        <f>'[4]cabeceras_patata'!K49</f>
        <v>42.41</v>
      </c>
    </row>
    <row r="50" spans="1:13" s="192" customFormat="1" ht="11.25" customHeight="1">
      <c r="A50" s="195" t="s">
        <v>39</v>
      </c>
      <c r="B50" s="188"/>
      <c r="C50" s="189">
        <f>'[4]cabeceras_patata'!B50</f>
        <v>0</v>
      </c>
      <c r="D50" s="189">
        <f>'[4]cabeceras_patata'!C50</f>
        <v>0</v>
      </c>
      <c r="E50" s="189">
        <f>'[4]cabeceras_patata'!D50</f>
        <v>5587</v>
      </c>
      <c r="F50" s="189">
        <f>'[4]cabeceras_patata'!E50</f>
        <v>11732</v>
      </c>
      <c r="G50" s="190">
        <f>'[4]cabeceras_patata'!F50</f>
        <v>17319</v>
      </c>
      <c r="H50" s="191"/>
      <c r="I50" s="221">
        <f>'[4]cabeceras_patata'!G50</f>
        <v>0</v>
      </c>
      <c r="J50" s="222">
        <f>'[4]cabeceras_patata'!H50</f>
        <v>0</v>
      </c>
      <c r="K50" s="222">
        <f>'[4]cabeceras_patata'!I50</f>
        <v>251.784</v>
      </c>
      <c r="L50" s="222">
        <f>'[4]cabeceras_patata'!J50</f>
        <v>557.5880000000001</v>
      </c>
      <c r="M50" s="223">
        <f>'[4]cabeceras_patata'!K50</f>
        <v>809.372</v>
      </c>
    </row>
    <row r="51" spans="1:13" s="185" customFormat="1" ht="11.25" customHeight="1">
      <c r="A51" s="186"/>
      <c r="B51" s="196"/>
      <c r="C51" s="197"/>
      <c r="D51" s="197"/>
      <c r="E51" s="197"/>
      <c r="F51" s="197"/>
      <c r="G51" s="197"/>
      <c r="H51" s="184"/>
      <c r="I51" s="219"/>
      <c r="J51" s="219"/>
      <c r="K51" s="219"/>
      <c r="L51" s="219"/>
      <c r="M51" s="220"/>
    </row>
    <row r="52" spans="1:13" s="192" customFormat="1" ht="11.25" customHeight="1">
      <c r="A52" s="187" t="s">
        <v>40</v>
      </c>
      <c r="B52" s="188"/>
      <c r="C52" s="189">
        <f>'[4]cabeceras_patata'!B52</f>
        <v>0</v>
      </c>
      <c r="D52" s="189">
        <f>'[4]cabeceras_patata'!C52</f>
        <v>0</v>
      </c>
      <c r="E52" s="189">
        <f>'[4]cabeceras_patata'!D52</f>
        <v>646</v>
      </c>
      <c r="F52" s="189">
        <f>'[4]cabeceras_patata'!E52</f>
        <v>79</v>
      </c>
      <c r="G52" s="190">
        <f>'[4]cabeceras_patata'!F52</f>
        <v>725.22</v>
      </c>
      <c r="H52" s="191"/>
      <c r="I52" s="221">
        <f>'[4]cabeceras_patata'!G52</f>
        <v>0</v>
      </c>
      <c r="J52" s="222">
        <f>'[4]cabeceras_patata'!H52</f>
        <v>0</v>
      </c>
      <c r="K52" s="222">
        <f>'[4]cabeceras_patata'!I52</f>
        <v>26.055</v>
      </c>
      <c r="L52" s="222">
        <f>'[4]cabeceras_patata'!J52</f>
        <v>2.945</v>
      </c>
      <c r="M52" s="223">
        <f>'[4]cabeceras_patata'!K52</f>
        <v>29</v>
      </c>
    </row>
    <row r="53" spans="1:13" s="185" customFormat="1" ht="11.25" customHeight="1">
      <c r="A53" s="186"/>
      <c r="B53" s="182"/>
      <c r="C53" s="183"/>
      <c r="D53" s="183"/>
      <c r="E53" s="183"/>
      <c r="F53" s="183"/>
      <c r="G53" s="183"/>
      <c r="H53" s="184"/>
      <c r="I53" s="219"/>
      <c r="J53" s="219"/>
      <c r="K53" s="219"/>
      <c r="L53" s="219"/>
      <c r="M53" s="220"/>
    </row>
    <row r="54" spans="1:13" s="185" customFormat="1" ht="11.25" customHeight="1">
      <c r="A54" s="186" t="s">
        <v>41</v>
      </c>
      <c r="B54" s="182"/>
      <c r="C54" s="183">
        <f>'[4]cabeceras_patata'!B54</f>
        <v>0</v>
      </c>
      <c r="D54" s="183">
        <f>'[4]cabeceras_patata'!C54</f>
        <v>0</v>
      </c>
      <c r="E54" s="183">
        <f>'[4]cabeceras_patata'!D54</f>
        <v>850</v>
      </c>
      <c r="F54" s="183">
        <f>'[4]cabeceras_patata'!E54</f>
        <v>300</v>
      </c>
      <c r="G54" s="183">
        <f>'[4]cabeceras_patata'!F54</f>
        <v>1150</v>
      </c>
      <c r="H54" s="184"/>
      <c r="I54" s="219">
        <f>'[4]cabeceras_patata'!G54</f>
        <v>0</v>
      </c>
      <c r="J54" s="219">
        <f>'[4]cabeceras_patata'!H54</f>
        <v>0</v>
      </c>
      <c r="K54" s="219">
        <f>'[4]cabeceras_patata'!I54</f>
        <v>27.285</v>
      </c>
      <c r="L54" s="219">
        <f>'[4]cabeceras_patata'!J54</f>
        <v>9.45</v>
      </c>
      <c r="M54" s="220">
        <f>'[4]cabeceras_patata'!K54</f>
        <v>36.735</v>
      </c>
    </row>
    <row r="55" spans="1:13" s="185" customFormat="1" ht="11.25" customHeight="1">
      <c r="A55" s="186" t="s">
        <v>42</v>
      </c>
      <c r="B55" s="182"/>
      <c r="C55" s="183">
        <f>'[4]cabeceras_patata'!B55</f>
        <v>0</v>
      </c>
      <c r="D55" s="183">
        <f>'[4]cabeceras_patata'!C55</f>
        <v>6</v>
      </c>
      <c r="E55" s="183">
        <f>'[4]cabeceras_patata'!D55</f>
        <v>98</v>
      </c>
      <c r="F55" s="183">
        <f>'[4]cabeceras_patata'!E55</f>
        <v>151</v>
      </c>
      <c r="G55" s="183">
        <f>'[4]cabeceras_patata'!F55</f>
        <v>255</v>
      </c>
      <c r="H55" s="184"/>
      <c r="I55" s="219">
        <f>'[4]cabeceras_patata'!G55</f>
        <v>0</v>
      </c>
      <c r="J55" s="219">
        <f>'[4]cabeceras_patata'!H55</f>
        <v>0.186</v>
      </c>
      <c r="K55" s="219">
        <f>'[4]cabeceras_patata'!I55</f>
        <v>2.989</v>
      </c>
      <c r="L55" s="219">
        <f>'[4]cabeceras_patata'!J55</f>
        <v>4.53</v>
      </c>
      <c r="M55" s="220">
        <f>'[4]cabeceras_patata'!K55</f>
        <v>7.705</v>
      </c>
    </row>
    <row r="56" spans="1:13" s="185" customFormat="1" ht="11.25" customHeight="1">
      <c r="A56" s="186" t="s">
        <v>43</v>
      </c>
      <c r="B56" s="182"/>
      <c r="C56" s="183">
        <f>'[4]cabeceras_patata'!B56</f>
        <v>0</v>
      </c>
      <c r="D56" s="183">
        <f>'[4]cabeceras_patata'!C56</f>
        <v>0</v>
      </c>
      <c r="E56" s="183">
        <f>'[4]cabeceras_patata'!D56</f>
        <v>84</v>
      </c>
      <c r="F56" s="183">
        <f>'[4]cabeceras_patata'!E56</f>
        <v>0</v>
      </c>
      <c r="G56" s="183">
        <f>'[4]cabeceras_patata'!F56</f>
        <v>84</v>
      </c>
      <c r="H56" s="184"/>
      <c r="I56" s="219">
        <f>'[4]cabeceras_patata'!G56</f>
        <v>0</v>
      </c>
      <c r="J56" s="219">
        <f>'[4]cabeceras_patata'!H56</f>
        <v>0</v>
      </c>
      <c r="K56" s="219">
        <f>'[4]cabeceras_patata'!I56</f>
        <v>1.28</v>
      </c>
      <c r="L56" s="219">
        <f>'[4]cabeceras_patata'!J56</f>
        <v>0</v>
      </c>
      <c r="M56" s="220">
        <f>'[4]cabeceras_patata'!K56</f>
        <v>1.28</v>
      </c>
    </row>
    <row r="57" spans="1:13" s="185" customFormat="1" ht="11.25" customHeight="1">
      <c r="A57" s="186" t="s">
        <v>44</v>
      </c>
      <c r="B57" s="182"/>
      <c r="C57" s="183">
        <f>'[4]cabeceras_patata'!B57</f>
        <v>0</v>
      </c>
      <c r="D57" s="183">
        <f>'[4]cabeceras_patata'!C57</f>
        <v>0</v>
      </c>
      <c r="E57" s="183">
        <f>'[4]cabeceras_patata'!D57</f>
        <v>22</v>
      </c>
      <c r="F57" s="183">
        <f>'[4]cabeceras_patata'!E57</f>
        <v>0</v>
      </c>
      <c r="G57" s="183">
        <f>'[4]cabeceras_patata'!F57</f>
        <v>22</v>
      </c>
      <c r="H57" s="184"/>
      <c r="I57" s="219">
        <f>'[4]cabeceras_patata'!G57</f>
        <v>0</v>
      </c>
      <c r="J57" s="219">
        <f>'[4]cabeceras_patata'!H57</f>
        <v>0</v>
      </c>
      <c r="K57" s="219">
        <f>'[4]cabeceras_patata'!I57</f>
        <v>0.44</v>
      </c>
      <c r="L57" s="219">
        <f>'[4]cabeceras_patata'!J57</f>
        <v>0</v>
      </c>
      <c r="M57" s="220">
        <f>'[4]cabeceras_patata'!K57</f>
        <v>0.44</v>
      </c>
    </row>
    <row r="58" spans="1:13" s="185" customFormat="1" ht="11.25" customHeight="1">
      <c r="A58" s="186" t="s">
        <v>45</v>
      </c>
      <c r="B58" s="182"/>
      <c r="C58" s="183">
        <f>'[4]cabeceras_patata'!B58</f>
        <v>0</v>
      </c>
      <c r="D58" s="183">
        <f>'[4]cabeceras_patata'!C58</f>
        <v>0</v>
      </c>
      <c r="E58" s="183">
        <f>'[4]cabeceras_patata'!D58</f>
        <v>150</v>
      </c>
      <c r="F58" s="183">
        <f>'[4]cabeceras_patata'!E58</f>
        <v>80</v>
      </c>
      <c r="G58" s="183">
        <f>'[4]cabeceras_patata'!F58</f>
        <v>230</v>
      </c>
      <c r="H58" s="184"/>
      <c r="I58" s="219">
        <f>'[4]cabeceras_patata'!G58</f>
        <v>0</v>
      </c>
      <c r="J58" s="219">
        <f>'[4]cabeceras_patata'!H58</f>
        <v>0</v>
      </c>
      <c r="K58" s="219">
        <f>'[4]cabeceras_patata'!I58</f>
        <v>5.4</v>
      </c>
      <c r="L58" s="219">
        <f>'[4]cabeceras_patata'!J58</f>
        <v>2.88</v>
      </c>
      <c r="M58" s="220">
        <f>'[4]cabeceras_patata'!K58</f>
        <v>8.28</v>
      </c>
    </row>
    <row r="59" spans="1:13" s="192" customFormat="1" ht="11.25" customHeight="1">
      <c r="A59" s="187" t="s">
        <v>46</v>
      </c>
      <c r="B59" s="188"/>
      <c r="C59" s="189">
        <f>'[4]cabeceras_patata'!B59</f>
        <v>0</v>
      </c>
      <c r="D59" s="189">
        <f>'[4]cabeceras_patata'!C59</f>
        <v>6</v>
      </c>
      <c r="E59" s="189">
        <f>'[4]cabeceras_patata'!D59</f>
        <v>1204</v>
      </c>
      <c r="F59" s="189">
        <f>'[4]cabeceras_patata'!E59</f>
        <v>531</v>
      </c>
      <c r="G59" s="190">
        <f>'[4]cabeceras_patata'!F59</f>
        <v>1741</v>
      </c>
      <c r="H59" s="191"/>
      <c r="I59" s="221">
        <f>'[4]cabeceras_patata'!G59</f>
        <v>0</v>
      </c>
      <c r="J59" s="222">
        <f>'[4]cabeceras_patata'!H59</f>
        <v>0.186</v>
      </c>
      <c r="K59" s="222">
        <f>'[4]cabeceras_patata'!I59</f>
        <v>37.394000000000005</v>
      </c>
      <c r="L59" s="222">
        <f>'[4]cabeceras_patata'!J59</f>
        <v>16.86</v>
      </c>
      <c r="M59" s="223">
        <f>'[4]cabeceras_patata'!K59</f>
        <v>54.44</v>
      </c>
    </row>
    <row r="60" spans="1:13" s="185" customFormat="1" ht="11.25" customHeight="1">
      <c r="A60" s="186"/>
      <c r="B60" s="182"/>
      <c r="C60" s="183"/>
      <c r="D60" s="183"/>
      <c r="E60" s="183"/>
      <c r="F60" s="183"/>
      <c r="G60" s="183"/>
      <c r="H60" s="184"/>
      <c r="I60" s="219"/>
      <c r="J60" s="219"/>
      <c r="K60" s="219"/>
      <c r="L60" s="219"/>
      <c r="M60" s="220"/>
    </row>
    <row r="61" spans="1:13" s="185" customFormat="1" ht="11.25" customHeight="1">
      <c r="A61" s="186" t="s">
        <v>47</v>
      </c>
      <c r="B61" s="182"/>
      <c r="C61" s="183">
        <f>'[4]cabeceras_patata'!B61</f>
        <v>0</v>
      </c>
      <c r="D61" s="183">
        <f>'[4]cabeceras_patata'!C61</f>
        <v>274</v>
      </c>
      <c r="E61" s="183">
        <f>'[4]cabeceras_patata'!D61</f>
        <v>463</v>
      </c>
      <c r="F61" s="183">
        <f>'[4]cabeceras_patata'!E61</f>
        <v>216</v>
      </c>
      <c r="G61" s="183">
        <f>'[4]cabeceras_patata'!F61</f>
        <v>953</v>
      </c>
      <c r="H61" s="184"/>
      <c r="I61" s="219">
        <f>'[4]cabeceras_patata'!G61</f>
        <v>0</v>
      </c>
      <c r="J61" s="219">
        <f>'[4]cabeceras_patata'!H61</f>
        <v>6.997</v>
      </c>
      <c r="K61" s="219">
        <f>'[4]cabeceras_patata'!I61</f>
        <v>14.25</v>
      </c>
      <c r="L61" s="219">
        <f>'[4]cabeceras_patata'!J61</f>
        <v>5.4</v>
      </c>
      <c r="M61" s="220">
        <f>'[4]cabeceras_patata'!K61</f>
        <v>26.647</v>
      </c>
    </row>
    <row r="62" spans="1:13" s="185" customFormat="1" ht="11.25" customHeight="1">
      <c r="A62" s="186" t="s">
        <v>48</v>
      </c>
      <c r="B62" s="182"/>
      <c r="C62" s="183">
        <f>'[4]cabeceras_patata'!B62</f>
        <v>0</v>
      </c>
      <c r="D62" s="183">
        <f>'[4]cabeceras_patata'!C62</f>
        <v>228</v>
      </c>
      <c r="E62" s="183">
        <f>'[4]cabeceras_patata'!D62</f>
        <v>109</v>
      </c>
      <c r="F62" s="183">
        <f>'[4]cabeceras_patata'!E62</f>
        <v>103</v>
      </c>
      <c r="G62" s="183">
        <f>'[4]cabeceras_patata'!F62</f>
        <v>440</v>
      </c>
      <c r="H62" s="184"/>
      <c r="I62" s="219">
        <f>'[4]cabeceras_patata'!G62</f>
        <v>0</v>
      </c>
      <c r="J62" s="219">
        <f>'[4]cabeceras_patata'!H62</f>
        <v>7.296</v>
      </c>
      <c r="K62" s="219">
        <f>'[4]cabeceras_patata'!I62</f>
        <v>2.471</v>
      </c>
      <c r="L62" s="219">
        <f>'[4]cabeceras_patata'!J62</f>
        <v>1.505</v>
      </c>
      <c r="M62" s="220">
        <f>'[4]cabeceras_patata'!K62</f>
        <v>11.272</v>
      </c>
    </row>
    <row r="63" spans="1:13" s="185" customFormat="1" ht="11.25" customHeight="1">
      <c r="A63" s="186" t="s">
        <v>49</v>
      </c>
      <c r="B63" s="182"/>
      <c r="C63" s="183">
        <f>'[4]cabeceras_patata'!B63</f>
        <v>0</v>
      </c>
      <c r="D63" s="183">
        <f>'[4]cabeceras_patata'!C63</f>
        <v>891</v>
      </c>
      <c r="E63" s="183">
        <f>'[4]cabeceras_patata'!D63</f>
        <v>0</v>
      </c>
      <c r="F63" s="183">
        <f>'[4]cabeceras_patata'!E63</f>
        <v>115</v>
      </c>
      <c r="G63" s="183">
        <f>'[4]cabeceras_patata'!F63</f>
        <v>1006</v>
      </c>
      <c r="H63" s="184"/>
      <c r="I63" s="219">
        <f>'[4]cabeceras_patata'!G63</f>
        <v>0</v>
      </c>
      <c r="J63" s="219">
        <f>'[4]cabeceras_patata'!H63</f>
        <v>37.845</v>
      </c>
      <c r="K63" s="219">
        <f>'[4]cabeceras_patata'!I63</f>
        <v>0</v>
      </c>
      <c r="L63" s="219">
        <f>'[4]cabeceras_patata'!J63</f>
        <v>2.185</v>
      </c>
      <c r="M63" s="220">
        <f>'[4]cabeceras_patata'!K63</f>
        <v>40.03</v>
      </c>
    </row>
    <row r="64" spans="1:13" s="192" customFormat="1" ht="11.25" customHeight="1">
      <c r="A64" s="187" t="s">
        <v>50</v>
      </c>
      <c r="B64" s="188"/>
      <c r="C64" s="189">
        <f>'[4]cabeceras_patata'!B64</f>
        <v>0</v>
      </c>
      <c r="D64" s="189">
        <f>'[4]cabeceras_patata'!C64</f>
        <v>1393</v>
      </c>
      <c r="E64" s="189">
        <f>'[4]cabeceras_patata'!D64</f>
        <v>572</v>
      </c>
      <c r="F64" s="189">
        <f>'[4]cabeceras_patata'!E64</f>
        <v>434</v>
      </c>
      <c r="G64" s="190">
        <f>'[4]cabeceras_patata'!F64</f>
        <v>2399</v>
      </c>
      <c r="H64" s="191"/>
      <c r="I64" s="221">
        <f>'[4]cabeceras_patata'!G64</f>
        <v>0</v>
      </c>
      <c r="J64" s="222">
        <f>'[4]cabeceras_patata'!H64</f>
        <v>52.138</v>
      </c>
      <c r="K64" s="222">
        <f>'[4]cabeceras_patata'!I64</f>
        <v>16.721</v>
      </c>
      <c r="L64" s="222">
        <f>'[4]cabeceras_patata'!J64</f>
        <v>9.09</v>
      </c>
      <c r="M64" s="223">
        <f>'[4]cabeceras_patata'!K64</f>
        <v>77.949</v>
      </c>
    </row>
    <row r="65" spans="1:13" s="185" customFormat="1" ht="11.25" customHeight="1">
      <c r="A65" s="186"/>
      <c r="B65" s="182"/>
      <c r="C65" s="183"/>
      <c r="D65" s="183"/>
      <c r="E65" s="183"/>
      <c r="F65" s="183"/>
      <c r="G65" s="183"/>
      <c r="H65" s="184"/>
      <c r="I65" s="219"/>
      <c r="J65" s="219"/>
      <c r="K65" s="219"/>
      <c r="L65" s="219"/>
      <c r="M65" s="220"/>
    </row>
    <row r="66" spans="1:13" s="192" customFormat="1" ht="11.25" customHeight="1">
      <c r="A66" s="187" t="s">
        <v>51</v>
      </c>
      <c r="B66" s="188"/>
      <c r="C66" s="189">
        <f>'[4]cabeceras_patata'!B66</f>
        <v>810</v>
      </c>
      <c r="D66" s="189">
        <f>'[4]cabeceras_patata'!C66</f>
        <v>2450</v>
      </c>
      <c r="E66" s="189">
        <f>'[4]cabeceras_patata'!D66</f>
        <v>1080</v>
      </c>
      <c r="F66" s="189">
        <f>'[4]cabeceras_patata'!E66</f>
        <v>340</v>
      </c>
      <c r="G66" s="190">
        <f>'[4]cabeceras_patata'!F66</f>
        <v>4680</v>
      </c>
      <c r="H66" s="191"/>
      <c r="I66" s="221">
        <f>'[4]cabeceras_patata'!G66</f>
        <v>10.14</v>
      </c>
      <c r="J66" s="222">
        <f>'[4]cabeceras_patata'!H66</f>
        <v>109.025</v>
      </c>
      <c r="K66" s="222">
        <f>'[4]cabeceras_patata'!I66</f>
        <v>36.18</v>
      </c>
      <c r="L66" s="222">
        <f>'[4]cabeceras_patata'!J66</f>
        <v>8.874</v>
      </c>
      <c r="M66" s="223">
        <f>'[4]cabeceras_patata'!K66</f>
        <v>164.219</v>
      </c>
    </row>
    <row r="67" spans="1:13" s="185" customFormat="1" ht="11.25" customHeight="1">
      <c r="A67" s="186"/>
      <c r="B67" s="182"/>
      <c r="C67" s="183"/>
      <c r="D67" s="183"/>
      <c r="E67" s="183"/>
      <c r="F67" s="183"/>
      <c r="G67" s="183"/>
      <c r="H67" s="184"/>
      <c r="I67" s="219"/>
      <c r="J67" s="219"/>
      <c r="K67" s="219"/>
      <c r="L67" s="219"/>
      <c r="M67" s="220"/>
    </row>
    <row r="68" spans="1:13" s="185" customFormat="1" ht="11.25" customHeight="1">
      <c r="A68" s="186" t="s">
        <v>52</v>
      </c>
      <c r="B68" s="182"/>
      <c r="C68" s="183">
        <f>'[4]cabeceras_patata'!B68</f>
        <v>0</v>
      </c>
      <c r="D68" s="183">
        <f>'[4]cabeceras_patata'!C68</f>
        <v>0</v>
      </c>
      <c r="E68" s="183">
        <f>'[4]cabeceras_patata'!D68</f>
        <v>490</v>
      </c>
      <c r="F68" s="183">
        <f>'[4]cabeceras_patata'!E68</f>
        <v>0</v>
      </c>
      <c r="G68" s="183">
        <f>'[4]cabeceras_patata'!F68</f>
        <v>490</v>
      </c>
      <c r="H68" s="184"/>
      <c r="I68" s="219">
        <f>'[4]cabeceras_patata'!G68</f>
        <v>0</v>
      </c>
      <c r="J68" s="219">
        <f>'[4]cabeceras_patata'!H68</f>
        <v>0</v>
      </c>
      <c r="K68" s="219">
        <f>'[4]cabeceras_patata'!I68</f>
        <v>22.6</v>
      </c>
      <c r="L68" s="219">
        <f>'[4]cabeceras_patata'!J68</f>
        <v>0</v>
      </c>
      <c r="M68" s="220">
        <f>'[4]cabeceras_patata'!K68</f>
        <v>22.6</v>
      </c>
    </row>
    <row r="69" spans="1:13" s="185" customFormat="1" ht="11.25" customHeight="1">
      <c r="A69" s="186" t="s">
        <v>53</v>
      </c>
      <c r="B69" s="182"/>
      <c r="C69" s="183">
        <f>'[4]cabeceras_patata'!B69</f>
        <v>0</v>
      </c>
      <c r="D69" s="183">
        <f>'[4]cabeceras_patata'!C69</f>
        <v>0</v>
      </c>
      <c r="E69" s="183">
        <f>'[4]cabeceras_patata'!D69</f>
        <v>190</v>
      </c>
      <c r="F69" s="183">
        <f>'[4]cabeceras_patata'!E69</f>
        <v>0</v>
      </c>
      <c r="G69" s="183">
        <f>'[4]cabeceras_patata'!F69</f>
        <v>190</v>
      </c>
      <c r="H69" s="184"/>
      <c r="I69" s="219">
        <f>'[4]cabeceras_patata'!G69</f>
        <v>0</v>
      </c>
      <c r="J69" s="219">
        <f>'[4]cabeceras_patata'!H69</f>
        <v>0</v>
      </c>
      <c r="K69" s="219">
        <f>'[4]cabeceras_patata'!I69</f>
        <v>7.475</v>
      </c>
      <c r="L69" s="219">
        <f>'[4]cabeceras_patata'!J69</f>
        <v>0</v>
      </c>
      <c r="M69" s="220">
        <f>'[4]cabeceras_patata'!K69</f>
        <v>7.475</v>
      </c>
    </row>
    <row r="70" spans="1:13" s="192" customFormat="1" ht="11.25" customHeight="1">
      <c r="A70" s="187" t="s">
        <v>54</v>
      </c>
      <c r="B70" s="188"/>
      <c r="C70" s="189">
        <f>'[4]cabeceras_patata'!B70</f>
        <v>0</v>
      </c>
      <c r="D70" s="189">
        <f>'[4]cabeceras_patata'!C70</f>
        <v>0</v>
      </c>
      <c r="E70" s="189">
        <f>'[4]cabeceras_patata'!D70</f>
        <v>680</v>
      </c>
      <c r="F70" s="189">
        <f>'[4]cabeceras_patata'!E70</f>
        <v>0</v>
      </c>
      <c r="G70" s="190">
        <f>'[4]cabeceras_patata'!F70</f>
        <v>680</v>
      </c>
      <c r="H70" s="191"/>
      <c r="I70" s="221">
        <f>'[4]cabeceras_patata'!G70</f>
        <v>0</v>
      </c>
      <c r="J70" s="222">
        <f>'[4]cabeceras_patata'!H70</f>
        <v>0</v>
      </c>
      <c r="K70" s="222">
        <f>'[4]cabeceras_patata'!I70</f>
        <v>30.075000000000003</v>
      </c>
      <c r="L70" s="222">
        <f>'[4]cabeceras_patata'!J70</f>
        <v>0</v>
      </c>
      <c r="M70" s="223">
        <f>'[4]cabeceras_patata'!K70</f>
        <v>30.075000000000003</v>
      </c>
    </row>
    <row r="71" spans="1:13" s="185" customFormat="1" ht="11.25" customHeight="1">
      <c r="A71" s="186"/>
      <c r="B71" s="182"/>
      <c r="C71" s="183"/>
      <c r="D71" s="183"/>
      <c r="E71" s="183"/>
      <c r="F71" s="183"/>
      <c r="G71" s="183"/>
      <c r="H71" s="184"/>
      <c r="I71" s="219"/>
      <c r="J71" s="219"/>
      <c r="K71" s="219"/>
      <c r="L71" s="219"/>
      <c r="M71" s="220"/>
    </row>
    <row r="72" spans="1:13" s="185" customFormat="1" ht="11.25" customHeight="1">
      <c r="A72" s="186" t="s">
        <v>55</v>
      </c>
      <c r="B72" s="182"/>
      <c r="C72" s="183">
        <f>'[4]cabeceras_patata'!B72</f>
        <v>41</v>
      </c>
      <c r="D72" s="183">
        <f>'[4]cabeceras_patata'!C72</f>
        <v>185</v>
      </c>
      <c r="E72" s="183">
        <f>'[4]cabeceras_patata'!D72</f>
        <v>148</v>
      </c>
      <c r="F72" s="183">
        <f>'[4]cabeceras_patata'!E72</f>
        <v>56</v>
      </c>
      <c r="G72" s="183">
        <f>'[4]cabeceras_patata'!F72</f>
        <v>430</v>
      </c>
      <c r="H72" s="184"/>
      <c r="I72" s="219">
        <f>'[4]cabeceras_patata'!G72</f>
        <v>0.825</v>
      </c>
      <c r="J72" s="219">
        <f>'[4]cabeceras_patata'!H72</f>
        <v>4.826</v>
      </c>
      <c r="K72" s="219">
        <f>'[4]cabeceras_patata'!I72</f>
        <v>3.593</v>
      </c>
      <c r="L72" s="219">
        <f>'[4]cabeceras_patata'!J72</f>
        <v>1.202</v>
      </c>
      <c r="M72" s="220">
        <f>'[4]cabeceras_patata'!K72</f>
        <v>10.446</v>
      </c>
    </row>
    <row r="73" spans="1:13" s="185" customFormat="1" ht="11.25" customHeight="1">
      <c r="A73" s="186" t="s">
        <v>56</v>
      </c>
      <c r="B73" s="182"/>
      <c r="C73" s="183">
        <f>'[4]cabeceras_patata'!B73</f>
        <v>550</v>
      </c>
      <c r="D73" s="183">
        <f>'[4]cabeceras_patata'!C73</f>
        <v>969</v>
      </c>
      <c r="E73" s="183">
        <f>'[4]cabeceras_patata'!D73</f>
        <v>120</v>
      </c>
      <c r="F73" s="183">
        <f>'[4]cabeceras_patata'!E73</f>
        <v>305</v>
      </c>
      <c r="G73" s="183">
        <f>'[4]cabeceras_patata'!F73</f>
        <v>1944</v>
      </c>
      <c r="H73" s="184"/>
      <c r="I73" s="219">
        <f>'[4]cabeceras_patata'!G73</f>
        <v>13.2</v>
      </c>
      <c r="J73" s="219">
        <f>'[4]cabeceras_patata'!H73</f>
        <v>33.915</v>
      </c>
      <c r="K73" s="219">
        <f>'[4]cabeceras_patata'!I73</f>
        <v>4.763</v>
      </c>
      <c r="L73" s="219">
        <f>'[4]cabeceras_patata'!J73</f>
        <v>5.954</v>
      </c>
      <c r="M73" s="220">
        <f>'[4]cabeceras_patata'!K73</f>
        <v>57.832</v>
      </c>
    </row>
    <row r="74" spans="1:13" s="185" customFormat="1" ht="11.25" customHeight="1">
      <c r="A74" s="186" t="s">
        <v>57</v>
      </c>
      <c r="B74" s="182"/>
      <c r="C74" s="183">
        <f>'[4]cabeceras_patata'!B74</f>
        <v>0</v>
      </c>
      <c r="D74" s="183">
        <f>'[4]cabeceras_patata'!C74</f>
        <v>122</v>
      </c>
      <c r="E74" s="183">
        <f>'[4]cabeceras_patata'!D74</f>
        <v>417</v>
      </c>
      <c r="F74" s="183">
        <f>'[4]cabeceras_patata'!E74</f>
        <v>60</v>
      </c>
      <c r="G74" s="183">
        <f>'[4]cabeceras_patata'!F74</f>
        <v>599</v>
      </c>
      <c r="H74" s="184"/>
      <c r="I74" s="219">
        <f>'[4]cabeceras_patata'!G74</f>
        <v>0</v>
      </c>
      <c r="J74" s="219">
        <f>'[4]cabeceras_patata'!H74</f>
        <v>3.4</v>
      </c>
      <c r="K74" s="219">
        <f>'[4]cabeceras_patata'!I74</f>
        <v>14.578</v>
      </c>
      <c r="L74" s="219">
        <f>'[4]cabeceras_patata'!J74</f>
        <v>1.185</v>
      </c>
      <c r="M74" s="220">
        <f>'[4]cabeceras_patata'!K74</f>
        <v>19.163</v>
      </c>
    </row>
    <row r="75" spans="1:13" s="185" customFormat="1" ht="11.25" customHeight="1">
      <c r="A75" s="186" t="s">
        <v>58</v>
      </c>
      <c r="B75" s="182"/>
      <c r="C75" s="183">
        <f>'[4]cabeceras_patata'!B75</f>
        <v>40</v>
      </c>
      <c r="D75" s="183">
        <f>'[4]cabeceras_patata'!C75</f>
        <v>51</v>
      </c>
      <c r="E75" s="183">
        <f>'[4]cabeceras_patata'!D75</f>
        <v>553</v>
      </c>
      <c r="F75" s="183">
        <f>'[4]cabeceras_patata'!E75</f>
        <v>27</v>
      </c>
      <c r="G75" s="183">
        <f>'[4]cabeceras_patata'!F75</f>
        <v>671</v>
      </c>
      <c r="H75" s="184"/>
      <c r="I75" s="219">
        <f>'[4]cabeceras_patata'!G75</f>
        <v>1.39</v>
      </c>
      <c r="J75" s="219">
        <f>'[4]cabeceras_patata'!H75</f>
        <v>1.83</v>
      </c>
      <c r="K75" s="219">
        <f>'[4]cabeceras_patata'!I75</f>
        <v>16.782</v>
      </c>
      <c r="L75" s="219">
        <f>'[4]cabeceras_patata'!J75</f>
        <v>0.836</v>
      </c>
      <c r="M75" s="220">
        <f>'[4]cabeceras_patata'!K75</f>
        <v>20.838</v>
      </c>
    </row>
    <row r="76" spans="1:13" s="185" customFormat="1" ht="11.25" customHeight="1">
      <c r="A76" s="186" t="s">
        <v>59</v>
      </c>
      <c r="B76" s="182"/>
      <c r="C76" s="183">
        <f>'[4]cabeceras_patata'!B76</f>
        <v>10</v>
      </c>
      <c r="D76" s="183">
        <f>'[4]cabeceras_patata'!C76</f>
        <v>105</v>
      </c>
      <c r="E76" s="183">
        <f>'[4]cabeceras_patata'!D76</f>
        <v>105</v>
      </c>
      <c r="F76" s="183">
        <f>'[4]cabeceras_patata'!E76</f>
        <v>15</v>
      </c>
      <c r="G76" s="183">
        <f>'[4]cabeceras_patata'!F76</f>
        <v>235</v>
      </c>
      <c r="H76" s="184"/>
      <c r="I76" s="219">
        <f>'[4]cabeceras_patata'!G76</f>
        <v>0.25</v>
      </c>
      <c r="J76" s="219">
        <f>'[4]cabeceras_patata'!H76</f>
        <v>3.15</v>
      </c>
      <c r="K76" s="219">
        <f>'[4]cabeceras_patata'!I76</f>
        <v>3.15</v>
      </c>
      <c r="L76" s="219">
        <f>'[4]cabeceras_patata'!J76</f>
        <v>0.375</v>
      </c>
      <c r="M76" s="220">
        <f>'[4]cabeceras_patata'!K76</f>
        <v>6.925</v>
      </c>
    </row>
    <row r="77" spans="1:13" s="185" customFormat="1" ht="11.25" customHeight="1">
      <c r="A77" s="186" t="s">
        <v>60</v>
      </c>
      <c r="B77" s="182"/>
      <c r="C77" s="183">
        <f>'[4]cabeceras_patata'!B77</f>
        <v>0</v>
      </c>
      <c r="D77" s="183">
        <f>'[4]cabeceras_patata'!C77</f>
        <v>1</v>
      </c>
      <c r="E77" s="183">
        <f>'[4]cabeceras_patata'!D77</f>
        <v>60</v>
      </c>
      <c r="F77" s="183">
        <f>'[4]cabeceras_patata'!E77</f>
        <v>15</v>
      </c>
      <c r="G77" s="183">
        <f>'[4]cabeceras_patata'!F77</f>
        <v>76</v>
      </c>
      <c r="H77" s="184"/>
      <c r="I77" s="219">
        <f>'[4]cabeceras_patata'!G77</f>
        <v>0</v>
      </c>
      <c r="J77" s="219">
        <f>'[4]cabeceras_patata'!H77</f>
        <v>0.025</v>
      </c>
      <c r="K77" s="219">
        <f>'[4]cabeceras_patata'!I77</f>
        <v>1.8</v>
      </c>
      <c r="L77" s="219">
        <f>'[4]cabeceras_patata'!J77</f>
        <v>0.375</v>
      </c>
      <c r="M77" s="220">
        <f>'[4]cabeceras_patata'!K77</f>
        <v>2.2</v>
      </c>
    </row>
    <row r="78" spans="1:13" s="185" customFormat="1" ht="11.25" customHeight="1">
      <c r="A78" s="186" t="s">
        <v>61</v>
      </c>
      <c r="B78" s="182"/>
      <c r="C78" s="183">
        <f>'[4]cabeceras_patata'!B78</f>
        <v>145</v>
      </c>
      <c r="D78" s="183">
        <f>'[4]cabeceras_patata'!C78</f>
        <v>63</v>
      </c>
      <c r="E78" s="183">
        <f>'[4]cabeceras_patata'!D78</f>
        <v>400</v>
      </c>
      <c r="F78" s="183">
        <f>'[4]cabeceras_patata'!E78</f>
        <v>200</v>
      </c>
      <c r="G78" s="183">
        <f>'[4]cabeceras_patata'!F78</f>
        <v>808</v>
      </c>
      <c r="H78" s="184"/>
      <c r="I78" s="219">
        <f>'[4]cabeceras_patata'!G78</f>
        <v>4.713</v>
      </c>
      <c r="J78" s="219">
        <f>'[4]cabeceras_patata'!H78</f>
        <v>2.142</v>
      </c>
      <c r="K78" s="219">
        <f>'[4]cabeceras_patata'!I78</f>
        <v>18</v>
      </c>
      <c r="L78" s="219">
        <f>'[4]cabeceras_patata'!J78</f>
        <v>6</v>
      </c>
      <c r="M78" s="220">
        <f>'[4]cabeceras_patata'!K78</f>
        <v>30.855</v>
      </c>
    </row>
    <row r="79" spans="1:13" s="185" customFormat="1" ht="11.25" customHeight="1">
      <c r="A79" s="186" t="s">
        <v>62</v>
      </c>
      <c r="B79" s="182"/>
      <c r="C79" s="183">
        <f>'[4]cabeceras_patata'!B79</f>
        <v>100</v>
      </c>
      <c r="D79" s="183">
        <f>'[4]cabeceras_patata'!C79</f>
        <v>3800</v>
      </c>
      <c r="E79" s="183">
        <f>'[4]cabeceras_patata'!D79</f>
        <v>600</v>
      </c>
      <c r="F79" s="183">
        <f>'[4]cabeceras_patata'!E79</f>
        <v>300</v>
      </c>
      <c r="G79" s="183">
        <f>'[4]cabeceras_patata'!F79</f>
        <v>4800</v>
      </c>
      <c r="H79" s="184"/>
      <c r="I79" s="219">
        <f>'[4]cabeceras_patata'!G79</f>
        <v>2</v>
      </c>
      <c r="J79" s="219">
        <f>'[4]cabeceras_patata'!H79</f>
        <v>133</v>
      </c>
      <c r="K79" s="219">
        <f>'[4]cabeceras_patata'!I79</f>
        <v>22.8</v>
      </c>
      <c r="L79" s="219">
        <f>'[4]cabeceras_patata'!J79</f>
        <v>9</v>
      </c>
      <c r="M79" s="220">
        <f>'[4]cabeceras_patata'!K79</f>
        <v>166.8</v>
      </c>
    </row>
    <row r="80" spans="1:13" s="192" customFormat="1" ht="11.25" customHeight="1">
      <c r="A80" s="195" t="s">
        <v>63</v>
      </c>
      <c r="B80" s="188"/>
      <c r="C80" s="189">
        <f>'[4]cabeceras_patata'!B80</f>
        <v>936</v>
      </c>
      <c r="D80" s="189">
        <f>'[4]cabeceras_patata'!C80</f>
        <v>5296</v>
      </c>
      <c r="E80" s="189">
        <f>'[4]cabeceras_patata'!D80</f>
        <v>2403</v>
      </c>
      <c r="F80" s="189">
        <f>'[4]cabeceras_patata'!E80</f>
        <v>978</v>
      </c>
      <c r="G80" s="190">
        <f>'[4]cabeceras_patata'!F80</f>
        <v>9563</v>
      </c>
      <c r="H80" s="191"/>
      <c r="I80" s="221">
        <f>'[4]cabeceras_patata'!G80</f>
        <v>22.378</v>
      </c>
      <c r="J80" s="222">
        <f>'[4]cabeceras_patata'!H80</f>
        <v>182.288</v>
      </c>
      <c r="K80" s="222">
        <f>'[4]cabeceras_patata'!I80</f>
        <v>85.466</v>
      </c>
      <c r="L80" s="222">
        <f>'[4]cabeceras_patata'!J80</f>
        <v>24.927</v>
      </c>
      <c r="M80" s="223">
        <f>'[4]cabeceras_patata'!K80</f>
        <v>315.05899999999997</v>
      </c>
    </row>
    <row r="81" spans="1:13" s="185" customFormat="1" ht="11.25" customHeight="1">
      <c r="A81" s="186"/>
      <c r="B81" s="182"/>
      <c r="C81" s="183"/>
      <c r="D81" s="183"/>
      <c r="E81" s="183"/>
      <c r="F81" s="183"/>
      <c r="G81" s="183"/>
      <c r="H81" s="184"/>
      <c r="I81" s="219"/>
      <c r="J81" s="219"/>
      <c r="K81" s="219"/>
      <c r="L81" s="219"/>
      <c r="M81" s="220"/>
    </row>
    <row r="82" spans="1:13" s="185" customFormat="1" ht="11.25" customHeight="1">
      <c r="A82" s="186" t="s">
        <v>64</v>
      </c>
      <c r="B82" s="182"/>
      <c r="C82" s="183">
        <f>'[4]cabeceras_patata'!B82</f>
        <v>569</v>
      </c>
      <c r="D82" s="183">
        <f>'[4]cabeceras_patata'!C82</f>
        <v>542</v>
      </c>
      <c r="E82" s="183">
        <f>'[4]cabeceras_patata'!D82</f>
        <v>89</v>
      </c>
      <c r="F82" s="183">
        <f>'[4]cabeceras_patata'!E82</f>
        <v>193</v>
      </c>
      <c r="G82" s="183">
        <f>'[4]cabeceras_patata'!F82</f>
        <v>1393</v>
      </c>
      <c r="H82" s="184"/>
      <c r="I82" s="219">
        <f>'[4]cabeceras_patata'!G82</f>
        <v>10.697</v>
      </c>
      <c r="J82" s="219">
        <f>'[4]cabeceras_patata'!H82</f>
        <v>11.55</v>
      </c>
      <c r="K82" s="219">
        <f>'[4]cabeceras_patata'!I82</f>
        <v>1.939</v>
      </c>
      <c r="L82" s="219">
        <f>'[4]cabeceras_patata'!J82</f>
        <v>3.387</v>
      </c>
      <c r="M82" s="220">
        <f>'[4]cabeceras_patata'!K82</f>
        <v>27.573</v>
      </c>
    </row>
    <row r="83" spans="1:13" s="185" customFormat="1" ht="11.25" customHeight="1">
      <c r="A83" s="186" t="s">
        <v>65</v>
      </c>
      <c r="B83" s="182"/>
      <c r="C83" s="183">
        <f>'[4]cabeceras_patata'!B83</f>
        <v>721</v>
      </c>
      <c r="D83" s="183">
        <f>'[4]cabeceras_patata'!C83</f>
        <v>1511</v>
      </c>
      <c r="E83" s="183">
        <f>'[4]cabeceras_patata'!D83</f>
        <v>61</v>
      </c>
      <c r="F83" s="183">
        <f>'[4]cabeceras_patata'!E83</f>
        <v>343</v>
      </c>
      <c r="G83" s="183">
        <f>'[4]cabeceras_patata'!F83</f>
        <v>2636</v>
      </c>
      <c r="H83" s="184"/>
      <c r="I83" s="219">
        <f>'[4]cabeceras_patata'!G83</f>
        <v>14.405</v>
      </c>
      <c r="J83" s="219">
        <f>'[4]cabeceras_patata'!H83</f>
        <v>28.374</v>
      </c>
      <c r="K83" s="219">
        <f>'[4]cabeceras_patata'!I83</f>
        <v>1.331</v>
      </c>
      <c r="L83" s="219">
        <f>'[4]cabeceras_patata'!J83</f>
        <v>6.468</v>
      </c>
      <c r="M83" s="220">
        <f>'[4]cabeceras_patata'!K83</f>
        <v>50.578</v>
      </c>
    </row>
    <row r="84" spans="1:13" s="192" customFormat="1" ht="11.25" customHeight="1">
      <c r="A84" s="187" t="s">
        <v>66</v>
      </c>
      <c r="B84" s="188"/>
      <c r="C84" s="189">
        <f>'[4]cabeceras_patata'!B84</f>
        <v>1290</v>
      </c>
      <c r="D84" s="189">
        <f>'[4]cabeceras_patata'!C84</f>
        <v>2053</v>
      </c>
      <c r="E84" s="189">
        <f>'[4]cabeceras_patata'!D84</f>
        <v>150</v>
      </c>
      <c r="F84" s="189">
        <f>'[4]cabeceras_patata'!E84</f>
        <v>536</v>
      </c>
      <c r="G84" s="190">
        <f>'[4]cabeceras_patata'!F84</f>
        <v>4029</v>
      </c>
      <c r="H84" s="191"/>
      <c r="I84" s="221">
        <f>'[4]cabeceras_patata'!G84</f>
        <v>25.101999999999997</v>
      </c>
      <c r="J84" s="222">
        <f>'[4]cabeceras_patata'!H84</f>
        <v>39.924</v>
      </c>
      <c r="K84" s="222">
        <f>'[4]cabeceras_patata'!I84</f>
        <v>3.27</v>
      </c>
      <c r="L84" s="222">
        <f>'[4]cabeceras_patata'!J84</f>
        <v>9.855</v>
      </c>
      <c r="M84" s="223">
        <f>'[4]cabeceras_patata'!K84</f>
        <v>78.15100000000001</v>
      </c>
    </row>
    <row r="85" spans="1:13" s="185" customFormat="1" ht="11.25" customHeight="1" thickBot="1">
      <c r="A85" s="186"/>
      <c r="B85" s="182"/>
      <c r="C85" s="183"/>
      <c r="D85" s="183"/>
      <c r="E85" s="183"/>
      <c r="F85" s="183"/>
      <c r="G85" s="183"/>
      <c r="H85" s="184"/>
      <c r="I85" s="219"/>
      <c r="J85" s="219"/>
      <c r="K85" s="219"/>
      <c r="L85" s="219"/>
      <c r="M85" s="220"/>
    </row>
    <row r="86" spans="1:13" s="185" customFormat="1" ht="11.25" customHeight="1">
      <c r="A86" s="198"/>
      <c r="B86" s="199"/>
      <c r="C86" s="200"/>
      <c r="D86" s="200"/>
      <c r="E86" s="200"/>
      <c r="F86" s="200"/>
      <c r="G86" s="201"/>
      <c r="H86" s="184"/>
      <c r="I86" s="224"/>
      <c r="J86" s="225"/>
      <c r="K86" s="225"/>
      <c r="L86" s="225"/>
      <c r="M86" s="226"/>
    </row>
    <row r="87" spans="1:13" s="192" customFormat="1" ht="11.25" customHeight="1">
      <c r="A87" s="202" t="str">
        <f>'[4]cabeceras_patata'!A89</f>
        <v>ESPAÑA 2021</v>
      </c>
      <c r="B87" s="203"/>
      <c r="C87" s="204">
        <v>3242</v>
      </c>
      <c r="D87" s="204">
        <v>13749</v>
      </c>
      <c r="E87" s="204">
        <v>31008</v>
      </c>
      <c r="F87" s="204">
        <v>17967</v>
      </c>
      <c r="G87" s="205">
        <v>65966.22</v>
      </c>
      <c r="H87" s="191"/>
      <c r="I87" s="227">
        <v>62.415</v>
      </c>
      <c r="J87" s="228">
        <v>445.579</v>
      </c>
      <c r="K87" s="228">
        <v>909.8449999999999</v>
      </c>
      <c r="L87" s="228">
        <f>'[4]cabeceras_patata'!J89</f>
        <v>723.4590000000003</v>
      </c>
      <c r="M87" s="229">
        <f>'[4]cabeceras_patata'!K89</f>
        <v>2141.349</v>
      </c>
    </row>
    <row r="88" spans="1:13" s="192" customFormat="1" ht="11.25" customHeight="1">
      <c r="A88" s="202" t="str">
        <f>'[4]cabeceras_patata'!A90</f>
        <v>ESPAÑA 2020</v>
      </c>
      <c r="B88" s="203"/>
      <c r="C88" s="204">
        <f>'[4]cabeceras_patata'!B90</f>
        <v>3440</v>
      </c>
      <c r="D88" s="204">
        <f>'[4]cabeceras_patata'!C90</f>
        <v>13449</v>
      </c>
      <c r="E88" s="204">
        <f>'[4]cabeceras_patata'!D90</f>
        <v>30682</v>
      </c>
      <c r="F88" s="204">
        <f>'[4]cabeceras_patata'!E90</f>
        <v>17833</v>
      </c>
      <c r="G88" s="205">
        <f>'[4]cabeceras_patata'!F90</f>
        <v>65404</v>
      </c>
      <c r="H88" s="191"/>
      <c r="I88" s="227">
        <f>'[4]cabeceras_patata'!G90</f>
        <v>81.156</v>
      </c>
      <c r="J88" s="228">
        <f>'[4]cabeceras_patata'!H90</f>
        <v>410.99199999999996</v>
      </c>
      <c r="K88" s="228">
        <f>'[4]cabeceras_patata'!I90</f>
        <v>884.7160000000001</v>
      </c>
      <c r="L88" s="228">
        <f>'[4]cabeceras_patata'!J90</f>
        <v>674.9689999999999</v>
      </c>
      <c r="M88" s="229">
        <f>'[4]cabeceras_patata'!K90</f>
        <v>2051.8329999999996</v>
      </c>
    </row>
    <row r="89" spans="1:13" s="192" customFormat="1" ht="11.25" customHeight="1">
      <c r="A89" s="202" t="str">
        <f>'[4]cabeceras_patata'!A91</f>
        <v>ESPAÑA 2021/2020=100</v>
      </c>
      <c r="B89" s="203"/>
      <c r="C89" s="207">
        <f>'[4]cabeceras_patata'!B91</f>
        <v>94.24418604651163</v>
      </c>
      <c r="D89" s="207">
        <f>'[4]cabeceras_patata'!C91</f>
        <v>102.2306491188936</v>
      </c>
      <c r="E89" s="207">
        <f>'[4]cabeceras_patata'!D91</f>
        <v>101.06251222214979</v>
      </c>
      <c r="F89" s="207">
        <f>'[4]cabeceras_patata'!E91</f>
        <v>100.75141591431615</v>
      </c>
      <c r="G89" s="208">
        <f>'[4]cabeceras_patata'!F91</f>
        <v>100.85961103296434</v>
      </c>
      <c r="H89" s="191"/>
      <c r="I89" s="206">
        <f>'[4]cabeceras_patata'!G91</f>
        <v>76.90743752772438</v>
      </c>
      <c r="J89" s="207">
        <f>'[4]cabeceras_patata'!H91</f>
        <v>108.41549227235568</v>
      </c>
      <c r="K89" s="207">
        <f>'[4]cabeceras_patata'!I91</f>
        <v>102.84034650667556</v>
      </c>
      <c r="L89" s="207">
        <f>'[4]cabeceras_patata'!J91</f>
        <v>107.18403363710041</v>
      </c>
      <c r="M89" s="208">
        <f>'[4]cabeceras_patata'!K91</f>
        <v>104.36273322439013</v>
      </c>
    </row>
    <row r="90" spans="1:13" ht="11.25" customHeight="1" thickBot="1">
      <c r="A90" s="209"/>
      <c r="B90" s="210"/>
      <c r="C90" s="211"/>
      <c r="D90" s="211"/>
      <c r="E90" s="211"/>
      <c r="F90" s="211"/>
      <c r="G90" s="212"/>
      <c r="H90" s="213"/>
      <c r="I90" s="230"/>
      <c r="J90" s="231"/>
      <c r="K90" s="231"/>
      <c r="L90" s="231"/>
      <c r="M90" s="232"/>
    </row>
    <row r="91" spans="9:13" ht="11.25" customHeight="1">
      <c r="I91" s="233"/>
      <c r="J91" s="233"/>
      <c r="K91" s="233"/>
      <c r="L91" s="233"/>
      <c r="M91" s="233"/>
    </row>
    <row r="92" spans="9:13" ht="11.25" customHeight="1">
      <c r="I92" s="233"/>
      <c r="J92" s="233"/>
      <c r="K92" s="233"/>
      <c r="L92" s="233"/>
      <c r="M92" s="233"/>
    </row>
    <row r="93" spans="9:13" ht="11.25" customHeight="1">
      <c r="I93" s="233"/>
      <c r="J93" s="233"/>
      <c r="K93" s="233"/>
      <c r="L93" s="233"/>
      <c r="M93" s="233"/>
    </row>
    <row r="94" spans="9:13" ht="11.25" customHeight="1">
      <c r="I94" s="233"/>
      <c r="J94" s="233"/>
      <c r="K94" s="233"/>
      <c r="L94" s="233"/>
      <c r="M94" s="233"/>
    </row>
    <row r="95" spans="9:13" ht="11.25" customHeight="1">
      <c r="I95" s="233"/>
      <c r="J95" s="233"/>
      <c r="K95" s="233"/>
      <c r="L95" s="233"/>
      <c r="M95" s="233"/>
    </row>
    <row r="96" spans="9:13" ht="11.25" customHeight="1">
      <c r="I96" s="233"/>
      <c r="J96" s="233"/>
      <c r="K96" s="233"/>
      <c r="L96" s="233"/>
      <c r="M96" s="233"/>
    </row>
    <row r="97" spans="9:13" ht="11.25" customHeight="1">
      <c r="I97" s="233"/>
      <c r="J97" s="233"/>
      <c r="K97" s="233"/>
      <c r="L97" s="233"/>
      <c r="M97" s="233"/>
    </row>
    <row r="98" spans="9:13" ht="11.25" customHeight="1">
      <c r="I98" s="233"/>
      <c r="J98" s="233"/>
      <c r="K98" s="233"/>
      <c r="L98" s="233"/>
      <c r="M98" s="233"/>
    </row>
    <row r="99" spans="9:13" ht="11.25" customHeight="1">
      <c r="I99" s="233"/>
      <c r="J99" s="233"/>
      <c r="K99" s="233"/>
      <c r="L99" s="233"/>
      <c r="M99" s="233"/>
    </row>
    <row r="100" spans="9:13" ht="11.25" customHeight="1">
      <c r="I100" s="233"/>
      <c r="J100" s="233"/>
      <c r="K100" s="233"/>
      <c r="L100" s="233"/>
      <c r="M100" s="233"/>
    </row>
    <row r="101" spans="9:13" ht="11.25" customHeight="1">
      <c r="I101" s="233"/>
      <c r="J101" s="233"/>
      <c r="K101" s="233"/>
      <c r="L101" s="233"/>
      <c r="M101" s="233"/>
    </row>
    <row r="102" spans="9:13" ht="11.25" customHeight="1">
      <c r="I102" s="233"/>
      <c r="J102" s="233"/>
      <c r="K102" s="233"/>
      <c r="L102" s="233"/>
      <c r="M102" s="233"/>
    </row>
    <row r="103" spans="9:13" ht="11.25" customHeight="1">
      <c r="I103" s="233"/>
      <c r="J103" s="233"/>
      <c r="K103" s="233"/>
      <c r="L103" s="233"/>
      <c r="M103" s="233"/>
    </row>
    <row r="104" spans="9:13" ht="11.25" customHeight="1">
      <c r="I104" s="233"/>
      <c r="J104" s="233"/>
      <c r="K104" s="233"/>
      <c r="L104" s="233"/>
      <c r="M104" s="233"/>
    </row>
    <row r="105" spans="9:13" ht="11.25" customHeight="1">
      <c r="I105" s="233"/>
      <c r="J105" s="233"/>
      <c r="K105" s="233"/>
      <c r="L105" s="233"/>
      <c r="M105" s="233"/>
    </row>
    <row r="106" spans="9:13" ht="11.25" customHeight="1">
      <c r="I106" s="233"/>
      <c r="J106" s="233"/>
      <c r="K106" s="233"/>
      <c r="L106" s="233"/>
      <c r="M106" s="233"/>
    </row>
    <row r="107" spans="9:13" ht="11.25" customHeight="1">
      <c r="I107" s="233"/>
      <c r="J107" s="233"/>
      <c r="K107" s="233"/>
      <c r="L107" s="233"/>
      <c r="M107" s="233"/>
    </row>
    <row r="108" spans="9:13" ht="11.25" customHeight="1">
      <c r="I108" s="233"/>
      <c r="J108" s="233"/>
      <c r="K108" s="233"/>
      <c r="L108" s="233"/>
      <c r="M108" s="233"/>
    </row>
    <row r="109" spans="9:13" ht="11.25" customHeight="1">
      <c r="I109" s="233"/>
      <c r="J109" s="233"/>
      <c r="K109" s="233"/>
      <c r="L109" s="233"/>
      <c r="M109" s="233"/>
    </row>
    <row r="110" spans="9:13" ht="11.25" customHeight="1">
      <c r="I110" s="233"/>
      <c r="J110" s="233"/>
      <c r="K110" s="233"/>
      <c r="L110" s="233"/>
      <c r="M110" s="233"/>
    </row>
    <row r="111" spans="9:13" ht="11.25" customHeight="1">
      <c r="I111" s="233"/>
      <c r="J111" s="233"/>
      <c r="K111" s="233"/>
      <c r="L111" s="233"/>
      <c r="M111" s="233"/>
    </row>
    <row r="112" spans="9:13" ht="11.25" customHeight="1">
      <c r="I112" s="233"/>
      <c r="J112" s="233"/>
      <c r="K112" s="233"/>
      <c r="L112" s="233"/>
      <c r="M112" s="233"/>
    </row>
    <row r="113" spans="9:13" ht="11.25" customHeight="1">
      <c r="I113" s="233"/>
      <c r="J113" s="233"/>
      <c r="K113" s="233"/>
      <c r="L113" s="233"/>
      <c r="M113" s="233"/>
    </row>
    <row r="114" spans="9:13" ht="11.25" customHeight="1">
      <c r="I114" s="233"/>
      <c r="J114" s="233"/>
      <c r="K114" s="233"/>
      <c r="L114" s="233"/>
      <c r="M114" s="233"/>
    </row>
    <row r="115" spans="9:13" ht="11.25" customHeight="1">
      <c r="I115" s="233"/>
      <c r="J115" s="233"/>
      <c r="K115" s="233"/>
      <c r="L115" s="233"/>
      <c r="M115" s="233"/>
    </row>
    <row r="116" spans="9:13" ht="11.25" customHeight="1">
      <c r="I116" s="233"/>
      <c r="J116" s="233"/>
      <c r="K116" s="233"/>
      <c r="L116" s="233"/>
      <c r="M116" s="233"/>
    </row>
    <row r="117" spans="9:13" ht="11.25" customHeight="1">
      <c r="I117" s="233"/>
      <c r="J117" s="233"/>
      <c r="K117" s="233"/>
      <c r="L117" s="233"/>
      <c r="M117" s="233"/>
    </row>
    <row r="118" spans="9:13" ht="11.25" customHeight="1">
      <c r="I118" s="233"/>
      <c r="J118" s="233"/>
      <c r="K118" s="233"/>
      <c r="L118" s="233"/>
      <c r="M118" s="233"/>
    </row>
    <row r="119" spans="9:13" ht="11.25" customHeight="1">
      <c r="I119" s="233"/>
      <c r="J119" s="233"/>
      <c r="K119" s="233"/>
      <c r="L119" s="233"/>
      <c r="M119" s="233"/>
    </row>
    <row r="120" spans="9:13" ht="11.25" customHeight="1">
      <c r="I120" s="233"/>
      <c r="J120" s="233"/>
      <c r="K120" s="233"/>
      <c r="L120" s="233"/>
      <c r="M120" s="233"/>
    </row>
    <row r="121" spans="9:13" ht="11.25" customHeight="1">
      <c r="I121" s="233"/>
      <c r="J121" s="233"/>
      <c r="K121" s="233"/>
      <c r="L121" s="233"/>
      <c r="M121" s="233"/>
    </row>
    <row r="122" spans="9:13" ht="11.25" customHeight="1">
      <c r="I122" s="233"/>
      <c r="J122" s="233"/>
      <c r="K122" s="233"/>
      <c r="L122" s="233"/>
      <c r="M122" s="233"/>
    </row>
    <row r="123" spans="9:13" ht="11.25" customHeight="1">
      <c r="I123" s="233"/>
      <c r="J123" s="233"/>
      <c r="K123" s="233"/>
      <c r="L123" s="233"/>
      <c r="M123" s="233"/>
    </row>
    <row r="124" spans="9:13" ht="11.25" customHeight="1">
      <c r="I124" s="233"/>
      <c r="J124" s="233"/>
      <c r="K124" s="233"/>
      <c r="L124" s="233"/>
      <c r="M124" s="233"/>
    </row>
    <row r="125" spans="9:13" ht="11.25" customHeight="1">
      <c r="I125" s="233"/>
      <c r="J125" s="233"/>
      <c r="K125" s="233"/>
      <c r="L125" s="233"/>
      <c r="M125" s="233"/>
    </row>
    <row r="126" spans="9:13" ht="11.25" customHeight="1">
      <c r="I126" s="233"/>
      <c r="J126" s="233"/>
      <c r="K126" s="233"/>
      <c r="L126" s="233"/>
      <c r="M126" s="233"/>
    </row>
    <row r="127" spans="9:13" ht="11.25" customHeight="1">
      <c r="I127" s="233"/>
      <c r="J127" s="233"/>
      <c r="K127" s="233"/>
      <c r="L127" s="233"/>
      <c r="M127" s="233"/>
    </row>
    <row r="128" spans="9:13" ht="11.25" customHeight="1">
      <c r="I128" s="233"/>
      <c r="J128" s="233"/>
      <c r="K128" s="233"/>
      <c r="L128" s="233"/>
      <c r="M128" s="233"/>
    </row>
    <row r="129" spans="9:13" ht="11.25" customHeight="1">
      <c r="I129" s="233"/>
      <c r="J129" s="233"/>
      <c r="K129" s="233"/>
      <c r="L129" s="233"/>
      <c r="M129" s="233"/>
    </row>
    <row r="130" spans="9:13" ht="11.25" customHeight="1">
      <c r="I130" s="233"/>
      <c r="J130" s="233"/>
      <c r="K130" s="233"/>
      <c r="L130" s="233"/>
      <c r="M130" s="233"/>
    </row>
    <row r="131" spans="9:13" ht="11.25" customHeight="1">
      <c r="I131" s="233"/>
      <c r="J131" s="233"/>
      <c r="K131" s="233"/>
      <c r="L131" s="233"/>
      <c r="M131" s="233"/>
    </row>
    <row r="132" spans="9:13" ht="11.25" customHeight="1">
      <c r="I132" s="233"/>
      <c r="J132" s="233"/>
      <c r="K132" s="233"/>
      <c r="L132" s="233"/>
      <c r="M132" s="233"/>
    </row>
    <row r="133" spans="9:13" ht="11.25" customHeight="1">
      <c r="I133" s="233"/>
      <c r="J133" s="233"/>
      <c r="K133" s="233"/>
      <c r="L133" s="233"/>
      <c r="M133" s="233"/>
    </row>
    <row r="134" spans="9:13" ht="11.25" customHeight="1">
      <c r="I134" s="233"/>
      <c r="J134" s="233"/>
      <c r="K134" s="233"/>
      <c r="L134" s="233"/>
      <c r="M134" s="233"/>
    </row>
    <row r="135" spans="9:13" ht="11.25" customHeight="1">
      <c r="I135" s="233"/>
      <c r="J135" s="233"/>
      <c r="K135" s="233"/>
      <c r="L135" s="233"/>
      <c r="M135" s="233"/>
    </row>
    <row r="136" spans="9:13" ht="11.25" customHeight="1">
      <c r="I136" s="233"/>
      <c r="J136" s="233"/>
      <c r="K136" s="233"/>
      <c r="L136" s="233"/>
      <c r="M136" s="233"/>
    </row>
    <row r="137" spans="9:13" ht="11.25" customHeight="1">
      <c r="I137" s="233"/>
      <c r="J137" s="233"/>
      <c r="K137" s="233"/>
      <c r="L137" s="233"/>
      <c r="M137" s="233"/>
    </row>
    <row r="138" spans="9:13" ht="11.25" customHeight="1">
      <c r="I138" s="233"/>
      <c r="J138" s="233"/>
      <c r="K138" s="233"/>
      <c r="L138" s="233"/>
      <c r="M138" s="233"/>
    </row>
    <row r="139" spans="9:13" ht="11.25" customHeight="1">
      <c r="I139" s="233"/>
      <c r="J139" s="233"/>
      <c r="K139" s="233"/>
      <c r="L139" s="233"/>
      <c r="M139" s="233"/>
    </row>
    <row r="140" spans="9:13" ht="11.25" customHeight="1">
      <c r="I140" s="233"/>
      <c r="J140" s="233"/>
      <c r="K140" s="233"/>
      <c r="L140" s="233"/>
      <c r="M140" s="233"/>
    </row>
    <row r="141" spans="9:13" ht="11.25" customHeight="1">
      <c r="I141" s="233"/>
      <c r="J141" s="233"/>
      <c r="K141" s="233"/>
      <c r="L141" s="233"/>
      <c r="M141" s="233"/>
    </row>
    <row r="142" spans="9:13" ht="11.25" customHeight="1">
      <c r="I142" s="233"/>
      <c r="J142" s="233"/>
      <c r="K142" s="233"/>
      <c r="L142" s="233"/>
      <c r="M142" s="233"/>
    </row>
    <row r="143" spans="9:13" ht="11.25" customHeight="1">
      <c r="I143" s="233"/>
      <c r="J143" s="233"/>
      <c r="K143" s="233"/>
      <c r="L143" s="233"/>
      <c r="M143" s="233"/>
    </row>
    <row r="144" spans="9:13" ht="11.25" customHeight="1">
      <c r="I144" s="233"/>
      <c r="J144" s="233"/>
      <c r="K144" s="233"/>
      <c r="L144" s="233"/>
      <c r="M144" s="233"/>
    </row>
    <row r="145" spans="9:13" ht="11.25" customHeight="1">
      <c r="I145" s="233"/>
      <c r="J145" s="233"/>
      <c r="K145" s="233"/>
      <c r="L145" s="233"/>
      <c r="M145" s="233"/>
    </row>
    <row r="146" spans="9:13" ht="11.25" customHeight="1">
      <c r="I146" s="233"/>
      <c r="J146" s="233"/>
      <c r="K146" s="233"/>
      <c r="L146" s="233"/>
      <c r="M146" s="233"/>
    </row>
    <row r="147" spans="9:13" ht="11.25" customHeight="1">
      <c r="I147" s="233"/>
      <c r="J147" s="233"/>
      <c r="K147" s="233"/>
      <c r="L147" s="233"/>
      <c r="M147" s="233"/>
    </row>
    <row r="148" spans="9:13" ht="11.25" customHeight="1">
      <c r="I148" s="233"/>
      <c r="J148" s="233"/>
      <c r="K148" s="233"/>
      <c r="L148" s="233"/>
      <c r="M148" s="233"/>
    </row>
    <row r="149" spans="9:13" ht="11.25" customHeight="1">
      <c r="I149" s="233"/>
      <c r="J149" s="233"/>
      <c r="K149" s="233"/>
      <c r="L149" s="233"/>
      <c r="M149" s="233"/>
    </row>
    <row r="150" spans="9:13" ht="11.25" customHeight="1">
      <c r="I150" s="233"/>
      <c r="J150" s="233"/>
      <c r="K150" s="233"/>
      <c r="L150" s="233"/>
      <c r="M150" s="233"/>
    </row>
    <row r="151" spans="9:13" ht="11.25" customHeight="1">
      <c r="I151" s="233"/>
      <c r="J151" s="233"/>
      <c r="K151" s="233"/>
      <c r="L151" s="233"/>
      <c r="M151" s="233"/>
    </row>
    <row r="152" spans="9:13" ht="11.25" customHeight="1">
      <c r="I152" s="233"/>
      <c r="J152" s="233"/>
      <c r="K152" s="233"/>
      <c r="L152" s="233"/>
      <c r="M152" s="233"/>
    </row>
    <row r="153" spans="9:13" ht="11.25" customHeight="1">
      <c r="I153" s="233"/>
      <c r="J153" s="233"/>
      <c r="K153" s="233"/>
      <c r="L153" s="233"/>
      <c r="M153" s="233"/>
    </row>
    <row r="154" spans="9:13" ht="11.25" customHeight="1">
      <c r="I154" s="233"/>
      <c r="J154" s="233"/>
      <c r="K154" s="233"/>
      <c r="L154" s="233"/>
      <c r="M154" s="233"/>
    </row>
    <row r="155" spans="9:13" ht="11.25" customHeight="1">
      <c r="I155" s="233"/>
      <c r="J155" s="233"/>
      <c r="K155" s="233"/>
      <c r="L155" s="233"/>
      <c r="M155" s="233"/>
    </row>
    <row r="625" ht="11.25" customHeight="1">
      <c r="B625" s="215"/>
    </row>
    <row r="626" ht="11.25" customHeight="1">
      <c r="B626" s="215"/>
    </row>
    <row r="627" ht="11.25" customHeight="1">
      <c r="B627" s="215"/>
    </row>
    <row r="628" ht="11.25" customHeight="1">
      <c r="B628" s="215"/>
    </row>
  </sheetData>
  <sheetProtection/>
  <mergeCells count="4">
    <mergeCell ref="A1:M1"/>
    <mergeCell ref="K2:M2"/>
    <mergeCell ref="C4:G4"/>
    <mergeCell ref="I4:M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>
        <v>3</v>
      </c>
      <c r="E35" s="30">
        <v>3</v>
      </c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>
        <v>3</v>
      </c>
      <c r="E37" s="38">
        <v>3</v>
      </c>
      <c r="F37" s="39">
        <v>100</v>
      </c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3424</v>
      </c>
      <c r="D73" s="30">
        <v>4806</v>
      </c>
      <c r="E73" s="30">
        <v>4806</v>
      </c>
      <c r="F73" s="31"/>
      <c r="G73" s="31"/>
      <c r="H73" s="146">
        <v>178.667</v>
      </c>
      <c r="I73" s="146">
        <v>250.782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19</v>
      </c>
      <c r="E74" s="30">
        <v>25</v>
      </c>
      <c r="F74" s="31"/>
      <c r="G74" s="31"/>
      <c r="H74" s="146">
        <v>1.218</v>
      </c>
      <c r="I74" s="146">
        <v>1.15</v>
      </c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2</v>
      </c>
      <c r="D76" s="30">
        <v>1</v>
      </c>
      <c r="E76" s="30">
        <v>1</v>
      </c>
      <c r="F76" s="31"/>
      <c r="G76" s="31"/>
      <c r="H76" s="146">
        <v>0.16</v>
      </c>
      <c r="I76" s="146">
        <v>0.08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4330</v>
      </c>
      <c r="D79" s="30">
        <v>4090</v>
      </c>
      <c r="E79" s="30">
        <v>2045</v>
      </c>
      <c r="F79" s="31"/>
      <c r="G79" s="31"/>
      <c r="H79" s="146">
        <v>396.059</v>
      </c>
      <c r="I79" s="146">
        <v>355.83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7777</v>
      </c>
      <c r="D80" s="38">
        <v>8916</v>
      </c>
      <c r="E80" s="38">
        <v>6877</v>
      </c>
      <c r="F80" s="39">
        <v>77.13100044863167</v>
      </c>
      <c r="G80" s="40"/>
      <c r="H80" s="147">
        <v>576.104</v>
      </c>
      <c r="I80" s="148">
        <v>607.842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7777</v>
      </c>
      <c r="D87" s="53">
        <v>8919</v>
      </c>
      <c r="E87" s="53">
        <v>6880</v>
      </c>
      <c r="F87" s="54">
        <v>77.13869267855141</v>
      </c>
      <c r="G87" s="40"/>
      <c r="H87" s="151">
        <v>576.104</v>
      </c>
      <c r="I87" s="152">
        <v>607.842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12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1407</v>
      </c>
      <c r="D19" s="30">
        <v>1111</v>
      </c>
      <c r="E19" s="30">
        <v>1054</v>
      </c>
      <c r="F19" s="31"/>
      <c r="G19" s="31"/>
      <c r="H19" s="146">
        <v>101.25</v>
      </c>
      <c r="I19" s="146">
        <v>119.116</v>
      </c>
      <c r="J19" s="146">
        <v>110.67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1407</v>
      </c>
      <c r="D22" s="38">
        <v>1111</v>
      </c>
      <c r="E22" s="38">
        <v>1054</v>
      </c>
      <c r="F22" s="39">
        <v>94.86948694869487</v>
      </c>
      <c r="G22" s="40"/>
      <c r="H22" s="147">
        <v>101.25</v>
      </c>
      <c r="I22" s="148">
        <v>119.116</v>
      </c>
      <c r="J22" s="148">
        <v>110.67</v>
      </c>
      <c r="K22" s="41">
        <v>92.90943282178716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360</v>
      </c>
      <c r="D24" s="38">
        <v>199</v>
      </c>
      <c r="E24" s="38">
        <v>82</v>
      </c>
      <c r="F24" s="39">
        <v>41.20603015075377</v>
      </c>
      <c r="G24" s="40"/>
      <c r="H24" s="147">
        <v>27.346</v>
      </c>
      <c r="I24" s="148">
        <v>14.213</v>
      </c>
      <c r="J24" s="148">
        <v>5.846</v>
      </c>
      <c r="K24" s="41">
        <v>41.13135861535215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935</v>
      </c>
      <c r="D26" s="38">
        <v>658</v>
      </c>
      <c r="E26" s="38">
        <v>490</v>
      </c>
      <c r="F26" s="39">
        <v>74.46808510638297</v>
      </c>
      <c r="G26" s="40"/>
      <c r="H26" s="147">
        <v>89.475</v>
      </c>
      <c r="I26" s="148">
        <v>59.421</v>
      </c>
      <c r="J26" s="148">
        <v>46</v>
      </c>
      <c r="K26" s="41">
        <v>77.41370895811245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>
        <v>6</v>
      </c>
      <c r="E30" s="30"/>
      <c r="F30" s="31"/>
      <c r="G30" s="31"/>
      <c r="H30" s="146"/>
      <c r="I30" s="146">
        <v>0.45</v>
      </c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>
        <v>6</v>
      </c>
      <c r="E31" s="38"/>
      <c r="F31" s="39"/>
      <c r="G31" s="40"/>
      <c r="H31" s="147"/>
      <c r="I31" s="148">
        <v>0.45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1840</v>
      </c>
      <c r="D41" s="30">
        <v>1584</v>
      </c>
      <c r="E41" s="30">
        <v>1754</v>
      </c>
      <c r="F41" s="31"/>
      <c r="G41" s="31"/>
      <c r="H41" s="146">
        <v>190.17</v>
      </c>
      <c r="I41" s="146">
        <v>157.296</v>
      </c>
      <c r="J41" s="146">
        <v>169.261</v>
      </c>
      <c r="K41" s="32"/>
    </row>
    <row r="42" spans="1:11" s="33" customFormat="1" ht="11.25" customHeight="1">
      <c r="A42" s="35" t="s">
        <v>31</v>
      </c>
      <c r="B42" s="29"/>
      <c r="C42" s="30">
        <v>1583</v>
      </c>
      <c r="D42" s="30">
        <v>1371</v>
      </c>
      <c r="E42" s="30">
        <v>1485</v>
      </c>
      <c r="F42" s="31"/>
      <c r="G42" s="31"/>
      <c r="H42" s="146">
        <v>150.853</v>
      </c>
      <c r="I42" s="146">
        <v>142.049</v>
      </c>
      <c r="J42" s="146">
        <v>142.56</v>
      </c>
      <c r="K42" s="32"/>
    </row>
    <row r="43" spans="1:11" s="33" customFormat="1" ht="11.25" customHeight="1">
      <c r="A43" s="35" t="s">
        <v>32</v>
      </c>
      <c r="B43" s="29"/>
      <c r="C43" s="30">
        <v>4415</v>
      </c>
      <c r="D43" s="30">
        <v>3782</v>
      </c>
      <c r="E43" s="30">
        <v>4128</v>
      </c>
      <c r="F43" s="31"/>
      <c r="G43" s="31"/>
      <c r="H43" s="146">
        <v>370.619</v>
      </c>
      <c r="I43" s="146">
        <v>308.294</v>
      </c>
      <c r="J43" s="146">
        <v>350.88</v>
      </c>
      <c r="K43" s="32"/>
    </row>
    <row r="44" spans="1:11" s="33" customFormat="1" ht="11.25" customHeight="1">
      <c r="A44" s="35" t="s">
        <v>33</v>
      </c>
      <c r="B44" s="29"/>
      <c r="C44" s="30">
        <v>1818</v>
      </c>
      <c r="D44" s="30">
        <v>1472</v>
      </c>
      <c r="E44" s="30">
        <v>1497</v>
      </c>
      <c r="F44" s="31"/>
      <c r="G44" s="31"/>
      <c r="H44" s="146">
        <v>161.684</v>
      </c>
      <c r="I44" s="146">
        <v>124.771</v>
      </c>
      <c r="J44" s="146">
        <v>136.227</v>
      </c>
      <c r="K44" s="32"/>
    </row>
    <row r="45" spans="1:11" s="33" customFormat="1" ht="11.25" customHeight="1">
      <c r="A45" s="35" t="s">
        <v>34</v>
      </c>
      <c r="B45" s="29"/>
      <c r="C45" s="30">
        <v>1426</v>
      </c>
      <c r="D45" s="30">
        <v>1309</v>
      </c>
      <c r="E45" s="30">
        <v>1442</v>
      </c>
      <c r="F45" s="31"/>
      <c r="G45" s="31"/>
      <c r="H45" s="146">
        <v>145.345</v>
      </c>
      <c r="I45" s="146">
        <v>124.233</v>
      </c>
      <c r="J45" s="146">
        <v>144.2</v>
      </c>
      <c r="K45" s="32"/>
    </row>
    <row r="46" spans="1:11" s="33" customFormat="1" ht="11.25" customHeight="1">
      <c r="A46" s="35" t="s">
        <v>35</v>
      </c>
      <c r="B46" s="29"/>
      <c r="C46" s="30">
        <v>1236</v>
      </c>
      <c r="D46" s="30">
        <v>853</v>
      </c>
      <c r="E46" s="30">
        <v>882</v>
      </c>
      <c r="F46" s="31"/>
      <c r="G46" s="31"/>
      <c r="H46" s="146">
        <v>112.229</v>
      </c>
      <c r="I46" s="146">
        <v>86.791</v>
      </c>
      <c r="J46" s="146">
        <v>88.2</v>
      </c>
      <c r="K46" s="32"/>
    </row>
    <row r="47" spans="1:11" s="33" customFormat="1" ht="11.25" customHeight="1">
      <c r="A47" s="35" t="s">
        <v>36</v>
      </c>
      <c r="B47" s="29"/>
      <c r="C47" s="30">
        <v>230</v>
      </c>
      <c r="D47" s="30">
        <v>195</v>
      </c>
      <c r="E47" s="30">
        <v>260</v>
      </c>
      <c r="F47" s="31"/>
      <c r="G47" s="31"/>
      <c r="H47" s="146">
        <v>19.94</v>
      </c>
      <c r="I47" s="146">
        <v>17.001</v>
      </c>
      <c r="J47" s="146">
        <v>20.8</v>
      </c>
      <c r="K47" s="32"/>
    </row>
    <row r="48" spans="1:11" s="33" customFormat="1" ht="11.25" customHeight="1">
      <c r="A48" s="35" t="s">
        <v>37</v>
      </c>
      <c r="B48" s="29"/>
      <c r="C48" s="30">
        <v>6772</v>
      </c>
      <c r="D48" s="30">
        <v>5772</v>
      </c>
      <c r="E48" s="30">
        <v>5940</v>
      </c>
      <c r="F48" s="31"/>
      <c r="G48" s="31"/>
      <c r="H48" s="146">
        <v>665.518</v>
      </c>
      <c r="I48" s="146">
        <v>550.522</v>
      </c>
      <c r="J48" s="146">
        <v>635.58</v>
      </c>
      <c r="K48" s="32"/>
    </row>
    <row r="49" spans="1:11" s="33" customFormat="1" ht="11.25" customHeight="1">
      <c r="A49" s="35" t="s">
        <v>38</v>
      </c>
      <c r="B49" s="29"/>
      <c r="C49" s="30">
        <v>1859</v>
      </c>
      <c r="D49" s="30">
        <v>1522</v>
      </c>
      <c r="E49" s="30">
        <v>1590</v>
      </c>
      <c r="F49" s="31"/>
      <c r="G49" s="31"/>
      <c r="H49" s="146">
        <v>194.021</v>
      </c>
      <c r="I49" s="146">
        <v>151.631</v>
      </c>
      <c r="J49" s="146">
        <v>170.13</v>
      </c>
      <c r="K49" s="32"/>
    </row>
    <row r="50" spans="1:11" s="42" customFormat="1" ht="11.25" customHeight="1">
      <c r="A50" s="43" t="s">
        <v>39</v>
      </c>
      <c r="B50" s="37"/>
      <c r="C50" s="38">
        <v>21179</v>
      </c>
      <c r="D50" s="38">
        <v>17860</v>
      </c>
      <c r="E50" s="38">
        <v>18978</v>
      </c>
      <c r="F50" s="39">
        <v>106.25979843225085</v>
      </c>
      <c r="G50" s="40"/>
      <c r="H50" s="147">
        <v>2010.3790000000001</v>
      </c>
      <c r="I50" s="148">
        <v>1662.588</v>
      </c>
      <c r="J50" s="148">
        <v>1857.8380000000002</v>
      </c>
      <c r="K50" s="41">
        <v>111.743739278763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>
        <v>0.04</v>
      </c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10</v>
      </c>
      <c r="E55" s="30">
        <v>9</v>
      </c>
      <c r="F55" s="31"/>
      <c r="G55" s="31"/>
      <c r="H55" s="146">
        <v>0.9</v>
      </c>
      <c r="I55" s="146">
        <v>0.952</v>
      </c>
      <c r="J55" s="146">
        <v>0.855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10</v>
      </c>
      <c r="D59" s="38">
        <v>10</v>
      </c>
      <c r="E59" s="38">
        <v>9</v>
      </c>
      <c r="F59" s="39">
        <v>90</v>
      </c>
      <c r="G59" s="40"/>
      <c r="H59" s="147">
        <v>0.9</v>
      </c>
      <c r="I59" s="148">
        <v>0.952</v>
      </c>
      <c r="J59" s="148">
        <v>0.855</v>
      </c>
      <c r="K59" s="41">
        <v>89.81092436974791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/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23891</v>
      </c>
      <c r="D87" s="53">
        <v>19844</v>
      </c>
      <c r="E87" s="53">
        <v>20613.04</v>
      </c>
      <c r="F87" s="54">
        <v>103.87542834106027</v>
      </c>
      <c r="G87" s="40"/>
      <c r="H87" s="151">
        <v>2229.3500000000004</v>
      </c>
      <c r="I87" s="152">
        <v>1856.74</v>
      </c>
      <c r="J87" s="152">
        <v>2021.2090000000003</v>
      </c>
      <c r="K87" s="54">
        <v>108.85794456951432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8"/>
  <sheetViews>
    <sheetView view="pageBreakPreview" zoomScaleSheetLayoutView="100" zoomScalePageLayoutView="0" workbookViewId="0" topLeftCell="A1">
      <selection activeCell="Q22" sqref="Q22"/>
    </sheetView>
  </sheetViews>
  <sheetFormatPr defaultColWidth="11.421875" defaultRowHeight="15"/>
  <cols>
    <col min="1" max="4" width="11.421875" style="106" customWidth="1"/>
    <col min="5" max="5" width="1.8515625" style="106" customWidth="1"/>
    <col min="6" max="16384" width="11.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.75">
      <c r="A3" s="256" t="s">
        <v>213</v>
      </c>
      <c r="B3" s="256"/>
      <c r="C3" s="256"/>
      <c r="D3" s="256"/>
      <c r="E3" s="256"/>
      <c r="F3" s="256"/>
      <c r="G3" s="256"/>
      <c r="H3" s="256"/>
      <c r="I3" s="256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214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215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216</v>
      </c>
      <c r="E11" s="114"/>
      <c r="F11" s="111"/>
      <c r="G11" s="112"/>
      <c r="H11" s="112"/>
      <c r="I11" s="113" t="s">
        <v>216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217</v>
      </c>
      <c r="B14" s="116"/>
      <c r="C14" s="116"/>
      <c r="D14" s="117">
        <v>9</v>
      </c>
      <c r="E14" s="114"/>
      <c r="F14" s="115" t="s">
        <v>247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218</v>
      </c>
      <c r="B16" s="116"/>
      <c r="C16" s="116"/>
      <c r="D16" s="117">
        <v>10</v>
      </c>
      <c r="E16" s="114"/>
      <c r="F16" s="115" t="s">
        <v>248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219</v>
      </c>
      <c r="B18" s="116"/>
      <c r="C18" s="116"/>
      <c r="D18" s="117">
        <v>11</v>
      </c>
      <c r="E18" s="114"/>
      <c r="F18" s="115" t="s">
        <v>249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220</v>
      </c>
      <c r="B20" s="116"/>
      <c r="C20" s="116"/>
      <c r="D20" s="117">
        <v>12</v>
      </c>
      <c r="E20" s="114"/>
      <c r="F20" s="115" t="s">
        <v>250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221</v>
      </c>
      <c r="B22" s="116"/>
      <c r="C22" s="116"/>
      <c r="D22" s="117">
        <v>13</v>
      </c>
      <c r="E22" s="114"/>
      <c r="F22" s="115" t="s">
        <v>251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222</v>
      </c>
      <c r="B24" s="116"/>
      <c r="C24" s="116"/>
      <c r="D24" s="117">
        <v>14</v>
      </c>
      <c r="E24" s="114"/>
      <c r="F24" s="115" t="s">
        <v>252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223</v>
      </c>
      <c r="B26" s="116"/>
      <c r="C26" s="116"/>
      <c r="D26" s="117">
        <v>15</v>
      </c>
      <c r="E26" s="114"/>
      <c r="F26" s="115" t="s">
        <v>253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224</v>
      </c>
      <c r="B28" s="116"/>
      <c r="C28" s="116"/>
      <c r="D28" s="117">
        <v>16</v>
      </c>
      <c r="E28" s="114"/>
      <c r="F28" s="115" t="s">
        <v>254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225</v>
      </c>
      <c r="B30" s="116"/>
      <c r="C30" s="116"/>
      <c r="D30" s="117">
        <v>17</v>
      </c>
      <c r="E30" s="114"/>
      <c r="F30" s="115" t="s">
        <v>255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226</v>
      </c>
      <c r="B32" s="116"/>
      <c r="C32" s="116"/>
      <c r="D32" s="117">
        <v>18</v>
      </c>
      <c r="E32" s="114"/>
      <c r="F32" s="115" t="s">
        <v>256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227</v>
      </c>
      <c r="B34" s="116"/>
      <c r="C34" s="116"/>
      <c r="D34" s="117">
        <v>19</v>
      </c>
      <c r="E34" s="114"/>
      <c r="F34" s="115" t="s">
        <v>257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228</v>
      </c>
      <c r="B36" s="116"/>
      <c r="C36" s="116"/>
      <c r="D36" s="117">
        <v>20</v>
      </c>
      <c r="E36" s="114"/>
      <c r="F36" s="115" t="s">
        <v>258</v>
      </c>
      <c r="G36" s="116"/>
      <c r="H36" s="116"/>
      <c r="I36" s="117">
        <v>52</v>
      </c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229</v>
      </c>
      <c r="B38" s="116"/>
      <c r="C38" s="116"/>
      <c r="D38" s="117">
        <v>21</v>
      </c>
      <c r="E38" s="114"/>
      <c r="F38" s="115"/>
      <c r="G38" s="116"/>
      <c r="H38" s="116"/>
      <c r="I38" s="117"/>
    </row>
    <row r="39" spans="1:9" ht="6.7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335</v>
      </c>
      <c r="B40" s="116"/>
      <c r="C40" s="116"/>
      <c r="D40" s="117">
        <v>22</v>
      </c>
      <c r="E40" s="114"/>
      <c r="F40" s="115"/>
      <c r="G40" s="116"/>
      <c r="H40" s="116"/>
      <c r="I40" s="117"/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230</v>
      </c>
      <c r="B42" s="116"/>
      <c r="C42" s="116"/>
      <c r="D42" s="117">
        <v>23</v>
      </c>
      <c r="E42" s="114"/>
      <c r="F42" s="115"/>
      <c r="G42" s="116"/>
      <c r="H42" s="116"/>
      <c r="I42" s="117"/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231</v>
      </c>
      <c r="B44" s="116"/>
      <c r="C44" s="116"/>
      <c r="D44" s="117">
        <v>24</v>
      </c>
      <c r="E44" s="114"/>
      <c r="F44" s="115"/>
      <c r="G44" s="116"/>
      <c r="H44" s="116"/>
      <c r="I44" s="117"/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232</v>
      </c>
      <c r="B46" s="116"/>
      <c r="C46" s="116"/>
      <c r="D46" s="117">
        <v>25</v>
      </c>
      <c r="E46" s="114"/>
      <c r="F46" s="115"/>
      <c r="G46" s="116"/>
      <c r="H46" s="116"/>
      <c r="I46" s="117"/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233</v>
      </c>
      <c r="B48" s="116"/>
      <c r="C48" s="116"/>
      <c r="D48" s="117">
        <v>26</v>
      </c>
      <c r="E48" s="114"/>
      <c r="F48" s="115"/>
      <c r="G48" s="116"/>
      <c r="H48" s="116"/>
      <c r="I48" s="117"/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234</v>
      </c>
      <c r="B50" s="116"/>
      <c r="C50" s="116"/>
      <c r="D50" s="117">
        <v>27</v>
      </c>
      <c r="E50" s="114"/>
      <c r="F50" s="115"/>
      <c r="G50" s="116"/>
      <c r="H50" s="116"/>
      <c r="I50" s="117"/>
    </row>
    <row r="51" spans="1:9" ht="5.25" customHeight="1">
      <c r="A51" s="118"/>
      <c r="B51" s="119"/>
      <c r="C51" s="119"/>
      <c r="E51" s="114"/>
      <c r="F51" s="118"/>
      <c r="G51" s="119"/>
      <c r="H51" s="119"/>
      <c r="I51" s="120"/>
    </row>
    <row r="52" spans="1:9" ht="12.75">
      <c r="A52" s="115" t="s">
        <v>235</v>
      </c>
      <c r="B52" s="116"/>
      <c r="C52" s="116"/>
      <c r="D52" s="117">
        <v>28</v>
      </c>
      <c r="E52" s="114"/>
      <c r="F52" s="115"/>
      <c r="G52" s="116"/>
      <c r="H52" s="116"/>
      <c r="I52" s="117"/>
    </row>
    <row r="53" spans="1:9" ht="6.75" customHeight="1">
      <c r="A53" s="118"/>
      <c r="B53" s="119"/>
      <c r="C53" s="119"/>
      <c r="D53" s="120"/>
      <c r="E53" s="114"/>
      <c r="F53" s="115"/>
      <c r="G53" s="116"/>
      <c r="H53" s="116"/>
      <c r="I53" s="117"/>
    </row>
    <row r="54" spans="1:9" ht="12.75">
      <c r="A54" s="115" t="s">
        <v>336</v>
      </c>
      <c r="B54" s="116"/>
      <c r="C54" s="116"/>
      <c r="D54" s="117">
        <v>29</v>
      </c>
      <c r="E54" s="114"/>
      <c r="F54" s="115"/>
      <c r="G54" s="116"/>
      <c r="H54" s="116"/>
      <c r="I54" s="117"/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236</v>
      </c>
      <c r="B56" s="116"/>
      <c r="C56" s="116"/>
      <c r="D56" s="117">
        <v>30</v>
      </c>
      <c r="E56" s="114"/>
      <c r="F56" s="115"/>
      <c r="G56" s="116"/>
      <c r="H56" s="116"/>
      <c r="I56" s="117"/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237</v>
      </c>
      <c r="B58" s="116"/>
      <c r="C58" s="116"/>
      <c r="D58" s="117">
        <v>31</v>
      </c>
      <c r="E58" s="114"/>
      <c r="F58" s="115"/>
      <c r="G58" s="116"/>
      <c r="H58" s="116"/>
      <c r="I58" s="117"/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238</v>
      </c>
      <c r="B60" s="116"/>
      <c r="C60" s="116"/>
      <c r="D60" s="117">
        <v>32</v>
      </c>
      <c r="E60" s="114"/>
      <c r="F60" s="115"/>
      <c r="G60" s="116"/>
      <c r="H60" s="116"/>
      <c r="I60" s="117"/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239</v>
      </c>
      <c r="B62" s="116"/>
      <c r="C62" s="116"/>
      <c r="D62" s="117">
        <v>33</v>
      </c>
      <c r="E62" s="114"/>
      <c r="F62" s="115"/>
      <c r="G62" s="116"/>
      <c r="H62" s="116"/>
      <c r="I62" s="117"/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240</v>
      </c>
      <c r="B64" s="116"/>
      <c r="C64" s="116"/>
      <c r="D64" s="117">
        <v>34</v>
      </c>
      <c r="E64" s="114"/>
      <c r="F64" s="115"/>
      <c r="G64" s="116"/>
      <c r="H64" s="116"/>
      <c r="I64" s="117"/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241</v>
      </c>
      <c r="B66" s="116"/>
      <c r="C66" s="116"/>
      <c r="D66" s="117">
        <v>35</v>
      </c>
      <c r="E66" s="114"/>
      <c r="F66" s="115"/>
      <c r="G66" s="116"/>
      <c r="H66" s="116"/>
      <c r="I66" s="117"/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242</v>
      </c>
      <c r="B68" s="116"/>
      <c r="C68" s="116"/>
      <c r="D68" s="117">
        <v>36</v>
      </c>
      <c r="E68" s="114"/>
      <c r="F68" s="115"/>
      <c r="G68" s="116"/>
      <c r="H68" s="116"/>
      <c r="I68" s="117"/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243</v>
      </c>
      <c r="B70" s="116"/>
      <c r="C70" s="116"/>
      <c r="D70" s="117">
        <v>37</v>
      </c>
      <c r="E70" s="114"/>
      <c r="F70" s="115"/>
      <c r="G70" s="116"/>
      <c r="H70" s="116"/>
      <c r="I70" s="117"/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244</v>
      </c>
      <c r="B72" s="116"/>
      <c r="C72" s="116"/>
      <c r="D72" s="117">
        <v>38</v>
      </c>
      <c r="E72" s="114"/>
      <c r="F72" s="115"/>
      <c r="G72" s="116"/>
      <c r="H72" s="116"/>
      <c r="I72" s="117"/>
    </row>
    <row r="73" spans="1:9" ht="5.25" customHeight="1">
      <c r="A73" s="118"/>
      <c r="B73" s="119"/>
      <c r="C73" s="119"/>
      <c r="D73" s="120"/>
      <c r="E73" s="114"/>
      <c r="F73" s="118"/>
      <c r="G73" s="119"/>
      <c r="H73" s="119"/>
      <c r="I73" s="120"/>
    </row>
    <row r="74" spans="1:9" ht="12.75">
      <c r="A74" s="115" t="s">
        <v>245</v>
      </c>
      <c r="B74" s="116"/>
      <c r="C74" s="116"/>
      <c r="D74" s="117">
        <v>39</v>
      </c>
      <c r="E74" s="114"/>
      <c r="F74" s="115"/>
      <c r="G74" s="116"/>
      <c r="H74" s="116"/>
      <c r="I74" s="117"/>
    </row>
    <row r="75" spans="1:9" ht="5.25" customHeight="1">
      <c r="A75" s="118"/>
      <c r="B75" s="119"/>
      <c r="C75" s="119"/>
      <c r="D75" s="120"/>
      <c r="E75" s="114"/>
      <c r="F75" s="118"/>
      <c r="G75" s="119"/>
      <c r="H75" s="119"/>
      <c r="I75" s="120"/>
    </row>
    <row r="76" spans="1:9" ht="12.75">
      <c r="A76" s="121" t="s">
        <v>246</v>
      </c>
      <c r="B76" s="122"/>
      <c r="C76" s="122"/>
      <c r="D76" s="123">
        <v>40</v>
      </c>
      <c r="E76" s="114"/>
      <c r="F76" s="121"/>
      <c r="G76" s="122"/>
      <c r="H76" s="122"/>
      <c r="I76" s="123"/>
    </row>
    <row r="77" spans="1:4" ht="12.75">
      <c r="A77" s="124"/>
      <c r="B77" s="124"/>
      <c r="C77" s="124"/>
      <c r="D77" s="124"/>
    </row>
    <row r="78" spans="1:4" ht="12.75">
      <c r="A78" s="124"/>
      <c r="B78" s="124"/>
      <c r="C78" s="124"/>
      <c r="D78" s="124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55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7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40</v>
      </c>
      <c r="D66" s="38">
        <v>20</v>
      </c>
      <c r="E66" s="38">
        <v>60</v>
      </c>
      <c r="F66" s="39">
        <v>300</v>
      </c>
      <c r="G66" s="40"/>
      <c r="H66" s="147">
        <v>0.088</v>
      </c>
      <c r="I66" s="148">
        <v>0.037</v>
      </c>
      <c r="J66" s="148">
        <v>0.112</v>
      </c>
      <c r="K66" s="41">
        <v>302.70270270270277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14264</v>
      </c>
      <c r="D73" s="30">
        <v>12686</v>
      </c>
      <c r="E73" s="30">
        <v>12115</v>
      </c>
      <c r="F73" s="31"/>
      <c r="G73" s="31"/>
      <c r="H73" s="146">
        <v>42.246</v>
      </c>
      <c r="I73" s="146">
        <v>40.278</v>
      </c>
      <c r="J73" s="146">
        <v>34.425</v>
      </c>
      <c r="K73" s="32"/>
    </row>
    <row r="74" spans="1:11" s="33" customFormat="1" ht="11.25" customHeight="1">
      <c r="A74" s="35" t="s">
        <v>57</v>
      </c>
      <c r="B74" s="29"/>
      <c r="C74" s="30">
        <v>4577</v>
      </c>
      <c r="D74" s="30">
        <v>4246</v>
      </c>
      <c r="E74" s="30">
        <v>3452</v>
      </c>
      <c r="F74" s="31"/>
      <c r="G74" s="31"/>
      <c r="H74" s="146">
        <v>14.323</v>
      </c>
      <c r="I74" s="146">
        <v>8.719</v>
      </c>
      <c r="J74" s="146">
        <v>10.194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439</v>
      </c>
      <c r="D76" s="30">
        <v>402</v>
      </c>
      <c r="E76" s="30">
        <v>295</v>
      </c>
      <c r="F76" s="31"/>
      <c r="G76" s="31"/>
      <c r="H76" s="146">
        <v>0.904</v>
      </c>
      <c r="I76" s="146">
        <v>0.986</v>
      </c>
      <c r="J76" s="146">
        <v>0.529</v>
      </c>
      <c r="K76" s="32"/>
    </row>
    <row r="77" spans="1:11" s="33" customFormat="1" ht="11.25" customHeight="1">
      <c r="A77" s="35" t="s">
        <v>60</v>
      </c>
      <c r="B77" s="29"/>
      <c r="C77" s="30">
        <v>4704</v>
      </c>
      <c r="D77" s="30">
        <v>4324</v>
      </c>
      <c r="E77" s="30">
        <v>3093</v>
      </c>
      <c r="F77" s="31"/>
      <c r="G77" s="31"/>
      <c r="H77" s="146">
        <v>14.536</v>
      </c>
      <c r="I77" s="146">
        <v>12.358</v>
      </c>
      <c r="J77" s="146">
        <v>12.372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41930</v>
      </c>
      <c r="D79" s="30">
        <v>39890</v>
      </c>
      <c r="E79" s="30">
        <v>38155</v>
      </c>
      <c r="F79" s="31"/>
      <c r="G79" s="31"/>
      <c r="H79" s="146">
        <v>137.325</v>
      </c>
      <c r="I79" s="146">
        <v>128.16</v>
      </c>
      <c r="J79" s="146">
        <v>97.41</v>
      </c>
      <c r="K79" s="32"/>
    </row>
    <row r="80" spans="1:11" s="42" customFormat="1" ht="11.25" customHeight="1">
      <c r="A80" s="43" t="s">
        <v>63</v>
      </c>
      <c r="B80" s="37"/>
      <c r="C80" s="38">
        <v>65914</v>
      </c>
      <c r="D80" s="38">
        <v>61548</v>
      </c>
      <c r="E80" s="38">
        <v>57110</v>
      </c>
      <c r="F80" s="39">
        <v>92.78936764801456</v>
      </c>
      <c r="G80" s="40"/>
      <c r="H80" s="147">
        <v>209.334</v>
      </c>
      <c r="I80" s="148">
        <v>190.50099999999998</v>
      </c>
      <c r="J80" s="148">
        <v>154.93</v>
      </c>
      <c r="K80" s="41">
        <v>81.3276570726663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65954</v>
      </c>
      <c r="D87" s="53">
        <v>61568</v>
      </c>
      <c r="E87" s="53">
        <v>57170</v>
      </c>
      <c r="F87" s="54">
        <v>92.85667879417879</v>
      </c>
      <c r="G87" s="40"/>
      <c r="H87" s="151">
        <v>209.422</v>
      </c>
      <c r="I87" s="152">
        <v>190.53799999999998</v>
      </c>
      <c r="J87" s="152">
        <v>155.042</v>
      </c>
      <c r="K87" s="54">
        <v>81.3706452256243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122</v>
      </c>
      <c r="D9" s="30">
        <v>12</v>
      </c>
      <c r="E9" s="30">
        <v>12</v>
      </c>
      <c r="F9" s="31"/>
      <c r="G9" s="31"/>
      <c r="H9" s="146">
        <v>9.477</v>
      </c>
      <c r="I9" s="146">
        <v>0.84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6">
        <v>0.143</v>
      </c>
      <c r="I10" s="146">
        <v>0.49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4</v>
      </c>
      <c r="E11" s="30">
        <v>4</v>
      </c>
      <c r="F11" s="31"/>
      <c r="G11" s="31"/>
      <c r="H11" s="146">
        <v>0.371</v>
      </c>
      <c r="I11" s="146">
        <v>0.28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9</v>
      </c>
      <c r="E12" s="30">
        <v>9</v>
      </c>
      <c r="F12" s="31"/>
      <c r="G12" s="31"/>
      <c r="H12" s="146">
        <v>0.931</v>
      </c>
      <c r="I12" s="146">
        <v>0.949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140</v>
      </c>
      <c r="D13" s="38">
        <v>30</v>
      </c>
      <c r="E13" s="38">
        <v>30</v>
      </c>
      <c r="F13" s="39">
        <v>100</v>
      </c>
      <c r="G13" s="40"/>
      <c r="H13" s="147">
        <v>10.922</v>
      </c>
      <c r="I13" s="148">
        <v>2.559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7">
        <v>0.08</v>
      </c>
      <c r="I17" s="148">
        <v>0.08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6">
        <v>0.05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6">
        <v>0.265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6">
        <v>0.21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11</v>
      </c>
      <c r="D22" s="38"/>
      <c r="E22" s="38"/>
      <c r="F22" s="39"/>
      <c r="G22" s="40"/>
      <c r="H22" s="147">
        <v>0.525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6">
        <v>0.103</v>
      </c>
      <c r="I28" s="146">
        <v>0.14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6">
        <v>0.191</v>
      </c>
      <c r="I29" s="146">
        <v>0.17</v>
      </c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7">
        <v>0.294</v>
      </c>
      <c r="I31" s="148">
        <v>0.31000000000000005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41</v>
      </c>
      <c r="E33" s="30">
        <v>41</v>
      </c>
      <c r="F33" s="31"/>
      <c r="G33" s="31"/>
      <c r="H33" s="146">
        <v>1.575</v>
      </c>
      <c r="I33" s="146">
        <v>2.969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20</v>
      </c>
      <c r="F34" s="31"/>
      <c r="G34" s="31"/>
      <c r="H34" s="146">
        <v>0.709</v>
      </c>
      <c r="I34" s="146">
        <v>0.709</v>
      </c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6</v>
      </c>
      <c r="F36" s="31"/>
      <c r="G36" s="31"/>
      <c r="H36" s="146">
        <v>0.214</v>
      </c>
      <c r="I36" s="146">
        <v>0.21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66</v>
      </c>
      <c r="D37" s="38">
        <v>67</v>
      </c>
      <c r="E37" s="38">
        <v>67</v>
      </c>
      <c r="F37" s="39">
        <v>100</v>
      </c>
      <c r="G37" s="40"/>
      <c r="H37" s="147">
        <v>2.4979999999999998</v>
      </c>
      <c r="I37" s="148">
        <v>3.888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83</v>
      </c>
      <c r="D39" s="38">
        <v>80</v>
      </c>
      <c r="E39" s="38">
        <v>80</v>
      </c>
      <c r="F39" s="39">
        <v>100</v>
      </c>
      <c r="G39" s="40"/>
      <c r="H39" s="147">
        <v>1.894</v>
      </c>
      <c r="I39" s="148">
        <v>1.7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2</v>
      </c>
      <c r="E52" s="38">
        <v>2</v>
      </c>
      <c r="F52" s="39">
        <v>100</v>
      </c>
      <c r="G52" s="40"/>
      <c r="H52" s="147">
        <v>0.156</v>
      </c>
      <c r="I52" s="148">
        <v>0.09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53</v>
      </c>
      <c r="D61" s="30">
        <v>53</v>
      </c>
      <c r="E61" s="30">
        <v>53</v>
      </c>
      <c r="F61" s="31"/>
      <c r="G61" s="31"/>
      <c r="H61" s="146">
        <v>6.625</v>
      </c>
      <c r="I61" s="146">
        <v>6.625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89</v>
      </c>
      <c r="E62" s="30">
        <v>91</v>
      </c>
      <c r="F62" s="31"/>
      <c r="G62" s="31"/>
      <c r="H62" s="146">
        <v>2.724</v>
      </c>
      <c r="I62" s="146">
        <v>2.602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18</v>
      </c>
      <c r="D63" s="30">
        <v>18</v>
      </c>
      <c r="E63" s="30"/>
      <c r="F63" s="31"/>
      <c r="G63" s="31"/>
      <c r="H63" s="146">
        <v>1.292</v>
      </c>
      <c r="I63" s="146">
        <v>1.296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162</v>
      </c>
      <c r="D64" s="38">
        <v>160</v>
      </c>
      <c r="E64" s="38">
        <v>144</v>
      </c>
      <c r="F64" s="39">
        <v>90</v>
      </c>
      <c r="G64" s="40"/>
      <c r="H64" s="147">
        <v>10.641</v>
      </c>
      <c r="I64" s="148">
        <v>10.523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940</v>
      </c>
      <c r="D66" s="38">
        <v>1152</v>
      </c>
      <c r="E66" s="38">
        <v>1138</v>
      </c>
      <c r="F66" s="39">
        <v>98.78472222222223</v>
      </c>
      <c r="G66" s="40"/>
      <c r="H66" s="147">
        <v>94.286</v>
      </c>
      <c r="I66" s="148">
        <v>110.463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5971</v>
      </c>
      <c r="D72" s="30">
        <v>6000</v>
      </c>
      <c r="E72" s="30">
        <v>6000</v>
      </c>
      <c r="F72" s="31"/>
      <c r="G72" s="31"/>
      <c r="H72" s="146">
        <v>550.172</v>
      </c>
      <c r="I72" s="146">
        <v>484.196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334</v>
      </c>
      <c r="D73" s="30">
        <v>344</v>
      </c>
      <c r="E73" s="30">
        <v>344</v>
      </c>
      <c r="F73" s="31"/>
      <c r="G73" s="31"/>
      <c r="H73" s="146">
        <v>10.985</v>
      </c>
      <c r="I73" s="146">
        <v>10.985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1287</v>
      </c>
      <c r="D75" s="30">
        <v>1327</v>
      </c>
      <c r="E75" s="30">
        <v>1287</v>
      </c>
      <c r="F75" s="31"/>
      <c r="G75" s="31"/>
      <c r="H75" s="146">
        <v>134.397</v>
      </c>
      <c r="I75" s="146">
        <v>117.064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/>
      <c r="F76" s="31"/>
      <c r="G76" s="31"/>
      <c r="H76" s="146">
        <v>0.15</v>
      </c>
      <c r="I76" s="146">
        <v>0.15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345</v>
      </c>
      <c r="D78" s="30">
        <v>280</v>
      </c>
      <c r="E78" s="30">
        <v>280</v>
      </c>
      <c r="F78" s="31"/>
      <c r="G78" s="31"/>
      <c r="H78" s="146">
        <v>21</v>
      </c>
      <c r="I78" s="146">
        <v>22.4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90</v>
      </c>
      <c r="D79" s="30">
        <v>90</v>
      </c>
      <c r="E79" s="30">
        <v>90</v>
      </c>
      <c r="F79" s="31"/>
      <c r="G79" s="31"/>
      <c r="H79" s="146">
        <v>7</v>
      </c>
      <c r="I79" s="146">
        <v>3.6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8032</v>
      </c>
      <c r="D80" s="38">
        <v>8046</v>
      </c>
      <c r="E80" s="38">
        <v>8001</v>
      </c>
      <c r="F80" s="39">
        <v>99.4407158836689</v>
      </c>
      <c r="G80" s="40"/>
      <c r="H80" s="147">
        <v>723.7040000000001</v>
      </c>
      <c r="I80" s="148">
        <v>638.395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197</v>
      </c>
      <c r="D82" s="30">
        <v>196</v>
      </c>
      <c r="E82" s="30">
        <v>196</v>
      </c>
      <c r="F82" s="31"/>
      <c r="G82" s="31"/>
      <c r="H82" s="146">
        <v>22.537</v>
      </c>
      <c r="I82" s="146">
        <v>22.54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42</v>
      </c>
      <c r="D83" s="30">
        <v>42</v>
      </c>
      <c r="E83" s="30">
        <v>42</v>
      </c>
      <c r="F83" s="31"/>
      <c r="G83" s="31"/>
      <c r="H83" s="146">
        <v>3.09</v>
      </c>
      <c r="I83" s="146">
        <v>3.09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239</v>
      </c>
      <c r="D84" s="38">
        <v>238</v>
      </c>
      <c r="E84" s="38">
        <v>238</v>
      </c>
      <c r="F84" s="39">
        <v>100</v>
      </c>
      <c r="G84" s="40"/>
      <c r="H84" s="147">
        <v>25.627</v>
      </c>
      <c r="I84" s="148">
        <v>25.63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9681</v>
      </c>
      <c r="D87" s="53">
        <v>9780</v>
      </c>
      <c r="E87" s="53">
        <v>9705</v>
      </c>
      <c r="F87" s="54">
        <v>99.23312883435582</v>
      </c>
      <c r="G87" s="40"/>
      <c r="H87" s="151">
        <v>870.627</v>
      </c>
      <c r="I87" s="152">
        <v>793.638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12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</v>
      </c>
      <c r="D9" s="30">
        <v>9</v>
      </c>
      <c r="E9" s="30">
        <v>6</v>
      </c>
      <c r="F9" s="31"/>
      <c r="G9" s="31"/>
      <c r="H9" s="146">
        <v>0.78</v>
      </c>
      <c r="I9" s="146">
        <v>0.715</v>
      </c>
      <c r="J9" s="146">
        <v>0.819</v>
      </c>
      <c r="K9" s="32"/>
    </row>
    <row r="10" spans="1:11" s="33" customFormat="1" ht="11.25" customHeight="1">
      <c r="A10" s="35" t="s">
        <v>8</v>
      </c>
      <c r="B10" s="29"/>
      <c r="C10" s="30">
        <v>5</v>
      </c>
      <c r="D10" s="30">
        <v>1</v>
      </c>
      <c r="E10" s="30">
        <v>5</v>
      </c>
      <c r="F10" s="31"/>
      <c r="G10" s="31"/>
      <c r="H10" s="146">
        <v>0.33</v>
      </c>
      <c r="I10" s="146">
        <v>0.073</v>
      </c>
      <c r="J10" s="146">
        <v>0.346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2</v>
      </c>
      <c r="E11" s="30">
        <v>4</v>
      </c>
      <c r="F11" s="31"/>
      <c r="G11" s="31"/>
      <c r="H11" s="146">
        <v>0.242</v>
      </c>
      <c r="I11" s="146">
        <v>0.296</v>
      </c>
      <c r="J11" s="146">
        <v>0.254</v>
      </c>
      <c r="K11" s="32"/>
    </row>
    <row r="12" spans="1:11" s="33" customFormat="1" ht="11.25" customHeight="1">
      <c r="A12" s="35" t="s">
        <v>10</v>
      </c>
      <c r="B12" s="29"/>
      <c r="C12" s="30">
        <v>17</v>
      </c>
      <c r="D12" s="30">
        <v>3</v>
      </c>
      <c r="E12" s="30">
        <v>17</v>
      </c>
      <c r="F12" s="31"/>
      <c r="G12" s="31"/>
      <c r="H12" s="146">
        <v>1.452</v>
      </c>
      <c r="I12" s="146">
        <v>0.348</v>
      </c>
      <c r="J12" s="146">
        <v>1.525</v>
      </c>
      <c r="K12" s="32"/>
    </row>
    <row r="13" spans="1:11" s="42" customFormat="1" ht="11.25" customHeight="1">
      <c r="A13" s="36" t="s">
        <v>11</v>
      </c>
      <c r="B13" s="37"/>
      <c r="C13" s="38">
        <v>32</v>
      </c>
      <c r="D13" s="38">
        <v>15</v>
      </c>
      <c r="E13" s="38">
        <v>32</v>
      </c>
      <c r="F13" s="39">
        <v>213.33333333333334</v>
      </c>
      <c r="G13" s="40"/>
      <c r="H13" s="147">
        <v>2.8040000000000003</v>
      </c>
      <c r="I13" s="148">
        <v>1.432</v>
      </c>
      <c r="J13" s="148">
        <v>2.944</v>
      </c>
      <c r="K13" s="41">
        <v>205.58659217877096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7</v>
      </c>
      <c r="F17" s="39">
        <v>116.66666666666667</v>
      </c>
      <c r="G17" s="40"/>
      <c r="H17" s="147">
        <v>0.27</v>
      </c>
      <c r="I17" s="148">
        <v>0.405</v>
      </c>
      <c r="J17" s="148">
        <v>0.473</v>
      </c>
      <c r="K17" s="41">
        <v>116.79012345679011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>
        <v>4</v>
      </c>
      <c r="E20" s="30"/>
      <c r="F20" s="31"/>
      <c r="G20" s="31"/>
      <c r="H20" s="146"/>
      <c r="I20" s="146">
        <v>0.212</v>
      </c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>
        <v>5</v>
      </c>
      <c r="E21" s="30"/>
      <c r="F21" s="31"/>
      <c r="G21" s="31"/>
      <c r="H21" s="146"/>
      <c r="I21" s="146">
        <v>0.21</v>
      </c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>
        <v>9</v>
      </c>
      <c r="E22" s="38"/>
      <c r="F22" s="39"/>
      <c r="G22" s="40"/>
      <c r="H22" s="147"/>
      <c r="I22" s="148">
        <v>0.422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6">
        <v>0.168</v>
      </c>
      <c r="I29" s="146">
        <v>0.132</v>
      </c>
      <c r="J29" s="146">
        <v>0.2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47">
        <v>0.168</v>
      </c>
      <c r="I31" s="148">
        <v>0.132</v>
      </c>
      <c r="J31" s="148">
        <v>0.2</v>
      </c>
      <c r="K31" s="41">
        <v>151.5151515151515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39</v>
      </c>
      <c r="E33" s="30">
        <v>31</v>
      </c>
      <c r="F33" s="31"/>
      <c r="G33" s="31"/>
      <c r="H33" s="146">
        <v>1.8</v>
      </c>
      <c r="I33" s="146">
        <v>1.7</v>
      </c>
      <c r="J33" s="146">
        <v>2.234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37</v>
      </c>
      <c r="E35" s="30">
        <v>17</v>
      </c>
      <c r="F35" s="31"/>
      <c r="G35" s="31"/>
      <c r="H35" s="146">
        <v>1.7</v>
      </c>
      <c r="I35" s="146">
        <v>1.423</v>
      </c>
      <c r="J35" s="146">
        <v>0.714</v>
      </c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33</v>
      </c>
      <c r="E36" s="30">
        <v>33</v>
      </c>
      <c r="F36" s="31"/>
      <c r="G36" s="31"/>
      <c r="H36" s="146">
        <v>1.164</v>
      </c>
      <c r="I36" s="146">
        <v>1.072</v>
      </c>
      <c r="J36" s="146">
        <v>1.072</v>
      </c>
      <c r="K36" s="32"/>
    </row>
    <row r="37" spans="1:11" s="42" customFormat="1" ht="11.25" customHeight="1">
      <c r="A37" s="36" t="s">
        <v>28</v>
      </c>
      <c r="B37" s="37"/>
      <c r="C37" s="38">
        <v>114</v>
      </c>
      <c r="D37" s="38">
        <v>109</v>
      </c>
      <c r="E37" s="38">
        <v>81</v>
      </c>
      <c r="F37" s="39">
        <v>74.31192660550458</v>
      </c>
      <c r="G37" s="40"/>
      <c r="H37" s="147">
        <v>4.664</v>
      </c>
      <c r="I37" s="148">
        <v>4.195</v>
      </c>
      <c r="J37" s="148">
        <v>4.02</v>
      </c>
      <c r="K37" s="41">
        <v>95.82836710369486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50</v>
      </c>
      <c r="E39" s="38">
        <v>50</v>
      </c>
      <c r="F39" s="39">
        <v>100</v>
      </c>
      <c r="G39" s="40"/>
      <c r="H39" s="147">
        <v>1.2</v>
      </c>
      <c r="I39" s="148">
        <v>1.153</v>
      </c>
      <c r="J39" s="148">
        <v>1.15</v>
      </c>
      <c r="K39" s="41">
        <v>99.73980919340849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11</v>
      </c>
      <c r="E52" s="38">
        <v>6</v>
      </c>
      <c r="F52" s="39">
        <v>54.54545454545455</v>
      </c>
      <c r="G52" s="40"/>
      <c r="H52" s="147">
        <v>0.468</v>
      </c>
      <c r="I52" s="148">
        <v>0.474</v>
      </c>
      <c r="J52" s="148">
        <v>0.468</v>
      </c>
      <c r="K52" s="41">
        <v>98.73417721518989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66</v>
      </c>
      <c r="F58" s="31"/>
      <c r="G58" s="31"/>
      <c r="H58" s="146"/>
      <c r="I58" s="146"/>
      <c r="J58" s="146">
        <v>4.77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66</v>
      </c>
      <c r="F59" s="39"/>
      <c r="G59" s="40"/>
      <c r="H59" s="147"/>
      <c r="I59" s="148"/>
      <c r="J59" s="148">
        <v>4.77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270</v>
      </c>
      <c r="D61" s="30">
        <v>224</v>
      </c>
      <c r="E61" s="30">
        <v>224</v>
      </c>
      <c r="F61" s="31"/>
      <c r="G61" s="31"/>
      <c r="H61" s="146">
        <v>32.4</v>
      </c>
      <c r="I61" s="146">
        <v>28</v>
      </c>
      <c r="J61" s="146">
        <v>28</v>
      </c>
      <c r="K61" s="32"/>
    </row>
    <row r="62" spans="1:11" s="33" customFormat="1" ht="11.25" customHeight="1">
      <c r="A62" s="35" t="s">
        <v>48</v>
      </c>
      <c r="B62" s="29"/>
      <c r="C62" s="30">
        <v>78</v>
      </c>
      <c r="D62" s="30">
        <v>78</v>
      </c>
      <c r="E62" s="30">
        <v>76</v>
      </c>
      <c r="F62" s="31"/>
      <c r="G62" s="31"/>
      <c r="H62" s="146">
        <v>2.142</v>
      </c>
      <c r="I62" s="146">
        <v>2.233</v>
      </c>
      <c r="J62" s="146">
        <v>2.096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348</v>
      </c>
      <c r="D64" s="38">
        <v>302</v>
      </c>
      <c r="E64" s="38">
        <v>300</v>
      </c>
      <c r="F64" s="39">
        <v>99.33774834437087</v>
      </c>
      <c r="G64" s="40"/>
      <c r="H64" s="147">
        <v>34.542</v>
      </c>
      <c r="I64" s="148">
        <v>30.233</v>
      </c>
      <c r="J64" s="148">
        <v>30.096</v>
      </c>
      <c r="K64" s="41">
        <v>99.54685277676711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991</v>
      </c>
      <c r="D66" s="38">
        <v>1028</v>
      </c>
      <c r="E66" s="38">
        <v>805</v>
      </c>
      <c r="F66" s="39">
        <v>78.30739299610894</v>
      </c>
      <c r="G66" s="40"/>
      <c r="H66" s="147">
        <v>120.509</v>
      </c>
      <c r="I66" s="148">
        <v>90.959</v>
      </c>
      <c r="J66" s="148">
        <v>77</v>
      </c>
      <c r="K66" s="41">
        <v>84.65352521465715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>
        <v>4</v>
      </c>
      <c r="E68" s="30">
        <v>8</v>
      </c>
      <c r="F68" s="31"/>
      <c r="G68" s="31"/>
      <c r="H68" s="146"/>
      <c r="I68" s="146">
        <v>0.605</v>
      </c>
      <c r="J68" s="146">
        <v>1.2</v>
      </c>
      <c r="K68" s="32"/>
    </row>
    <row r="69" spans="1:11" s="33" customFormat="1" ht="11.25" customHeight="1">
      <c r="A69" s="35" t="s">
        <v>53</v>
      </c>
      <c r="B69" s="29"/>
      <c r="C69" s="30"/>
      <c r="D69" s="30">
        <v>2</v>
      </c>
      <c r="E69" s="30">
        <v>3</v>
      </c>
      <c r="F69" s="31"/>
      <c r="G69" s="31"/>
      <c r="H69" s="146"/>
      <c r="I69" s="146">
        <v>0.301</v>
      </c>
      <c r="J69" s="146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>
        <v>6</v>
      </c>
      <c r="E70" s="38">
        <v>11</v>
      </c>
      <c r="F70" s="39">
        <v>183.33333333333334</v>
      </c>
      <c r="G70" s="40"/>
      <c r="H70" s="147"/>
      <c r="I70" s="148">
        <v>0.9059999999999999</v>
      </c>
      <c r="J70" s="148">
        <v>1.65</v>
      </c>
      <c r="K70" s="41">
        <v>182.11920529801327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1925</v>
      </c>
      <c r="D72" s="30">
        <v>1817</v>
      </c>
      <c r="E72" s="30">
        <v>1800</v>
      </c>
      <c r="F72" s="31"/>
      <c r="G72" s="31"/>
      <c r="H72" s="146">
        <v>204.329</v>
      </c>
      <c r="I72" s="146">
        <v>167.444</v>
      </c>
      <c r="J72" s="146">
        <v>203.985</v>
      </c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130</v>
      </c>
      <c r="E73" s="30">
        <v>130</v>
      </c>
      <c r="F73" s="31"/>
      <c r="G73" s="31"/>
      <c r="H73" s="146">
        <v>5.25</v>
      </c>
      <c r="I73" s="146">
        <v>5.45</v>
      </c>
      <c r="J73" s="146">
        <v>5.5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266</v>
      </c>
      <c r="D75" s="30">
        <v>271</v>
      </c>
      <c r="E75" s="30">
        <v>271</v>
      </c>
      <c r="F75" s="31"/>
      <c r="G75" s="31"/>
      <c r="H75" s="146">
        <v>18.354</v>
      </c>
      <c r="I75" s="146">
        <v>23.61</v>
      </c>
      <c r="J75" s="146">
        <v>17.693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</v>
      </c>
      <c r="E76" s="30">
        <v>5</v>
      </c>
      <c r="F76" s="31"/>
      <c r="G76" s="31"/>
      <c r="H76" s="146">
        <v>0.35</v>
      </c>
      <c r="I76" s="146">
        <v>0.168</v>
      </c>
      <c r="J76" s="146">
        <v>0.125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17</v>
      </c>
      <c r="E77" s="30">
        <v>17</v>
      </c>
      <c r="F77" s="31"/>
      <c r="G77" s="31"/>
      <c r="H77" s="146">
        <v>0.45</v>
      </c>
      <c r="I77" s="146">
        <v>0.51</v>
      </c>
      <c r="J77" s="146">
        <v>0.51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290</v>
      </c>
      <c r="E78" s="30">
        <v>300</v>
      </c>
      <c r="F78" s="31"/>
      <c r="G78" s="31"/>
      <c r="H78" s="146">
        <v>13.5</v>
      </c>
      <c r="I78" s="146">
        <v>12</v>
      </c>
      <c r="J78" s="146">
        <v>20.8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90</v>
      </c>
      <c r="E79" s="30">
        <v>90</v>
      </c>
      <c r="F79" s="31"/>
      <c r="G79" s="31"/>
      <c r="H79" s="146">
        <v>1.5</v>
      </c>
      <c r="I79" s="146">
        <v>7.5</v>
      </c>
      <c r="J79" s="146">
        <v>3.6</v>
      </c>
      <c r="K79" s="32"/>
    </row>
    <row r="80" spans="1:11" s="42" customFormat="1" ht="11.25" customHeight="1">
      <c r="A80" s="43" t="s">
        <v>63</v>
      </c>
      <c r="B80" s="37"/>
      <c r="C80" s="38">
        <v>2585</v>
      </c>
      <c r="D80" s="38">
        <v>2622</v>
      </c>
      <c r="E80" s="38">
        <v>2613</v>
      </c>
      <c r="F80" s="39">
        <v>99.65675057208237</v>
      </c>
      <c r="G80" s="40"/>
      <c r="H80" s="147">
        <v>243.73299999999998</v>
      </c>
      <c r="I80" s="148">
        <v>216.68199999999996</v>
      </c>
      <c r="J80" s="148">
        <v>252.21300000000002</v>
      </c>
      <c r="K80" s="41">
        <v>116.39776261987616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84</v>
      </c>
      <c r="E82" s="30">
        <v>84</v>
      </c>
      <c r="F82" s="31"/>
      <c r="G82" s="31"/>
      <c r="H82" s="146">
        <v>13.705</v>
      </c>
      <c r="I82" s="146">
        <v>9.65</v>
      </c>
      <c r="J82" s="146">
        <v>9.65</v>
      </c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10</v>
      </c>
      <c r="E83" s="30">
        <v>10</v>
      </c>
      <c r="F83" s="31"/>
      <c r="G83" s="31"/>
      <c r="H83" s="146">
        <v>1.3</v>
      </c>
      <c r="I83" s="146">
        <v>0.704</v>
      </c>
      <c r="J83" s="146">
        <v>0.704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94</v>
      </c>
      <c r="E84" s="38">
        <v>94</v>
      </c>
      <c r="F84" s="39">
        <v>100</v>
      </c>
      <c r="G84" s="40"/>
      <c r="H84" s="147">
        <v>15.005</v>
      </c>
      <c r="I84" s="148">
        <v>10.354000000000001</v>
      </c>
      <c r="J84" s="148">
        <v>10.354000000000001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4283</v>
      </c>
      <c r="D87" s="53">
        <v>4254</v>
      </c>
      <c r="E87" s="53">
        <v>4067</v>
      </c>
      <c r="F87" s="54">
        <v>95.60413728255759</v>
      </c>
      <c r="G87" s="40"/>
      <c r="H87" s="151">
        <v>423.36299999999994</v>
      </c>
      <c r="I87" s="152">
        <v>357.3469999999999</v>
      </c>
      <c r="J87" s="152">
        <v>385.338</v>
      </c>
      <c r="K87" s="54">
        <v>107.83300265568204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12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297</v>
      </c>
      <c r="D9" s="30">
        <v>290</v>
      </c>
      <c r="E9" s="30">
        <v>297</v>
      </c>
      <c r="F9" s="31"/>
      <c r="G9" s="31"/>
      <c r="H9" s="146">
        <v>22.726</v>
      </c>
      <c r="I9" s="146">
        <v>22.536</v>
      </c>
      <c r="J9" s="146">
        <v>23.82</v>
      </c>
      <c r="K9" s="32"/>
    </row>
    <row r="10" spans="1:11" s="33" customFormat="1" ht="11.25" customHeight="1">
      <c r="A10" s="35" t="s">
        <v>8</v>
      </c>
      <c r="B10" s="29"/>
      <c r="C10" s="30">
        <v>200</v>
      </c>
      <c r="D10" s="30">
        <v>168</v>
      </c>
      <c r="E10" s="30">
        <v>200</v>
      </c>
      <c r="F10" s="31"/>
      <c r="G10" s="31"/>
      <c r="H10" s="146">
        <v>14.645</v>
      </c>
      <c r="I10" s="146">
        <v>12.475</v>
      </c>
      <c r="J10" s="146">
        <v>15.499</v>
      </c>
      <c r="K10" s="32"/>
    </row>
    <row r="11" spans="1:11" s="33" customFormat="1" ht="11.25" customHeight="1">
      <c r="A11" s="28" t="s">
        <v>9</v>
      </c>
      <c r="B11" s="29"/>
      <c r="C11" s="30">
        <v>223</v>
      </c>
      <c r="D11" s="30">
        <v>224</v>
      </c>
      <c r="E11" s="30">
        <v>223</v>
      </c>
      <c r="F11" s="31"/>
      <c r="G11" s="31"/>
      <c r="H11" s="146">
        <v>17.192</v>
      </c>
      <c r="I11" s="146">
        <v>17.418</v>
      </c>
      <c r="J11" s="146">
        <v>17.786</v>
      </c>
      <c r="K11" s="32"/>
    </row>
    <row r="12" spans="1:11" s="33" customFormat="1" ht="11.25" customHeight="1">
      <c r="A12" s="35" t="s">
        <v>10</v>
      </c>
      <c r="B12" s="29"/>
      <c r="C12" s="30">
        <v>334</v>
      </c>
      <c r="D12" s="30">
        <v>346</v>
      </c>
      <c r="E12" s="30">
        <v>332</v>
      </c>
      <c r="F12" s="31"/>
      <c r="G12" s="31"/>
      <c r="H12" s="146">
        <v>31.131</v>
      </c>
      <c r="I12" s="146">
        <v>32.394</v>
      </c>
      <c r="J12" s="146">
        <v>32.64</v>
      </c>
      <c r="K12" s="32"/>
    </row>
    <row r="13" spans="1:11" s="42" customFormat="1" ht="11.25" customHeight="1">
      <c r="A13" s="36" t="s">
        <v>11</v>
      </c>
      <c r="B13" s="37"/>
      <c r="C13" s="38">
        <v>1054</v>
      </c>
      <c r="D13" s="38">
        <v>1028</v>
      </c>
      <c r="E13" s="38">
        <v>1052</v>
      </c>
      <c r="F13" s="39">
        <v>102.33463035019456</v>
      </c>
      <c r="G13" s="40"/>
      <c r="H13" s="147">
        <v>85.69399999999999</v>
      </c>
      <c r="I13" s="148">
        <v>84.82300000000001</v>
      </c>
      <c r="J13" s="148">
        <v>89.745</v>
      </c>
      <c r="K13" s="41">
        <v>105.8026714452448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140</v>
      </c>
      <c r="D15" s="38">
        <v>140</v>
      </c>
      <c r="E15" s="38">
        <v>140</v>
      </c>
      <c r="F15" s="39">
        <v>100</v>
      </c>
      <c r="G15" s="40"/>
      <c r="H15" s="147">
        <v>3.9</v>
      </c>
      <c r="I15" s="148">
        <v>3.945</v>
      </c>
      <c r="J15" s="148">
        <v>2.47</v>
      </c>
      <c r="K15" s="41">
        <v>62.610899873257296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15</v>
      </c>
      <c r="D17" s="38">
        <v>18</v>
      </c>
      <c r="E17" s="38">
        <v>19</v>
      </c>
      <c r="F17" s="39">
        <v>105.55555555555556</v>
      </c>
      <c r="G17" s="40"/>
      <c r="H17" s="147">
        <v>1.091</v>
      </c>
      <c r="I17" s="148">
        <v>1.301</v>
      </c>
      <c r="J17" s="148">
        <v>1.369</v>
      </c>
      <c r="K17" s="41">
        <v>105.22674865488086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54</v>
      </c>
      <c r="E19" s="30">
        <v>55</v>
      </c>
      <c r="F19" s="31"/>
      <c r="G19" s="31"/>
      <c r="H19" s="146">
        <v>1.43</v>
      </c>
      <c r="I19" s="146">
        <v>1.417</v>
      </c>
      <c r="J19" s="146">
        <v>1.177</v>
      </c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75</v>
      </c>
      <c r="E20" s="30">
        <v>75</v>
      </c>
      <c r="F20" s="31"/>
      <c r="G20" s="31"/>
      <c r="H20" s="146">
        <v>1.725</v>
      </c>
      <c r="I20" s="146">
        <v>1.845</v>
      </c>
      <c r="J20" s="146">
        <v>1.5</v>
      </c>
      <c r="K20" s="32"/>
    </row>
    <row r="21" spans="1:11" s="33" customFormat="1" ht="11.25" customHeight="1">
      <c r="A21" s="35" t="s">
        <v>16</v>
      </c>
      <c r="B21" s="29"/>
      <c r="C21" s="30">
        <v>153</v>
      </c>
      <c r="D21" s="30">
        <v>159</v>
      </c>
      <c r="E21" s="30">
        <v>159</v>
      </c>
      <c r="F21" s="31"/>
      <c r="G21" s="31"/>
      <c r="H21" s="146">
        <v>3.58</v>
      </c>
      <c r="I21" s="146">
        <v>3.363</v>
      </c>
      <c r="J21" s="146">
        <v>3.18</v>
      </c>
      <c r="K21" s="32"/>
    </row>
    <row r="22" spans="1:11" s="42" customFormat="1" ht="11.25" customHeight="1">
      <c r="A22" s="36" t="s">
        <v>17</v>
      </c>
      <c r="B22" s="37"/>
      <c r="C22" s="38">
        <v>283</v>
      </c>
      <c r="D22" s="38">
        <v>288</v>
      </c>
      <c r="E22" s="38">
        <v>289</v>
      </c>
      <c r="F22" s="39">
        <v>100.34722222222223</v>
      </c>
      <c r="G22" s="40"/>
      <c r="H22" s="147">
        <v>6.735</v>
      </c>
      <c r="I22" s="148">
        <v>6.625</v>
      </c>
      <c r="J22" s="148">
        <v>5.857</v>
      </c>
      <c r="K22" s="41">
        <v>88.40754716981132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1995</v>
      </c>
      <c r="D24" s="38">
        <v>2117</v>
      </c>
      <c r="E24" s="38">
        <v>2272</v>
      </c>
      <c r="F24" s="39">
        <v>107.32168162494095</v>
      </c>
      <c r="G24" s="40"/>
      <c r="H24" s="147">
        <v>146.745</v>
      </c>
      <c r="I24" s="148">
        <v>171.134</v>
      </c>
      <c r="J24" s="148">
        <v>184.106</v>
      </c>
      <c r="K24" s="41">
        <v>107.58002500964157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200</v>
      </c>
      <c r="D26" s="38">
        <v>177</v>
      </c>
      <c r="E26" s="38">
        <v>200</v>
      </c>
      <c r="F26" s="39">
        <v>112.99435028248588</v>
      </c>
      <c r="G26" s="40"/>
      <c r="H26" s="147">
        <v>14.5</v>
      </c>
      <c r="I26" s="148">
        <v>12.989</v>
      </c>
      <c r="J26" s="148">
        <v>9.3</v>
      </c>
      <c r="K26" s="41">
        <v>71.59904534606206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44</v>
      </c>
      <c r="D28" s="30">
        <v>39</v>
      </c>
      <c r="E28" s="30">
        <v>53</v>
      </c>
      <c r="F28" s="31"/>
      <c r="G28" s="31"/>
      <c r="H28" s="146">
        <v>4.87</v>
      </c>
      <c r="I28" s="146">
        <v>3.083</v>
      </c>
      <c r="J28" s="146">
        <v>4.9</v>
      </c>
      <c r="K28" s="32"/>
    </row>
    <row r="29" spans="1:11" s="33" customFormat="1" ht="11.25" customHeight="1">
      <c r="A29" s="35" t="s">
        <v>21</v>
      </c>
      <c r="B29" s="29"/>
      <c r="C29" s="30">
        <v>15</v>
      </c>
      <c r="D29" s="30">
        <v>7</v>
      </c>
      <c r="E29" s="30">
        <v>7</v>
      </c>
      <c r="F29" s="31"/>
      <c r="G29" s="31"/>
      <c r="H29" s="146">
        <v>0.931</v>
      </c>
      <c r="I29" s="146">
        <v>0.519</v>
      </c>
      <c r="J29" s="146">
        <v>0.7</v>
      </c>
      <c r="K29" s="32"/>
    </row>
    <row r="30" spans="1:11" s="33" customFormat="1" ht="11.25" customHeight="1">
      <c r="A30" s="35" t="s">
        <v>22</v>
      </c>
      <c r="B30" s="29"/>
      <c r="C30" s="30">
        <v>500</v>
      </c>
      <c r="D30" s="30">
        <v>448</v>
      </c>
      <c r="E30" s="30">
        <v>70</v>
      </c>
      <c r="F30" s="31"/>
      <c r="G30" s="31"/>
      <c r="H30" s="146">
        <v>41.65</v>
      </c>
      <c r="I30" s="146">
        <v>27.76</v>
      </c>
      <c r="J30" s="146">
        <v>2.95</v>
      </c>
      <c r="K30" s="32"/>
    </row>
    <row r="31" spans="1:11" s="42" customFormat="1" ht="11.25" customHeight="1">
      <c r="A31" s="43" t="s">
        <v>23</v>
      </c>
      <c r="B31" s="37"/>
      <c r="C31" s="38">
        <v>559</v>
      </c>
      <c r="D31" s="38">
        <v>494</v>
      </c>
      <c r="E31" s="38">
        <v>130</v>
      </c>
      <c r="F31" s="39">
        <v>26.31578947368421</v>
      </c>
      <c r="G31" s="40"/>
      <c r="H31" s="147">
        <v>47.451</v>
      </c>
      <c r="I31" s="148">
        <v>31.362000000000002</v>
      </c>
      <c r="J31" s="148">
        <v>8.55</v>
      </c>
      <c r="K31" s="41">
        <v>27.262291945666732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270</v>
      </c>
      <c r="D33" s="30">
        <v>328</v>
      </c>
      <c r="E33" s="30">
        <v>272</v>
      </c>
      <c r="F33" s="31"/>
      <c r="G33" s="31"/>
      <c r="H33" s="146">
        <v>14.59</v>
      </c>
      <c r="I33" s="146">
        <v>17.895</v>
      </c>
      <c r="J33" s="146">
        <v>14.299</v>
      </c>
      <c r="K33" s="32"/>
    </row>
    <row r="34" spans="1:11" s="33" customFormat="1" ht="11.25" customHeight="1">
      <c r="A34" s="35" t="s">
        <v>25</v>
      </c>
      <c r="B34" s="29"/>
      <c r="C34" s="30">
        <v>257</v>
      </c>
      <c r="D34" s="30">
        <v>186</v>
      </c>
      <c r="E34" s="30">
        <v>180</v>
      </c>
      <c r="F34" s="31"/>
      <c r="G34" s="31"/>
      <c r="H34" s="146">
        <v>10</v>
      </c>
      <c r="I34" s="146">
        <v>6.954</v>
      </c>
      <c r="J34" s="146">
        <v>6.72</v>
      </c>
      <c r="K34" s="32"/>
    </row>
    <row r="35" spans="1:11" s="33" customFormat="1" ht="11.25" customHeight="1">
      <c r="A35" s="35" t="s">
        <v>26</v>
      </c>
      <c r="B35" s="29"/>
      <c r="C35" s="30">
        <v>180</v>
      </c>
      <c r="D35" s="30">
        <v>194</v>
      </c>
      <c r="E35" s="30">
        <v>126</v>
      </c>
      <c r="F35" s="31"/>
      <c r="G35" s="31"/>
      <c r="H35" s="146">
        <v>7.6</v>
      </c>
      <c r="I35" s="146">
        <v>7.117</v>
      </c>
      <c r="J35" s="146">
        <v>5.754</v>
      </c>
      <c r="K35" s="32"/>
    </row>
    <row r="36" spans="1:11" s="33" customFormat="1" ht="11.25" customHeight="1">
      <c r="A36" s="35" t="s">
        <v>27</v>
      </c>
      <c r="B36" s="29"/>
      <c r="C36" s="30">
        <v>344</v>
      </c>
      <c r="D36" s="30">
        <v>321</v>
      </c>
      <c r="E36" s="30">
        <v>321</v>
      </c>
      <c r="F36" s="31"/>
      <c r="G36" s="31"/>
      <c r="H36" s="146">
        <v>11.629</v>
      </c>
      <c r="I36" s="146">
        <v>10.718</v>
      </c>
      <c r="J36" s="146">
        <v>10.718</v>
      </c>
      <c r="K36" s="32"/>
    </row>
    <row r="37" spans="1:11" s="42" customFormat="1" ht="11.25" customHeight="1">
      <c r="A37" s="36" t="s">
        <v>28</v>
      </c>
      <c r="B37" s="37"/>
      <c r="C37" s="38">
        <v>1051</v>
      </c>
      <c r="D37" s="38">
        <v>1029</v>
      </c>
      <c r="E37" s="38">
        <v>899</v>
      </c>
      <c r="F37" s="39">
        <v>87.36637512147716</v>
      </c>
      <c r="G37" s="40"/>
      <c r="H37" s="147">
        <v>43.818999999999996</v>
      </c>
      <c r="I37" s="148">
        <v>42.684</v>
      </c>
      <c r="J37" s="148">
        <v>37.491</v>
      </c>
      <c r="K37" s="41">
        <v>87.83384874894574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360</v>
      </c>
      <c r="D39" s="38">
        <v>359</v>
      </c>
      <c r="E39" s="38">
        <v>360</v>
      </c>
      <c r="F39" s="39">
        <v>100.27855153203343</v>
      </c>
      <c r="G39" s="40"/>
      <c r="H39" s="147">
        <v>8.63</v>
      </c>
      <c r="I39" s="148">
        <v>8.234</v>
      </c>
      <c r="J39" s="148">
        <v>8.15</v>
      </c>
      <c r="K39" s="41">
        <v>98.979839689094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5</v>
      </c>
      <c r="E41" s="30">
        <v>3</v>
      </c>
      <c r="F41" s="31"/>
      <c r="G41" s="31"/>
      <c r="H41" s="146">
        <v>0.595</v>
      </c>
      <c r="I41" s="146">
        <v>0.36</v>
      </c>
      <c r="J41" s="146">
        <v>0.204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1</v>
      </c>
      <c r="E42" s="30">
        <v>2</v>
      </c>
      <c r="F42" s="31"/>
      <c r="G42" s="31"/>
      <c r="H42" s="146">
        <v>0.13</v>
      </c>
      <c r="I42" s="146">
        <v>0.07</v>
      </c>
      <c r="J42" s="146">
        <v>0.14</v>
      </c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8</v>
      </c>
      <c r="E43" s="30">
        <v>10</v>
      </c>
      <c r="F43" s="31"/>
      <c r="G43" s="31"/>
      <c r="H43" s="146">
        <v>0.7</v>
      </c>
      <c r="I43" s="146">
        <v>0.552</v>
      </c>
      <c r="J43" s="146">
        <v>1.05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3</v>
      </c>
      <c r="E44" s="30">
        <v>3</v>
      </c>
      <c r="F44" s="31"/>
      <c r="G44" s="31"/>
      <c r="H44" s="146">
        <v>0.196</v>
      </c>
      <c r="I44" s="146">
        <v>0.145</v>
      </c>
      <c r="J44" s="146">
        <v>0.109</v>
      </c>
      <c r="K44" s="32"/>
    </row>
    <row r="45" spans="1:11" s="33" customFormat="1" ht="11.25" customHeight="1">
      <c r="A45" s="35" t="s">
        <v>34</v>
      </c>
      <c r="B45" s="29"/>
      <c r="C45" s="30">
        <v>15</v>
      </c>
      <c r="D45" s="30">
        <v>8</v>
      </c>
      <c r="E45" s="30">
        <v>6</v>
      </c>
      <c r="F45" s="31"/>
      <c r="G45" s="31"/>
      <c r="H45" s="146">
        <v>0.45</v>
      </c>
      <c r="I45" s="146">
        <v>0.28</v>
      </c>
      <c r="J45" s="146">
        <v>0.21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9</v>
      </c>
      <c r="E46" s="30">
        <v>8</v>
      </c>
      <c r="F46" s="31"/>
      <c r="G46" s="31"/>
      <c r="H46" s="146">
        <v>0.42</v>
      </c>
      <c r="I46" s="146">
        <v>0.306</v>
      </c>
      <c r="J46" s="146">
        <v>0.304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6"/>
      <c r="I47" s="146">
        <v>0.045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7</v>
      </c>
      <c r="D48" s="30">
        <v>5</v>
      </c>
      <c r="E48" s="30">
        <v>9</v>
      </c>
      <c r="F48" s="31"/>
      <c r="G48" s="31"/>
      <c r="H48" s="146">
        <v>0.266</v>
      </c>
      <c r="I48" s="146">
        <v>0.19</v>
      </c>
      <c r="J48" s="146">
        <v>0.342</v>
      </c>
      <c r="K48" s="32"/>
    </row>
    <row r="49" spans="1:11" s="33" customFormat="1" ht="11.25" customHeight="1">
      <c r="A49" s="35" t="s">
        <v>38</v>
      </c>
      <c r="B49" s="29"/>
      <c r="C49" s="30">
        <v>12</v>
      </c>
      <c r="D49" s="30">
        <v>15</v>
      </c>
      <c r="E49" s="30">
        <v>18</v>
      </c>
      <c r="F49" s="31"/>
      <c r="G49" s="31"/>
      <c r="H49" s="146">
        <v>0.36</v>
      </c>
      <c r="I49" s="146">
        <v>0.375</v>
      </c>
      <c r="J49" s="146">
        <v>0.45</v>
      </c>
      <c r="K49" s="32"/>
    </row>
    <row r="50" spans="1:11" s="42" customFormat="1" ht="11.25" customHeight="1">
      <c r="A50" s="43" t="s">
        <v>39</v>
      </c>
      <c r="B50" s="37"/>
      <c r="C50" s="38">
        <v>72</v>
      </c>
      <c r="D50" s="38">
        <v>55</v>
      </c>
      <c r="E50" s="38">
        <v>59</v>
      </c>
      <c r="F50" s="39">
        <v>107.27272727272727</v>
      </c>
      <c r="G50" s="40"/>
      <c r="H50" s="147">
        <v>3.1169999999999995</v>
      </c>
      <c r="I50" s="148">
        <v>2.323</v>
      </c>
      <c r="J50" s="148">
        <v>2.809</v>
      </c>
      <c r="K50" s="41">
        <v>120.92122255703833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112</v>
      </c>
      <c r="E52" s="38">
        <v>65.07</v>
      </c>
      <c r="F52" s="39">
        <v>58.09821428571428</v>
      </c>
      <c r="G52" s="40"/>
      <c r="H52" s="147">
        <v>4.588</v>
      </c>
      <c r="I52" s="148">
        <v>5.042</v>
      </c>
      <c r="J52" s="148">
        <v>6.507</v>
      </c>
      <c r="K52" s="41">
        <v>129.05593018643395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186</v>
      </c>
      <c r="D54" s="30">
        <v>184</v>
      </c>
      <c r="E54" s="30">
        <v>302</v>
      </c>
      <c r="F54" s="31"/>
      <c r="G54" s="31"/>
      <c r="H54" s="146">
        <v>14.308</v>
      </c>
      <c r="I54" s="146">
        <v>15.118</v>
      </c>
      <c r="J54" s="146">
        <v>25.385</v>
      </c>
      <c r="K54" s="32"/>
    </row>
    <row r="55" spans="1:11" s="33" customFormat="1" ht="11.25" customHeight="1">
      <c r="A55" s="35" t="s">
        <v>42</v>
      </c>
      <c r="B55" s="29"/>
      <c r="C55" s="30">
        <v>154</v>
      </c>
      <c r="D55" s="30">
        <v>149</v>
      </c>
      <c r="E55" s="30">
        <v>113</v>
      </c>
      <c r="F55" s="31"/>
      <c r="G55" s="31"/>
      <c r="H55" s="146">
        <v>11.69</v>
      </c>
      <c r="I55" s="146">
        <v>11.399</v>
      </c>
      <c r="J55" s="146">
        <v>8.005</v>
      </c>
      <c r="K55" s="32"/>
    </row>
    <row r="56" spans="1:11" s="33" customFormat="1" ht="11.25" customHeight="1">
      <c r="A56" s="35" t="s">
        <v>43</v>
      </c>
      <c r="B56" s="29"/>
      <c r="C56" s="30">
        <v>43</v>
      </c>
      <c r="D56" s="30">
        <v>40</v>
      </c>
      <c r="E56" s="30">
        <v>40</v>
      </c>
      <c r="F56" s="31"/>
      <c r="G56" s="31"/>
      <c r="H56" s="146">
        <v>0.71</v>
      </c>
      <c r="I56" s="146">
        <v>0.764</v>
      </c>
      <c r="J56" s="146">
        <v>0.79</v>
      </c>
      <c r="K56" s="32"/>
    </row>
    <row r="57" spans="1:11" s="33" customFormat="1" ht="11.25" customHeight="1">
      <c r="A57" s="35" t="s">
        <v>44</v>
      </c>
      <c r="B57" s="29"/>
      <c r="C57" s="30">
        <v>18</v>
      </c>
      <c r="D57" s="30">
        <v>9</v>
      </c>
      <c r="E57" s="30">
        <v>9</v>
      </c>
      <c r="F57" s="31"/>
      <c r="G57" s="31"/>
      <c r="H57" s="146">
        <v>0.31</v>
      </c>
      <c r="I57" s="146">
        <v>0.09</v>
      </c>
      <c r="J57" s="146">
        <v>0.16</v>
      </c>
      <c r="K57" s="32"/>
    </row>
    <row r="58" spans="1:11" s="33" customFormat="1" ht="11.25" customHeight="1">
      <c r="A58" s="35" t="s">
        <v>45</v>
      </c>
      <c r="B58" s="29"/>
      <c r="C58" s="30">
        <v>554</v>
      </c>
      <c r="D58" s="30">
        <v>517</v>
      </c>
      <c r="E58" s="30">
        <v>646</v>
      </c>
      <c r="F58" s="31"/>
      <c r="G58" s="31"/>
      <c r="H58" s="146">
        <v>46.91</v>
      </c>
      <c r="I58" s="146">
        <v>42.722</v>
      </c>
      <c r="J58" s="146">
        <v>51.55</v>
      </c>
      <c r="K58" s="32"/>
    </row>
    <row r="59" spans="1:11" s="42" customFormat="1" ht="11.25" customHeight="1">
      <c r="A59" s="36" t="s">
        <v>46</v>
      </c>
      <c r="B59" s="37"/>
      <c r="C59" s="38">
        <v>955</v>
      </c>
      <c r="D59" s="38">
        <v>899</v>
      </c>
      <c r="E59" s="38">
        <v>1110</v>
      </c>
      <c r="F59" s="39">
        <v>123.47052280311458</v>
      </c>
      <c r="G59" s="40"/>
      <c r="H59" s="147">
        <v>73.928</v>
      </c>
      <c r="I59" s="148">
        <v>70.093</v>
      </c>
      <c r="J59" s="148">
        <v>85.88999999999999</v>
      </c>
      <c r="K59" s="41">
        <v>122.53720057637706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570</v>
      </c>
      <c r="D61" s="30">
        <v>410</v>
      </c>
      <c r="E61" s="30">
        <v>410</v>
      </c>
      <c r="F61" s="31"/>
      <c r="G61" s="31"/>
      <c r="H61" s="146">
        <v>62.1</v>
      </c>
      <c r="I61" s="146">
        <v>43.125</v>
      </c>
      <c r="J61" s="146">
        <v>43.75</v>
      </c>
      <c r="K61" s="32"/>
    </row>
    <row r="62" spans="1:11" s="33" customFormat="1" ht="11.25" customHeight="1">
      <c r="A62" s="35" t="s">
        <v>48</v>
      </c>
      <c r="B62" s="29"/>
      <c r="C62" s="30">
        <v>510</v>
      </c>
      <c r="D62" s="30">
        <v>507</v>
      </c>
      <c r="E62" s="30">
        <v>505</v>
      </c>
      <c r="F62" s="31"/>
      <c r="G62" s="31"/>
      <c r="H62" s="146">
        <v>16.299</v>
      </c>
      <c r="I62" s="146">
        <v>16.774</v>
      </c>
      <c r="J62" s="146">
        <v>15.894</v>
      </c>
      <c r="K62" s="32"/>
    </row>
    <row r="63" spans="1:11" s="33" customFormat="1" ht="11.25" customHeight="1">
      <c r="A63" s="35" t="s">
        <v>49</v>
      </c>
      <c r="B63" s="29"/>
      <c r="C63" s="30">
        <v>174</v>
      </c>
      <c r="D63" s="30">
        <v>188</v>
      </c>
      <c r="E63" s="30">
        <v>188</v>
      </c>
      <c r="F63" s="31"/>
      <c r="G63" s="31"/>
      <c r="H63" s="146">
        <v>7.939</v>
      </c>
      <c r="I63" s="146">
        <v>8.631</v>
      </c>
      <c r="J63" s="146">
        <v>8.647</v>
      </c>
      <c r="K63" s="32"/>
    </row>
    <row r="64" spans="1:11" s="42" customFormat="1" ht="11.25" customHeight="1">
      <c r="A64" s="36" t="s">
        <v>50</v>
      </c>
      <c r="B64" s="37"/>
      <c r="C64" s="38">
        <v>1254</v>
      </c>
      <c r="D64" s="38">
        <v>1105</v>
      </c>
      <c r="E64" s="38">
        <v>1103</v>
      </c>
      <c r="F64" s="39">
        <v>99.81900452488688</v>
      </c>
      <c r="G64" s="40"/>
      <c r="H64" s="147">
        <v>86.338</v>
      </c>
      <c r="I64" s="148">
        <v>68.53</v>
      </c>
      <c r="J64" s="148">
        <v>68.291</v>
      </c>
      <c r="K64" s="41">
        <v>99.6512476287757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2415</v>
      </c>
      <c r="D66" s="38">
        <v>2470</v>
      </c>
      <c r="E66" s="38">
        <v>2359</v>
      </c>
      <c r="F66" s="39">
        <v>95.50607287449392</v>
      </c>
      <c r="G66" s="40"/>
      <c r="H66" s="147">
        <v>276.846</v>
      </c>
      <c r="I66" s="148">
        <v>217.187</v>
      </c>
      <c r="J66" s="148">
        <v>218.059</v>
      </c>
      <c r="K66" s="41">
        <v>100.4014973271881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20625</v>
      </c>
      <c r="D68" s="30">
        <v>20712</v>
      </c>
      <c r="E68" s="30">
        <v>21350</v>
      </c>
      <c r="F68" s="31"/>
      <c r="G68" s="31"/>
      <c r="H68" s="146">
        <v>1962.41</v>
      </c>
      <c r="I68" s="146">
        <v>1572.278</v>
      </c>
      <c r="J68" s="146">
        <v>1996.2</v>
      </c>
      <c r="K68" s="32"/>
    </row>
    <row r="69" spans="1:11" s="33" customFormat="1" ht="11.25" customHeight="1">
      <c r="A69" s="35" t="s">
        <v>53</v>
      </c>
      <c r="B69" s="29"/>
      <c r="C69" s="30">
        <v>2770</v>
      </c>
      <c r="D69" s="30">
        <v>2796</v>
      </c>
      <c r="E69" s="30">
        <v>2426</v>
      </c>
      <c r="F69" s="31"/>
      <c r="G69" s="31"/>
      <c r="H69" s="146">
        <v>261.4</v>
      </c>
      <c r="I69" s="146">
        <v>210.271</v>
      </c>
      <c r="J69" s="146">
        <v>222.1</v>
      </c>
      <c r="K69" s="32"/>
    </row>
    <row r="70" spans="1:11" s="42" customFormat="1" ht="11.25" customHeight="1">
      <c r="A70" s="36" t="s">
        <v>54</v>
      </c>
      <c r="B70" s="37"/>
      <c r="C70" s="38">
        <v>23395</v>
      </c>
      <c r="D70" s="38">
        <v>23508</v>
      </c>
      <c r="E70" s="38">
        <v>23776</v>
      </c>
      <c r="F70" s="39">
        <v>101.140037434065</v>
      </c>
      <c r="G70" s="40"/>
      <c r="H70" s="147">
        <v>2223.81</v>
      </c>
      <c r="I70" s="148">
        <v>1782.549</v>
      </c>
      <c r="J70" s="148">
        <v>2218.3</v>
      </c>
      <c r="K70" s="41">
        <v>124.44538691503013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9555</v>
      </c>
      <c r="D72" s="30">
        <v>8653</v>
      </c>
      <c r="E72" s="30">
        <v>8700</v>
      </c>
      <c r="F72" s="31"/>
      <c r="G72" s="31"/>
      <c r="H72" s="146">
        <v>906.38</v>
      </c>
      <c r="I72" s="146">
        <v>797.351</v>
      </c>
      <c r="J72" s="146">
        <v>767.661</v>
      </c>
      <c r="K72" s="32"/>
    </row>
    <row r="73" spans="1:11" s="33" customFormat="1" ht="11.25" customHeight="1">
      <c r="A73" s="35" t="s">
        <v>56</v>
      </c>
      <c r="B73" s="29"/>
      <c r="C73" s="30">
        <v>1532</v>
      </c>
      <c r="D73" s="30">
        <v>1589</v>
      </c>
      <c r="E73" s="30">
        <v>1559</v>
      </c>
      <c r="F73" s="31"/>
      <c r="G73" s="31"/>
      <c r="H73" s="146">
        <v>49.938</v>
      </c>
      <c r="I73" s="146">
        <v>51.82</v>
      </c>
      <c r="J73" s="146">
        <v>51.87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83</v>
      </c>
      <c r="E74" s="30">
        <v>147</v>
      </c>
      <c r="F74" s="31"/>
      <c r="G74" s="31"/>
      <c r="H74" s="146">
        <v>6.24</v>
      </c>
      <c r="I74" s="146">
        <v>2.641</v>
      </c>
      <c r="J74" s="146">
        <v>11.12</v>
      </c>
      <c r="K74" s="32"/>
    </row>
    <row r="75" spans="1:11" s="33" customFormat="1" ht="11.25" customHeight="1">
      <c r="A75" s="35" t="s">
        <v>58</v>
      </c>
      <c r="B75" s="29"/>
      <c r="C75" s="30">
        <v>4039</v>
      </c>
      <c r="D75" s="30">
        <v>3622</v>
      </c>
      <c r="E75" s="30">
        <v>3627</v>
      </c>
      <c r="F75" s="31"/>
      <c r="G75" s="31"/>
      <c r="H75" s="146">
        <v>360.35</v>
      </c>
      <c r="I75" s="146">
        <v>353.134</v>
      </c>
      <c r="J75" s="146">
        <v>310.108</v>
      </c>
      <c r="K75" s="32"/>
    </row>
    <row r="76" spans="1:11" s="33" customFormat="1" ht="11.25" customHeight="1">
      <c r="A76" s="35" t="s">
        <v>59</v>
      </c>
      <c r="B76" s="29"/>
      <c r="C76" s="30">
        <v>170</v>
      </c>
      <c r="D76" s="30">
        <v>57</v>
      </c>
      <c r="E76" s="30">
        <v>40</v>
      </c>
      <c r="F76" s="31"/>
      <c r="G76" s="31"/>
      <c r="H76" s="146">
        <v>4.35</v>
      </c>
      <c r="I76" s="146">
        <v>1.488</v>
      </c>
      <c r="J76" s="146">
        <v>1.175</v>
      </c>
      <c r="K76" s="32"/>
    </row>
    <row r="77" spans="1:11" s="33" customFormat="1" ht="11.25" customHeight="1">
      <c r="A77" s="35" t="s">
        <v>60</v>
      </c>
      <c r="B77" s="29"/>
      <c r="C77" s="30">
        <v>150</v>
      </c>
      <c r="D77" s="30">
        <v>171</v>
      </c>
      <c r="E77" s="30">
        <v>171</v>
      </c>
      <c r="F77" s="31"/>
      <c r="G77" s="31"/>
      <c r="H77" s="146">
        <v>5.71</v>
      </c>
      <c r="I77" s="146">
        <v>5.11</v>
      </c>
      <c r="J77" s="146">
        <v>6.56</v>
      </c>
      <c r="K77" s="32"/>
    </row>
    <row r="78" spans="1:11" s="33" customFormat="1" ht="11.25" customHeight="1">
      <c r="A78" s="35" t="s">
        <v>61</v>
      </c>
      <c r="B78" s="29"/>
      <c r="C78" s="30">
        <v>860</v>
      </c>
      <c r="D78" s="30">
        <v>840</v>
      </c>
      <c r="E78" s="30">
        <v>840</v>
      </c>
      <c r="F78" s="31"/>
      <c r="G78" s="31"/>
      <c r="H78" s="146">
        <v>59.45</v>
      </c>
      <c r="I78" s="146">
        <v>48.64</v>
      </c>
      <c r="J78" s="146">
        <v>64.2</v>
      </c>
      <c r="K78" s="32"/>
    </row>
    <row r="79" spans="1:11" s="33" customFormat="1" ht="11.25" customHeight="1">
      <c r="A79" s="35" t="s">
        <v>62</v>
      </c>
      <c r="B79" s="29"/>
      <c r="C79" s="30">
        <v>6355</v>
      </c>
      <c r="D79" s="30">
        <v>5970</v>
      </c>
      <c r="E79" s="30">
        <v>6580</v>
      </c>
      <c r="F79" s="31"/>
      <c r="G79" s="31"/>
      <c r="H79" s="146">
        <v>721.77</v>
      </c>
      <c r="I79" s="146">
        <v>478.5</v>
      </c>
      <c r="J79" s="146">
        <v>550.4</v>
      </c>
      <c r="K79" s="32"/>
    </row>
    <row r="80" spans="1:11" s="42" customFormat="1" ht="11.25" customHeight="1">
      <c r="A80" s="43" t="s">
        <v>63</v>
      </c>
      <c r="B80" s="37"/>
      <c r="C80" s="38">
        <v>22731</v>
      </c>
      <c r="D80" s="38">
        <v>20985</v>
      </c>
      <c r="E80" s="38">
        <v>21664</v>
      </c>
      <c r="F80" s="39">
        <v>103.23564450798189</v>
      </c>
      <c r="G80" s="40"/>
      <c r="H80" s="147">
        <v>2114.188</v>
      </c>
      <c r="I80" s="148">
        <v>1738.684</v>
      </c>
      <c r="J80" s="148">
        <v>1763.094</v>
      </c>
      <c r="K80" s="41">
        <v>101.40393539021467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565</v>
      </c>
      <c r="D82" s="30">
        <v>473</v>
      </c>
      <c r="E82" s="30">
        <v>473</v>
      </c>
      <c r="F82" s="31"/>
      <c r="G82" s="31"/>
      <c r="H82" s="146">
        <v>53.594</v>
      </c>
      <c r="I82" s="146">
        <v>50.923</v>
      </c>
      <c r="J82" s="146">
        <v>50.923</v>
      </c>
      <c r="K82" s="32"/>
    </row>
    <row r="83" spans="1:11" s="33" customFormat="1" ht="11.25" customHeight="1">
      <c r="A83" s="35" t="s">
        <v>65</v>
      </c>
      <c r="B83" s="29"/>
      <c r="C83" s="30">
        <v>260</v>
      </c>
      <c r="D83" s="30">
        <v>211</v>
      </c>
      <c r="E83" s="30">
        <v>211</v>
      </c>
      <c r="F83" s="31"/>
      <c r="G83" s="31"/>
      <c r="H83" s="146">
        <v>18.001</v>
      </c>
      <c r="I83" s="146">
        <v>14.467</v>
      </c>
      <c r="J83" s="146">
        <v>14.467</v>
      </c>
      <c r="K83" s="32"/>
    </row>
    <row r="84" spans="1:11" s="42" customFormat="1" ht="11.25" customHeight="1">
      <c r="A84" s="36" t="s">
        <v>66</v>
      </c>
      <c r="B84" s="37"/>
      <c r="C84" s="38">
        <v>825</v>
      </c>
      <c r="D84" s="38">
        <v>684</v>
      </c>
      <c r="E84" s="38">
        <v>684</v>
      </c>
      <c r="F84" s="39">
        <v>100</v>
      </c>
      <c r="G84" s="40"/>
      <c r="H84" s="147">
        <v>71.595</v>
      </c>
      <c r="I84" s="148">
        <v>65.39</v>
      </c>
      <c r="J84" s="148">
        <v>65.39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57353</v>
      </c>
      <c r="D87" s="53">
        <v>55468</v>
      </c>
      <c r="E87" s="53">
        <v>56181.07</v>
      </c>
      <c r="F87" s="54">
        <v>101.28555202999928</v>
      </c>
      <c r="G87" s="40"/>
      <c r="H87" s="151">
        <v>5212.975</v>
      </c>
      <c r="I87" s="152">
        <v>4312.895</v>
      </c>
      <c r="J87" s="152">
        <v>4775.378000000001</v>
      </c>
      <c r="K87" s="54">
        <v>110.72326128969057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L629"/>
  <sheetViews>
    <sheetView showZeros="0"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8.7109375" style="214" customWidth="1"/>
    <col min="2" max="2" width="0.85546875" style="214" customWidth="1"/>
    <col min="3" max="6" width="12.421875" style="214" customWidth="1"/>
    <col min="7" max="7" width="0.71875" style="214" customWidth="1"/>
    <col min="8" max="9" width="12.421875" style="214" customWidth="1"/>
    <col min="10" max="10" width="17.421875" style="214" customWidth="1"/>
    <col min="11" max="11" width="12.421875" style="214" customWidth="1"/>
    <col min="12" max="15" width="11.421875" style="106" customWidth="1"/>
    <col min="16" max="16384" width="9.8515625" style="214" customWidth="1"/>
  </cols>
  <sheetData>
    <row r="1" spans="1:11" s="153" customFormat="1" ht="12.7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s="153" customFormat="1" ht="11.25" customHeight="1">
      <c r="A2" s="154" t="s">
        <v>324</v>
      </c>
      <c r="B2" s="155"/>
      <c r="C2" s="155"/>
      <c r="D2" s="155"/>
      <c r="E2" s="156"/>
      <c r="F2" s="155"/>
      <c r="G2" s="155"/>
      <c r="H2" s="155"/>
      <c r="I2" s="157"/>
      <c r="J2" s="271" t="s">
        <v>71</v>
      </c>
      <c r="K2" s="271"/>
    </row>
    <row r="3" spans="1:11" s="153" customFormat="1" ht="11.25" customHeight="1" thickBot="1">
      <c r="A3" s="158" t="s">
        <v>317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62" customFormat="1" ht="11.25" customHeight="1">
      <c r="A4" s="159" t="s">
        <v>1</v>
      </c>
      <c r="B4" s="160"/>
      <c r="C4" s="272" t="s">
        <v>2</v>
      </c>
      <c r="D4" s="273"/>
      <c r="E4" s="273"/>
      <c r="F4" s="274"/>
      <c r="G4" s="161"/>
      <c r="H4" s="275" t="s">
        <v>3</v>
      </c>
      <c r="I4" s="276"/>
      <c r="J4" s="276"/>
      <c r="K4" s="277"/>
    </row>
    <row r="5" spans="1:11" s="162" customFormat="1" ht="11.25" customHeight="1" thickBot="1">
      <c r="A5" s="163" t="s">
        <v>4</v>
      </c>
      <c r="B5" s="160"/>
      <c r="C5" s="164"/>
      <c r="D5" s="165"/>
      <c r="E5" s="165"/>
      <c r="F5" s="166"/>
      <c r="G5" s="161"/>
      <c r="H5" s="164"/>
      <c r="I5" s="165"/>
      <c r="J5" s="165"/>
      <c r="K5" s="166"/>
    </row>
    <row r="6" spans="1:11" s="162" customFormat="1" ht="11.25" customHeight="1">
      <c r="A6" s="163" t="s">
        <v>5</v>
      </c>
      <c r="B6" s="160"/>
      <c r="C6" s="167" t="s">
        <v>325</v>
      </c>
      <c r="D6" s="168" t="s">
        <v>325</v>
      </c>
      <c r="E6" s="168" t="s">
        <v>325</v>
      </c>
      <c r="F6" s="169" t="s">
        <v>325</v>
      </c>
      <c r="G6" s="170"/>
      <c r="H6" s="167" t="s">
        <v>325</v>
      </c>
      <c r="I6" s="168" t="s">
        <v>325</v>
      </c>
      <c r="J6" s="168" t="s">
        <v>325</v>
      </c>
      <c r="K6" s="169" t="s">
        <v>325</v>
      </c>
    </row>
    <row r="7" spans="1:11" s="162" customFormat="1" ht="11.25" customHeight="1" thickBot="1">
      <c r="A7" s="171"/>
      <c r="B7" s="160"/>
      <c r="C7" s="172" t="s">
        <v>326</v>
      </c>
      <c r="D7" s="173" t="s">
        <v>327</v>
      </c>
      <c r="E7" s="173" t="s">
        <v>328</v>
      </c>
      <c r="F7" s="174" t="s">
        <v>323</v>
      </c>
      <c r="G7" s="175"/>
      <c r="H7" s="172" t="s">
        <v>326</v>
      </c>
      <c r="I7" s="173" t="s">
        <v>327</v>
      </c>
      <c r="J7" s="173" t="s">
        <v>328</v>
      </c>
      <c r="K7" s="174" t="s">
        <v>323</v>
      </c>
    </row>
    <row r="8" spans="1:11" s="153" customFormat="1" ht="11.25" customHeight="1">
      <c r="A8" s="176"/>
      <c r="B8" s="177"/>
      <c r="C8" s="177"/>
      <c r="D8" s="177"/>
      <c r="E8" s="177"/>
      <c r="F8" s="216"/>
      <c r="G8" s="178"/>
      <c r="H8" s="179"/>
      <c r="I8" s="179"/>
      <c r="J8" s="179"/>
      <c r="K8" s="180"/>
    </row>
    <row r="9" spans="1:12" s="185" customFormat="1" ht="11.25" customHeight="1">
      <c r="A9" s="181" t="s">
        <v>7</v>
      </c>
      <c r="B9" s="182"/>
      <c r="C9" s="183">
        <f>'[4]cabeceras_tomate'!B9</f>
        <v>12</v>
      </c>
      <c r="D9" s="183">
        <f>'[4]cabeceras_tomate'!C9</f>
        <v>279</v>
      </c>
      <c r="E9" s="183">
        <f>'[4]cabeceras_tomate'!D9</f>
        <v>6</v>
      </c>
      <c r="F9" s="183">
        <f>'[4]cabeceras_tomate'!E9</f>
        <v>297</v>
      </c>
      <c r="G9" s="184"/>
      <c r="H9" s="219">
        <f>'[4]cabeceras_tomate'!F9</f>
        <v>0.84</v>
      </c>
      <c r="I9" s="219">
        <f>'[4]cabeceras_tomate'!G9</f>
        <v>22.161</v>
      </c>
      <c r="J9" s="219">
        <f>'[4]cabeceras_tomate'!H9</f>
        <v>0.819</v>
      </c>
      <c r="K9" s="220">
        <f>'[4]cabeceras_tomate'!I9</f>
        <v>23.82</v>
      </c>
      <c r="L9" s="234"/>
    </row>
    <row r="10" spans="1:12" s="185" customFormat="1" ht="11.25" customHeight="1">
      <c r="A10" s="186" t="s">
        <v>8</v>
      </c>
      <c r="B10" s="182"/>
      <c r="C10" s="183">
        <f>'[4]cabeceras_tomate'!B10</f>
        <v>5</v>
      </c>
      <c r="D10" s="183">
        <f>'[4]cabeceras_tomate'!C10</f>
        <v>190</v>
      </c>
      <c r="E10" s="183">
        <f>'[4]cabeceras_tomate'!D10</f>
        <v>5</v>
      </c>
      <c r="F10" s="183">
        <f>'[4]cabeceras_tomate'!E10</f>
        <v>200</v>
      </c>
      <c r="G10" s="184"/>
      <c r="H10" s="219">
        <f>'[4]cabeceras_tomate'!F10</f>
        <v>0.49</v>
      </c>
      <c r="I10" s="219">
        <f>'[4]cabeceras_tomate'!G10</f>
        <v>14.663</v>
      </c>
      <c r="J10" s="219">
        <f>'[4]cabeceras_tomate'!H10</f>
        <v>0.346</v>
      </c>
      <c r="K10" s="220">
        <f>'[4]cabeceras_tomate'!I10</f>
        <v>15.499</v>
      </c>
      <c r="L10" s="234"/>
    </row>
    <row r="11" spans="1:12" s="185" customFormat="1" ht="11.25" customHeight="1">
      <c r="A11" s="181" t="s">
        <v>9</v>
      </c>
      <c r="B11" s="182"/>
      <c r="C11" s="183">
        <f>'[4]cabeceras_tomate'!B11</f>
        <v>4</v>
      </c>
      <c r="D11" s="183">
        <f>'[4]cabeceras_tomate'!C11</f>
        <v>215</v>
      </c>
      <c r="E11" s="183">
        <f>'[4]cabeceras_tomate'!D11</f>
        <v>4</v>
      </c>
      <c r="F11" s="183">
        <f>'[4]cabeceras_tomate'!E11</f>
        <v>223</v>
      </c>
      <c r="G11" s="184"/>
      <c r="H11" s="219">
        <f>'[4]cabeceras_tomate'!F11</f>
        <v>0.28</v>
      </c>
      <c r="I11" s="219">
        <f>'[4]cabeceras_tomate'!G11</f>
        <v>17.252</v>
      </c>
      <c r="J11" s="219">
        <f>'[4]cabeceras_tomate'!H11</f>
        <v>0.254</v>
      </c>
      <c r="K11" s="220">
        <f>'[4]cabeceras_tomate'!I11</f>
        <v>17.786</v>
      </c>
      <c r="L11" s="234"/>
    </row>
    <row r="12" spans="1:12" s="185" customFormat="1" ht="11.25" customHeight="1">
      <c r="A12" s="186" t="s">
        <v>10</v>
      </c>
      <c r="B12" s="182"/>
      <c r="C12" s="183">
        <f>'[4]cabeceras_tomate'!B12</f>
        <v>9</v>
      </c>
      <c r="D12" s="183">
        <f>'[4]cabeceras_tomate'!C12</f>
        <v>306</v>
      </c>
      <c r="E12" s="183">
        <f>'[4]cabeceras_tomate'!D12</f>
        <v>17</v>
      </c>
      <c r="F12" s="183">
        <f>'[4]cabeceras_tomate'!E12</f>
        <v>332</v>
      </c>
      <c r="G12" s="184"/>
      <c r="H12" s="219">
        <f>'[4]cabeceras_tomate'!F12</f>
        <v>0.949</v>
      </c>
      <c r="I12" s="219">
        <f>'[4]cabeceras_tomate'!G12</f>
        <v>30.166</v>
      </c>
      <c r="J12" s="219">
        <f>'[4]cabeceras_tomate'!H12</f>
        <v>1.525</v>
      </c>
      <c r="K12" s="220">
        <f>'[4]cabeceras_tomate'!I12</f>
        <v>32.64</v>
      </c>
      <c r="L12" s="234"/>
    </row>
    <row r="13" spans="1:12" s="192" customFormat="1" ht="11.25" customHeight="1">
      <c r="A13" s="187" t="s">
        <v>11</v>
      </c>
      <c r="B13" s="188"/>
      <c r="C13" s="189">
        <f>'[4]cabeceras_tomate'!B13</f>
        <v>30</v>
      </c>
      <c r="D13" s="189">
        <f>'[4]cabeceras_tomate'!C13</f>
        <v>990</v>
      </c>
      <c r="E13" s="189">
        <f>'[4]cabeceras_tomate'!D13</f>
        <v>32</v>
      </c>
      <c r="F13" s="190">
        <f>'[4]cabeceras_tomate'!E13</f>
        <v>1052</v>
      </c>
      <c r="G13" s="191"/>
      <c r="H13" s="221">
        <f>'[4]cabeceras_tomate'!F13</f>
        <v>2.559</v>
      </c>
      <c r="I13" s="222">
        <f>'[4]cabeceras_tomate'!G13</f>
        <v>84.24199999999999</v>
      </c>
      <c r="J13" s="222">
        <f>'[4]cabeceras_tomate'!H13</f>
        <v>2.944</v>
      </c>
      <c r="K13" s="223">
        <f>'[4]cabeceras_tomate'!I13</f>
        <v>89.745</v>
      </c>
      <c r="L13" s="235"/>
    </row>
    <row r="14" spans="1:12" s="185" customFormat="1" ht="11.25" customHeight="1">
      <c r="A14" s="186"/>
      <c r="B14" s="182"/>
      <c r="C14" s="183"/>
      <c r="D14" s="183"/>
      <c r="E14" s="183"/>
      <c r="F14" s="183"/>
      <c r="G14" s="184"/>
      <c r="H14" s="219"/>
      <c r="I14" s="219"/>
      <c r="J14" s="219"/>
      <c r="K14" s="220"/>
      <c r="L14" s="234"/>
    </row>
    <row r="15" spans="1:12" s="192" customFormat="1" ht="11.25" customHeight="1">
      <c r="A15" s="187" t="s">
        <v>12</v>
      </c>
      <c r="B15" s="188"/>
      <c r="C15" s="189">
        <f>'[4]cabeceras_tomate'!B15</f>
        <v>0</v>
      </c>
      <c r="D15" s="189">
        <f>'[4]cabeceras_tomate'!C15</f>
        <v>140</v>
      </c>
      <c r="E15" s="189">
        <f>'[4]cabeceras_tomate'!D15</f>
        <v>0</v>
      </c>
      <c r="F15" s="190">
        <f>'[4]cabeceras_tomate'!E15</f>
        <v>140</v>
      </c>
      <c r="G15" s="191"/>
      <c r="H15" s="221">
        <f>'[4]cabeceras_tomate'!F15</f>
        <v>0</v>
      </c>
      <c r="I15" s="222">
        <f>'[4]cabeceras_tomate'!G15</f>
        <v>2.47</v>
      </c>
      <c r="J15" s="222">
        <f>'[4]cabeceras_tomate'!H15</f>
        <v>0</v>
      </c>
      <c r="K15" s="223">
        <f>'[4]cabeceras_tomate'!I15</f>
        <v>2.47</v>
      </c>
      <c r="L15" s="235"/>
    </row>
    <row r="16" spans="1:12" s="185" customFormat="1" ht="11.25" customHeight="1">
      <c r="A16" s="193"/>
      <c r="B16" s="182"/>
      <c r="C16" s="183"/>
      <c r="D16" s="183"/>
      <c r="E16" s="183"/>
      <c r="F16" s="183"/>
      <c r="G16" s="184"/>
      <c r="H16" s="219"/>
      <c r="I16" s="219"/>
      <c r="J16" s="219"/>
      <c r="K16" s="220"/>
      <c r="L16" s="234"/>
    </row>
    <row r="17" spans="1:12" s="192" customFormat="1" ht="11.25" customHeight="1">
      <c r="A17" s="187" t="s">
        <v>13</v>
      </c>
      <c r="B17" s="188"/>
      <c r="C17" s="189">
        <f>'[4]cabeceras_tomate'!B17</f>
        <v>2</v>
      </c>
      <c r="D17" s="189">
        <f>'[4]cabeceras_tomate'!C17</f>
        <v>10</v>
      </c>
      <c r="E17" s="189">
        <f>'[4]cabeceras_tomate'!D17</f>
        <v>7</v>
      </c>
      <c r="F17" s="190">
        <f>'[4]cabeceras_tomate'!E17</f>
        <v>19</v>
      </c>
      <c r="G17" s="191"/>
      <c r="H17" s="221">
        <f>'[4]cabeceras_tomate'!F17</f>
        <v>0.08</v>
      </c>
      <c r="I17" s="222">
        <f>'[4]cabeceras_tomate'!G17</f>
        <v>0.816</v>
      </c>
      <c r="J17" s="222">
        <f>'[4]cabeceras_tomate'!H17</f>
        <v>0.473</v>
      </c>
      <c r="K17" s="223">
        <f>'[4]cabeceras_tomate'!I17</f>
        <v>1.369</v>
      </c>
      <c r="L17" s="235"/>
    </row>
    <row r="18" spans="1:12" s="185" customFormat="1" ht="11.25" customHeight="1">
      <c r="A18" s="186"/>
      <c r="B18" s="182"/>
      <c r="C18" s="183"/>
      <c r="D18" s="183"/>
      <c r="E18" s="183"/>
      <c r="F18" s="183"/>
      <c r="G18" s="184"/>
      <c r="H18" s="219"/>
      <c r="I18" s="219"/>
      <c r="J18" s="219"/>
      <c r="K18" s="220"/>
      <c r="L18" s="234"/>
    </row>
    <row r="19" spans="1:12" s="185" customFormat="1" ht="11.25" customHeight="1">
      <c r="A19" s="181" t="s">
        <v>14</v>
      </c>
      <c r="B19" s="182"/>
      <c r="C19" s="183">
        <f>'[4]cabeceras_tomate'!B19</f>
        <v>0</v>
      </c>
      <c r="D19" s="183">
        <f>'[4]cabeceras_tomate'!C19</f>
        <v>55</v>
      </c>
      <c r="E19" s="183">
        <f>'[4]cabeceras_tomate'!D19</f>
        <v>0</v>
      </c>
      <c r="F19" s="183">
        <f>'[4]cabeceras_tomate'!E19</f>
        <v>55</v>
      </c>
      <c r="G19" s="184">
        <f>'[4]cabeceras_tomate'!F19</f>
        <v>0</v>
      </c>
      <c r="H19" s="219">
        <f>'[4]cabeceras_tomate'!F19</f>
        <v>0</v>
      </c>
      <c r="I19" s="219">
        <f>'[4]cabeceras_tomate'!G19</f>
        <v>1.177</v>
      </c>
      <c r="J19" s="219">
        <f>'[4]cabeceras_tomate'!H19</f>
        <v>0</v>
      </c>
      <c r="K19" s="220">
        <f>'[4]cabeceras_tomate'!I19</f>
        <v>1.177</v>
      </c>
      <c r="L19" s="234"/>
    </row>
    <row r="20" spans="1:12" s="185" customFormat="1" ht="11.25" customHeight="1">
      <c r="A20" s="186" t="s">
        <v>15</v>
      </c>
      <c r="B20" s="182"/>
      <c r="C20" s="183">
        <f>'[4]cabeceras_tomate'!B20</f>
        <v>0</v>
      </c>
      <c r="D20" s="183">
        <f>'[4]cabeceras_tomate'!C20</f>
        <v>75</v>
      </c>
      <c r="E20" s="183">
        <f>'[4]cabeceras_tomate'!D20</f>
        <v>0</v>
      </c>
      <c r="F20" s="183">
        <f>'[4]cabeceras_tomate'!E20</f>
        <v>75</v>
      </c>
      <c r="G20" s="184">
        <f>'[4]cabeceras_tomate'!F20</f>
        <v>0</v>
      </c>
      <c r="H20" s="219">
        <f>'[4]cabeceras_tomate'!F20</f>
        <v>0</v>
      </c>
      <c r="I20" s="219">
        <f>'[4]cabeceras_tomate'!G20</f>
        <v>1.5</v>
      </c>
      <c r="J20" s="219">
        <f>'[4]cabeceras_tomate'!H20</f>
        <v>0</v>
      </c>
      <c r="K20" s="220">
        <f>'[4]cabeceras_tomate'!I20</f>
        <v>1.5</v>
      </c>
      <c r="L20" s="234"/>
    </row>
    <row r="21" spans="1:12" s="185" customFormat="1" ht="11.25" customHeight="1">
      <c r="A21" s="186" t="s">
        <v>16</v>
      </c>
      <c r="B21" s="182"/>
      <c r="C21" s="183">
        <f>'[4]cabeceras_tomate'!B21</f>
        <v>0</v>
      </c>
      <c r="D21" s="183">
        <f>'[4]cabeceras_tomate'!C21</f>
        <v>159</v>
      </c>
      <c r="E21" s="183">
        <f>'[4]cabeceras_tomate'!D21</f>
        <v>0</v>
      </c>
      <c r="F21" s="183">
        <f>'[4]cabeceras_tomate'!E21</f>
        <v>159</v>
      </c>
      <c r="G21" s="184">
        <f>'[4]cabeceras_tomate'!F21</f>
        <v>0</v>
      </c>
      <c r="H21" s="219">
        <f>'[4]cabeceras_tomate'!F21</f>
        <v>0</v>
      </c>
      <c r="I21" s="219">
        <f>'[4]cabeceras_tomate'!G21</f>
        <v>3.18</v>
      </c>
      <c r="J21" s="219">
        <f>'[4]cabeceras_tomate'!H21</f>
        <v>0</v>
      </c>
      <c r="K21" s="220">
        <f>'[4]cabeceras_tomate'!I21</f>
        <v>3.18</v>
      </c>
      <c r="L21" s="234"/>
    </row>
    <row r="22" spans="1:12" s="192" customFormat="1" ht="11.25" customHeight="1">
      <c r="A22" s="187" t="s">
        <v>17</v>
      </c>
      <c r="B22" s="188"/>
      <c r="C22" s="189">
        <f>'[4]cabeceras_tomate'!B22</f>
        <v>0</v>
      </c>
      <c r="D22" s="189">
        <f>'[4]cabeceras_tomate'!C22</f>
        <v>289</v>
      </c>
      <c r="E22" s="189">
        <f>'[4]cabeceras_tomate'!D22</f>
        <v>0</v>
      </c>
      <c r="F22" s="190">
        <f>'[4]cabeceras_tomate'!E22</f>
        <v>289</v>
      </c>
      <c r="G22" s="191"/>
      <c r="H22" s="221">
        <f>'[4]cabeceras_tomate'!F22</f>
        <v>0</v>
      </c>
      <c r="I22" s="222">
        <f>'[4]cabeceras_tomate'!G22</f>
        <v>5.857</v>
      </c>
      <c r="J22" s="222">
        <f>'[4]cabeceras_tomate'!H22</f>
        <v>0</v>
      </c>
      <c r="K22" s="223">
        <f>'[4]cabeceras_tomate'!I22</f>
        <v>5.857</v>
      </c>
      <c r="L22" s="235"/>
    </row>
    <row r="23" spans="1:12" s="185" customFormat="1" ht="11.25" customHeight="1">
      <c r="A23" s="186"/>
      <c r="B23" s="182"/>
      <c r="C23" s="183"/>
      <c r="D23" s="183"/>
      <c r="E23" s="183"/>
      <c r="F23" s="183"/>
      <c r="G23" s="184"/>
      <c r="H23" s="219"/>
      <c r="I23" s="219"/>
      <c r="J23" s="219"/>
      <c r="K23" s="220"/>
      <c r="L23" s="234"/>
    </row>
    <row r="24" spans="1:12" s="192" customFormat="1" ht="11.25" customHeight="1">
      <c r="A24" s="187" t="s">
        <v>18</v>
      </c>
      <c r="B24" s="188"/>
      <c r="C24" s="189">
        <f>'[4]cabeceras_tomate'!B24</f>
        <v>0</v>
      </c>
      <c r="D24" s="189">
        <f>'[4]cabeceras_tomate'!C24</f>
        <v>2272</v>
      </c>
      <c r="E24" s="189">
        <f>'[4]cabeceras_tomate'!D24</f>
        <v>0</v>
      </c>
      <c r="F24" s="190">
        <f>'[4]cabeceras_tomate'!E24</f>
        <v>2272</v>
      </c>
      <c r="G24" s="191"/>
      <c r="H24" s="221">
        <f>'[4]cabeceras_tomate'!F24</f>
        <v>0</v>
      </c>
      <c r="I24" s="222">
        <f>'[4]cabeceras_tomate'!G24</f>
        <v>184.106</v>
      </c>
      <c r="J24" s="222">
        <f>'[4]cabeceras_tomate'!H24</f>
        <v>0</v>
      </c>
      <c r="K24" s="223">
        <f>'[4]cabeceras_tomate'!I24</f>
        <v>184.106</v>
      </c>
      <c r="L24" s="235"/>
    </row>
    <row r="25" spans="1:12" s="185" customFormat="1" ht="11.25" customHeight="1">
      <c r="A25" s="217"/>
      <c r="B25" s="182"/>
      <c r="C25" s="183"/>
      <c r="D25" s="183"/>
      <c r="E25" s="183"/>
      <c r="F25" s="183"/>
      <c r="G25" s="184"/>
      <c r="H25" s="219"/>
      <c r="I25" s="219"/>
      <c r="J25" s="219"/>
      <c r="K25" s="220"/>
      <c r="L25" s="234"/>
    </row>
    <row r="26" spans="1:12" s="192" customFormat="1" ht="11.25" customHeight="1">
      <c r="A26" s="187" t="s">
        <v>19</v>
      </c>
      <c r="B26" s="188"/>
      <c r="C26" s="189">
        <f>'[4]cabeceras_tomate'!B26</f>
        <v>0</v>
      </c>
      <c r="D26" s="189">
        <f>'[4]cabeceras_tomate'!C26</f>
        <v>200</v>
      </c>
      <c r="E26" s="189">
        <f>'[4]cabeceras_tomate'!D26</f>
        <v>0</v>
      </c>
      <c r="F26" s="190">
        <f>'[4]cabeceras_tomate'!E26</f>
        <v>200</v>
      </c>
      <c r="G26" s="191"/>
      <c r="H26" s="221">
        <f>'[4]cabeceras_tomate'!F26</f>
        <v>0</v>
      </c>
      <c r="I26" s="222">
        <f>'[4]cabeceras_tomate'!G26</f>
        <v>9.3</v>
      </c>
      <c r="J26" s="222">
        <f>'[4]cabeceras_tomate'!H26</f>
        <v>0</v>
      </c>
      <c r="K26" s="223">
        <f>'[4]cabeceras_tomate'!I26</f>
        <v>9.3</v>
      </c>
      <c r="L26" s="235"/>
    </row>
    <row r="27" spans="1:12" s="185" customFormat="1" ht="11.25" customHeight="1">
      <c r="A27" s="186"/>
      <c r="B27" s="182"/>
      <c r="C27" s="183"/>
      <c r="D27" s="183"/>
      <c r="E27" s="183"/>
      <c r="F27" s="183"/>
      <c r="G27" s="184"/>
      <c r="H27" s="219"/>
      <c r="I27" s="219"/>
      <c r="J27" s="219"/>
      <c r="K27" s="220"/>
      <c r="L27" s="234"/>
    </row>
    <row r="28" spans="1:12" s="185" customFormat="1" ht="11.25" customHeight="1">
      <c r="A28" s="186" t="s">
        <v>20</v>
      </c>
      <c r="B28" s="182"/>
      <c r="C28" s="183">
        <f>'[4]cabeceras_tomate'!B28</f>
        <v>1</v>
      </c>
      <c r="D28" s="183">
        <f>'[4]cabeceras_tomate'!C28</f>
        <v>52</v>
      </c>
      <c r="E28" s="183">
        <f>'[4]cabeceras_tomate'!D28</f>
        <v>0</v>
      </c>
      <c r="F28" s="183">
        <f>'[4]cabeceras_tomate'!E28</f>
        <v>53</v>
      </c>
      <c r="G28" s="184"/>
      <c r="H28" s="219">
        <f>'[4]cabeceras_tomate'!F28</f>
        <v>0.14</v>
      </c>
      <c r="I28" s="219">
        <f>'[4]cabeceras_tomate'!G28</f>
        <v>4.76</v>
      </c>
      <c r="J28" s="219">
        <f>'[4]cabeceras_tomate'!H28</f>
        <v>0</v>
      </c>
      <c r="K28" s="220">
        <f>'[4]cabeceras_tomate'!I28</f>
        <v>4.9</v>
      </c>
      <c r="L28" s="234"/>
    </row>
    <row r="29" spans="1:12" s="185" customFormat="1" ht="11.25" customHeight="1">
      <c r="A29" s="186" t="s">
        <v>21</v>
      </c>
      <c r="B29" s="182"/>
      <c r="C29" s="183">
        <f>'[4]cabeceras_tomate'!B29</f>
        <v>2</v>
      </c>
      <c r="D29" s="183">
        <f>'[4]cabeceras_tomate'!C29</f>
        <v>3</v>
      </c>
      <c r="E29" s="183">
        <f>'[4]cabeceras_tomate'!D29</f>
        <v>2</v>
      </c>
      <c r="F29" s="183">
        <f>'[4]cabeceras_tomate'!E29</f>
        <v>7</v>
      </c>
      <c r="G29" s="184"/>
      <c r="H29" s="219">
        <f>'[4]cabeceras_tomate'!F29</f>
        <v>0.17</v>
      </c>
      <c r="I29" s="219">
        <f>'[4]cabeceras_tomate'!G29</f>
        <v>0.33</v>
      </c>
      <c r="J29" s="219">
        <f>'[4]cabeceras_tomate'!H29</f>
        <v>0.2</v>
      </c>
      <c r="K29" s="220">
        <f>'[4]cabeceras_tomate'!I29</f>
        <v>0.7</v>
      </c>
      <c r="L29" s="234"/>
    </row>
    <row r="30" spans="1:12" s="185" customFormat="1" ht="11.25" customHeight="1">
      <c r="A30" s="186" t="s">
        <v>22</v>
      </c>
      <c r="B30" s="182"/>
      <c r="C30" s="183">
        <f>'[4]cabeceras_tomate'!B30</f>
        <v>0</v>
      </c>
      <c r="D30" s="183">
        <f>'[4]cabeceras_tomate'!C30</f>
        <v>70</v>
      </c>
      <c r="E30" s="183">
        <f>'[4]cabeceras_tomate'!D30</f>
        <v>0</v>
      </c>
      <c r="F30" s="183">
        <f>'[4]cabeceras_tomate'!E30</f>
        <v>70</v>
      </c>
      <c r="G30" s="184"/>
      <c r="H30" s="219">
        <f>'[4]cabeceras_tomate'!F30</f>
        <v>0</v>
      </c>
      <c r="I30" s="219">
        <f>'[4]cabeceras_tomate'!G30</f>
        <v>2.95</v>
      </c>
      <c r="J30" s="219">
        <f>'[4]cabeceras_tomate'!H30</f>
        <v>0</v>
      </c>
      <c r="K30" s="220">
        <f>'[4]cabeceras_tomate'!I30</f>
        <v>2.95</v>
      </c>
      <c r="L30" s="234"/>
    </row>
    <row r="31" spans="1:12" s="192" customFormat="1" ht="11.25" customHeight="1">
      <c r="A31" s="195" t="s">
        <v>23</v>
      </c>
      <c r="B31" s="188"/>
      <c r="C31" s="189">
        <f>'[4]cabeceras_tomate'!B31</f>
        <v>3</v>
      </c>
      <c r="D31" s="189">
        <f>'[4]cabeceras_tomate'!C31</f>
        <v>125</v>
      </c>
      <c r="E31" s="189">
        <f>'[4]cabeceras_tomate'!D31</f>
        <v>2</v>
      </c>
      <c r="F31" s="190">
        <f>'[4]cabeceras_tomate'!E31</f>
        <v>130</v>
      </c>
      <c r="G31" s="191"/>
      <c r="H31" s="221">
        <f>'[4]cabeceras_tomate'!F31</f>
        <v>0.31000000000000005</v>
      </c>
      <c r="I31" s="222">
        <f>'[4]cabeceras_tomate'!G31</f>
        <v>8.04</v>
      </c>
      <c r="J31" s="222">
        <f>'[4]cabeceras_tomate'!H31</f>
        <v>0.2</v>
      </c>
      <c r="K31" s="223">
        <f>'[4]cabeceras_tomate'!I31</f>
        <v>8.55</v>
      </c>
      <c r="L31" s="235"/>
    </row>
    <row r="32" spans="1:12" s="185" customFormat="1" ht="11.25" customHeight="1">
      <c r="A32" s="186"/>
      <c r="B32" s="182"/>
      <c r="C32" s="183"/>
      <c r="D32" s="183"/>
      <c r="E32" s="183"/>
      <c r="F32" s="183"/>
      <c r="G32" s="184"/>
      <c r="H32" s="219"/>
      <c r="I32" s="219"/>
      <c r="J32" s="219"/>
      <c r="K32" s="220"/>
      <c r="L32" s="234"/>
    </row>
    <row r="33" spans="1:12" s="185" customFormat="1" ht="11.25" customHeight="1">
      <c r="A33" s="186" t="s">
        <v>24</v>
      </c>
      <c r="B33" s="182"/>
      <c r="C33" s="183">
        <f>'[4]cabeceras_tomate'!B33</f>
        <v>41</v>
      </c>
      <c r="D33" s="183">
        <f>'[4]cabeceras_tomate'!C33</f>
        <v>200</v>
      </c>
      <c r="E33" s="183">
        <f>'[4]cabeceras_tomate'!D33</f>
        <v>31</v>
      </c>
      <c r="F33" s="183">
        <f>'[4]cabeceras_tomate'!E33</f>
        <v>272</v>
      </c>
      <c r="G33" s="184"/>
      <c r="H33" s="219">
        <f>'[4]cabeceras_tomate'!F33</f>
        <v>2.969</v>
      </c>
      <c r="I33" s="219">
        <f>'[4]cabeceras_tomate'!G33</f>
        <v>9.096</v>
      </c>
      <c r="J33" s="219">
        <f>'[4]cabeceras_tomate'!H33</f>
        <v>2.234</v>
      </c>
      <c r="K33" s="220">
        <f>'[4]cabeceras_tomate'!I33</f>
        <v>14.299</v>
      </c>
      <c r="L33" s="234"/>
    </row>
    <row r="34" spans="1:12" s="185" customFormat="1" ht="11.25" customHeight="1">
      <c r="A34" s="186" t="s">
        <v>25</v>
      </c>
      <c r="B34" s="182"/>
      <c r="C34" s="183">
        <f>'[4]cabeceras_tomate'!B34</f>
        <v>20</v>
      </c>
      <c r="D34" s="183">
        <f>'[4]cabeceras_tomate'!C34</f>
        <v>160</v>
      </c>
      <c r="E34" s="183">
        <f>'[4]cabeceras_tomate'!D34</f>
        <v>0</v>
      </c>
      <c r="F34" s="183">
        <f>'[4]cabeceras_tomate'!E34</f>
        <v>180</v>
      </c>
      <c r="G34" s="184"/>
      <c r="H34" s="219">
        <f>'[4]cabeceras_tomate'!F34</f>
        <v>0.709</v>
      </c>
      <c r="I34" s="219">
        <f>'[4]cabeceras_tomate'!G34</f>
        <v>6.011</v>
      </c>
      <c r="J34" s="219">
        <f>'[4]cabeceras_tomate'!H34</f>
        <v>0</v>
      </c>
      <c r="K34" s="220">
        <f>'[4]cabeceras_tomate'!I34</f>
        <v>6.72</v>
      </c>
      <c r="L34" s="234"/>
    </row>
    <row r="35" spans="1:12" s="185" customFormat="1" ht="11.25" customHeight="1">
      <c r="A35" s="186" t="s">
        <v>26</v>
      </c>
      <c r="B35" s="182"/>
      <c r="C35" s="183">
        <f>'[4]cabeceras_tomate'!B35</f>
        <v>0</v>
      </c>
      <c r="D35" s="183">
        <f>'[4]cabeceras_tomate'!C35</f>
        <v>109</v>
      </c>
      <c r="E35" s="183">
        <f>'[4]cabeceras_tomate'!D35</f>
        <v>17</v>
      </c>
      <c r="F35" s="183">
        <f>'[4]cabeceras_tomate'!E35</f>
        <v>126</v>
      </c>
      <c r="G35" s="184"/>
      <c r="H35" s="219">
        <f>'[4]cabeceras_tomate'!F35</f>
        <v>0</v>
      </c>
      <c r="I35" s="219">
        <f>'[4]cabeceras_tomate'!G35</f>
        <v>5.04</v>
      </c>
      <c r="J35" s="219">
        <f>'[4]cabeceras_tomate'!H35</f>
        <v>0.714</v>
      </c>
      <c r="K35" s="220">
        <f>'[4]cabeceras_tomate'!I35</f>
        <v>5.754</v>
      </c>
      <c r="L35" s="234"/>
    </row>
    <row r="36" spans="1:12" s="185" customFormat="1" ht="11.25" customHeight="1">
      <c r="A36" s="186" t="s">
        <v>27</v>
      </c>
      <c r="B36" s="182"/>
      <c r="C36" s="183">
        <f>'[4]cabeceras_tomate'!B36</f>
        <v>6</v>
      </c>
      <c r="D36" s="183">
        <f>'[4]cabeceras_tomate'!C36</f>
        <v>282</v>
      </c>
      <c r="E36" s="183">
        <f>'[4]cabeceras_tomate'!D36</f>
        <v>33</v>
      </c>
      <c r="F36" s="183">
        <f>'[4]cabeceras_tomate'!E36</f>
        <v>321</v>
      </c>
      <c r="G36" s="184"/>
      <c r="H36" s="219">
        <f>'[4]cabeceras_tomate'!F36</f>
        <v>0.21</v>
      </c>
      <c r="I36" s="219">
        <f>'[4]cabeceras_tomate'!G36</f>
        <v>9.436</v>
      </c>
      <c r="J36" s="219">
        <f>'[4]cabeceras_tomate'!H36</f>
        <v>1.072</v>
      </c>
      <c r="K36" s="220">
        <f>'[4]cabeceras_tomate'!I36</f>
        <v>10.718</v>
      </c>
      <c r="L36" s="234"/>
    </row>
    <row r="37" spans="1:12" s="192" customFormat="1" ht="11.25" customHeight="1">
      <c r="A37" s="187" t="s">
        <v>28</v>
      </c>
      <c r="B37" s="188"/>
      <c r="C37" s="189">
        <f>'[4]cabeceras_tomate'!B37</f>
        <v>67</v>
      </c>
      <c r="D37" s="189">
        <f>'[4]cabeceras_tomate'!C37</f>
        <v>751</v>
      </c>
      <c r="E37" s="189">
        <f>'[4]cabeceras_tomate'!D37</f>
        <v>81</v>
      </c>
      <c r="F37" s="190">
        <f>'[4]cabeceras_tomate'!E37</f>
        <v>899</v>
      </c>
      <c r="G37" s="191"/>
      <c r="H37" s="221">
        <f>'[4]cabeceras_tomate'!F37</f>
        <v>3.888</v>
      </c>
      <c r="I37" s="222">
        <f>'[4]cabeceras_tomate'!G37</f>
        <v>29.583</v>
      </c>
      <c r="J37" s="222">
        <f>'[4]cabeceras_tomate'!H37</f>
        <v>4.02</v>
      </c>
      <c r="K37" s="223">
        <f>'[4]cabeceras_tomate'!I37</f>
        <v>37.491</v>
      </c>
      <c r="L37" s="235"/>
    </row>
    <row r="38" spans="1:12" s="185" customFormat="1" ht="11.25" customHeight="1">
      <c r="A38" s="186"/>
      <c r="B38" s="182"/>
      <c r="C38" s="183"/>
      <c r="D38" s="183"/>
      <c r="E38" s="183"/>
      <c r="F38" s="183"/>
      <c r="G38" s="184"/>
      <c r="H38" s="219"/>
      <c r="I38" s="219"/>
      <c r="J38" s="219"/>
      <c r="K38" s="220"/>
      <c r="L38" s="234"/>
    </row>
    <row r="39" spans="1:12" s="192" customFormat="1" ht="11.25" customHeight="1">
      <c r="A39" s="187" t="s">
        <v>29</v>
      </c>
      <c r="B39" s="188"/>
      <c r="C39" s="189">
        <f>'[4]cabeceras_tomate'!B39</f>
        <v>80</v>
      </c>
      <c r="D39" s="189">
        <f>'[4]cabeceras_tomate'!C39</f>
        <v>230</v>
      </c>
      <c r="E39" s="189">
        <f>'[4]cabeceras_tomate'!D39</f>
        <v>50</v>
      </c>
      <c r="F39" s="190">
        <f>'[4]cabeceras_tomate'!E39</f>
        <v>360</v>
      </c>
      <c r="G39" s="191"/>
      <c r="H39" s="221">
        <f>'[4]cabeceras_tomate'!F39</f>
        <v>1.7</v>
      </c>
      <c r="I39" s="222">
        <f>'[4]cabeceras_tomate'!G39</f>
        <v>5.3</v>
      </c>
      <c r="J39" s="222">
        <f>'[4]cabeceras_tomate'!H39</f>
        <v>1.15</v>
      </c>
      <c r="K39" s="223">
        <f>'[4]cabeceras_tomate'!I39</f>
        <v>8.15</v>
      </c>
      <c r="L39" s="235"/>
    </row>
    <row r="40" spans="1:12" s="185" customFormat="1" ht="11.25" customHeight="1">
      <c r="A40" s="186"/>
      <c r="B40" s="182"/>
      <c r="C40" s="183"/>
      <c r="D40" s="183"/>
      <c r="E40" s="183"/>
      <c r="F40" s="183"/>
      <c r="G40" s="184"/>
      <c r="H40" s="219">
        <f>'[4]cabeceras_tomate'!F40</f>
        <v>0</v>
      </c>
      <c r="I40" s="219">
        <f>'[4]cabeceras_tomate'!G40</f>
        <v>0</v>
      </c>
      <c r="J40" s="219">
        <f>'[4]cabeceras_tomate'!H40</f>
        <v>0</v>
      </c>
      <c r="K40" s="220">
        <f>'[4]cabeceras_tomate'!I40</f>
        <v>0</v>
      </c>
      <c r="L40" s="234"/>
    </row>
    <row r="41" spans="1:12" s="185" customFormat="1" ht="11.25" customHeight="1">
      <c r="A41" s="181" t="s">
        <v>30</v>
      </c>
      <c r="B41" s="182"/>
      <c r="C41" s="183">
        <f>'[4]cabeceras_tomate'!B41</f>
        <v>0</v>
      </c>
      <c r="D41" s="183">
        <f>'[4]cabeceras_tomate'!C41</f>
        <v>3</v>
      </c>
      <c r="E41" s="183">
        <f>'[4]cabeceras_tomate'!D41</f>
        <v>0</v>
      </c>
      <c r="F41" s="183">
        <f>'[4]cabeceras_tomate'!E41</f>
        <v>3</v>
      </c>
      <c r="G41" s="184"/>
      <c r="H41" s="219">
        <f>'[4]cabeceras_tomate'!F41</f>
        <v>0</v>
      </c>
      <c r="I41" s="219">
        <f>'[4]cabeceras_tomate'!G41</f>
        <v>0.204</v>
      </c>
      <c r="J41" s="219">
        <f>'[4]cabeceras_tomate'!H41</f>
        <v>0</v>
      </c>
      <c r="K41" s="220">
        <f>'[4]cabeceras_tomate'!I41</f>
        <v>0.204</v>
      </c>
      <c r="L41" s="234"/>
    </row>
    <row r="42" spans="1:12" s="185" customFormat="1" ht="11.25" customHeight="1">
      <c r="A42" s="186" t="s">
        <v>31</v>
      </c>
      <c r="B42" s="182"/>
      <c r="C42" s="183">
        <f>'[4]cabeceras_tomate'!B42</f>
        <v>0</v>
      </c>
      <c r="D42" s="183">
        <f>'[4]cabeceras_tomate'!C42</f>
        <v>2</v>
      </c>
      <c r="E42" s="183">
        <f>'[4]cabeceras_tomate'!D42</f>
        <v>0</v>
      </c>
      <c r="F42" s="183">
        <f>'[4]cabeceras_tomate'!E42</f>
        <v>2</v>
      </c>
      <c r="G42" s="184"/>
      <c r="H42" s="219">
        <f>'[4]cabeceras_tomate'!F42</f>
        <v>0</v>
      </c>
      <c r="I42" s="219">
        <f>'[4]cabeceras_tomate'!G42</f>
        <v>0.14</v>
      </c>
      <c r="J42" s="219">
        <f>'[4]cabeceras_tomate'!H42</f>
        <v>0</v>
      </c>
      <c r="K42" s="220">
        <f>'[4]cabeceras_tomate'!I42</f>
        <v>0.14</v>
      </c>
      <c r="L42" s="234"/>
    </row>
    <row r="43" spans="1:12" s="185" customFormat="1" ht="11.25" customHeight="1">
      <c r="A43" s="186" t="s">
        <v>32</v>
      </c>
      <c r="B43" s="182"/>
      <c r="C43" s="183">
        <f>'[4]cabeceras_tomate'!B43</f>
        <v>0</v>
      </c>
      <c r="D43" s="183">
        <f>'[4]cabeceras_tomate'!C43</f>
        <v>10</v>
      </c>
      <c r="E43" s="183">
        <f>'[4]cabeceras_tomate'!D43</f>
        <v>0</v>
      </c>
      <c r="F43" s="183">
        <f>'[4]cabeceras_tomate'!E43</f>
        <v>10</v>
      </c>
      <c r="G43" s="184"/>
      <c r="H43" s="219">
        <f>'[4]cabeceras_tomate'!F43</f>
        <v>0</v>
      </c>
      <c r="I43" s="219">
        <f>'[4]cabeceras_tomate'!G43</f>
        <v>1.05</v>
      </c>
      <c r="J43" s="219">
        <f>'[4]cabeceras_tomate'!H43</f>
        <v>0</v>
      </c>
      <c r="K43" s="220">
        <f>'[4]cabeceras_tomate'!I43</f>
        <v>1.05</v>
      </c>
      <c r="L43" s="234"/>
    </row>
    <row r="44" spans="1:12" s="185" customFormat="1" ht="11.25" customHeight="1">
      <c r="A44" s="186" t="s">
        <v>33</v>
      </c>
      <c r="B44" s="182"/>
      <c r="C44" s="183">
        <f>'[4]cabeceras_tomate'!B44</f>
        <v>0</v>
      </c>
      <c r="D44" s="183">
        <f>'[4]cabeceras_tomate'!C44</f>
        <v>3</v>
      </c>
      <c r="E44" s="183">
        <f>'[4]cabeceras_tomate'!D44</f>
        <v>0</v>
      </c>
      <c r="F44" s="183">
        <f>'[4]cabeceras_tomate'!E44</f>
        <v>3</v>
      </c>
      <c r="G44" s="184"/>
      <c r="H44" s="219">
        <f>'[4]cabeceras_tomate'!F44</f>
        <v>0</v>
      </c>
      <c r="I44" s="219">
        <f>'[4]cabeceras_tomate'!G44</f>
        <v>0.109</v>
      </c>
      <c r="J44" s="219">
        <f>'[4]cabeceras_tomate'!H44</f>
        <v>0</v>
      </c>
      <c r="K44" s="220">
        <f>'[4]cabeceras_tomate'!I44</f>
        <v>0.109</v>
      </c>
      <c r="L44" s="234"/>
    </row>
    <row r="45" spans="1:12" s="185" customFormat="1" ht="11.25" customHeight="1">
      <c r="A45" s="186" t="s">
        <v>34</v>
      </c>
      <c r="B45" s="182"/>
      <c r="C45" s="183">
        <f>'[4]cabeceras_tomate'!B45</f>
        <v>0</v>
      </c>
      <c r="D45" s="183">
        <f>'[4]cabeceras_tomate'!C45</f>
        <v>6</v>
      </c>
      <c r="E45" s="183">
        <f>'[4]cabeceras_tomate'!D45</f>
        <v>0</v>
      </c>
      <c r="F45" s="183">
        <f>'[4]cabeceras_tomate'!E45</f>
        <v>6</v>
      </c>
      <c r="G45" s="184"/>
      <c r="H45" s="219">
        <f>'[4]cabeceras_tomate'!F45</f>
        <v>0</v>
      </c>
      <c r="I45" s="219">
        <f>'[4]cabeceras_tomate'!G45</f>
        <v>0.21</v>
      </c>
      <c r="J45" s="219">
        <f>'[4]cabeceras_tomate'!H45</f>
        <v>0</v>
      </c>
      <c r="K45" s="220">
        <f>'[4]cabeceras_tomate'!I45</f>
        <v>0.21</v>
      </c>
      <c r="L45" s="234"/>
    </row>
    <row r="46" spans="1:12" s="185" customFormat="1" ht="11.25" customHeight="1">
      <c r="A46" s="186" t="s">
        <v>35</v>
      </c>
      <c r="B46" s="182"/>
      <c r="C46" s="183">
        <f>'[4]cabeceras_tomate'!B46</f>
        <v>0</v>
      </c>
      <c r="D46" s="183">
        <f>'[4]cabeceras_tomate'!C46</f>
        <v>8</v>
      </c>
      <c r="E46" s="183">
        <f>'[4]cabeceras_tomate'!D46</f>
        <v>0</v>
      </c>
      <c r="F46" s="183">
        <f>'[4]cabeceras_tomate'!E46</f>
        <v>8</v>
      </c>
      <c r="G46" s="184"/>
      <c r="H46" s="219">
        <f>'[4]cabeceras_tomate'!F46</f>
        <v>0</v>
      </c>
      <c r="I46" s="219">
        <f>'[4]cabeceras_tomate'!G46</f>
        <v>0.304</v>
      </c>
      <c r="J46" s="219">
        <f>'[4]cabeceras_tomate'!H46</f>
        <v>0</v>
      </c>
      <c r="K46" s="220">
        <f>'[4]cabeceras_tomate'!I46</f>
        <v>0.304</v>
      </c>
      <c r="L46" s="234"/>
    </row>
    <row r="47" spans="1:12" s="185" customFormat="1" ht="11.25" customHeight="1">
      <c r="A47" s="186" t="s">
        <v>36</v>
      </c>
      <c r="B47" s="182"/>
      <c r="C47" s="183">
        <f>'[4]cabeceras_tomate'!B47</f>
        <v>0</v>
      </c>
      <c r="D47" s="183">
        <f>'[4]cabeceras_tomate'!C47</f>
        <v>0</v>
      </c>
      <c r="E47" s="183">
        <f>'[4]cabeceras_tomate'!D47</f>
        <v>0</v>
      </c>
      <c r="F47" s="183">
        <f>'[4]cabeceras_tomate'!E47</f>
        <v>0</v>
      </c>
      <c r="G47" s="184"/>
      <c r="H47" s="219">
        <f>'[4]cabeceras_tomate'!F47</f>
        <v>0</v>
      </c>
      <c r="I47" s="219">
        <f>'[4]cabeceras_tomate'!G47</f>
        <v>0</v>
      </c>
      <c r="J47" s="219">
        <f>'[4]cabeceras_tomate'!H47</f>
        <v>0</v>
      </c>
      <c r="K47" s="220">
        <f>'[4]cabeceras_tomate'!I47</f>
        <v>0</v>
      </c>
      <c r="L47" s="234"/>
    </row>
    <row r="48" spans="1:12" s="185" customFormat="1" ht="11.25" customHeight="1">
      <c r="A48" s="186" t="s">
        <v>37</v>
      </c>
      <c r="B48" s="182"/>
      <c r="C48" s="183">
        <f>'[4]cabeceras_tomate'!B48</f>
        <v>0</v>
      </c>
      <c r="D48" s="183">
        <f>'[4]cabeceras_tomate'!C48</f>
        <v>9</v>
      </c>
      <c r="E48" s="183">
        <f>'[4]cabeceras_tomate'!D48</f>
        <v>0</v>
      </c>
      <c r="F48" s="183">
        <f>'[4]cabeceras_tomate'!E48</f>
        <v>9</v>
      </c>
      <c r="G48" s="184"/>
      <c r="H48" s="219">
        <f>'[4]cabeceras_tomate'!F48</f>
        <v>0</v>
      </c>
      <c r="I48" s="219">
        <f>'[4]cabeceras_tomate'!G48</f>
        <v>0.342</v>
      </c>
      <c r="J48" s="219">
        <f>'[4]cabeceras_tomate'!H48</f>
        <v>0</v>
      </c>
      <c r="K48" s="220">
        <f>'[4]cabeceras_tomate'!I48</f>
        <v>0.342</v>
      </c>
      <c r="L48" s="234"/>
    </row>
    <row r="49" spans="1:12" s="185" customFormat="1" ht="11.25" customHeight="1">
      <c r="A49" s="186" t="s">
        <v>38</v>
      </c>
      <c r="B49" s="182"/>
      <c r="C49" s="183">
        <f>'[4]cabeceras_tomate'!B49</f>
        <v>0</v>
      </c>
      <c r="D49" s="183">
        <f>'[4]cabeceras_tomate'!C49</f>
        <v>18</v>
      </c>
      <c r="E49" s="183">
        <f>'[4]cabeceras_tomate'!D49</f>
        <v>0</v>
      </c>
      <c r="F49" s="183">
        <f>'[4]cabeceras_tomate'!E49</f>
        <v>18</v>
      </c>
      <c r="G49" s="184"/>
      <c r="H49" s="219">
        <f>'[4]cabeceras_tomate'!F49</f>
        <v>0</v>
      </c>
      <c r="I49" s="219">
        <f>'[4]cabeceras_tomate'!G49</f>
        <v>0.45</v>
      </c>
      <c r="J49" s="219">
        <f>'[4]cabeceras_tomate'!H49</f>
        <v>0</v>
      </c>
      <c r="K49" s="220">
        <f>'[4]cabeceras_tomate'!I49</f>
        <v>0.45</v>
      </c>
      <c r="L49" s="234"/>
    </row>
    <row r="50" spans="1:12" s="192" customFormat="1" ht="11.25" customHeight="1">
      <c r="A50" s="195" t="s">
        <v>39</v>
      </c>
      <c r="B50" s="188"/>
      <c r="C50" s="189">
        <f>'[4]cabeceras_tomate'!B50</f>
        <v>0</v>
      </c>
      <c r="D50" s="189">
        <f>'[4]cabeceras_tomate'!C50</f>
        <v>59</v>
      </c>
      <c r="E50" s="189">
        <f>'[4]cabeceras_tomate'!D50</f>
        <v>0</v>
      </c>
      <c r="F50" s="190">
        <f>'[4]cabeceras_tomate'!E50</f>
        <v>59</v>
      </c>
      <c r="G50" s="191"/>
      <c r="H50" s="221">
        <f>'[4]cabeceras_tomate'!F50</f>
        <v>0</v>
      </c>
      <c r="I50" s="222">
        <f>'[4]cabeceras_tomate'!G50</f>
        <v>2.809</v>
      </c>
      <c r="J50" s="222">
        <f>'[4]cabeceras_tomate'!H50</f>
        <v>0</v>
      </c>
      <c r="K50" s="223">
        <f>'[4]cabeceras_tomate'!I50</f>
        <v>2.809</v>
      </c>
      <c r="L50" s="235"/>
    </row>
    <row r="51" spans="1:12" s="185" customFormat="1" ht="11.25" customHeight="1">
      <c r="A51" s="186"/>
      <c r="B51" s="196"/>
      <c r="C51" s="197"/>
      <c r="D51" s="197"/>
      <c r="E51" s="197"/>
      <c r="F51" s="197"/>
      <c r="G51" s="184"/>
      <c r="H51" s="219"/>
      <c r="I51" s="219"/>
      <c r="J51" s="219"/>
      <c r="K51" s="220"/>
      <c r="L51" s="234"/>
    </row>
    <row r="52" spans="1:12" s="192" customFormat="1" ht="11.25" customHeight="1">
      <c r="A52" s="187" t="s">
        <v>40</v>
      </c>
      <c r="B52" s="188"/>
      <c r="C52" s="189">
        <f>'[4]cabeceras_tomate'!B52</f>
        <v>2</v>
      </c>
      <c r="D52" s="189">
        <f>'[4]cabeceras_tomate'!C52</f>
        <v>57</v>
      </c>
      <c r="E52" s="189">
        <f>'[4]cabeceras_tomate'!D52</f>
        <v>6</v>
      </c>
      <c r="F52" s="190">
        <f>'[4]cabeceras_tomate'!E52</f>
        <v>65.07</v>
      </c>
      <c r="G52" s="191"/>
      <c r="H52" s="221">
        <f>'[4]cabeceras_tomate'!F52</f>
        <v>0.09</v>
      </c>
      <c r="I52" s="222">
        <f>'[4]cabeceras_tomate'!G52</f>
        <v>5.949</v>
      </c>
      <c r="J52" s="222">
        <f>'[4]cabeceras_tomate'!H52</f>
        <v>0.468</v>
      </c>
      <c r="K52" s="223">
        <f>'[4]cabeceras_tomate'!I52</f>
        <v>6.507</v>
      </c>
      <c r="L52" s="235"/>
    </row>
    <row r="53" spans="1:12" s="185" customFormat="1" ht="11.25" customHeight="1">
      <c r="A53" s="186"/>
      <c r="B53" s="182"/>
      <c r="C53" s="183"/>
      <c r="D53" s="183"/>
      <c r="E53" s="183"/>
      <c r="F53" s="183"/>
      <c r="G53" s="184"/>
      <c r="H53" s="219"/>
      <c r="I53" s="219"/>
      <c r="J53" s="219"/>
      <c r="K53" s="220"/>
      <c r="L53" s="234"/>
    </row>
    <row r="54" spans="1:12" s="185" customFormat="1" ht="11.25" customHeight="1">
      <c r="A54" s="186" t="s">
        <v>41</v>
      </c>
      <c r="B54" s="182"/>
      <c r="C54" s="183">
        <f>'[4]cabeceras_tomate'!B54</f>
        <v>0</v>
      </c>
      <c r="D54" s="183">
        <f>'[4]cabeceras_tomate'!C54</f>
        <v>302</v>
      </c>
      <c r="E54" s="183">
        <f>'[4]cabeceras_tomate'!D54</f>
        <v>0</v>
      </c>
      <c r="F54" s="183">
        <f>'[4]cabeceras_tomate'!E54</f>
        <v>302</v>
      </c>
      <c r="G54" s="184"/>
      <c r="H54" s="219">
        <f>'[4]cabeceras_tomate'!F54</f>
        <v>0</v>
      </c>
      <c r="I54" s="219">
        <f>'[4]cabeceras_tomate'!G54</f>
        <v>25.385</v>
      </c>
      <c r="J54" s="219">
        <f>'[4]cabeceras_tomate'!H54</f>
        <v>0</v>
      </c>
      <c r="K54" s="220">
        <f>'[4]cabeceras_tomate'!I54</f>
        <v>25.385</v>
      </c>
      <c r="L54" s="234"/>
    </row>
    <row r="55" spans="1:12" s="185" customFormat="1" ht="11.25" customHeight="1">
      <c r="A55" s="186" t="s">
        <v>42</v>
      </c>
      <c r="B55" s="182"/>
      <c r="C55" s="183">
        <f>'[4]cabeceras_tomate'!B55</f>
        <v>0</v>
      </c>
      <c r="D55" s="183">
        <f>'[4]cabeceras_tomate'!C55</f>
        <v>113</v>
      </c>
      <c r="E55" s="183">
        <f>'[4]cabeceras_tomate'!D55</f>
        <v>0</v>
      </c>
      <c r="F55" s="183">
        <f>'[4]cabeceras_tomate'!E55</f>
        <v>113</v>
      </c>
      <c r="G55" s="184"/>
      <c r="H55" s="219">
        <f>'[4]cabeceras_tomate'!F55</f>
        <v>0</v>
      </c>
      <c r="I55" s="219">
        <f>'[4]cabeceras_tomate'!G55</f>
        <v>8.005</v>
      </c>
      <c r="J55" s="219">
        <f>'[4]cabeceras_tomate'!H55</f>
        <v>0</v>
      </c>
      <c r="K55" s="220">
        <f>'[4]cabeceras_tomate'!I55</f>
        <v>8.005</v>
      </c>
      <c r="L55" s="234"/>
    </row>
    <row r="56" spans="1:12" s="185" customFormat="1" ht="11.25" customHeight="1">
      <c r="A56" s="186" t="s">
        <v>43</v>
      </c>
      <c r="B56" s="182"/>
      <c r="C56" s="183">
        <f>'[4]cabeceras_tomate'!B56</f>
        <v>0</v>
      </c>
      <c r="D56" s="183">
        <f>'[4]cabeceras_tomate'!C56</f>
        <v>40</v>
      </c>
      <c r="E56" s="183">
        <f>'[4]cabeceras_tomate'!D56</f>
        <v>0</v>
      </c>
      <c r="F56" s="183">
        <f>'[4]cabeceras_tomate'!E56</f>
        <v>40</v>
      </c>
      <c r="G56" s="184"/>
      <c r="H56" s="219">
        <f>'[4]cabeceras_tomate'!F56</f>
        <v>0</v>
      </c>
      <c r="I56" s="219">
        <f>'[4]cabeceras_tomate'!G56</f>
        <v>0.79</v>
      </c>
      <c r="J56" s="219">
        <f>'[4]cabeceras_tomate'!H56</f>
        <v>0</v>
      </c>
      <c r="K56" s="220">
        <f>'[4]cabeceras_tomate'!I56</f>
        <v>0.79</v>
      </c>
      <c r="L56" s="234"/>
    </row>
    <row r="57" spans="1:12" s="185" customFormat="1" ht="11.25" customHeight="1">
      <c r="A57" s="186" t="s">
        <v>44</v>
      </c>
      <c r="B57" s="182"/>
      <c r="C57" s="183">
        <f>'[4]cabeceras_tomate'!B57</f>
        <v>0</v>
      </c>
      <c r="D57" s="183">
        <f>'[4]cabeceras_tomate'!C57</f>
        <v>9</v>
      </c>
      <c r="E57" s="183">
        <f>'[4]cabeceras_tomate'!D57</f>
        <v>0</v>
      </c>
      <c r="F57" s="183">
        <f>'[4]cabeceras_tomate'!E57</f>
        <v>9</v>
      </c>
      <c r="G57" s="184"/>
      <c r="H57" s="219">
        <f>'[4]cabeceras_tomate'!F57</f>
        <v>0</v>
      </c>
      <c r="I57" s="219">
        <f>'[4]cabeceras_tomate'!G57</f>
        <v>0.16</v>
      </c>
      <c r="J57" s="219">
        <f>'[4]cabeceras_tomate'!H57</f>
        <v>0</v>
      </c>
      <c r="K57" s="220">
        <f>'[4]cabeceras_tomate'!I57</f>
        <v>0.16</v>
      </c>
      <c r="L57" s="234"/>
    </row>
    <row r="58" spans="1:12" s="185" customFormat="1" ht="11.25" customHeight="1">
      <c r="A58" s="186" t="s">
        <v>45</v>
      </c>
      <c r="B58" s="182"/>
      <c r="C58" s="183">
        <f>'[4]cabeceras_tomate'!B58</f>
        <v>0</v>
      </c>
      <c r="D58" s="183">
        <f>'[4]cabeceras_tomate'!C58</f>
        <v>580</v>
      </c>
      <c r="E58" s="183">
        <f>'[4]cabeceras_tomate'!D58</f>
        <v>66</v>
      </c>
      <c r="F58" s="183">
        <f>'[4]cabeceras_tomate'!E58</f>
        <v>646</v>
      </c>
      <c r="G58" s="184"/>
      <c r="H58" s="219">
        <f>'[4]cabeceras_tomate'!F58</f>
        <v>0</v>
      </c>
      <c r="I58" s="219">
        <f>'[4]cabeceras_tomate'!G58</f>
        <v>46.78</v>
      </c>
      <c r="J58" s="219">
        <f>'[4]cabeceras_tomate'!H58</f>
        <v>4.77</v>
      </c>
      <c r="K58" s="220">
        <f>'[4]cabeceras_tomate'!I58</f>
        <v>51.55</v>
      </c>
      <c r="L58" s="234"/>
    </row>
    <row r="59" spans="1:12" s="192" customFormat="1" ht="11.25" customHeight="1">
      <c r="A59" s="187" t="s">
        <v>46</v>
      </c>
      <c r="B59" s="188"/>
      <c r="C59" s="189">
        <f>'[4]cabeceras_tomate'!B59</f>
        <v>0</v>
      </c>
      <c r="D59" s="189">
        <f>'[4]cabeceras_tomate'!C59</f>
        <v>1044</v>
      </c>
      <c r="E59" s="189">
        <f>'[4]cabeceras_tomate'!D59</f>
        <v>66</v>
      </c>
      <c r="F59" s="190">
        <f>'[4]cabeceras_tomate'!E59</f>
        <v>1110</v>
      </c>
      <c r="G59" s="191"/>
      <c r="H59" s="221">
        <f>'[4]cabeceras_tomate'!F59</f>
        <v>0</v>
      </c>
      <c r="I59" s="222">
        <f>'[4]cabeceras_tomate'!G59</f>
        <v>81.12</v>
      </c>
      <c r="J59" s="222">
        <f>'[4]cabeceras_tomate'!H59</f>
        <v>4.77</v>
      </c>
      <c r="K59" s="223">
        <f>'[4]cabeceras_tomate'!I59</f>
        <v>85.88999999999999</v>
      </c>
      <c r="L59" s="235"/>
    </row>
    <row r="60" spans="1:12" s="185" customFormat="1" ht="11.25" customHeight="1">
      <c r="A60" s="186"/>
      <c r="B60" s="182"/>
      <c r="C60" s="183"/>
      <c r="D60" s="183"/>
      <c r="E60" s="183"/>
      <c r="F60" s="183"/>
      <c r="G60" s="184"/>
      <c r="H60" s="219"/>
      <c r="I60" s="219"/>
      <c r="J60" s="219"/>
      <c r="K60" s="220"/>
      <c r="L60" s="234"/>
    </row>
    <row r="61" spans="1:12" s="185" customFormat="1" ht="11.25" customHeight="1">
      <c r="A61" s="186" t="s">
        <v>47</v>
      </c>
      <c r="B61" s="182"/>
      <c r="C61" s="183">
        <f>'[4]cabeceras_tomate'!B61</f>
        <v>53</v>
      </c>
      <c r="D61" s="183">
        <f>'[4]cabeceras_tomate'!C61</f>
        <v>133</v>
      </c>
      <c r="E61" s="183">
        <f>'[4]cabeceras_tomate'!D61</f>
        <v>224</v>
      </c>
      <c r="F61" s="183">
        <f>'[4]cabeceras_tomate'!E61</f>
        <v>410</v>
      </c>
      <c r="G61" s="184"/>
      <c r="H61" s="219">
        <f>'[4]cabeceras_tomate'!F61</f>
        <v>6.625</v>
      </c>
      <c r="I61" s="219">
        <f>'[4]cabeceras_tomate'!G61</f>
        <v>9.125</v>
      </c>
      <c r="J61" s="219">
        <f>'[4]cabeceras_tomate'!H61</f>
        <v>28</v>
      </c>
      <c r="K61" s="220">
        <f>'[4]cabeceras_tomate'!I61</f>
        <v>43.75</v>
      </c>
      <c r="L61" s="234"/>
    </row>
    <row r="62" spans="1:12" s="185" customFormat="1" ht="11.25" customHeight="1">
      <c r="A62" s="186" t="s">
        <v>48</v>
      </c>
      <c r="B62" s="182"/>
      <c r="C62" s="183">
        <f>'[4]cabeceras_tomate'!B62</f>
        <v>89</v>
      </c>
      <c r="D62" s="183">
        <f>'[4]cabeceras_tomate'!C62</f>
        <v>340</v>
      </c>
      <c r="E62" s="183">
        <f>'[4]cabeceras_tomate'!D62</f>
        <v>76</v>
      </c>
      <c r="F62" s="183">
        <f>'[4]cabeceras_tomate'!E62</f>
        <v>505</v>
      </c>
      <c r="G62" s="184"/>
      <c r="H62" s="219">
        <f>'[4]cabeceras_tomate'!F62</f>
        <v>2.602</v>
      </c>
      <c r="I62" s="219">
        <f>'[4]cabeceras_tomate'!G62</f>
        <v>11.196</v>
      </c>
      <c r="J62" s="219">
        <f>'[4]cabeceras_tomate'!H62</f>
        <v>2.096</v>
      </c>
      <c r="K62" s="220">
        <f>'[4]cabeceras_tomate'!I62</f>
        <v>15.894</v>
      </c>
      <c r="L62" s="234"/>
    </row>
    <row r="63" spans="1:12" s="185" customFormat="1" ht="11.25" customHeight="1">
      <c r="A63" s="186" t="s">
        <v>49</v>
      </c>
      <c r="B63" s="182"/>
      <c r="C63" s="183">
        <f>'[4]cabeceras_tomate'!B63</f>
        <v>18</v>
      </c>
      <c r="D63" s="183">
        <f>'[4]cabeceras_tomate'!C63</f>
        <v>170</v>
      </c>
      <c r="E63" s="183">
        <f>'[4]cabeceras_tomate'!D63</f>
        <v>0</v>
      </c>
      <c r="F63" s="183">
        <f>'[4]cabeceras_tomate'!E63</f>
        <v>188</v>
      </c>
      <c r="G63" s="184"/>
      <c r="H63" s="219">
        <f>'[4]cabeceras_tomate'!F63</f>
        <v>1.296</v>
      </c>
      <c r="I63" s="219">
        <f>'[4]cabeceras_tomate'!G63</f>
        <v>7.351</v>
      </c>
      <c r="J63" s="219">
        <f>'[4]cabeceras_tomate'!H63</f>
        <v>0</v>
      </c>
      <c r="K63" s="220">
        <f>'[4]cabeceras_tomate'!I63</f>
        <v>8.647</v>
      </c>
      <c r="L63" s="234"/>
    </row>
    <row r="64" spans="1:12" s="192" customFormat="1" ht="11.25" customHeight="1">
      <c r="A64" s="187" t="s">
        <v>50</v>
      </c>
      <c r="B64" s="188"/>
      <c r="C64" s="189">
        <f>'[4]cabeceras_tomate'!B64</f>
        <v>160</v>
      </c>
      <c r="D64" s="189">
        <f>'[4]cabeceras_tomate'!C64</f>
        <v>643</v>
      </c>
      <c r="E64" s="189">
        <f>'[4]cabeceras_tomate'!D64</f>
        <v>300</v>
      </c>
      <c r="F64" s="190">
        <f>'[4]cabeceras_tomate'!E64</f>
        <v>1103</v>
      </c>
      <c r="G64" s="191"/>
      <c r="H64" s="221">
        <f>'[4]cabeceras_tomate'!F64</f>
        <v>10.523</v>
      </c>
      <c r="I64" s="222">
        <f>'[4]cabeceras_tomate'!G64</f>
        <v>27.671999999999997</v>
      </c>
      <c r="J64" s="222">
        <f>'[4]cabeceras_tomate'!H64</f>
        <v>30.096</v>
      </c>
      <c r="K64" s="223">
        <f>'[4]cabeceras_tomate'!I64</f>
        <v>68.291</v>
      </c>
      <c r="L64" s="235"/>
    </row>
    <row r="65" spans="1:12" s="185" customFormat="1" ht="11.25" customHeight="1">
      <c r="A65" s="186"/>
      <c r="B65" s="182"/>
      <c r="C65" s="183"/>
      <c r="D65" s="183"/>
      <c r="E65" s="183"/>
      <c r="F65" s="183"/>
      <c r="G65" s="184"/>
      <c r="H65" s="219"/>
      <c r="I65" s="219"/>
      <c r="J65" s="219"/>
      <c r="K65" s="220"/>
      <c r="L65" s="234"/>
    </row>
    <row r="66" spans="1:12" s="192" customFormat="1" ht="11.25" customHeight="1">
      <c r="A66" s="187" t="s">
        <v>51</v>
      </c>
      <c r="B66" s="188"/>
      <c r="C66" s="189">
        <f>'[4]cabeceras_tomate'!B66</f>
        <v>1152</v>
      </c>
      <c r="D66" s="189">
        <f>'[4]cabeceras_tomate'!C66</f>
        <v>402</v>
      </c>
      <c r="E66" s="189">
        <f>'[4]cabeceras_tomate'!D66</f>
        <v>805</v>
      </c>
      <c r="F66" s="190">
        <f>'[4]cabeceras_tomate'!E66</f>
        <v>2359</v>
      </c>
      <c r="G66" s="191"/>
      <c r="H66" s="221">
        <f>'[4]cabeceras_tomate'!F66</f>
        <v>110.463</v>
      </c>
      <c r="I66" s="222">
        <f>'[4]cabeceras_tomate'!G66</f>
        <v>30.596</v>
      </c>
      <c r="J66" s="222">
        <f>'[4]cabeceras_tomate'!H66</f>
        <v>77</v>
      </c>
      <c r="K66" s="223">
        <f>'[4]cabeceras_tomate'!I66</f>
        <v>218.059</v>
      </c>
      <c r="L66" s="235"/>
    </row>
    <row r="67" spans="1:12" s="185" customFormat="1" ht="11.25" customHeight="1">
      <c r="A67" s="186"/>
      <c r="B67" s="182"/>
      <c r="C67" s="183"/>
      <c r="D67" s="183"/>
      <c r="E67" s="183"/>
      <c r="F67" s="183"/>
      <c r="G67" s="184"/>
      <c r="H67" s="219"/>
      <c r="I67" s="219"/>
      <c r="J67" s="219"/>
      <c r="K67" s="220"/>
      <c r="L67" s="234"/>
    </row>
    <row r="68" spans="1:12" s="185" customFormat="1" ht="11.25" customHeight="1">
      <c r="A68" s="186" t="s">
        <v>52</v>
      </c>
      <c r="B68" s="182"/>
      <c r="C68" s="183">
        <f>'[4]cabeceras_tomate'!B68</f>
        <v>0</v>
      </c>
      <c r="D68" s="183">
        <f>'[4]cabeceras_tomate'!C68</f>
        <v>21342</v>
      </c>
      <c r="E68" s="183">
        <f>'[4]cabeceras_tomate'!D68</f>
        <v>8</v>
      </c>
      <c r="F68" s="183">
        <f>'[4]cabeceras_tomate'!E68</f>
        <v>21350</v>
      </c>
      <c r="G68" s="184"/>
      <c r="H68" s="219">
        <f>'[4]cabeceras_tomate'!F68</f>
        <v>0</v>
      </c>
      <c r="I68" s="219">
        <f>'[4]cabeceras_tomate'!G68</f>
        <v>1995</v>
      </c>
      <c r="J68" s="219">
        <f>'[4]cabeceras_tomate'!H68</f>
        <v>1.2</v>
      </c>
      <c r="K68" s="220">
        <f>'[4]cabeceras_tomate'!I68</f>
        <v>1996.2</v>
      </c>
      <c r="L68" s="234"/>
    </row>
    <row r="69" spans="1:12" s="185" customFormat="1" ht="11.25" customHeight="1">
      <c r="A69" s="186" t="s">
        <v>53</v>
      </c>
      <c r="B69" s="182"/>
      <c r="C69" s="183">
        <f>'[4]cabeceras_tomate'!B69</f>
        <v>0</v>
      </c>
      <c r="D69" s="183">
        <f>'[4]cabeceras_tomate'!C69</f>
        <v>2423</v>
      </c>
      <c r="E69" s="183">
        <f>'[4]cabeceras_tomate'!D69</f>
        <v>3</v>
      </c>
      <c r="F69" s="183">
        <f>'[4]cabeceras_tomate'!E69</f>
        <v>2426</v>
      </c>
      <c r="G69" s="184"/>
      <c r="H69" s="219">
        <f>'[4]cabeceras_tomate'!F69</f>
        <v>0</v>
      </c>
      <c r="I69" s="219">
        <f>'[4]cabeceras_tomate'!G69</f>
        <v>221.65</v>
      </c>
      <c r="J69" s="219">
        <f>'[4]cabeceras_tomate'!H69</f>
        <v>0.45</v>
      </c>
      <c r="K69" s="220">
        <f>'[4]cabeceras_tomate'!I69</f>
        <v>222.1</v>
      </c>
      <c r="L69" s="234"/>
    </row>
    <row r="70" spans="1:12" s="192" customFormat="1" ht="11.25" customHeight="1">
      <c r="A70" s="187" t="s">
        <v>54</v>
      </c>
      <c r="B70" s="188"/>
      <c r="C70" s="189">
        <f>'[4]cabeceras_tomate'!B70</f>
        <v>0</v>
      </c>
      <c r="D70" s="189">
        <f>'[4]cabeceras_tomate'!C70</f>
        <v>23765</v>
      </c>
      <c r="E70" s="189">
        <f>'[4]cabeceras_tomate'!D70</f>
        <v>11</v>
      </c>
      <c r="F70" s="190">
        <f>'[4]cabeceras_tomate'!E70</f>
        <v>23776</v>
      </c>
      <c r="G70" s="191"/>
      <c r="H70" s="221">
        <f>'[4]cabeceras_tomate'!F70</f>
        <v>0</v>
      </c>
      <c r="I70" s="222">
        <f>'[4]cabeceras_tomate'!G70</f>
        <v>2216.65</v>
      </c>
      <c r="J70" s="222">
        <f>'[4]cabeceras_tomate'!H70</f>
        <v>1.65</v>
      </c>
      <c r="K70" s="223">
        <f>'[4]cabeceras_tomate'!I70</f>
        <v>2218.3</v>
      </c>
      <c r="L70" s="235"/>
    </row>
    <row r="71" spans="1:12" s="185" customFormat="1" ht="11.25" customHeight="1">
      <c r="A71" s="186"/>
      <c r="B71" s="182"/>
      <c r="C71" s="183"/>
      <c r="D71" s="183"/>
      <c r="E71" s="183"/>
      <c r="F71" s="183"/>
      <c r="G71" s="184"/>
      <c r="H71" s="219"/>
      <c r="I71" s="219"/>
      <c r="J71" s="219"/>
      <c r="K71" s="220"/>
      <c r="L71" s="234"/>
    </row>
    <row r="72" spans="1:12" s="185" customFormat="1" ht="11.25" customHeight="1">
      <c r="A72" s="186" t="s">
        <v>55</v>
      </c>
      <c r="B72" s="182"/>
      <c r="C72" s="183">
        <f>'[4]cabeceras_tomate'!B72</f>
        <v>6000</v>
      </c>
      <c r="D72" s="183">
        <f>'[4]cabeceras_tomate'!C72</f>
        <v>900</v>
      </c>
      <c r="E72" s="183">
        <f>'[4]cabeceras_tomate'!D72</f>
        <v>1800</v>
      </c>
      <c r="F72" s="183">
        <f>'[4]cabeceras_tomate'!E72</f>
        <v>8700</v>
      </c>
      <c r="G72" s="184"/>
      <c r="H72" s="219">
        <f>'[4]cabeceras_tomate'!F72</f>
        <v>484.196</v>
      </c>
      <c r="I72" s="219">
        <f>'[4]cabeceras_tomate'!G72</f>
        <v>79.48</v>
      </c>
      <c r="J72" s="219">
        <f>'[4]cabeceras_tomate'!H72</f>
        <v>203.985</v>
      </c>
      <c r="K72" s="220">
        <f>'[4]cabeceras_tomate'!I72</f>
        <v>767.661</v>
      </c>
      <c r="L72" s="234"/>
    </row>
    <row r="73" spans="1:12" s="185" customFormat="1" ht="11.25" customHeight="1">
      <c r="A73" s="186" t="s">
        <v>56</v>
      </c>
      <c r="B73" s="182"/>
      <c r="C73" s="183">
        <f>'[4]cabeceras_tomate'!B73</f>
        <v>344</v>
      </c>
      <c r="D73" s="183">
        <f>'[4]cabeceras_tomate'!C73</f>
        <v>1085</v>
      </c>
      <c r="E73" s="183">
        <f>'[4]cabeceras_tomate'!D73</f>
        <v>130</v>
      </c>
      <c r="F73" s="183">
        <f>'[4]cabeceras_tomate'!E73</f>
        <v>1559</v>
      </c>
      <c r="G73" s="184"/>
      <c r="H73" s="219">
        <f>'[4]cabeceras_tomate'!F73</f>
        <v>10.985</v>
      </c>
      <c r="I73" s="219">
        <f>'[4]cabeceras_tomate'!G73</f>
        <v>35.385</v>
      </c>
      <c r="J73" s="219">
        <f>'[4]cabeceras_tomate'!H73</f>
        <v>5.5</v>
      </c>
      <c r="K73" s="220">
        <f>'[4]cabeceras_tomate'!I73</f>
        <v>51.87</v>
      </c>
      <c r="L73" s="234"/>
    </row>
    <row r="74" spans="1:12" s="185" customFormat="1" ht="11.25" customHeight="1">
      <c r="A74" s="186" t="s">
        <v>57</v>
      </c>
      <c r="B74" s="182"/>
      <c r="C74" s="183">
        <f>'[4]cabeceras_tomate'!B74</f>
        <v>0</v>
      </c>
      <c r="D74" s="183">
        <f>'[4]cabeceras_tomate'!C74</f>
        <v>147</v>
      </c>
      <c r="E74" s="183">
        <f>'[4]cabeceras_tomate'!D74</f>
        <v>0</v>
      </c>
      <c r="F74" s="183">
        <f>'[4]cabeceras_tomate'!E74</f>
        <v>147</v>
      </c>
      <c r="G74" s="184"/>
      <c r="H74" s="219">
        <f>'[4]cabeceras_tomate'!F74</f>
        <v>0</v>
      </c>
      <c r="I74" s="219">
        <f>'[4]cabeceras_tomate'!G74</f>
        <v>11.12</v>
      </c>
      <c r="J74" s="219">
        <f>'[4]cabeceras_tomate'!H74</f>
        <v>0</v>
      </c>
      <c r="K74" s="220">
        <f>'[4]cabeceras_tomate'!I74</f>
        <v>11.12</v>
      </c>
      <c r="L74" s="234"/>
    </row>
    <row r="75" spans="1:12" s="185" customFormat="1" ht="11.25" customHeight="1">
      <c r="A75" s="186" t="s">
        <v>58</v>
      </c>
      <c r="B75" s="182"/>
      <c r="C75" s="183">
        <f>'[4]cabeceras_tomate'!B75</f>
        <v>1327</v>
      </c>
      <c r="D75" s="183">
        <f>'[4]cabeceras_tomate'!C75</f>
        <v>2029</v>
      </c>
      <c r="E75" s="183">
        <f>'[4]cabeceras_tomate'!D75</f>
        <v>271</v>
      </c>
      <c r="F75" s="183">
        <f>'[4]cabeceras_tomate'!E75</f>
        <v>3627</v>
      </c>
      <c r="G75" s="184"/>
      <c r="H75" s="219">
        <f>'[4]cabeceras_tomate'!F75</f>
        <v>117.064</v>
      </c>
      <c r="I75" s="219">
        <f>'[4]cabeceras_tomate'!G75</f>
        <v>175.351</v>
      </c>
      <c r="J75" s="219">
        <f>'[4]cabeceras_tomate'!H75</f>
        <v>17.693</v>
      </c>
      <c r="K75" s="220">
        <f>'[4]cabeceras_tomate'!I75</f>
        <v>310.108</v>
      </c>
      <c r="L75" s="234"/>
    </row>
    <row r="76" spans="1:12" s="185" customFormat="1" ht="11.25" customHeight="1">
      <c r="A76" s="186" t="s">
        <v>59</v>
      </c>
      <c r="B76" s="182"/>
      <c r="C76" s="183">
        <f>'[4]cabeceras_tomate'!B76</f>
        <v>5</v>
      </c>
      <c r="D76" s="183">
        <f>'[4]cabeceras_tomate'!C76</f>
        <v>30</v>
      </c>
      <c r="E76" s="183">
        <f>'[4]cabeceras_tomate'!D76</f>
        <v>5</v>
      </c>
      <c r="F76" s="183">
        <f>'[4]cabeceras_tomate'!E76</f>
        <v>40</v>
      </c>
      <c r="G76" s="184"/>
      <c r="H76" s="219">
        <f>'[4]cabeceras_tomate'!F76</f>
        <v>0.15</v>
      </c>
      <c r="I76" s="219">
        <f>'[4]cabeceras_tomate'!G76</f>
        <v>0.9</v>
      </c>
      <c r="J76" s="219">
        <f>'[4]cabeceras_tomate'!H76</f>
        <v>0.125</v>
      </c>
      <c r="K76" s="220">
        <f>'[4]cabeceras_tomate'!I76</f>
        <v>1.175</v>
      </c>
      <c r="L76" s="234"/>
    </row>
    <row r="77" spans="1:12" s="185" customFormat="1" ht="11.25" customHeight="1">
      <c r="A77" s="186" t="s">
        <v>60</v>
      </c>
      <c r="B77" s="182"/>
      <c r="C77" s="183">
        <f>'[4]cabeceras_tomate'!B77</f>
        <v>0</v>
      </c>
      <c r="D77" s="183">
        <f>'[4]cabeceras_tomate'!C77</f>
        <v>154</v>
      </c>
      <c r="E77" s="183">
        <f>'[4]cabeceras_tomate'!D77</f>
        <v>17</v>
      </c>
      <c r="F77" s="183">
        <f>'[4]cabeceras_tomate'!E77</f>
        <v>171</v>
      </c>
      <c r="G77" s="184"/>
      <c r="H77" s="219">
        <f>'[4]cabeceras_tomate'!F77</f>
        <v>0</v>
      </c>
      <c r="I77" s="219">
        <f>'[4]cabeceras_tomate'!G77</f>
        <v>6.05</v>
      </c>
      <c r="J77" s="219">
        <f>'[4]cabeceras_tomate'!H77</f>
        <v>0.51</v>
      </c>
      <c r="K77" s="220">
        <f>'[4]cabeceras_tomate'!I77</f>
        <v>6.56</v>
      </c>
      <c r="L77" s="234"/>
    </row>
    <row r="78" spans="1:12" s="185" customFormat="1" ht="11.25" customHeight="1">
      <c r="A78" s="186" t="s">
        <v>61</v>
      </c>
      <c r="B78" s="182"/>
      <c r="C78" s="183">
        <f>'[4]cabeceras_tomate'!B78</f>
        <v>280</v>
      </c>
      <c r="D78" s="183">
        <f>'[4]cabeceras_tomate'!C78</f>
        <v>260</v>
      </c>
      <c r="E78" s="183">
        <f>'[4]cabeceras_tomate'!D78</f>
        <v>300</v>
      </c>
      <c r="F78" s="183">
        <f>'[4]cabeceras_tomate'!E78</f>
        <v>840</v>
      </c>
      <c r="G78" s="184"/>
      <c r="H78" s="219">
        <f>'[4]cabeceras_tomate'!F78</f>
        <v>22.4</v>
      </c>
      <c r="I78" s="219">
        <f>'[4]cabeceras_tomate'!G78</f>
        <v>21</v>
      </c>
      <c r="J78" s="219">
        <f>'[4]cabeceras_tomate'!H78</f>
        <v>20.8</v>
      </c>
      <c r="K78" s="220">
        <f>'[4]cabeceras_tomate'!I78</f>
        <v>64.2</v>
      </c>
      <c r="L78" s="234"/>
    </row>
    <row r="79" spans="1:12" s="185" customFormat="1" ht="11.25" customHeight="1">
      <c r="A79" s="186" t="s">
        <v>62</v>
      </c>
      <c r="B79" s="182"/>
      <c r="C79" s="183">
        <f>'[4]cabeceras_tomate'!B79</f>
        <v>90</v>
      </c>
      <c r="D79" s="183">
        <f>'[4]cabeceras_tomate'!C79</f>
        <v>6400</v>
      </c>
      <c r="E79" s="183">
        <f>'[4]cabeceras_tomate'!D79</f>
        <v>90</v>
      </c>
      <c r="F79" s="183">
        <f>'[4]cabeceras_tomate'!E79</f>
        <v>6580</v>
      </c>
      <c r="G79" s="184"/>
      <c r="H79" s="219">
        <f>'[4]cabeceras_tomate'!F79</f>
        <v>3.6</v>
      </c>
      <c r="I79" s="219">
        <f>'[4]cabeceras_tomate'!G79</f>
        <v>543.2</v>
      </c>
      <c r="J79" s="219">
        <f>'[4]cabeceras_tomate'!H79</f>
        <v>3.6</v>
      </c>
      <c r="K79" s="220">
        <f>'[4]cabeceras_tomate'!I79</f>
        <v>550.4</v>
      </c>
      <c r="L79" s="234"/>
    </row>
    <row r="80" spans="1:12" s="192" customFormat="1" ht="11.25" customHeight="1">
      <c r="A80" s="195" t="s">
        <v>63</v>
      </c>
      <c r="B80" s="188"/>
      <c r="C80" s="189">
        <f>'[4]cabeceras_tomate'!B80</f>
        <v>8046</v>
      </c>
      <c r="D80" s="189">
        <f>'[4]cabeceras_tomate'!C80</f>
        <v>11005</v>
      </c>
      <c r="E80" s="189">
        <f>'[4]cabeceras_tomate'!D80</f>
        <v>2613</v>
      </c>
      <c r="F80" s="190">
        <f>'[4]cabeceras_tomate'!E80</f>
        <v>21664</v>
      </c>
      <c r="G80" s="191"/>
      <c r="H80" s="221">
        <f>'[4]cabeceras_tomate'!F80</f>
        <v>638.395</v>
      </c>
      <c r="I80" s="222">
        <f>'[4]cabeceras_tomate'!G80</f>
        <v>872.4860000000001</v>
      </c>
      <c r="J80" s="222">
        <f>'[4]cabeceras_tomate'!H80</f>
        <v>252.21300000000002</v>
      </c>
      <c r="K80" s="223">
        <f>'[4]cabeceras_tomate'!I80</f>
        <v>1763.094</v>
      </c>
      <c r="L80" s="235"/>
    </row>
    <row r="81" spans="1:12" s="185" customFormat="1" ht="11.25" customHeight="1">
      <c r="A81" s="186"/>
      <c r="B81" s="182"/>
      <c r="C81" s="183"/>
      <c r="D81" s="183"/>
      <c r="E81" s="183"/>
      <c r="F81" s="183"/>
      <c r="G81" s="184"/>
      <c r="H81" s="219"/>
      <c r="I81" s="219"/>
      <c r="J81" s="219"/>
      <c r="K81" s="220"/>
      <c r="L81" s="234"/>
    </row>
    <row r="82" spans="1:12" s="185" customFormat="1" ht="11.25" customHeight="1">
      <c r="A82" s="186" t="s">
        <v>64</v>
      </c>
      <c r="B82" s="182"/>
      <c r="C82" s="183">
        <f>'[4]cabeceras_tomate'!B82</f>
        <v>196</v>
      </c>
      <c r="D82" s="183">
        <f>'[4]cabeceras_tomate'!C82</f>
        <v>193</v>
      </c>
      <c r="E82" s="183">
        <f>'[4]cabeceras_tomate'!D82</f>
        <v>84</v>
      </c>
      <c r="F82" s="183">
        <f>'[4]cabeceras_tomate'!E82</f>
        <v>473</v>
      </c>
      <c r="G82" s="184"/>
      <c r="H82" s="219">
        <f>'[4]cabeceras_tomate'!F82</f>
        <v>22.54</v>
      </c>
      <c r="I82" s="219">
        <f>'[4]cabeceras_tomate'!G82</f>
        <v>18.733</v>
      </c>
      <c r="J82" s="219">
        <f>'[4]cabeceras_tomate'!H82</f>
        <v>9.65</v>
      </c>
      <c r="K82" s="220">
        <f>'[4]cabeceras_tomate'!I82</f>
        <v>50.923</v>
      </c>
      <c r="L82" s="234"/>
    </row>
    <row r="83" spans="1:12" s="185" customFormat="1" ht="11.25" customHeight="1">
      <c r="A83" s="186" t="s">
        <v>65</v>
      </c>
      <c r="B83" s="182"/>
      <c r="C83" s="183">
        <f>'[4]cabeceras_tomate'!B83</f>
        <v>42</v>
      </c>
      <c r="D83" s="183">
        <f>'[4]cabeceras_tomate'!C83</f>
        <v>159</v>
      </c>
      <c r="E83" s="183">
        <f>'[4]cabeceras_tomate'!D83</f>
        <v>10</v>
      </c>
      <c r="F83" s="183">
        <f>'[4]cabeceras_tomate'!E83</f>
        <v>211</v>
      </c>
      <c r="G83" s="184"/>
      <c r="H83" s="219">
        <f>'[4]cabeceras_tomate'!F83</f>
        <v>3.09</v>
      </c>
      <c r="I83" s="219">
        <f>'[4]cabeceras_tomate'!G83</f>
        <v>10.673</v>
      </c>
      <c r="J83" s="219">
        <f>'[4]cabeceras_tomate'!H83</f>
        <v>0.704</v>
      </c>
      <c r="K83" s="220">
        <f>'[4]cabeceras_tomate'!I83</f>
        <v>14.467</v>
      </c>
      <c r="L83" s="234"/>
    </row>
    <row r="84" spans="1:12" s="192" customFormat="1" ht="11.25" customHeight="1">
      <c r="A84" s="187" t="s">
        <v>66</v>
      </c>
      <c r="B84" s="188"/>
      <c r="C84" s="189">
        <f>'[4]cabeceras_tomate'!B84</f>
        <v>238</v>
      </c>
      <c r="D84" s="189">
        <f>'[4]cabeceras_tomate'!C84</f>
        <v>352</v>
      </c>
      <c r="E84" s="189">
        <f>'[4]cabeceras_tomate'!D84</f>
        <v>94</v>
      </c>
      <c r="F84" s="190">
        <f>'[4]cabeceras_tomate'!E84</f>
        <v>684</v>
      </c>
      <c r="G84" s="191"/>
      <c r="H84" s="221">
        <f>'[4]cabeceras_tomate'!F84</f>
        <v>25.63</v>
      </c>
      <c r="I84" s="222">
        <f>'[4]cabeceras_tomate'!G84</f>
        <v>29.406</v>
      </c>
      <c r="J84" s="222">
        <f>'[4]cabeceras_tomate'!H84</f>
        <v>10.354000000000001</v>
      </c>
      <c r="K84" s="223">
        <f>'[4]cabeceras_tomate'!I84</f>
        <v>65.39</v>
      </c>
      <c r="L84" s="235"/>
    </row>
    <row r="85" spans="1:12" s="185" customFormat="1" ht="11.25" customHeight="1">
      <c r="A85" s="186"/>
      <c r="B85" s="182"/>
      <c r="C85" s="183"/>
      <c r="D85" s="183"/>
      <c r="E85" s="183"/>
      <c r="F85" s="183"/>
      <c r="G85" s="184"/>
      <c r="H85" s="219"/>
      <c r="I85" s="219"/>
      <c r="J85" s="219"/>
      <c r="K85" s="220"/>
      <c r="L85" s="234"/>
    </row>
    <row r="86" spans="1:12" s="185" customFormat="1" ht="11.25" customHeight="1">
      <c r="A86" s="186" t="s">
        <v>67</v>
      </c>
      <c r="B86" s="182"/>
      <c r="C86" s="183">
        <f>'[4]cabeceras_tomate'!B86</f>
        <v>9780</v>
      </c>
      <c r="D86" s="183">
        <f>'[4]cabeceras_tomate'!C86</f>
        <v>42334</v>
      </c>
      <c r="E86" s="183">
        <f>'[4]cabeceras_tomate'!D86</f>
        <v>4067</v>
      </c>
      <c r="F86" s="183">
        <f>'[4]cabeceras_tomate'!E86</f>
        <v>56181.07</v>
      </c>
      <c r="G86" s="184"/>
      <c r="H86" s="219">
        <f>'[4]cabeceras_tomate'!F86</f>
        <v>793.638</v>
      </c>
      <c r="I86" s="219">
        <f>'[4]cabeceras_tomate'!G86</f>
        <v>3596.402</v>
      </c>
      <c r="J86" s="219">
        <f>'[4]cabeceras_tomate'!H86</f>
        <v>385.338</v>
      </c>
      <c r="K86" s="220">
        <f>'[4]cabeceras_tomate'!I86</f>
        <v>4775.378000000001</v>
      </c>
      <c r="L86" s="234"/>
    </row>
    <row r="87" spans="1:12" s="185" customFormat="1" ht="11.25" customHeight="1" thickBot="1">
      <c r="A87" s="186" t="s">
        <v>68</v>
      </c>
      <c r="B87" s="182"/>
      <c r="C87" s="183">
        <v>0</v>
      </c>
      <c r="D87" s="183">
        <v>0</v>
      </c>
      <c r="E87" s="183">
        <v>0</v>
      </c>
      <c r="F87" s="183">
        <v>0</v>
      </c>
      <c r="G87" s="184"/>
      <c r="H87" s="219">
        <v>0</v>
      </c>
      <c r="I87" s="219">
        <v>0</v>
      </c>
      <c r="J87" s="219">
        <v>0</v>
      </c>
      <c r="K87" s="220">
        <v>0</v>
      </c>
      <c r="L87" s="234"/>
    </row>
    <row r="88" spans="1:12" s="185" customFormat="1" ht="11.25" customHeight="1">
      <c r="A88" s="198"/>
      <c r="B88" s="199"/>
      <c r="C88" s="200"/>
      <c r="D88" s="200"/>
      <c r="E88" s="200"/>
      <c r="F88" s="201"/>
      <c r="G88" s="184"/>
      <c r="H88" s="224"/>
      <c r="I88" s="225"/>
      <c r="J88" s="225"/>
      <c r="K88" s="226"/>
      <c r="L88" s="234"/>
    </row>
    <row r="89" spans="1:12" s="192" customFormat="1" ht="11.25" customHeight="1">
      <c r="A89" s="202" t="s">
        <v>332</v>
      </c>
      <c r="B89" s="203"/>
      <c r="C89" s="204">
        <f>'[4]cabeceras_tomate'!B89</f>
        <v>9780</v>
      </c>
      <c r="D89" s="204">
        <f>'[4]cabeceras_tomate'!C89</f>
        <v>42334</v>
      </c>
      <c r="E89" s="204">
        <f>'[4]cabeceras_tomate'!D89</f>
        <v>4067</v>
      </c>
      <c r="F89" s="205">
        <f>'[4]cabeceras_tomate'!E89</f>
        <v>56181.07</v>
      </c>
      <c r="G89" s="191"/>
      <c r="H89" s="227">
        <f>'[4]cabeceras_tomate'!F89</f>
        <v>793.638</v>
      </c>
      <c r="I89" s="228">
        <f>'[4]cabeceras_tomate'!G89</f>
        <v>3596.402</v>
      </c>
      <c r="J89" s="228">
        <f>'[4]cabeceras_tomate'!H89</f>
        <v>385.338</v>
      </c>
      <c r="K89" s="229">
        <f>'[4]cabeceras_tomate'!I89</f>
        <v>4775.378000000001</v>
      </c>
      <c r="L89" s="235"/>
    </row>
    <row r="90" spans="1:12" s="192" customFormat="1" ht="11.25" customHeight="1">
      <c r="A90" s="202" t="s">
        <v>333</v>
      </c>
      <c r="B90" s="203"/>
      <c r="C90" s="204">
        <f>'[4]cabeceras_tomate'!B90</f>
        <v>9681</v>
      </c>
      <c r="D90" s="204">
        <f>'[4]cabeceras_tomate'!C90</f>
        <v>41533</v>
      </c>
      <c r="E90" s="204">
        <f>'[4]cabeceras_tomate'!D90</f>
        <v>4254</v>
      </c>
      <c r="F90" s="205">
        <f>'[4]cabeceras_tomate'!E90</f>
        <v>55468</v>
      </c>
      <c r="G90" s="191"/>
      <c r="H90" s="227">
        <f>'[4]cabeceras_tomate'!F90</f>
        <v>870.627</v>
      </c>
      <c r="I90" s="228">
        <f>'[4]cabeceras_tomate'!G90</f>
        <v>3084.921</v>
      </c>
      <c r="J90" s="228">
        <f>'[4]cabeceras_tomate'!H90</f>
        <v>357.3469999999999</v>
      </c>
      <c r="K90" s="229">
        <f>'[4]cabeceras_tomate'!I90</f>
        <v>4312.895</v>
      </c>
      <c r="L90" s="235"/>
    </row>
    <row r="91" spans="1:12" s="192" customFormat="1" ht="11.25" customHeight="1">
      <c r="A91" s="202" t="s">
        <v>334</v>
      </c>
      <c r="B91" s="203"/>
      <c r="C91" s="207">
        <f aca="true" t="shared" si="0" ref="C91:K91">IF(C90&lt;&gt;0,(C89*100)/C90,0)</f>
        <v>101.0226216299969</v>
      </c>
      <c r="D91" s="207">
        <f t="shared" si="0"/>
        <v>101.92858690679701</v>
      </c>
      <c r="E91" s="207">
        <f t="shared" si="0"/>
        <v>95.60413728255759</v>
      </c>
      <c r="F91" s="208">
        <f t="shared" si="0"/>
        <v>101.28555202999928</v>
      </c>
      <c r="G91" s="191">
        <f t="shared" si="0"/>
        <v>0</v>
      </c>
      <c r="H91" s="206">
        <f t="shared" si="0"/>
        <v>91.15706266862848</v>
      </c>
      <c r="I91" s="207">
        <f t="shared" si="0"/>
        <v>116.58003559896673</v>
      </c>
      <c r="J91" s="207">
        <f t="shared" si="0"/>
        <v>107.83300265568204</v>
      </c>
      <c r="K91" s="207">
        <f t="shared" si="0"/>
        <v>110.72326128969057</v>
      </c>
      <c r="L91" s="235"/>
    </row>
    <row r="92" spans="1:12" ht="11.25" customHeight="1" thickBot="1">
      <c r="A92" s="209"/>
      <c r="B92" s="210"/>
      <c r="C92" s="211"/>
      <c r="D92" s="211"/>
      <c r="E92" s="211"/>
      <c r="F92" s="212"/>
      <c r="G92" s="213"/>
      <c r="H92" s="230"/>
      <c r="I92" s="231"/>
      <c r="J92" s="231"/>
      <c r="K92" s="232"/>
      <c r="L92" s="236"/>
    </row>
    <row r="93" spans="8:12" ht="11.25" customHeight="1">
      <c r="H93" s="233"/>
      <c r="I93" s="233"/>
      <c r="J93" s="233"/>
      <c r="K93" s="233"/>
      <c r="L93" s="236"/>
    </row>
    <row r="94" spans="8:12" ht="11.25" customHeight="1">
      <c r="H94" s="233"/>
      <c r="I94" s="233"/>
      <c r="J94" s="233"/>
      <c r="K94" s="233"/>
      <c r="L94" s="236"/>
    </row>
    <row r="95" spans="8:12" ht="11.25" customHeight="1">
      <c r="H95" s="233"/>
      <c r="I95" s="233"/>
      <c r="J95" s="233"/>
      <c r="K95" s="233"/>
      <c r="L95" s="236"/>
    </row>
    <row r="96" spans="8:12" ht="11.25" customHeight="1">
      <c r="H96" s="233"/>
      <c r="I96" s="233"/>
      <c r="J96" s="233"/>
      <c r="K96" s="233"/>
      <c r="L96" s="236"/>
    </row>
    <row r="97" spans="8:12" ht="11.25" customHeight="1">
      <c r="H97" s="233"/>
      <c r="I97" s="233"/>
      <c r="J97" s="233"/>
      <c r="K97" s="233"/>
      <c r="L97" s="236"/>
    </row>
    <row r="98" spans="8:12" ht="11.25" customHeight="1">
      <c r="H98" s="233"/>
      <c r="I98" s="233"/>
      <c r="J98" s="233"/>
      <c r="K98" s="233"/>
      <c r="L98" s="236"/>
    </row>
    <row r="99" spans="8:12" ht="11.25" customHeight="1">
      <c r="H99" s="233"/>
      <c r="I99" s="233"/>
      <c r="J99" s="233"/>
      <c r="K99" s="233"/>
      <c r="L99" s="236"/>
    </row>
    <row r="100" spans="8:12" ht="11.25" customHeight="1">
      <c r="H100" s="233"/>
      <c r="I100" s="233"/>
      <c r="J100" s="233"/>
      <c r="K100" s="233"/>
      <c r="L100" s="236"/>
    </row>
    <row r="101" spans="8:12" ht="11.25" customHeight="1">
      <c r="H101" s="233"/>
      <c r="I101" s="233"/>
      <c r="J101" s="233"/>
      <c r="K101" s="233"/>
      <c r="L101" s="236"/>
    </row>
    <row r="102" spans="8:12" ht="11.25" customHeight="1">
      <c r="H102" s="233"/>
      <c r="I102" s="233"/>
      <c r="J102" s="233"/>
      <c r="K102" s="233"/>
      <c r="L102" s="236"/>
    </row>
    <row r="103" spans="8:12" ht="11.25" customHeight="1">
      <c r="H103" s="233"/>
      <c r="I103" s="233"/>
      <c r="J103" s="233"/>
      <c r="K103" s="233"/>
      <c r="L103" s="236"/>
    </row>
    <row r="104" spans="8:12" ht="11.25" customHeight="1">
      <c r="H104" s="233"/>
      <c r="I104" s="233"/>
      <c r="J104" s="233"/>
      <c r="K104" s="233"/>
      <c r="L104" s="236"/>
    </row>
    <row r="105" spans="8:12" ht="11.25" customHeight="1">
      <c r="H105" s="233"/>
      <c r="I105" s="233"/>
      <c r="J105" s="233"/>
      <c r="K105" s="233"/>
      <c r="L105" s="236"/>
    </row>
    <row r="106" spans="8:12" ht="11.25" customHeight="1">
      <c r="H106" s="233"/>
      <c r="I106" s="233"/>
      <c r="J106" s="233"/>
      <c r="K106" s="233"/>
      <c r="L106" s="236"/>
    </row>
    <row r="107" spans="8:12" ht="11.25" customHeight="1">
      <c r="H107" s="233"/>
      <c r="I107" s="233"/>
      <c r="J107" s="233"/>
      <c r="K107" s="233"/>
      <c r="L107" s="236"/>
    </row>
    <row r="108" spans="8:12" ht="11.25" customHeight="1">
      <c r="H108" s="233"/>
      <c r="I108" s="233"/>
      <c r="J108" s="233"/>
      <c r="K108" s="233"/>
      <c r="L108" s="236"/>
    </row>
    <row r="109" spans="8:12" ht="11.25" customHeight="1">
      <c r="H109" s="233"/>
      <c r="I109" s="233"/>
      <c r="J109" s="233"/>
      <c r="K109" s="233"/>
      <c r="L109" s="236"/>
    </row>
    <row r="110" spans="8:12" ht="11.25" customHeight="1">
      <c r="H110" s="233"/>
      <c r="I110" s="233"/>
      <c r="J110" s="233"/>
      <c r="K110" s="233"/>
      <c r="L110" s="236"/>
    </row>
    <row r="111" spans="8:12" ht="11.25" customHeight="1">
      <c r="H111" s="233"/>
      <c r="I111" s="233"/>
      <c r="J111" s="233"/>
      <c r="K111" s="233"/>
      <c r="L111" s="236"/>
    </row>
    <row r="112" spans="8:12" ht="11.25" customHeight="1">
      <c r="H112" s="233"/>
      <c r="I112" s="233"/>
      <c r="J112" s="233"/>
      <c r="K112" s="233"/>
      <c r="L112" s="236"/>
    </row>
    <row r="113" spans="8:12" ht="11.25" customHeight="1">
      <c r="H113" s="233"/>
      <c r="I113" s="233"/>
      <c r="J113" s="233"/>
      <c r="K113" s="233"/>
      <c r="L113" s="236"/>
    </row>
    <row r="114" spans="8:12" ht="11.25" customHeight="1">
      <c r="H114" s="233"/>
      <c r="I114" s="233"/>
      <c r="J114" s="233"/>
      <c r="K114" s="233"/>
      <c r="L114" s="236"/>
    </row>
    <row r="115" spans="8:12" ht="11.25" customHeight="1">
      <c r="H115" s="233"/>
      <c r="I115" s="233"/>
      <c r="J115" s="233"/>
      <c r="K115" s="233"/>
      <c r="L115" s="236"/>
    </row>
    <row r="116" spans="8:12" ht="11.25" customHeight="1">
      <c r="H116" s="233"/>
      <c r="I116" s="233"/>
      <c r="J116" s="233"/>
      <c r="K116" s="233"/>
      <c r="L116" s="236"/>
    </row>
    <row r="117" spans="8:12" ht="11.25" customHeight="1">
      <c r="H117" s="233"/>
      <c r="I117" s="233"/>
      <c r="J117" s="233"/>
      <c r="K117" s="233"/>
      <c r="L117" s="236"/>
    </row>
    <row r="118" spans="8:12" ht="11.25" customHeight="1">
      <c r="H118" s="233"/>
      <c r="I118" s="233"/>
      <c r="J118" s="233"/>
      <c r="K118" s="233"/>
      <c r="L118" s="236"/>
    </row>
    <row r="119" spans="8:12" ht="11.25" customHeight="1">
      <c r="H119" s="233"/>
      <c r="I119" s="233"/>
      <c r="J119" s="233"/>
      <c r="K119" s="233"/>
      <c r="L119" s="236"/>
    </row>
    <row r="120" spans="8:12" ht="11.25" customHeight="1">
      <c r="H120" s="233"/>
      <c r="I120" s="233"/>
      <c r="J120" s="233"/>
      <c r="K120" s="233"/>
      <c r="L120" s="236"/>
    </row>
    <row r="121" spans="8:12" ht="11.25" customHeight="1">
      <c r="H121" s="233"/>
      <c r="I121" s="233"/>
      <c r="J121" s="233"/>
      <c r="K121" s="233"/>
      <c r="L121" s="236"/>
    </row>
    <row r="122" spans="8:12" ht="11.25" customHeight="1">
      <c r="H122" s="233"/>
      <c r="I122" s="233"/>
      <c r="J122" s="233"/>
      <c r="K122" s="233"/>
      <c r="L122" s="236"/>
    </row>
    <row r="123" spans="8:12" ht="11.25" customHeight="1">
      <c r="H123" s="233"/>
      <c r="I123" s="233"/>
      <c r="J123" s="233"/>
      <c r="K123" s="233"/>
      <c r="L123" s="236"/>
    </row>
    <row r="124" spans="8:12" ht="11.25" customHeight="1">
      <c r="H124" s="233"/>
      <c r="I124" s="233"/>
      <c r="J124" s="233"/>
      <c r="K124" s="233"/>
      <c r="L124" s="236"/>
    </row>
    <row r="125" spans="8:12" ht="11.25" customHeight="1">
      <c r="H125" s="233"/>
      <c r="I125" s="233"/>
      <c r="J125" s="233"/>
      <c r="K125" s="233"/>
      <c r="L125" s="236"/>
    </row>
    <row r="126" spans="8:12" ht="11.25" customHeight="1">
      <c r="H126" s="233"/>
      <c r="I126" s="233"/>
      <c r="J126" s="233"/>
      <c r="K126" s="233"/>
      <c r="L126" s="236"/>
    </row>
    <row r="127" spans="8:12" ht="11.25" customHeight="1">
      <c r="H127" s="233"/>
      <c r="I127" s="233"/>
      <c r="J127" s="233"/>
      <c r="K127" s="233"/>
      <c r="L127" s="236"/>
    </row>
    <row r="128" spans="8:12" ht="11.25" customHeight="1">
      <c r="H128" s="233"/>
      <c r="I128" s="233"/>
      <c r="J128" s="233"/>
      <c r="K128" s="233"/>
      <c r="L128" s="236"/>
    </row>
    <row r="129" spans="8:12" ht="11.25" customHeight="1">
      <c r="H129" s="233"/>
      <c r="I129" s="233"/>
      <c r="J129" s="233"/>
      <c r="K129" s="233"/>
      <c r="L129" s="236"/>
    </row>
    <row r="130" spans="8:12" ht="11.25" customHeight="1">
      <c r="H130" s="233"/>
      <c r="I130" s="233"/>
      <c r="J130" s="233"/>
      <c r="K130" s="233"/>
      <c r="L130" s="236"/>
    </row>
    <row r="131" spans="8:12" ht="11.25" customHeight="1">
      <c r="H131" s="233"/>
      <c r="I131" s="233"/>
      <c r="J131" s="233"/>
      <c r="K131" s="233"/>
      <c r="L131" s="236"/>
    </row>
    <row r="132" spans="8:12" ht="11.25" customHeight="1">
      <c r="H132" s="233"/>
      <c r="I132" s="233"/>
      <c r="J132" s="233"/>
      <c r="K132" s="233"/>
      <c r="L132" s="236"/>
    </row>
    <row r="133" spans="8:12" ht="11.25" customHeight="1">
      <c r="H133" s="233"/>
      <c r="I133" s="233"/>
      <c r="J133" s="233"/>
      <c r="K133" s="233"/>
      <c r="L133" s="236"/>
    </row>
    <row r="134" spans="8:12" ht="11.25" customHeight="1">
      <c r="H134" s="233"/>
      <c r="I134" s="233"/>
      <c r="J134" s="233"/>
      <c r="K134" s="233"/>
      <c r="L134" s="236"/>
    </row>
    <row r="135" spans="8:12" ht="11.25" customHeight="1">
      <c r="H135" s="233"/>
      <c r="I135" s="233"/>
      <c r="J135" s="233"/>
      <c r="K135" s="233"/>
      <c r="L135" s="236"/>
    </row>
    <row r="136" spans="8:12" ht="11.25" customHeight="1">
      <c r="H136" s="233"/>
      <c r="I136" s="233"/>
      <c r="J136" s="233"/>
      <c r="K136" s="233"/>
      <c r="L136" s="236"/>
    </row>
    <row r="137" spans="8:12" ht="11.25" customHeight="1">
      <c r="H137" s="233"/>
      <c r="I137" s="233"/>
      <c r="J137" s="233"/>
      <c r="K137" s="233"/>
      <c r="L137" s="236"/>
    </row>
    <row r="138" spans="8:12" ht="11.25" customHeight="1">
      <c r="H138" s="233"/>
      <c r="I138" s="233"/>
      <c r="J138" s="233"/>
      <c r="K138" s="233"/>
      <c r="L138" s="236"/>
    </row>
    <row r="139" spans="8:12" ht="11.25" customHeight="1">
      <c r="H139" s="233"/>
      <c r="I139" s="233"/>
      <c r="J139" s="233"/>
      <c r="K139" s="233"/>
      <c r="L139" s="236"/>
    </row>
    <row r="140" spans="8:12" ht="11.25" customHeight="1">
      <c r="H140" s="233"/>
      <c r="I140" s="233"/>
      <c r="J140" s="233"/>
      <c r="K140" s="233"/>
      <c r="L140" s="236"/>
    </row>
    <row r="141" spans="8:12" ht="11.25" customHeight="1">
      <c r="H141" s="233"/>
      <c r="I141" s="233"/>
      <c r="J141" s="233"/>
      <c r="K141" s="233"/>
      <c r="L141" s="236"/>
    </row>
    <row r="142" spans="8:12" ht="11.25" customHeight="1">
      <c r="H142" s="233"/>
      <c r="I142" s="233"/>
      <c r="J142" s="233"/>
      <c r="K142" s="233"/>
      <c r="L142" s="236"/>
    </row>
    <row r="143" spans="8:12" ht="11.25" customHeight="1">
      <c r="H143" s="233"/>
      <c r="I143" s="233"/>
      <c r="J143" s="233"/>
      <c r="K143" s="233"/>
      <c r="L143" s="236"/>
    </row>
    <row r="144" spans="8:12" ht="11.25" customHeight="1">
      <c r="H144" s="233"/>
      <c r="I144" s="233"/>
      <c r="J144" s="233"/>
      <c r="K144" s="233"/>
      <c r="L144" s="236"/>
    </row>
    <row r="145" spans="8:12" ht="11.25" customHeight="1">
      <c r="H145" s="233"/>
      <c r="I145" s="233"/>
      <c r="J145" s="233"/>
      <c r="K145" s="233"/>
      <c r="L145" s="236"/>
    </row>
    <row r="146" spans="8:12" ht="11.25" customHeight="1">
      <c r="H146" s="233"/>
      <c r="I146" s="233"/>
      <c r="J146" s="233"/>
      <c r="K146" s="233"/>
      <c r="L146" s="236"/>
    </row>
    <row r="147" spans="8:12" ht="11.25" customHeight="1">
      <c r="H147" s="233"/>
      <c r="I147" s="233"/>
      <c r="J147" s="233"/>
      <c r="K147" s="233"/>
      <c r="L147" s="236"/>
    </row>
    <row r="148" spans="8:12" ht="11.25" customHeight="1">
      <c r="H148" s="233"/>
      <c r="I148" s="233"/>
      <c r="J148" s="233"/>
      <c r="K148" s="233"/>
      <c r="L148" s="236"/>
    </row>
    <row r="149" spans="8:12" ht="11.25" customHeight="1">
      <c r="H149" s="233"/>
      <c r="I149" s="233"/>
      <c r="J149" s="233"/>
      <c r="K149" s="233"/>
      <c r="L149" s="236"/>
    </row>
    <row r="150" spans="8:12" ht="11.25" customHeight="1">
      <c r="H150" s="233"/>
      <c r="I150" s="233"/>
      <c r="J150" s="233"/>
      <c r="K150" s="233"/>
      <c r="L150" s="236"/>
    </row>
    <row r="151" spans="8:12" ht="11.25" customHeight="1">
      <c r="H151" s="233"/>
      <c r="I151" s="233"/>
      <c r="J151" s="233"/>
      <c r="K151" s="233"/>
      <c r="L151" s="236"/>
    </row>
    <row r="152" spans="8:12" ht="11.25" customHeight="1">
      <c r="H152" s="233"/>
      <c r="I152" s="233"/>
      <c r="J152" s="233"/>
      <c r="K152" s="233"/>
      <c r="L152" s="236"/>
    </row>
    <row r="153" spans="8:12" ht="11.25" customHeight="1">
      <c r="H153" s="233"/>
      <c r="I153" s="233"/>
      <c r="J153" s="233"/>
      <c r="K153" s="233"/>
      <c r="L153" s="236"/>
    </row>
    <row r="154" spans="8:12" ht="11.25" customHeight="1">
      <c r="H154" s="233"/>
      <c r="I154" s="233"/>
      <c r="J154" s="233"/>
      <c r="K154" s="233"/>
      <c r="L154" s="236"/>
    </row>
    <row r="155" spans="8:12" ht="11.25" customHeight="1">
      <c r="H155" s="233"/>
      <c r="I155" s="233"/>
      <c r="J155" s="233"/>
      <c r="K155" s="233"/>
      <c r="L155" s="236"/>
    </row>
    <row r="156" spans="8:12" ht="11.25" customHeight="1">
      <c r="H156" s="233"/>
      <c r="I156" s="233"/>
      <c r="J156" s="233"/>
      <c r="K156" s="233"/>
      <c r="L156" s="236"/>
    </row>
    <row r="157" spans="8:12" ht="11.25" customHeight="1">
      <c r="H157" s="233"/>
      <c r="I157" s="233"/>
      <c r="J157" s="233"/>
      <c r="K157" s="233"/>
      <c r="L157" s="236"/>
    </row>
    <row r="158" spans="8:12" ht="11.25" customHeight="1">
      <c r="H158" s="233"/>
      <c r="I158" s="233"/>
      <c r="J158" s="233"/>
      <c r="K158" s="233"/>
      <c r="L158" s="236"/>
    </row>
    <row r="159" spans="8:12" ht="11.25" customHeight="1">
      <c r="H159" s="233"/>
      <c r="I159" s="233"/>
      <c r="J159" s="233"/>
      <c r="K159" s="233"/>
      <c r="L159" s="236"/>
    </row>
    <row r="160" spans="8:12" ht="11.25" customHeight="1">
      <c r="H160" s="233"/>
      <c r="I160" s="233"/>
      <c r="J160" s="233"/>
      <c r="K160" s="233"/>
      <c r="L160" s="236"/>
    </row>
    <row r="161" spans="8:12" ht="11.25" customHeight="1">
      <c r="H161" s="233"/>
      <c r="I161" s="233"/>
      <c r="J161" s="233"/>
      <c r="K161" s="233"/>
      <c r="L161" s="236"/>
    </row>
    <row r="162" spans="8:12" ht="11.25" customHeight="1">
      <c r="H162" s="233"/>
      <c r="I162" s="233"/>
      <c r="J162" s="233"/>
      <c r="K162" s="233"/>
      <c r="L162" s="236"/>
    </row>
    <row r="163" spans="8:12" ht="11.25" customHeight="1">
      <c r="H163" s="233"/>
      <c r="I163" s="233"/>
      <c r="J163" s="233"/>
      <c r="K163" s="233"/>
      <c r="L163" s="236"/>
    </row>
    <row r="164" spans="8:12" ht="11.25" customHeight="1">
      <c r="H164" s="233"/>
      <c r="I164" s="233"/>
      <c r="J164" s="233"/>
      <c r="K164" s="233"/>
      <c r="L164" s="236"/>
    </row>
    <row r="165" spans="8:12" ht="11.25" customHeight="1">
      <c r="H165" s="233"/>
      <c r="I165" s="233"/>
      <c r="J165" s="233"/>
      <c r="K165" s="233"/>
      <c r="L165" s="236"/>
    </row>
    <row r="166" spans="8:12" ht="11.25" customHeight="1">
      <c r="H166" s="233"/>
      <c r="I166" s="233"/>
      <c r="J166" s="233"/>
      <c r="K166" s="233"/>
      <c r="L166" s="236"/>
    </row>
    <row r="167" spans="8:12" ht="11.25" customHeight="1">
      <c r="H167" s="233"/>
      <c r="I167" s="233"/>
      <c r="J167" s="233"/>
      <c r="K167" s="233"/>
      <c r="L167" s="236"/>
    </row>
    <row r="168" spans="8:12" ht="11.25" customHeight="1">
      <c r="H168" s="233"/>
      <c r="I168" s="233"/>
      <c r="J168" s="233"/>
      <c r="K168" s="233"/>
      <c r="L168" s="236"/>
    </row>
    <row r="169" spans="8:12" ht="11.25" customHeight="1">
      <c r="H169" s="233"/>
      <c r="I169" s="233"/>
      <c r="J169" s="233"/>
      <c r="K169" s="233"/>
      <c r="L169" s="236"/>
    </row>
    <row r="170" spans="8:12" ht="11.25" customHeight="1">
      <c r="H170" s="233"/>
      <c r="I170" s="233"/>
      <c r="J170" s="233"/>
      <c r="K170" s="233"/>
      <c r="L170" s="236"/>
    </row>
    <row r="171" spans="8:12" ht="11.25" customHeight="1">
      <c r="H171" s="233"/>
      <c r="I171" s="233"/>
      <c r="J171" s="233"/>
      <c r="K171" s="233"/>
      <c r="L171" s="236"/>
    </row>
    <row r="172" spans="8:12" ht="11.25" customHeight="1">
      <c r="H172" s="233"/>
      <c r="I172" s="233"/>
      <c r="J172" s="233"/>
      <c r="K172" s="233"/>
      <c r="L172" s="236"/>
    </row>
    <row r="173" spans="8:12" ht="11.25" customHeight="1">
      <c r="H173" s="233"/>
      <c r="I173" s="233"/>
      <c r="J173" s="233"/>
      <c r="K173" s="233"/>
      <c r="L173" s="236"/>
    </row>
    <row r="174" spans="8:12" ht="11.25" customHeight="1">
      <c r="H174" s="233"/>
      <c r="I174" s="233"/>
      <c r="J174" s="233"/>
      <c r="K174" s="233"/>
      <c r="L174" s="236"/>
    </row>
    <row r="175" spans="8:12" ht="11.25" customHeight="1">
      <c r="H175" s="233"/>
      <c r="I175" s="233"/>
      <c r="J175" s="233"/>
      <c r="K175" s="233"/>
      <c r="L175" s="236"/>
    </row>
    <row r="176" spans="8:12" ht="11.25" customHeight="1">
      <c r="H176" s="233"/>
      <c r="I176" s="233"/>
      <c r="J176" s="233"/>
      <c r="K176" s="233"/>
      <c r="L176" s="236"/>
    </row>
    <row r="177" spans="8:12" ht="11.25" customHeight="1">
      <c r="H177" s="233"/>
      <c r="I177" s="233"/>
      <c r="J177" s="233"/>
      <c r="K177" s="233"/>
      <c r="L177" s="236"/>
    </row>
    <row r="178" spans="8:12" ht="11.25" customHeight="1">
      <c r="H178" s="233"/>
      <c r="I178" s="233"/>
      <c r="J178" s="233"/>
      <c r="K178" s="233"/>
      <c r="L178" s="236"/>
    </row>
    <row r="179" spans="8:12" ht="11.25" customHeight="1">
      <c r="H179" s="233"/>
      <c r="I179" s="233"/>
      <c r="J179" s="233"/>
      <c r="K179" s="233"/>
      <c r="L179" s="236"/>
    </row>
    <row r="180" spans="8:12" ht="11.25" customHeight="1">
      <c r="H180" s="233"/>
      <c r="I180" s="233"/>
      <c r="J180" s="233"/>
      <c r="K180" s="233"/>
      <c r="L180" s="236"/>
    </row>
    <row r="181" spans="8:12" ht="11.25" customHeight="1">
      <c r="H181" s="233"/>
      <c r="I181" s="233"/>
      <c r="J181" s="233"/>
      <c r="K181" s="233"/>
      <c r="L181" s="236"/>
    </row>
    <row r="182" spans="8:12" ht="11.25" customHeight="1">
      <c r="H182" s="233"/>
      <c r="I182" s="233"/>
      <c r="J182" s="233"/>
      <c r="K182" s="233"/>
      <c r="L182" s="236"/>
    </row>
    <row r="183" spans="8:12" ht="11.25" customHeight="1">
      <c r="H183" s="233"/>
      <c r="I183" s="233"/>
      <c r="J183" s="233"/>
      <c r="K183" s="233"/>
      <c r="L183" s="236"/>
    </row>
    <row r="184" spans="8:12" ht="11.25" customHeight="1">
      <c r="H184" s="233"/>
      <c r="I184" s="233"/>
      <c r="J184" s="233"/>
      <c r="K184" s="233"/>
      <c r="L184" s="236"/>
    </row>
    <row r="185" spans="8:12" ht="11.25" customHeight="1">
      <c r="H185" s="233"/>
      <c r="I185" s="233"/>
      <c r="J185" s="233"/>
      <c r="K185" s="233"/>
      <c r="L185" s="236"/>
    </row>
    <row r="186" spans="8:12" ht="11.25" customHeight="1">
      <c r="H186" s="233"/>
      <c r="I186" s="233"/>
      <c r="J186" s="233"/>
      <c r="K186" s="233"/>
      <c r="L186" s="236"/>
    </row>
    <row r="187" spans="8:12" ht="11.25" customHeight="1">
      <c r="H187" s="233"/>
      <c r="I187" s="233"/>
      <c r="J187" s="233"/>
      <c r="K187" s="233"/>
      <c r="L187" s="236"/>
    </row>
    <row r="188" spans="8:12" ht="11.25" customHeight="1">
      <c r="H188" s="233"/>
      <c r="I188" s="233"/>
      <c r="J188" s="233"/>
      <c r="K188" s="233"/>
      <c r="L188" s="236"/>
    </row>
    <row r="189" spans="8:12" ht="11.25" customHeight="1">
      <c r="H189" s="233"/>
      <c r="I189" s="233"/>
      <c r="J189" s="233"/>
      <c r="K189" s="233"/>
      <c r="L189" s="236"/>
    </row>
    <row r="190" spans="8:12" ht="11.25" customHeight="1">
      <c r="H190" s="233"/>
      <c r="I190" s="233"/>
      <c r="J190" s="233"/>
      <c r="K190" s="233"/>
      <c r="L190" s="236"/>
    </row>
    <row r="191" spans="8:12" ht="11.25" customHeight="1">
      <c r="H191" s="233"/>
      <c r="I191" s="233"/>
      <c r="J191" s="233"/>
      <c r="K191" s="233"/>
      <c r="L191" s="236"/>
    </row>
    <row r="192" spans="8:12" ht="11.25" customHeight="1">
      <c r="H192" s="233"/>
      <c r="I192" s="233"/>
      <c r="J192" s="233"/>
      <c r="K192" s="233"/>
      <c r="L192" s="236"/>
    </row>
    <row r="193" spans="8:12" ht="11.25" customHeight="1">
      <c r="H193" s="233"/>
      <c r="I193" s="233"/>
      <c r="J193" s="233"/>
      <c r="K193" s="233"/>
      <c r="L193" s="236"/>
    </row>
    <row r="194" spans="8:12" ht="11.25" customHeight="1">
      <c r="H194" s="233"/>
      <c r="I194" s="233"/>
      <c r="J194" s="233"/>
      <c r="K194" s="233"/>
      <c r="L194" s="236"/>
    </row>
    <row r="195" spans="8:12" ht="11.25" customHeight="1">
      <c r="H195" s="233"/>
      <c r="I195" s="233"/>
      <c r="J195" s="233"/>
      <c r="K195" s="233"/>
      <c r="L195" s="236"/>
    </row>
    <row r="196" spans="8:12" ht="11.25" customHeight="1">
      <c r="H196" s="233"/>
      <c r="I196" s="233"/>
      <c r="J196" s="233"/>
      <c r="K196" s="233"/>
      <c r="L196" s="236"/>
    </row>
    <row r="197" spans="8:12" ht="11.25" customHeight="1">
      <c r="H197" s="233"/>
      <c r="I197" s="233"/>
      <c r="J197" s="233"/>
      <c r="K197" s="233"/>
      <c r="L197" s="236"/>
    </row>
    <row r="198" spans="8:12" ht="11.25" customHeight="1">
      <c r="H198" s="233"/>
      <c r="I198" s="233"/>
      <c r="J198" s="233"/>
      <c r="K198" s="233"/>
      <c r="L198" s="236"/>
    </row>
    <row r="199" spans="8:12" ht="11.25" customHeight="1">
      <c r="H199" s="233"/>
      <c r="I199" s="233"/>
      <c r="J199" s="233"/>
      <c r="K199" s="233"/>
      <c r="L199" s="236"/>
    </row>
    <row r="200" spans="8:12" ht="11.25" customHeight="1">
      <c r="H200" s="233"/>
      <c r="I200" s="233"/>
      <c r="J200" s="233"/>
      <c r="K200" s="233"/>
      <c r="L200" s="236"/>
    </row>
    <row r="201" spans="8:12" ht="11.25" customHeight="1">
      <c r="H201" s="233"/>
      <c r="I201" s="233"/>
      <c r="J201" s="233"/>
      <c r="K201" s="233"/>
      <c r="L201" s="236"/>
    </row>
    <row r="202" spans="8:12" ht="11.25" customHeight="1">
      <c r="H202" s="233"/>
      <c r="I202" s="233"/>
      <c r="J202" s="233"/>
      <c r="K202" s="233"/>
      <c r="L202" s="236"/>
    </row>
    <row r="203" spans="8:12" ht="11.25" customHeight="1">
      <c r="H203" s="233"/>
      <c r="I203" s="233"/>
      <c r="J203" s="233"/>
      <c r="K203" s="233"/>
      <c r="L203" s="236"/>
    </row>
    <row r="204" spans="8:12" ht="11.25" customHeight="1">
      <c r="H204" s="233"/>
      <c r="I204" s="233"/>
      <c r="J204" s="233"/>
      <c r="K204" s="233"/>
      <c r="L204" s="236"/>
    </row>
    <row r="205" spans="8:12" ht="11.25" customHeight="1">
      <c r="H205" s="233"/>
      <c r="I205" s="233"/>
      <c r="J205" s="233"/>
      <c r="K205" s="233"/>
      <c r="L205" s="236"/>
    </row>
    <row r="206" spans="8:12" ht="11.25" customHeight="1">
      <c r="H206" s="233"/>
      <c r="I206" s="233"/>
      <c r="J206" s="233"/>
      <c r="K206" s="233"/>
      <c r="L206" s="236"/>
    </row>
    <row r="207" spans="8:12" ht="11.25" customHeight="1">
      <c r="H207" s="233"/>
      <c r="I207" s="233"/>
      <c r="J207" s="233"/>
      <c r="K207" s="233"/>
      <c r="L207" s="236"/>
    </row>
    <row r="208" spans="8:12" ht="11.25" customHeight="1">
      <c r="H208" s="233"/>
      <c r="I208" s="233"/>
      <c r="J208" s="233"/>
      <c r="K208" s="233"/>
      <c r="L208" s="236"/>
    </row>
    <row r="209" spans="8:12" ht="11.25" customHeight="1">
      <c r="H209" s="233"/>
      <c r="I209" s="233"/>
      <c r="J209" s="233"/>
      <c r="K209" s="233"/>
      <c r="L209" s="236"/>
    </row>
    <row r="210" spans="8:12" ht="11.25" customHeight="1">
      <c r="H210" s="233"/>
      <c r="I210" s="233"/>
      <c r="J210" s="233"/>
      <c r="K210" s="233"/>
      <c r="L210" s="236"/>
    </row>
    <row r="211" spans="8:12" ht="11.25" customHeight="1">
      <c r="H211" s="233"/>
      <c r="I211" s="233"/>
      <c r="J211" s="233"/>
      <c r="K211" s="233"/>
      <c r="L211" s="236"/>
    </row>
    <row r="212" spans="8:12" ht="11.25" customHeight="1">
      <c r="H212" s="233"/>
      <c r="I212" s="233"/>
      <c r="J212" s="233"/>
      <c r="K212" s="233"/>
      <c r="L212" s="236"/>
    </row>
    <row r="213" spans="8:12" ht="11.25" customHeight="1">
      <c r="H213" s="233"/>
      <c r="I213" s="233"/>
      <c r="J213" s="233"/>
      <c r="K213" s="233"/>
      <c r="L213" s="236"/>
    </row>
    <row r="214" spans="8:12" ht="11.25" customHeight="1">
      <c r="H214" s="233"/>
      <c r="I214" s="233"/>
      <c r="J214" s="233"/>
      <c r="K214" s="233"/>
      <c r="L214" s="236"/>
    </row>
    <row r="215" spans="8:12" ht="11.25" customHeight="1">
      <c r="H215" s="233"/>
      <c r="I215" s="233"/>
      <c r="J215" s="233"/>
      <c r="K215" s="233"/>
      <c r="L215" s="236"/>
    </row>
    <row r="216" spans="8:12" ht="11.25" customHeight="1">
      <c r="H216" s="233"/>
      <c r="I216" s="233"/>
      <c r="J216" s="233"/>
      <c r="K216" s="233"/>
      <c r="L216" s="236"/>
    </row>
    <row r="217" spans="8:12" ht="11.25" customHeight="1">
      <c r="H217" s="233"/>
      <c r="I217" s="233"/>
      <c r="J217" s="233"/>
      <c r="K217" s="233"/>
      <c r="L217" s="236"/>
    </row>
    <row r="218" spans="8:12" ht="11.25" customHeight="1">
      <c r="H218" s="233"/>
      <c r="I218" s="233"/>
      <c r="J218" s="233"/>
      <c r="K218" s="233"/>
      <c r="L218" s="236"/>
    </row>
    <row r="219" spans="8:12" ht="11.25" customHeight="1">
      <c r="H219" s="233"/>
      <c r="I219" s="233"/>
      <c r="J219" s="233"/>
      <c r="K219" s="233"/>
      <c r="L219" s="236"/>
    </row>
    <row r="220" spans="8:12" ht="11.25" customHeight="1">
      <c r="H220" s="233"/>
      <c r="I220" s="233"/>
      <c r="J220" s="233"/>
      <c r="K220" s="233"/>
      <c r="L220" s="236"/>
    </row>
    <row r="221" spans="8:12" ht="11.25" customHeight="1">
      <c r="H221" s="233"/>
      <c r="I221" s="233"/>
      <c r="J221" s="233"/>
      <c r="K221" s="233"/>
      <c r="L221" s="236"/>
    </row>
    <row r="222" spans="8:12" ht="11.25" customHeight="1">
      <c r="H222" s="233"/>
      <c r="I222" s="233"/>
      <c r="J222" s="233"/>
      <c r="K222" s="233"/>
      <c r="L222" s="236"/>
    </row>
    <row r="223" spans="8:12" ht="11.25" customHeight="1">
      <c r="H223" s="233"/>
      <c r="I223" s="233"/>
      <c r="J223" s="233"/>
      <c r="K223" s="233"/>
      <c r="L223" s="236"/>
    </row>
    <row r="224" spans="8:12" ht="11.25" customHeight="1">
      <c r="H224" s="233"/>
      <c r="I224" s="233"/>
      <c r="J224" s="233"/>
      <c r="K224" s="233"/>
      <c r="L224" s="236"/>
    </row>
    <row r="225" spans="8:12" ht="11.25" customHeight="1">
      <c r="H225" s="233"/>
      <c r="I225" s="233"/>
      <c r="J225" s="233"/>
      <c r="K225" s="233"/>
      <c r="L225" s="236"/>
    </row>
    <row r="226" spans="8:12" ht="11.25" customHeight="1">
      <c r="H226" s="233"/>
      <c r="I226" s="233"/>
      <c r="J226" s="233"/>
      <c r="K226" s="233"/>
      <c r="L226" s="236"/>
    </row>
    <row r="227" spans="8:12" ht="11.25" customHeight="1">
      <c r="H227" s="233"/>
      <c r="I227" s="233"/>
      <c r="J227" s="233"/>
      <c r="K227" s="233"/>
      <c r="L227" s="236"/>
    </row>
    <row r="228" spans="8:12" ht="11.25" customHeight="1">
      <c r="H228" s="233"/>
      <c r="I228" s="233"/>
      <c r="J228" s="233"/>
      <c r="K228" s="233"/>
      <c r="L228" s="236"/>
    </row>
    <row r="229" spans="8:12" ht="11.25" customHeight="1">
      <c r="H229" s="233"/>
      <c r="I229" s="233"/>
      <c r="J229" s="233"/>
      <c r="K229" s="233"/>
      <c r="L229" s="236"/>
    </row>
    <row r="230" spans="8:12" ht="11.25" customHeight="1">
      <c r="H230" s="233"/>
      <c r="I230" s="233"/>
      <c r="J230" s="233"/>
      <c r="K230" s="233"/>
      <c r="L230" s="236"/>
    </row>
    <row r="231" spans="8:12" ht="11.25" customHeight="1">
      <c r="H231" s="233"/>
      <c r="I231" s="233"/>
      <c r="J231" s="233"/>
      <c r="K231" s="233"/>
      <c r="L231" s="236"/>
    </row>
    <row r="232" spans="8:12" ht="11.25" customHeight="1">
      <c r="H232" s="233"/>
      <c r="I232" s="233"/>
      <c r="J232" s="233"/>
      <c r="K232" s="233"/>
      <c r="L232" s="236"/>
    </row>
    <row r="233" spans="8:12" ht="11.25" customHeight="1">
      <c r="H233" s="233"/>
      <c r="I233" s="233"/>
      <c r="J233" s="233"/>
      <c r="K233" s="233"/>
      <c r="L233" s="236"/>
    </row>
    <row r="234" spans="8:12" ht="11.25" customHeight="1">
      <c r="H234" s="233"/>
      <c r="I234" s="233"/>
      <c r="J234" s="233"/>
      <c r="K234" s="233"/>
      <c r="L234" s="236"/>
    </row>
    <row r="235" spans="8:12" ht="11.25" customHeight="1">
      <c r="H235" s="233"/>
      <c r="I235" s="233"/>
      <c r="J235" s="233"/>
      <c r="K235" s="233"/>
      <c r="L235" s="236"/>
    </row>
    <row r="236" spans="8:12" ht="11.25" customHeight="1">
      <c r="H236" s="233"/>
      <c r="I236" s="233"/>
      <c r="J236" s="233"/>
      <c r="K236" s="233"/>
      <c r="L236" s="236"/>
    </row>
    <row r="237" spans="8:12" ht="11.25" customHeight="1">
      <c r="H237" s="233"/>
      <c r="I237" s="233"/>
      <c r="J237" s="233"/>
      <c r="K237" s="233"/>
      <c r="L237" s="236"/>
    </row>
    <row r="238" spans="8:12" ht="11.25" customHeight="1">
      <c r="H238" s="233"/>
      <c r="I238" s="233"/>
      <c r="J238" s="233"/>
      <c r="K238" s="233"/>
      <c r="L238" s="236"/>
    </row>
    <row r="239" spans="8:12" ht="11.25" customHeight="1">
      <c r="H239" s="233"/>
      <c r="I239" s="233"/>
      <c r="J239" s="233"/>
      <c r="K239" s="233"/>
      <c r="L239" s="236"/>
    </row>
    <row r="240" spans="8:12" ht="11.25" customHeight="1">
      <c r="H240" s="233"/>
      <c r="I240" s="233"/>
      <c r="J240" s="233"/>
      <c r="K240" s="233"/>
      <c r="L240" s="236"/>
    </row>
    <row r="241" spans="8:12" ht="11.25" customHeight="1">
      <c r="H241" s="233"/>
      <c r="I241" s="233"/>
      <c r="J241" s="233"/>
      <c r="K241" s="233"/>
      <c r="L241" s="236"/>
    </row>
    <row r="242" spans="8:12" ht="11.25" customHeight="1">
      <c r="H242" s="233"/>
      <c r="I242" s="233"/>
      <c r="J242" s="233"/>
      <c r="K242" s="233"/>
      <c r="L242" s="236"/>
    </row>
    <row r="243" spans="8:12" ht="11.25" customHeight="1">
      <c r="H243" s="233"/>
      <c r="I243" s="233"/>
      <c r="J243" s="233"/>
      <c r="K243" s="233"/>
      <c r="L243" s="236"/>
    </row>
    <row r="244" spans="8:12" ht="11.25" customHeight="1">
      <c r="H244" s="233"/>
      <c r="I244" s="233"/>
      <c r="J244" s="233"/>
      <c r="K244" s="233"/>
      <c r="L244" s="236"/>
    </row>
    <row r="245" spans="8:12" ht="11.25" customHeight="1">
      <c r="H245" s="233"/>
      <c r="I245" s="233"/>
      <c r="J245" s="233"/>
      <c r="K245" s="233"/>
      <c r="L245" s="236"/>
    </row>
    <row r="246" spans="8:12" ht="11.25" customHeight="1">
      <c r="H246" s="233"/>
      <c r="I246" s="233"/>
      <c r="J246" s="233"/>
      <c r="K246" s="233"/>
      <c r="L246" s="236"/>
    </row>
    <row r="247" spans="8:12" ht="11.25" customHeight="1">
      <c r="H247" s="233"/>
      <c r="I247" s="233"/>
      <c r="J247" s="233"/>
      <c r="K247" s="233"/>
      <c r="L247" s="236"/>
    </row>
    <row r="248" spans="8:12" ht="11.25" customHeight="1">
      <c r="H248" s="233"/>
      <c r="I248" s="233"/>
      <c r="J248" s="233"/>
      <c r="K248" s="233"/>
      <c r="L248" s="236"/>
    </row>
    <row r="249" spans="8:12" ht="11.25" customHeight="1">
      <c r="H249" s="233"/>
      <c r="I249" s="233"/>
      <c r="J249" s="233"/>
      <c r="K249" s="233"/>
      <c r="L249" s="236"/>
    </row>
    <row r="250" spans="8:12" ht="11.25" customHeight="1">
      <c r="H250" s="233"/>
      <c r="I250" s="233"/>
      <c r="J250" s="233"/>
      <c r="K250" s="233"/>
      <c r="L250" s="236"/>
    </row>
    <row r="251" spans="8:12" ht="11.25" customHeight="1">
      <c r="H251" s="233"/>
      <c r="I251" s="233"/>
      <c r="J251" s="233"/>
      <c r="K251" s="233"/>
      <c r="L251" s="236"/>
    </row>
    <row r="252" spans="8:12" ht="11.25" customHeight="1">
      <c r="H252" s="233"/>
      <c r="I252" s="233"/>
      <c r="J252" s="233"/>
      <c r="K252" s="233"/>
      <c r="L252" s="236"/>
    </row>
    <row r="253" spans="8:12" ht="11.25" customHeight="1">
      <c r="H253" s="233"/>
      <c r="I253" s="233"/>
      <c r="J253" s="233"/>
      <c r="K253" s="233"/>
      <c r="L253" s="236"/>
    </row>
    <row r="254" spans="8:12" ht="11.25" customHeight="1">
      <c r="H254" s="233"/>
      <c r="I254" s="233"/>
      <c r="J254" s="233"/>
      <c r="K254" s="233"/>
      <c r="L254" s="236"/>
    </row>
    <row r="255" spans="8:12" ht="11.25" customHeight="1">
      <c r="H255" s="233"/>
      <c r="I255" s="233"/>
      <c r="J255" s="233"/>
      <c r="K255" s="233"/>
      <c r="L255" s="236"/>
    </row>
    <row r="256" spans="8:12" ht="11.25" customHeight="1">
      <c r="H256" s="233"/>
      <c r="I256" s="233"/>
      <c r="J256" s="233"/>
      <c r="K256" s="233"/>
      <c r="L256" s="236"/>
    </row>
    <row r="257" spans="8:12" ht="11.25" customHeight="1">
      <c r="H257" s="233"/>
      <c r="I257" s="233"/>
      <c r="J257" s="233"/>
      <c r="K257" s="233"/>
      <c r="L257" s="236"/>
    </row>
    <row r="258" spans="8:12" ht="11.25" customHeight="1">
      <c r="H258" s="233"/>
      <c r="I258" s="233"/>
      <c r="J258" s="233"/>
      <c r="K258" s="233"/>
      <c r="L258" s="236"/>
    </row>
    <row r="259" spans="8:12" ht="11.25" customHeight="1">
      <c r="H259" s="233"/>
      <c r="I259" s="233"/>
      <c r="J259" s="233"/>
      <c r="K259" s="233"/>
      <c r="L259" s="236"/>
    </row>
    <row r="260" spans="8:12" ht="11.25" customHeight="1">
      <c r="H260" s="233"/>
      <c r="I260" s="233"/>
      <c r="J260" s="233"/>
      <c r="K260" s="233"/>
      <c r="L260" s="236"/>
    </row>
    <row r="261" spans="8:12" ht="11.25" customHeight="1">
      <c r="H261" s="233"/>
      <c r="I261" s="233"/>
      <c r="J261" s="233"/>
      <c r="K261" s="233"/>
      <c r="L261" s="236"/>
    </row>
    <row r="262" spans="8:12" ht="11.25" customHeight="1">
      <c r="H262" s="233"/>
      <c r="I262" s="233"/>
      <c r="J262" s="233"/>
      <c r="K262" s="233"/>
      <c r="L262" s="236"/>
    </row>
    <row r="263" spans="8:12" ht="11.25" customHeight="1">
      <c r="H263" s="233"/>
      <c r="I263" s="233"/>
      <c r="J263" s="233"/>
      <c r="K263" s="233"/>
      <c r="L263" s="236"/>
    </row>
    <row r="264" spans="8:12" ht="11.25" customHeight="1">
      <c r="H264" s="233"/>
      <c r="I264" s="233"/>
      <c r="J264" s="233"/>
      <c r="K264" s="233"/>
      <c r="L264" s="236"/>
    </row>
    <row r="265" spans="8:12" ht="11.25" customHeight="1">
      <c r="H265" s="233"/>
      <c r="I265" s="233"/>
      <c r="J265" s="233"/>
      <c r="K265" s="233"/>
      <c r="L265" s="236"/>
    </row>
    <row r="266" spans="8:12" ht="11.25" customHeight="1">
      <c r="H266" s="233"/>
      <c r="I266" s="233"/>
      <c r="J266" s="233"/>
      <c r="K266" s="233"/>
      <c r="L266" s="236"/>
    </row>
    <row r="267" spans="8:12" ht="11.25" customHeight="1">
      <c r="H267" s="233"/>
      <c r="I267" s="233"/>
      <c r="J267" s="233"/>
      <c r="K267" s="233"/>
      <c r="L267" s="236"/>
    </row>
    <row r="268" spans="8:12" ht="11.25" customHeight="1">
      <c r="H268" s="233"/>
      <c r="I268" s="233"/>
      <c r="J268" s="233"/>
      <c r="K268" s="233"/>
      <c r="L268" s="236"/>
    </row>
    <row r="269" spans="8:12" ht="11.25" customHeight="1">
      <c r="H269" s="233"/>
      <c r="I269" s="233"/>
      <c r="J269" s="233"/>
      <c r="K269" s="233"/>
      <c r="L269" s="236"/>
    </row>
    <row r="626" ht="11.25" customHeight="1">
      <c r="B626" s="215"/>
    </row>
    <row r="627" ht="11.25" customHeight="1">
      <c r="B627" s="215"/>
    </row>
    <row r="628" ht="11.25" customHeight="1">
      <c r="B628" s="215"/>
    </row>
    <row r="629" ht="11.25" customHeight="1">
      <c r="B629" s="215"/>
    </row>
  </sheetData>
  <sheetProtection/>
  <mergeCells count="4">
    <mergeCell ref="A1:K1"/>
    <mergeCell ref="J2:K2"/>
    <mergeCell ref="C4:F4"/>
    <mergeCell ref="H4:K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6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8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/>
      <c r="F15" s="39"/>
      <c r="G15" s="40"/>
      <c r="H15" s="147">
        <v>0.021</v>
      </c>
      <c r="I15" s="148">
        <v>0.02</v>
      </c>
      <c r="J15" s="148">
        <v>0.021</v>
      </c>
      <c r="K15" s="41">
        <v>105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1381</v>
      </c>
      <c r="D24" s="38">
        <v>1066</v>
      </c>
      <c r="E24" s="38">
        <v>950</v>
      </c>
      <c r="F24" s="39">
        <v>89.11819887429644</v>
      </c>
      <c r="G24" s="40"/>
      <c r="H24" s="147">
        <v>16.428</v>
      </c>
      <c r="I24" s="148">
        <v>12.686</v>
      </c>
      <c r="J24" s="148">
        <v>11.304</v>
      </c>
      <c r="K24" s="41">
        <v>89.10610121393663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135</v>
      </c>
      <c r="E26" s="38">
        <v>130</v>
      </c>
      <c r="F26" s="39">
        <v>96.29629629629629</v>
      </c>
      <c r="G26" s="40"/>
      <c r="H26" s="147">
        <v>1.75</v>
      </c>
      <c r="I26" s="148">
        <v>1.86</v>
      </c>
      <c r="J26" s="148">
        <v>1.85</v>
      </c>
      <c r="K26" s="41">
        <v>99.46236559139784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6">
        <v>0.015</v>
      </c>
      <c r="I28" s="146">
        <v>0.012</v>
      </c>
      <c r="J28" s="146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21</v>
      </c>
      <c r="E30" s="30">
        <v>21</v>
      </c>
      <c r="F30" s="31"/>
      <c r="G30" s="31"/>
      <c r="H30" s="146">
        <v>0.12</v>
      </c>
      <c r="I30" s="146">
        <v>0.16</v>
      </c>
      <c r="J30" s="146">
        <v>0.15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22</v>
      </c>
      <c r="E31" s="38">
        <v>22</v>
      </c>
      <c r="F31" s="39">
        <v>100</v>
      </c>
      <c r="G31" s="40"/>
      <c r="H31" s="147">
        <v>0.135</v>
      </c>
      <c r="I31" s="148">
        <v>0.17200000000000001</v>
      </c>
      <c r="J31" s="148">
        <v>0.162</v>
      </c>
      <c r="K31" s="41">
        <v>94.1860465116279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325</v>
      </c>
      <c r="D33" s="30">
        <v>400</v>
      </c>
      <c r="E33" s="30">
        <v>356</v>
      </c>
      <c r="F33" s="31"/>
      <c r="G33" s="31"/>
      <c r="H33" s="146">
        <v>3.575</v>
      </c>
      <c r="I33" s="146">
        <v>4.4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22</v>
      </c>
      <c r="E34" s="30">
        <v>22</v>
      </c>
      <c r="F34" s="31"/>
      <c r="G34" s="31"/>
      <c r="H34" s="146">
        <v>0.163</v>
      </c>
      <c r="I34" s="146">
        <v>0.284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5</v>
      </c>
      <c r="F35" s="31"/>
      <c r="G35" s="31"/>
      <c r="H35" s="146">
        <v>0.09</v>
      </c>
      <c r="I35" s="146">
        <v>0.09</v>
      </c>
      <c r="J35" s="146">
        <v>0.055</v>
      </c>
      <c r="K35" s="32"/>
    </row>
    <row r="36" spans="1:11" s="33" customFormat="1" ht="11.25" customHeight="1">
      <c r="A36" s="35" t="s">
        <v>27</v>
      </c>
      <c r="B36" s="29"/>
      <c r="C36" s="30">
        <v>470</v>
      </c>
      <c r="D36" s="30">
        <v>475</v>
      </c>
      <c r="E36" s="30">
        <v>475</v>
      </c>
      <c r="F36" s="31"/>
      <c r="G36" s="31"/>
      <c r="H36" s="146">
        <v>7</v>
      </c>
      <c r="I36" s="146">
        <v>6.6</v>
      </c>
      <c r="J36" s="146">
        <v>7</v>
      </c>
      <c r="K36" s="32"/>
    </row>
    <row r="37" spans="1:11" s="42" customFormat="1" ht="11.25" customHeight="1">
      <c r="A37" s="36" t="s">
        <v>28</v>
      </c>
      <c r="B37" s="37"/>
      <c r="C37" s="38">
        <v>817</v>
      </c>
      <c r="D37" s="38">
        <v>904</v>
      </c>
      <c r="E37" s="38">
        <v>858</v>
      </c>
      <c r="F37" s="39">
        <v>94.91150442477876</v>
      </c>
      <c r="G37" s="40"/>
      <c r="H37" s="147">
        <v>10.828</v>
      </c>
      <c r="I37" s="148">
        <v>11.373999999999999</v>
      </c>
      <c r="J37" s="148">
        <v>7.055</v>
      </c>
      <c r="K37" s="41">
        <v>62.027430982943564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60</v>
      </c>
      <c r="D39" s="38">
        <v>60</v>
      </c>
      <c r="E39" s="38">
        <v>60</v>
      </c>
      <c r="F39" s="39">
        <v>100</v>
      </c>
      <c r="G39" s="40"/>
      <c r="H39" s="147">
        <v>0.91</v>
      </c>
      <c r="I39" s="148">
        <v>0.84</v>
      </c>
      <c r="J39" s="148">
        <v>0.84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6">
        <v>0.03</v>
      </c>
      <c r="I43" s="146">
        <v>0.03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6">
        <v>0.01</v>
      </c>
      <c r="I46" s="146">
        <v>0.01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8</v>
      </c>
      <c r="E47" s="30">
        <v>13</v>
      </c>
      <c r="F47" s="31"/>
      <c r="G47" s="31"/>
      <c r="H47" s="146">
        <v>0.036</v>
      </c>
      <c r="I47" s="146">
        <v>0.036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6">
        <v>0.001</v>
      </c>
      <c r="I48" s="146">
        <v>0.001</v>
      </c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14</v>
      </c>
      <c r="F50" s="39">
        <f>IF(D50&gt;0,100*E50/D50,0)</f>
        <v>116.66666666666667</v>
      </c>
      <c r="G50" s="40"/>
      <c r="H50" s="147">
        <v>0.077</v>
      </c>
      <c r="I50" s="148">
        <v>0.077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7">
        <v>0.383</v>
      </c>
      <c r="I52" s="148">
        <v>0.377</v>
      </c>
      <c r="J52" s="148">
        <v>0.372</v>
      </c>
      <c r="K52" s="41">
        <v>98.67374005305041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175</v>
      </c>
      <c r="D54" s="30">
        <v>170</v>
      </c>
      <c r="E54" s="30">
        <v>150</v>
      </c>
      <c r="F54" s="31"/>
      <c r="G54" s="31"/>
      <c r="H54" s="146">
        <v>2.45</v>
      </c>
      <c r="I54" s="146">
        <v>2.295</v>
      </c>
      <c r="J54" s="146">
        <v>2.175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/>
      <c r="F55" s="31"/>
      <c r="G55" s="31"/>
      <c r="H55" s="146">
        <v>0.01</v>
      </c>
      <c r="I55" s="146">
        <v>0.01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3</v>
      </c>
      <c r="E58" s="30">
        <v>3</v>
      </c>
      <c r="F58" s="31"/>
      <c r="G58" s="31"/>
      <c r="H58" s="146">
        <v>0.044</v>
      </c>
      <c r="I58" s="146">
        <v>0.014</v>
      </c>
      <c r="J58" s="146">
        <v>0.027</v>
      </c>
      <c r="K58" s="32"/>
    </row>
    <row r="59" spans="1:11" s="42" customFormat="1" ht="11.25" customHeight="1">
      <c r="A59" s="36" t="s">
        <v>46</v>
      </c>
      <c r="B59" s="37"/>
      <c r="C59" s="38">
        <v>180</v>
      </c>
      <c r="D59" s="38">
        <v>174</v>
      </c>
      <c r="E59" s="38">
        <v>153</v>
      </c>
      <c r="F59" s="39">
        <v>87.93103448275862</v>
      </c>
      <c r="G59" s="40"/>
      <c r="H59" s="147">
        <v>2.504</v>
      </c>
      <c r="I59" s="148">
        <v>2.3189999999999995</v>
      </c>
      <c r="J59" s="148">
        <v>2.202</v>
      </c>
      <c r="K59" s="41">
        <v>94.95472186287195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1850</v>
      </c>
      <c r="D61" s="30">
        <v>2350</v>
      </c>
      <c r="E61" s="30">
        <v>2500</v>
      </c>
      <c r="F61" s="31"/>
      <c r="G61" s="31"/>
      <c r="H61" s="146">
        <v>27.75</v>
      </c>
      <c r="I61" s="146">
        <v>33.488</v>
      </c>
      <c r="J61" s="146">
        <v>38.738</v>
      </c>
      <c r="K61" s="32"/>
    </row>
    <row r="62" spans="1:11" s="33" customFormat="1" ht="11.25" customHeight="1">
      <c r="A62" s="35" t="s">
        <v>48</v>
      </c>
      <c r="B62" s="29"/>
      <c r="C62" s="30">
        <v>1045</v>
      </c>
      <c r="D62" s="30">
        <v>1055</v>
      </c>
      <c r="E62" s="30">
        <v>1055</v>
      </c>
      <c r="F62" s="31"/>
      <c r="G62" s="31"/>
      <c r="H62" s="146">
        <v>14.991</v>
      </c>
      <c r="I62" s="146">
        <v>12.744</v>
      </c>
      <c r="J62" s="146">
        <v>13.771</v>
      </c>
      <c r="K62" s="32"/>
    </row>
    <row r="63" spans="1:11" s="33" customFormat="1" ht="11.25" customHeight="1">
      <c r="A63" s="35" t="s">
        <v>49</v>
      </c>
      <c r="B63" s="29"/>
      <c r="C63" s="30">
        <v>1022</v>
      </c>
      <c r="D63" s="30">
        <v>1022</v>
      </c>
      <c r="E63" s="30">
        <v>1022</v>
      </c>
      <c r="F63" s="31"/>
      <c r="G63" s="31"/>
      <c r="H63" s="146">
        <v>17.321</v>
      </c>
      <c r="I63" s="146">
        <v>14.616</v>
      </c>
      <c r="J63" s="146">
        <v>17.119</v>
      </c>
      <c r="K63" s="32"/>
    </row>
    <row r="64" spans="1:11" s="42" customFormat="1" ht="11.25" customHeight="1">
      <c r="A64" s="36" t="s">
        <v>50</v>
      </c>
      <c r="B64" s="37"/>
      <c r="C64" s="38">
        <v>3917</v>
      </c>
      <c r="D64" s="38">
        <v>4427</v>
      </c>
      <c r="E64" s="38">
        <v>4577</v>
      </c>
      <c r="F64" s="39">
        <v>103.38829907386491</v>
      </c>
      <c r="G64" s="40"/>
      <c r="H64" s="147">
        <v>60.062</v>
      </c>
      <c r="I64" s="148">
        <v>60.848</v>
      </c>
      <c r="J64" s="148">
        <v>69.628</v>
      </c>
      <c r="K64" s="41">
        <v>114.42939784380752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6518</v>
      </c>
      <c r="D66" s="38">
        <v>6950</v>
      </c>
      <c r="E66" s="38">
        <v>6950</v>
      </c>
      <c r="F66" s="39">
        <v>100</v>
      </c>
      <c r="G66" s="40"/>
      <c r="H66" s="147">
        <v>88.5</v>
      </c>
      <c r="I66" s="148">
        <v>89.821</v>
      </c>
      <c r="J66" s="148">
        <v>99.6</v>
      </c>
      <c r="K66" s="41">
        <v>110.88720900457577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>
        <v>1</v>
      </c>
      <c r="E68" s="30">
        <v>1</v>
      </c>
      <c r="F68" s="31"/>
      <c r="G68" s="31"/>
      <c r="H68" s="146"/>
      <c r="I68" s="146">
        <v>0.015</v>
      </c>
      <c r="J68" s="146">
        <v>0.014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>
        <v>1</v>
      </c>
      <c r="E70" s="38">
        <v>1</v>
      </c>
      <c r="F70" s="39">
        <v>100</v>
      </c>
      <c r="G70" s="40"/>
      <c r="H70" s="147"/>
      <c r="I70" s="148">
        <v>0.015</v>
      </c>
      <c r="J70" s="148">
        <v>0.014</v>
      </c>
      <c r="K70" s="41">
        <v>93.33333333333334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310</v>
      </c>
      <c r="D72" s="30">
        <v>312</v>
      </c>
      <c r="E72" s="30">
        <v>312</v>
      </c>
      <c r="F72" s="31"/>
      <c r="G72" s="31"/>
      <c r="H72" s="146">
        <v>3.615</v>
      </c>
      <c r="I72" s="146">
        <v>3.804</v>
      </c>
      <c r="J72" s="146">
        <v>3.804</v>
      </c>
      <c r="K72" s="32"/>
    </row>
    <row r="73" spans="1:11" s="33" customFormat="1" ht="11.25" customHeight="1">
      <c r="A73" s="35" t="s">
        <v>56</v>
      </c>
      <c r="B73" s="29"/>
      <c r="C73" s="30">
        <v>190</v>
      </c>
      <c r="D73" s="30">
        <v>197</v>
      </c>
      <c r="E73" s="30">
        <v>197</v>
      </c>
      <c r="F73" s="31"/>
      <c r="G73" s="31"/>
      <c r="H73" s="146">
        <v>3.158</v>
      </c>
      <c r="I73" s="146">
        <v>3.158</v>
      </c>
      <c r="J73" s="146">
        <v>3.158</v>
      </c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20</v>
      </c>
      <c r="E74" s="30">
        <v>21</v>
      </c>
      <c r="F74" s="31"/>
      <c r="G74" s="31"/>
      <c r="H74" s="146">
        <v>0.279</v>
      </c>
      <c r="I74" s="146">
        <v>0.265</v>
      </c>
      <c r="J74" s="146">
        <v>0.279</v>
      </c>
      <c r="K74" s="32"/>
    </row>
    <row r="75" spans="1:11" s="33" customFormat="1" ht="11.25" customHeight="1">
      <c r="A75" s="35" t="s">
        <v>58</v>
      </c>
      <c r="B75" s="29"/>
      <c r="C75" s="30">
        <v>727</v>
      </c>
      <c r="D75" s="30">
        <v>403</v>
      </c>
      <c r="E75" s="30">
        <v>403</v>
      </c>
      <c r="F75" s="31"/>
      <c r="G75" s="31"/>
      <c r="H75" s="146">
        <v>9.385</v>
      </c>
      <c r="I75" s="146">
        <v>4.884</v>
      </c>
      <c r="J75" s="146">
        <v>4.884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5</v>
      </c>
      <c r="E76" s="30">
        <v>5</v>
      </c>
      <c r="F76" s="31"/>
      <c r="G76" s="31"/>
      <c r="H76" s="146">
        <v>0.22</v>
      </c>
      <c r="I76" s="146">
        <v>0.135</v>
      </c>
      <c r="J76" s="146">
        <v>0.125</v>
      </c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25</v>
      </c>
      <c r="E77" s="30">
        <v>25</v>
      </c>
      <c r="F77" s="31"/>
      <c r="G77" s="31"/>
      <c r="H77" s="146">
        <v>0.4</v>
      </c>
      <c r="I77" s="146">
        <v>0.335</v>
      </c>
      <c r="J77" s="146">
        <v>0.335</v>
      </c>
      <c r="K77" s="32"/>
    </row>
    <row r="78" spans="1:11" s="33" customFormat="1" ht="11.25" customHeight="1">
      <c r="A78" s="35" t="s">
        <v>61</v>
      </c>
      <c r="B78" s="29"/>
      <c r="C78" s="30">
        <v>360</v>
      </c>
      <c r="D78" s="30">
        <v>340</v>
      </c>
      <c r="E78" s="30">
        <v>330</v>
      </c>
      <c r="F78" s="31"/>
      <c r="G78" s="31"/>
      <c r="H78" s="146">
        <v>6.336</v>
      </c>
      <c r="I78" s="146">
        <v>5.984</v>
      </c>
      <c r="J78" s="146">
        <v>6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330</v>
      </c>
      <c r="E79" s="30">
        <v>330</v>
      </c>
      <c r="F79" s="31"/>
      <c r="G79" s="31"/>
      <c r="H79" s="146">
        <v>1.44</v>
      </c>
      <c r="I79" s="146">
        <v>6.105</v>
      </c>
      <c r="J79" s="146">
        <v>3.96</v>
      </c>
      <c r="K79" s="32"/>
    </row>
    <row r="80" spans="1:11" s="42" customFormat="1" ht="11.25" customHeight="1">
      <c r="A80" s="43" t="s">
        <v>63</v>
      </c>
      <c r="B80" s="37"/>
      <c r="C80" s="38">
        <v>1826</v>
      </c>
      <c r="D80" s="38">
        <v>1632</v>
      </c>
      <c r="E80" s="38">
        <v>1623</v>
      </c>
      <c r="F80" s="39">
        <v>99.44852941176471</v>
      </c>
      <c r="G80" s="40"/>
      <c r="H80" s="147">
        <v>24.832999999999995</v>
      </c>
      <c r="I80" s="148">
        <v>24.67</v>
      </c>
      <c r="J80" s="148">
        <v>22.545</v>
      </c>
      <c r="K80" s="41">
        <v>91.38629914876367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6">
        <v>0.028</v>
      </c>
      <c r="I82" s="146">
        <v>0.018</v>
      </c>
      <c r="J82" s="146">
        <v>0.018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9</v>
      </c>
      <c r="E83" s="30">
        <v>9</v>
      </c>
      <c r="F83" s="31"/>
      <c r="G83" s="31"/>
      <c r="H83" s="146">
        <v>0.022</v>
      </c>
      <c r="I83" s="146">
        <v>0.022</v>
      </c>
      <c r="J83" s="146">
        <v>0.022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7">
        <v>0.05</v>
      </c>
      <c r="I84" s="148">
        <v>0.039999999999999994</v>
      </c>
      <c r="J84" s="148">
        <v>0.039999999999999994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14909</v>
      </c>
      <c r="D87" s="53">
        <v>15425</v>
      </c>
      <c r="E87" s="53">
        <v>15378</v>
      </c>
      <c r="F87" s="54">
        <v>99.69529983792545</v>
      </c>
      <c r="G87" s="40"/>
      <c r="H87" s="151">
        <v>206.48100000000002</v>
      </c>
      <c r="I87" s="152">
        <v>205.07199999999997</v>
      </c>
      <c r="J87" s="152">
        <v>215.633</v>
      </c>
      <c r="K87" s="54">
        <v>105.1498985722088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46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33</v>
      </c>
      <c r="D26" s="38">
        <v>33</v>
      </c>
      <c r="E26" s="38">
        <v>33</v>
      </c>
      <c r="F26" s="39">
        <v>100</v>
      </c>
      <c r="G26" s="40"/>
      <c r="H26" s="147">
        <v>1.222</v>
      </c>
      <c r="I26" s="148">
        <v>1.2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12</v>
      </c>
      <c r="D30" s="30">
        <v>12</v>
      </c>
      <c r="E30" s="30">
        <v>8</v>
      </c>
      <c r="F30" s="31"/>
      <c r="G30" s="31"/>
      <c r="H30" s="146">
        <v>0.648</v>
      </c>
      <c r="I30" s="146">
        <v>0.52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12</v>
      </c>
      <c r="D31" s="38">
        <v>12</v>
      </c>
      <c r="E31" s="38">
        <v>8</v>
      </c>
      <c r="F31" s="39">
        <v>66.66666666666667</v>
      </c>
      <c r="G31" s="40"/>
      <c r="H31" s="147">
        <v>0.648</v>
      </c>
      <c r="I31" s="148">
        <v>0.52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110</v>
      </c>
      <c r="E33" s="30">
        <v>90</v>
      </c>
      <c r="F33" s="31"/>
      <c r="G33" s="31"/>
      <c r="H33" s="146">
        <v>2.84</v>
      </c>
      <c r="I33" s="146">
        <v>3.264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/>
      <c r="F34" s="31"/>
      <c r="G34" s="31"/>
      <c r="H34" s="146">
        <v>0.411</v>
      </c>
      <c r="I34" s="146">
        <v>0.411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20</v>
      </c>
      <c r="E35" s="30"/>
      <c r="F35" s="31"/>
      <c r="G35" s="31"/>
      <c r="H35" s="146">
        <v>0.675</v>
      </c>
      <c r="I35" s="146">
        <v>0.78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216</v>
      </c>
      <c r="D36" s="30">
        <v>200</v>
      </c>
      <c r="E36" s="30">
        <v>200</v>
      </c>
      <c r="F36" s="31"/>
      <c r="G36" s="31"/>
      <c r="H36" s="146">
        <v>6.608</v>
      </c>
      <c r="I36" s="146">
        <v>6.3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366</v>
      </c>
      <c r="D37" s="38">
        <v>344</v>
      </c>
      <c r="E37" s="38">
        <v>290</v>
      </c>
      <c r="F37" s="39">
        <v>84.30232558139535</v>
      </c>
      <c r="G37" s="40"/>
      <c r="H37" s="147">
        <v>10.533999999999999</v>
      </c>
      <c r="I37" s="148">
        <v>10.754999999999999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10</v>
      </c>
      <c r="F39" s="39">
        <v>100</v>
      </c>
      <c r="G39" s="40"/>
      <c r="H39" s="147">
        <v>0.4</v>
      </c>
      <c r="I39" s="148">
        <v>0.37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>
        <v>33</v>
      </c>
      <c r="E42" s="30"/>
      <c r="F42" s="31"/>
      <c r="G42" s="31"/>
      <c r="H42" s="146"/>
      <c r="I42" s="146">
        <v>1.073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/>
      <c r="F43" s="31"/>
      <c r="G43" s="31"/>
      <c r="H43" s="146">
        <v>0.051</v>
      </c>
      <c r="I43" s="146">
        <v>0.09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>
        <v>1</v>
      </c>
      <c r="E45" s="30"/>
      <c r="F45" s="31"/>
      <c r="G45" s="31"/>
      <c r="H45" s="146">
        <v>0.026</v>
      </c>
      <c r="I45" s="146">
        <v>0.025</v>
      </c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>
        <v>59</v>
      </c>
      <c r="E47" s="30"/>
      <c r="F47" s="31"/>
      <c r="G47" s="31"/>
      <c r="H47" s="146"/>
      <c r="I47" s="146">
        <v>2.36</v>
      </c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99</v>
      </c>
      <c r="E50" s="38"/>
      <c r="F50" s="39"/>
      <c r="G50" s="40"/>
      <c r="H50" s="147">
        <v>0.077</v>
      </c>
      <c r="I50" s="148">
        <v>3.548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200</v>
      </c>
      <c r="E54" s="30">
        <v>150</v>
      </c>
      <c r="F54" s="31"/>
      <c r="G54" s="31"/>
      <c r="H54" s="146">
        <v>6</v>
      </c>
      <c r="I54" s="146">
        <v>10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170</v>
      </c>
      <c r="D55" s="30">
        <v>178</v>
      </c>
      <c r="E55" s="30">
        <v>178</v>
      </c>
      <c r="F55" s="31"/>
      <c r="G55" s="31"/>
      <c r="H55" s="146">
        <v>8.5</v>
      </c>
      <c r="I55" s="146">
        <v>8.75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21</v>
      </c>
      <c r="D58" s="30">
        <v>27</v>
      </c>
      <c r="E58" s="30">
        <v>27</v>
      </c>
      <c r="F58" s="31"/>
      <c r="G58" s="31"/>
      <c r="H58" s="146">
        <v>0.945</v>
      </c>
      <c r="I58" s="146">
        <v>1.12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311</v>
      </c>
      <c r="D59" s="38">
        <v>405</v>
      </c>
      <c r="E59" s="38">
        <v>355</v>
      </c>
      <c r="F59" s="39">
        <v>87.65432098765432</v>
      </c>
      <c r="G59" s="40"/>
      <c r="H59" s="147">
        <v>15.445</v>
      </c>
      <c r="I59" s="148">
        <v>19.87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135</v>
      </c>
      <c r="D61" s="30">
        <v>135</v>
      </c>
      <c r="E61" s="30">
        <v>116</v>
      </c>
      <c r="F61" s="31"/>
      <c r="G61" s="31"/>
      <c r="H61" s="146">
        <v>4.86</v>
      </c>
      <c r="I61" s="146">
        <v>4.176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150</v>
      </c>
      <c r="D62" s="30">
        <v>150</v>
      </c>
      <c r="E62" s="30">
        <v>148</v>
      </c>
      <c r="F62" s="31"/>
      <c r="G62" s="31"/>
      <c r="H62" s="146">
        <v>3.17</v>
      </c>
      <c r="I62" s="146">
        <v>3.17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1120</v>
      </c>
      <c r="D63" s="30">
        <v>1128</v>
      </c>
      <c r="E63" s="30">
        <v>1128</v>
      </c>
      <c r="F63" s="31"/>
      <c r="G63" s="31"/>
      <c r="H63" s="146">
        <v>42.153</v>
      </c>
      <c r="I63" s="146">
        <v>70.792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1405</v>
      </c>
      <c r="D64" s="38">
        <v>1413</v>
      </c>
      <c r="E64" s="38">
        <v>1392</v>
      </c>
      <c r="F64" s="39">
        <v>98.51380042462846</v>
      </c>
      <c r="G64" s="40"/>
      <c r="H64" s="147">
        <v>50.183</v>
      </c>
      <c r="I64" s="148">
        <v>78.138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559</v>
      </c>
      <c r="D66" s="38">
        <v>600</v>
      </c>
      <c r="E66" s="38">
        <v>600</v>
      </c>
      <c r="F66" s="39">
        <v>100</v>
      </c>
      <c r="G66" s="40"/>
      <c r="H66" s="147">
        <v>22.304</v>
      </c>
      <c r="I66" s="148">
        <v>30.65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13</v>
      </c>
      <c r="D72" s="30">
        <v>13</v>
      </c>
      <c r="E72" s="30">
        <v>13</v>
      </c>
      <c r="F72" s="31"/>
      <c r="G72" s="31"/>
      <c r="H72" s="146">
        <v>0.23</v>
      </c>
      <c r="I72" s="146">
        <v>0.24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80</v>
      </c>
      <c r="E73" s="30">
        <v>80</v>
      </c>
      <c r="F73" s="31"/>
      <c r="G73" s="31"/>
      <c r="H73" s="146">
        <v>2.905</v>
      </c>
      <c r="I73" s="146">
        <v>2.98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274</v>
      </c>
      <c r="D74" s="30">
        <v>519</v>
      </c>
      <c r="E74" s="30">
        <v>450</v>
      </c>
      <c r="F74" s="31"/>
      <c r="G74" s="31"/>
      <c r="H74" s="146">
        <v>17.417</v>
      </c>
      <c r="I74" s="146">
        <v>20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37</v>
      </c>
      <c r="D75" s="30">
        <v>20</v>
      </c>
      <c r="E75" s="30">
        <v>20</v>
      </c>
      <c r="F75" s="31"/>
      <c r="G75" s="31"/>
      <c r="H75" s="146">
        <v>1.498</v>
      </c>
      <c r="I75" s="146">
        <v>1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20</v>
      </c>
      <c r="E76" s="30"/>
      <c r="F76" s="31"/>
      <c r="G76" s="31"/>
      <c r="H76" s="146">
        <v>1.575</v>
      </c>
      <c r="I76" s="146">
        <v>0.6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171</v>
      </c>
      <c r="D77" s="30">
        <v>181</v>
      </c>
      <c r="E77" s="30">
        <v>181</v>
      </c>
      <c r="F77" s="31"/>
      <c r="G77" s="31"/>
      <c r="H77" s="146">
        <v>6.674</v>
      </c>
      <c r="I77" s="146">
        <v>7.059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200</v>
      </c>
      <c r="E78" s="30">
        <v>200</v>
      </c>
      <c r="F78" s="31"/>
      <c r="G78" s="31"/>
      <c r="H78" s="146">
        <v>9.31</v>
      </c>
      <c r="I78" s="146">
        <v>12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1200</v>
      </c>
      <c r="D79" s="30">
        <v>1300</v>
      </c>
      <c r="E79" s="30">
        <v>800</v>
      </c>
      <c r="F79" s="31"/>
      <c r="G79" s="31"/>
      <c r="H79" s="146">
        <v>60</v>
      </c>
      <c r="I79" s="146">
        <v>78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2008</v>
      </c>
      <c r="D80" s="38">
        <v>2333</v>
      </c>
      <c r="E80" s="38">
        <v>1744</v>
      </c>
      <c r="F80" s="39">
        <v>44.320617231033005</v>
      </c>
      <c r="G80" s="40"/>
      <c r="H80" s="147">
        <v>99.60900000000001</v>
      </c>
      <c r="I80" s="148">
        <v>121.879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4709</v>
      </c>
      <c r="D87" s="53">
        <v>5249</v>
      </c>
      <c r="E87" s="53">
        <v>4432</v>
      </c>
      <c r="F87" s="54">
        <v>84.43513050104782</v>
      </c>
      <c r="G87" s="40"/>
      <c r="H87" s="151">
        <v>200.42200000000003</v>
      </c>
      <c r="I87" s="152">
        <v>266.93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8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56</v>
      </c>
      <c r="D24" s="38">
        <v>52</v>
      </c>
      <c r="E24" s="38">
        <v>58</v>
      </c>
      <c r="F24" s="39">
        <v>111.53846153846153</v>
      </c>
      <c r="G24" s="40"/>
      <c r="H24" s="147">
        <v>1.624</v>
      </c>
      <c r="I24" s="148">
        <v>1.414</v>
      </c>
      <c r="J24" s="148">
        <v>1.578</v>
      </c>
      <c r="K24" s="41">
        <v>111.59830268741162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6"/>
      <c r="I30" s="146"/>
      <c r="J30" s="146">
        <v>0.022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2</v>
      </c>
      <c r="F31" s="39"/>
      <c r="G31" s="40"/>
      <c r="H31" s="147"/>
      <c r="I31" s="148"/>
      <c r="J31" s="148">
        <v>0.022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>
        <v>1</v>
      </c>
      <c r="F35" s="31"/>
      <c r="G35" s="31"/>
      <c r="H35" s="146"/>
      <c r="I35" s="146">
        <v>0.013</v>
      </c>
      <c r="J35" s="146">
        <v>0.012</v>
      </c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32</v>
      </c>
      <c r="E36" s="30">
        <v>32</v>
      </c>
      <c r="F36" s="31"/>
      <c r="G36" s="31"/>
      <c r="H36" s="146">
        <v>0.16</v>
      </c>
      <c r="I36" s="146">
        <v>0.576</v>
      </c>
      <c r="J36" s="146">
        <v>0.576</v>
      </c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33</v>
      </c>
      <c r="E37" s="38">
        <v>33</v>
      </c>
      <c r="F37" s="39">
        <v>100</v>
      </c>
      <c r="G37" s="40"/>
      <c r="H37" s="147">
        <v>0.16</v>
      </c>
      <c r="I37" s="148">
        <v>0.589</v>
      </c>
      <c r="J37" s="148">
        <v>0.588</v>
      </c>
      <c r="K37" s="41">
        <v>99.830220713073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93</v>
      </c>
      <c r="D46" s="30">
        <v>82</v>
      </c>
      <c r="E46" s="30">
        <v>75</v>
      </c>
      <c r="F46" s="31"/>
      <c r="G46" s="31"/>
      <c r="H46" s="146">
        <v>2.325</v>
      </c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125</v>
      </c>
      <c r="D48" s="30">
        <v>179</v>
      </c>
      <c r="E48" s="30">
        <v>158</v>
      </c>
      <c r="F48" s="31"/>
      <c r="G48" s="31"/>
      <c r="H48" s="146">
        <v>2.75</v>
      </c>
      <c r="I48" s="146">
        <v>3.938</v>
      </c>
      <c r="J48" s="146">
        <v>3.476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218</v>
      </c>
      <c r="D50" s="38">
        <v>261</v>
      </c>
      <c r="E50" s="38">
        <v>233</v>
      </c>
      <c r="F50" s="39">
        <v>89.272030651341</v>
      </c>
      <c r="G50" s="40"/>
      <c r="H50" s="147">
        <v>5.075</v>
      </c>
      <c r="I50" s="148">
        <v>3.938</v>
      </c>
      <c r="J50" s="148">
        <v>3.476</v>
      </c>
      <c r="K50" s="41">
        <v>88.26815642458101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</v>
      </c>
      <c r="E56" s="30">
        <v>2</v>
      </c>
      <c r="F56" s="31"/>
      <c r="G56" s="31"/>
      <c r="H56" s="146">
        <v>0.007</v>
      </c>
      <c r="I56" s="146">
        <v>0.007</v>
      </c>
      <c r="J56" s="146">
        <v>0.015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</v>
      </c>
      <c r="E59" s="38">
        <v>2</v>
      </c>
      <c r="F59" s="39">
        <v>200</v>
      </c>
      <c r="G59" s="40"/>
      <c r="H59" s="147">
        <v>0.007</v>
      </c>
      <c r="I59" s="148">
        <v>0.007</v>
      </c>
      <c r="J59" s="148">
        <v>0.015</v>
      </c>
      <c r="K59" s="41">
        <v>214.28571428571428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6</v>
      </c>
      <c r="E66" s="38">
        <v>5</v>
      </c>
      <c r="F66" s="39">
        <v>83.33333333333333</v>
      </c>
      <c r="G66" s="40"/>
      <c r="H66" s="147">
        <v>0.121</v>
      </c>
      <c r="I66" s="148">
        <v>0.144</v>
      </c>
      <c r="J66" s="148">
        <v>0.108</v>
      </c>
      <c r="K66" s="41">
        <v>75.00000000000001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/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288</v>
      </c>
      <c r="D87" s="53">
        <v>353</v>
      </c>
      <c r="E87" s="53">
        <v>333</v>
      </c>
      <c r="F87" s="54">
        <v>94.3342776203966</v>
      </c>
      <c r="G87" s="40"/>
      <c r="H87" s="151">
        <v>6.987</v>
      </c>
      <c r="I87" s="152">
        <v>6.0920000000000005</v>
      </c>
      <c r="J87" s="152">
        <v>5.786999999999999</v>
      </c>
      <c r="K87" s="54">
        <v>94.99343401181876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/>
      <c r="E19" s="30"/>
      <c r="F19" s="31"/>
      <c r="G19" s="31"/>
      <c r="H19" s="146">
        <v>0.08</v>
      </c>
      <c r="I19" s="146">
        <v>0.08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/>
      <c r="F20" s="31"/>
      <c r="G20" s="31"/>
      <c r="H20" s="146">
        <v>0.264</v>
      </c>
      <c r="I20" s="146">
        <v>0.264</v>
      </c>
      <c r="J20" s="146">
        <v>0.032</v>
      </c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46">
        <v>0.257</v>
      </c>
      <c r="I21" s="146">
        <v>0.257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22</v>
      </c>
      <c r="E22" s="38"/>
      <c r="F22" s="39"/>
      <c r="G22" s="40"/>
      <c r="H22" s="147">
        <v>0.601</v>
      </c>
      <c r="I22" s="148">
        <v>0.601</v>
      </c>
      <c r="J22" s="148">
        <v>0.032</v>
      </c>
      <c r="K22" s="41">
        <v>5.324459234608986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127</v>
      </c>
      <c r="D24" s="38">
        <v>124</v>
      </c>
      <c r="E24" s="38">
        <v>127</v>
      </c>
      <c r="F24" s="39">
        <v>102.41935483870968</v>
      </c>
      <c r="G24" s="40"/>
      <c r="H24" s="147">
        <v>3.857</v>
      </c>
      <c r="I24" s="148">
        <v>3.857</v>
      </c>
      <c r="J24" s="148">
        <v>3.857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10</v>
      </c>
      <c r="E26" s="38">
        <v>10</v>
      </c>
      <c r="F26" s="39">
        <v>100</v>
      </c>
      <c r="G26" s="40"/>
      <c r="H26" s="147">
        <v>0.244</v>
      </c>
      <c r="I26" s="148">
        <v>0.24</v>
      </c>
      <c r="J26" s="148">
        <v>0.22</v>
      </c>
      <c r="K26" s="41">
        <v>91.66666666666667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6">
        <v>0.023</v>
      </c>
      <c r="I28" s="146">
        <v>0.023</v>
      </c>
      <c r="J28" s="146">
        <v>0.023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7</v>
      </c>
      <c r="D30" s="30">
        <v>7</v>
      </c>
      <c r="E30" s="30">
        <v>2</v>
      </c>
      <c r="F30" s="31"/>
      <c r="G30" s="31"/>
      <c r="H30" s="146">
        <v>0.125</v>
      </c>
      <c r="I30" s="146">
        <v>0.12</v>
      </c>
      <c r="J30" s="146">
        <v>0.045</v>
      </c>
      <c r="K30" s="32"/>
    </row>
    <row r="31" spans="1:11" s="42" customFormat="1" ht="11.25" customHeight="1">
      <c r="A31" s="43" t="s">
        <v>23</v>
      </c>
      <c r="B31" s="37"/>
      <c r="C31" s="38">
        <v>8</v>
      </c>
      <c r="D31" s="38">
        <v>8</v>
      </c>
      <c r="E31" s="38">
        <v>3</v>
      </c>
      <c r="F31" s="39">
        <v>37.5</v>
      </c>
      <c r="G31" s="40"/>
      <c r="H31" s="147">
        <v>0.148</v>
      </c>
      <c r="I31" s="148">
        <v>0.143</v>
      </c>
      <c r="J31" s="148">
        <v>0.068</v>
      </c>
      <c r="K31" s="41">
        <v>47.55244755244756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112</v>
      </c>
      <c r="D33" s="30">
        <v>90</v>
      </c>
      <c r="E33" s="30">
        <v>75</v>
      </c>
      <c r="F33" s="31"/>
      <c r="G33" s="31"/>
      <c r="H33" s="146">
        <v>1.255</v>
      </c>
      <c r="I33" s="146">
        <v>1.15</v>
      </c>
      <c r="J33" s="146">
        <v>1.325</v>
      </c>
      <c r="K33" s="32"/>
    </row>
    <row r="34" spans="1:11" s="33" customFormat="1" ht="11.25" customHeight="1">
      <c r="A34" s="35" t="s">
        <v>25</v>
      </c>
      <c r="B34" s="29"/>
      <c r="C34" s="30">
        <v>50</v>
      </c>
      <c r="D34" s="30">
        <v>33</v>
      </c>
      <c r="E34" s="30">
        <v>50</v>
      </c>
      <c r="F34" s="31"/>
      <c r="G34" s="31"/>
      <c r="H34" s="146">
        <v>1.246</v>
      </c>
      <c r="I34" s="146">
        <v>1.24</v>
      </c>
      <c r="J34" s="146">
        <v>1.246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98</v>
      </c>
      <c r="E35" s="30">
        <v>20</v>
      </c>
      <c r="F35" s="31"/>
      <c r="G35" s="31"/>
      <c r="H35" s="146">
        <v>0.327</v>
      </c>
      <c r="I35" s="146">
        <v>0.48</v>
      </c>
      <c r="J35" s="146">
        <v>0.38</v>
      </c>
      <c r="K35" s="32"/>
    </row>
    <row r="36" spans="1:11" s="33" customFormat="1" ht="11.25" customHeight="1">
      <c r="A36" s="35" t="s">
        <v>27</v>
      </c>
      <c r="B36" s="29"/>
      <c r="C36" s="30">
        <v>98</v>
      </c>
      <c r="D36" s="30">
        <v>120</v>
      </c>
      <c r="E36" s="30">
        <v>100</v>
      </c>
      <c r="F36" s="31"/>
      <c r="G36" s="31"/>
      <c r="H36" s="146">
        <v>2.45</v>
      </c>
      <c r="I36" s="146">
        <v>2.5</v>
      </c>
      <c r="J36" s="146">
        <v>2.45</v>
      </c>
      <c r="K36" s="32"/>
    </row>
    <row r="37" spans="1:11" s="42" customFormat="1" ht="11.25" customHeight="1">
      <c r="A37" s="36" t="s">
        <v>28</v>
      </c>
      <c r="B37" s="37"/>
      <c r="C37" s="38">
        <v>278</v>
      </c>
      <c r="D37" s="38">
        <v>341</v>
      </c>
      <c r="E37" s="38">
        <v>245</v>
      </c>
      <c r="F37" s="39">
        <v>71.8475073313783</v>
      </c>
      <c r="G37" s="40"/>
      <c r="H37" s="147">
        <v>5.2780000000000005</v>
      </c>
      <c r="I37" s="148">
        <v>5.369999999999999</v>
      </c>
      <c r="J37" s="148">
        <v>5.401</v>
      </c>
      <c r="K37" s="41">
        <v>100.57728119180635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12</v>
      </c>
      <c r="E39" s="38">
        <v>5</v>
      </c>
      <c r="F39" s="39">
        <v>41.666666666666664</v>
      </c>
      <c r="G39" s="40"/>
      <c r="H39" s="147">
        <v>0.1</v>
      </c>
      <c r="I39" s="148">
        <v>0.1</v>
      </c>
      <c r="J39" s="148">
        <v>0.1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>
        <v>1</v>
      </c>
      <c r="F42" s="31"/>
      <c r="G42" s="31"/>
      <c r="H42" s="146"/>
      <c r="I42" s="146"/>
      <c r="J42" s="146">
        <v>0.02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>
        <v>0.032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4</v>
      </c>
      <c r="F46" s="31"/>
      <c r="G46" s="31"/>
      <c r="H46" s="146">
        <v>0.042</v>
      </c>
      <c r="I46" s="146">
        <v>0.042</v>
      </c>
      <c r="J46" s="146">
        <v>0.056</v>
      </c>
      <c r="K46" s="32"/>
    </row>
    <row r="47" spans="1:11" s="33" customFormat="1" ht="11.25" customHeight="1">
      <c r="A47" s="35" t="s">
        <v>36</v>
      </c>
      <c r="B47" s="29"/>
      <c r="C47" s="30">
        <v>100</v>
      </c>
      <c r="D47" s="30">
        <v>100</v>
      </c>
      <c r="E47" s="30">
        <v>86</v>
      </c>
      <c r="F47" s="31"/>
      <c r="G47" s="31"/>
      <c r="H47" s="146">
        <v>3</v>
      </c>
      <c r="I47" s="146">
        <v>3</v>
      </c>
      <c r="J47" s="146">
        <v>2.58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103</v>
      </c>
      <c r="D50" s="38">
        <v>103</v>
      </c>
      <c r="E50" s="38">
        <v>91</v>
      </c>
      <c r="F50" s="39">
        <v>88.3495145631068</v>
      </c>
      <c r="G50" s="40"/>
      <c r="H50" s="147">
        <v>3.042</v>
      </c>
      <c r="I50" s="148">
        <v>3.042</v>
      </c>
      <c r="J50" s="148">
        <v>2.688</v>
      </c>
      <c r="K50" s="41">
        <v>88.36291913214991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0.024</v>
      </c>
      <c r="I52" s="148">
        <v>0.024</v>
      </c>
      <c r="J52" s="148">
        <v>0.024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64</v>
      </c>
      <c r="D54" s="30"/>
      <c r="E54" s="30"/>
      <c r="F54" s="31"/>
      <c r="G54" s="31"/>
      <c r="H54" s="146">
        <v>1.376</v>
      </c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/>
      <c r="E58" s="30">
        <v>2</v>
      </c>
      <c r="F58" s="31"/>
      <c r="G58" s="31"/>
      <c r="H58" s="146">
        <v>0.066</v>
      </c>
      <c r="I58" s="146">
        <v>0.066</v>
      </c>
      <c r="J58" s="146">
        <v>0.044</v>
      </c>
      <c r="K58" s="32"/>
    </row>
    <row r="59" spans="1:11" s="42" customFormat="1" ht="11.25" customHeight="1">
      <c r="A59" s="36" t="s">
        <v>46</v>
      </c>
      <c r="B59" s="37"/>
      <c r="C59" s="38">
        <v>67</v>
      </c>
      <c r="D59" s="38"/>
      <c r="E59" s="38">
        <v>2</v>
      </c>
      <c r="F59" s="39"/>
      <c r="G59" s="40"/>
      <c r="H59" s="147">
        <v>1.442</v>
      </c>
      <c r="I59" s="148">
        <v>0.066</v>
      </c>
      <c r="J59" s="148">
        <v>0.044</v>
      </c>
      <c r="K59" s="41">
        <v>66.66666666666666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215</v>
      </c>
      <c r="D61" s="30">
        <v>220</v>
      </c>
      <c r="E61" s="30">
        <v>193</v>
      </c>
      <c r="F61" s="31"/>
      <c r="G61" s="31"/>
      <c r="H61" s="146">
        <v>7.095</v>
      </c>
      <c r="I61" s="146">
        <v>7.095</v>
      </c>
      <c r="J61" s="146">
        <v>6.369</v>
      </c>
      <c r="K61" s="32"/>
    </row>
    <row r="62" spans="1:11" s="33" customFormat="1" ht="11.25" customHeight="1">
      <c r="A62" s="35" t="s">
        <v>48</v>
      </c>
      <c r="B62" s="29"/>
      <c r="C62" s="30">
        <v>270</v>
      </c>
      <c r="D62" s="30">
        <v>270</v>
      </c>
      <c r="E62" s="30">
        <v>229</v>
      </c>
      <c r="F62" s="31"/>
      <c r="G62" s="31"/>
      <c r="H62" s="146">
        <v>6.413</v>
      </c>
      <c r="I62" s="146">
        <v>5.4</v>
      </c>
      <c r="J62" s="146">
        <v>4.58</v>
      </c>
      <c r="K62" s="32"/>
    </row>
    <row r="63" spans="1:11" s="33" customFormat="1" ht="11.25" customHeight="1">
      <c r="A63" s="35" t="s">
        <v>49</v>
      </c>
      <c r="B63" s="29"/>
      <c r="C63" s="30">
        <v>119</v>
      </c>
      <c r="D63" s="30">
        <v>119</v>
      </c>
      <c r="E63" s="30">
        <v>118</v>
      </c>
      <c r="F63" s="31"/>
      <c r="G63" s="31"/>
      <c r="H63" s="146">
        <v>2.608</v>
      </c>
      <c r="I63" s="146">
        <v>3.928</v>
      </c>
      <c r="J63" s="146">
        <v>3.895</v>
      </c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609</v>
      </c>
      <c r="E64" s="38">
        <v>540</v>
      </c>
      <c r="F64" s="39">
        <v>88.66995073891626</v>
      </c>
      <c r="G64" s="40"/>
      <c r="H64" s="147">
        <v>16.116</v>
      </c>
      <c r="I64" s="148">
        <v>16.423000000000002</v>
      </c>
      <c r="J64" s="148">
        <v>14.844</v>
      </c>
      <c r="K64" s="41">
        <v>90.38543506058575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505</v>
      </c>
      <c r="D66" s="38">
        <v>601</v>
      </c>
      <c r="E66" s="38">
        <v>818</v>
      </c>
      <c r="F66" s="39">
        <v>136.10648918469218</v>
      </c>
      <c r="G66" s="40"/>
      <c r="H66" s="147">
        <v>14.948</v>
      </c>
      <c r="I66" s="148">
        <v>26.022</v>
      </c>
      <c r="J66" s="148">
        <v>26.6</v>
      </c>
      <c r="K66" s="41">
        <v>102.22119744831298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526</v>
      </c>
      <c r="D72" s="30">
        <v>560</v>
      </c>
      <c r="E72" s="30">
        <v>568</v>
      </c>
      <c r="F72" s="31"/>
      <c r="G72" s="31"/>
      <c r="H72" s="146">
        <v>19.901</v>
      </c>
      <c r="I72" s="146">
        <v>19.835</v>
      </c>
      <c r="J72" s="146">
        <v>20.079</v>
      </c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6</v>
      </c>
      <c r="F73" s="31"/>
      <c r="G73" s="31"/>
      <c r="H73" s="146">
        <v>0.108</v>
      </c>
      <c r="I73" s="146">
        <v>0.108</v>
      </c>
      <c r="J73" s="146">
        <v>0.108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481</v>
      </c>
      <c r="D75" s="30">
        <v>481</v>
      </c>
      <c r="E75" s="30">
        <v>481</v>
      </c>
      <c r="F75" s="31"/>
      <c r="G75" s="31"/>
      <c r="H75" s="146">
        <v>18.27</v>
      </c>
      <c r="I75" s="146">
        <v>18.227</v>
      </c>
      <c r="J75" s="146">
        <v>18.227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/>
      <c r="F76" s="31"/>
      <c r="G76" s="31"/>
      <c r="H76" s="146">
        <v>0.21</v>
      </c>
      <c r="I76" s="146">
        <v>0.21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6">
        <v>0.08</v>
      </c>
      <c r="I77" s="146">
        <v>0.08</v>
      </c>
      <c r="J77" s="146">
        <v>0.08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/>
      <c r="F78" s="31"/>
      <c r="G78" s="31"/>
      <c r="H78" s="146">
        <v>0.25</v>
      </c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/>
      <c r="E79" s="30"/>
      <c r="F79" s="31"/>
      <c r="G79" s="31"/>
      <c r="H79" s="146">
        <v>0.036</v>
      </c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1039</v>
      </c>
      <c r="D80" s="38">
        <v>1061</v>
      </c>
      <c r="E80" s="38">
        <v>1059</v>
      </c>
      <c r="F80" s="39">
        <v>99.8114985862394</v>
      </c>
      <c r="G80" s="40"/>
      <c r="H80" s="147">
        <v>38.855</v>
      </c>
      <c r="I80" s="148">
        <v>38.46</v>
      </c>
      <c r="J80" s="148">
        <v>38.494</v>
      </c>
      <c r="K80" s="41">
        <v>100.08840353614144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58</v>
      </c>
      <c r="D82" s="30">
        <v>57</v>
      </c>
      <c r="E82" s="30">
        <v>58</v>
      </c>
      <c r="F82" s="31"/>
      <c r="G82" s="31"/>
      <c r="H82" s="146">
        <v>1.032</v>
      </c>
      <c r="I82" s="146">
        <v>1.03</v>
      </c>
      <c r="J82" s="146">
        <v>1.03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57</v>
      </c>
      <c r="E84" s="38">
        <v>58</v>
      </c>
      <c r="F84" s="39">
        <v>101.75438596491227</v>
      </c>
      <c r="G84" s="40"/>
      <c r="H84" s="147">
        <v>1.032</v>
      </c>
      <c r="I84" s="148">
        <v>1.03</v>
      </c>
      <c r="J84" s="148">
        <v>1.03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2831</v>
      </c>
      <c r="D87" s="53">
        <v>2950</v>
      </c>
      <c r="E87" s="53">
        <v>2960</v>
      </c>
      <c r="F87" s="54">
        <v>100.33898305084746</v>
      </c>
      <c r="G87" s="40"/>
      <c r="H87" s="151">
        <v>85.687</v>
      </c>
      <c r="I87" s="152">
        <v>95.378</v>
      </c>
      <c r="J87" s="152">
        <v>93.402</v>
      </c>
      <c r="K87" s="54">
        <v>97.92824341043008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11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6">
        <v>0.038</v>
      </c>
      <c r="I9" s="146">
        <v>0.011</v>
      </c>
      <c r="J9" s="146">
        <v>0.001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1</v>
      </c>
      <c r="F12" s="31"/>
      <c r="G12" s="31"/>
      <c r="H12" s="146">
        <v>0.04</v>
      </c>
      <c r="I12" s="146">
        <v>0.022</v>
      </c>
      <c r="J12" s="146">
        <v>0.001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2</v>
      </c>
      <c r="F13" s="39">
        <v>66.66666666666667</v>
      </c>
      <c r="G13" s="40"/>
      <c r="H13" s="147">
        <v>0.078</v>
      </c>
      <c r="I13" s="148">
        <v>0.033</v>
      </c>
      <c r="J13" s="148">
        <v>0.002</v>
      </c>
      <c r="K13" s="41">
        <v>6.0606060606060606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7">
        <v>0.012</v>
      </c>
      <c r="I15" s="148">
        <v>0.012</v>
      </c>
      <c r="J15" s="148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46">
        <v>0.026</v>
      </c>
      <c r="I19" s="146">
        <v>0.033</v>
      </c>
      <c r="J19" s="146">
        <v>0.034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6">
        <v>0.029</v>
      </c>
      <c r="I20" s="146">
        <v>0.032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46">
        <v>0.032</v>
      </c>
      <c r="I21" s="146">
        <v>0.064</v>
      </c>
      <c r="J21" s="146">
        <v>0.06</v>
      </c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8</v>
      </c>
      <c r="E22" s="38">
        <v>3</v>
      </c>
      <c r="F22" s="39">
        <v>37.5</v>
      </c>
      <c r="G22" s="40"/>
      <c r="H22" s="147">
        <v>0.087</v>
      </c>
      <c r="I22" s="148">
        <v>0.129</v>
      </c>
      <c r="J22" s="148">
        <v>0.094</v>
      </c>
      <c r="K22" s="41">
        <v>72.86821705426357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687</v>
      </c>
      <c r="D24" s="38">
        <v>809</v>
      </c>
      <c r="E24" s="38">
        <v>824</v>
      </c>
      <c r="F24" s="39">
        <v>101.85414091470952</v>
      </c>
      <c r="G24" s="40"/>
      <c r="H24" s="147">
        <v>12.736</v>
      </c>
      <c r="I24" s="148">
        <v>15.342</v>
      </c>
      <c r="J24" s="148">
        <v>15.505</v>
      </c>
      <c r="K24" s="41">
        <v>101.06244296701864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4</v>
      </c>
      <c r="E26" s="38">
        <v>4</v>
      </c>
      <c r="F26" s="39">
        <v>100</v>
      </c>
      <c r="G26" s="40"/>
      <c r="H26" s="147">
        <v>0.14</v>
      </c>
      <c r="I26" s="148">
        <v>0.101</v>
      </c>
      <c r="J26" s="148">
        <v>0.06</v>
      </c>
      <c r="K26" s="41">
        <v>59.4059405940594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82</v>
      </c>
      <c r="D28" s="30">
        <v>32</v>
      </c>
      <c r="E28" s="30">
        <v>22</v>
      </c>
      <c r="F28" s="31"/>
      <c r="G28" s="31"/>
      <c r="H28" s="146">
        <v>1.927</v>
      </c>
      <c r="I28" s="146">
        <v>0.752</v>
      </c>
      <c r="J28" s="146">
        <v>0.308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6">
        <v>0.01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80</v>
      </c>
      <c r="D30" s="30">
        <v>21</v>
      </c>
      <c r="E30" s="30">
        <v>20</v>
      </c>
      <c r="F30" s="31"/>
      <c r="G30" s="31"/>
      <c r="H30" s="146">
        <v>1.846</v>
      </c>
      <c r="I30" s="146">
        <v>0.484</v>
      </c>
      <c r="J30" s="146">
        <v>0.45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53</v>
      </c>
      <c r="E31" s="38">
        <v>42</v>
      </c>
      <c r="F31" s="39">
        <v>79.24528301886792</v>
      </c>
      <c r="G31" s="40"/>
      <c r="H31" s="147">
        <v>3.7830000000000004</v>
      </c>
      <c r="I31" s="148">
        <v>1.236</v>
      </c>
      <c r="J31" s="148">
        <v>0.758</v>
      </c>
      <c r="K31" s="41">
        <v>61.326860841423944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78</v>
      </c>
      <c r="E33" s="30">
        <v>61</v>
      </c>
      <c r="F33" s="31"/>
      <c r="G33" s="31"/>
      <c r="H33" s="146">
        <v>0.68</v>
      </c>
      <c r="I33" s="146">
        <v>0.559</v>
      </c>
      <c r="J33" s="146">
        <v>0.569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6</v>
      </c>
      <c r="E34" s="30">
        <v>6</v>
      </c>
      <c r="F34" s="31"/>
      <c r="G34" s="31"/>
      <c r="H34" s="146">
        <v>0.15</v>
      </c>
      <c r="I34" s="146">
        <v>0.085</v>
      </c>
      <c r="J34" s="146">
        <v>0.085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36</v>
      </c>
      <c r="E35" s="30">
        <v>24.48</v>
      </c>
      <c r="F35" s="31"/>
      <c r="G35" s="31"/>
      <c r="H35" s="146">
        <v>0.28</v>
      </c>
      <c r="I35" s="146">
        <v>0.48</v>
      </c>
      <c r="J35" s="146">
        <v>0.343</v>
      </c>
      <c r="K35" s="32"/>
    </row>
    <row r="36" spans="1:11" s="33" customFormat="1" ht="11.25" customHeight="1">
      <c r="A36" s="35" t="s">
        <v>27</v>
      </c>
      <c r="B36" s="29"/>
      <c r="C36" s="30">
        <v>42</v>
      </c>
      <c r="D36" s="30">
        <v>152</v>
      </c>
      <c r="E36" s="30">
        <v>160</v>
      </c>
      <c r="F36" s="31"/>
      <c r="G36" s="31"/>
      <c r="H36" s="146">
        <v>0.525</v>
      </c>
      <c r="I36" s="146">
        <v>1.824</v>
      </c>
      <c r="J36" s="146">
        <v>1.824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272</v>
      </c>
      <c r="E37" s="38">
        <v>251.48000000000002</v>
      </c>
      <c r="F37" s="39">
        <v>92.45588235294117</v>
      </c>
      <c r="G37" s="40"/>
      <c r="H37" s="147">
        <v>1.6350000000000002</v>
      </c>
      <c r="I37" s="148">
        <v>2.9480000000000004</v>
      </c>
      <c r="J37" s="148">
        <v>2.8209999999999997</v>
      </c>
      <c r="K37" s="41">
        <v>95.69199457259157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13</v>
      </c>
      <c r="E39" s="38">
        <v>14</v>
      </c>
      <c r="F39" s="39">
        <v>107.6923076923077</v>
      </c>
      <c r="G39" s="40"/>
      <c r="H39" s="147">
        <v>0.3</v>
      </c>
      <c r="I39" s="148">
        <v>0.241</v>
      </c>
      <c r="J39" s="148">
        <v>0.26</v>
      </c>
      <c r="K39" s="41">
        <v>107.88381742738589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>
        <v>126</v>
      </c>
      <c r="E41" s="30"/>
      <c r="F41" s="31"/>
      <c r="G41" s="31"/>
      <c r="H41" s="146"/>
      <c r="I41" s="146">
        <v>1.812</v>
      </c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>
        <v>19</v>
      </c>
      <c r="E45" s="30"/>
      <c r="F45" s="31"/>
      <c r="G45" s="31"/>
      <c r="H45" s="146"/>
      <c r="I45" s="146">
        <v>0.418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32</v>
      </c>
      <c r="E46" s="30">
        <v>3</v>
      </c>
      <c r="F46" s="31"/>
      <c r="G46" s="31"/>
      <c r="H46" s="146">
        <v>0.06</v>
      </c>
      <c r="I46" s="146">
        <v>0.448</v>
      </c>
      <c r="J46" s="146">
        <v>0.042</v>
      </c>
      <c r="K46" s="32"/>
    </row>
    <row r="47" spans="1:11" s="33" customFormat="1" ht="11.25" customHeight="1">
      <c r="A47" s="35" t="s">
        <v>36</v>
      </c>
      <c r="B47" s="29"/>
      <c r="C47" s="30">
        <v>37</v>
      </c>
      <c r="D47" s="30">
        <v>62</v>
      </c>
      <c r="E47" s="30">
        <v>56</v>
      </c>
      <c r="F47" s="31"/>
      <c r="G47" s="31"/>
      <c r="H47" s="146">
        <v>0.296</v>
      </c>
      <c r="I47" s="146">
        <v>1.24</v>
      </c>
      <c r="J47" s="146">
        <v>1.12</v>
      </c>
      <c r="K47" s="32"/>
    </row>
    <row r="48" spans="1:11" s="33" customFormat="1" ht="11.25" customHeight="1">
      <c r="A48" s="35" t="s">
        <v>37</v>
      </c>
      <c r="B48" s="29"/>
      <c r="C48" s="30">
        <v>309</v>
      </c>
      <c r="D48" s="30">
        <v>183</v>
      </c>
      <c r="E48" s="30">
        <v>194</v>
      </c>
      <c r="F48" s="31"/>
      <c r="G48" s="31"/>
      <c r="H48" s="146">
        <v>6.798</v>
      </c>
      <c r="I48" s="146">
        <v>4.026</v>
      </c>
      <c r="J48" s="146">
        <v>4.268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43</v>
      </c>
      <c r="F49" s="31"/>
      <c r="G49" s="31"/>
      <c r="H49" s="146"/>
      <c r="I49" s="146"/>
      <c r="J49" s="146">
        <v>0.783</v>
      </c>
      <c r="K49" s="32"/>
    </row>
    <row r="50" spans="1:11" s="42" customFormat="1" ht="11.25" customHeight="1">
      <c r="A50" s="43" t="s">
        <v>39</v>
      </c>
      <c r="B50" s="37"/>
      <c r="C50" s="38">
        <v>350</v>
      </c>
      <c r="D50" s="38">
        <v>422</v>
      </c>
      <c r="E50" s="38">
        <v>296</v>
      </c>
      <c r="F50" s="39">
        <v>70.14218009478672</v>
      </c>
      <c r="G50" s="40"/>
      <c r="H50" s="147">
        <v>7.154</v>
      </c>
      <c r="I50" s="148">
        <v>7.944</v>
      </c>
      <c r="J50" s="148">
        <v>6.213</v>
      </c>
      <c r="K50" s="41">
        <v>78.20996978851963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0.038</v>
      </c>
      <c r="I52" s="148">
        <v>0.038</v>
      </c>
      <c r="J52" s="148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200</v>
      </c>
      <c r="D54" s="30">
        <v>236</v>
      </c>
      <c r="E54" s="30">
        <v>235</v>
      </c>
      <c r="F54" s="31"/>
      <c r="G54" s="31"/>
      <c r="H54" s="146">
        <v>5</v>
      </c>
      <c r="I54" s="146">
        <v>5.192</v>
      </c>
      <c r="J54" s="146">
        <v>4.935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2</v>
      </c>
      <c r="E55" s="30">
        <v>2</v>
      </c>
      <c r="F55" s="31"/>
      <c r="G55" s="31"/>
      <c r="H55" s="146">
        <v>0.08</v>
      </c>
      <c r="I55" s="146">
        <v>0.032</v>
      </c>
      <c r="J55" s="146">
        <v>0.038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21</v>
      </c>
      <c r="E56" s="30">
        <v>25</v>
      </c>
      <c r="F56" s="31"/>
      <c r="G56" s="31"/>
      <c r="H56" s="146"/>
      <c r="I56" s="146">
        <v>0.37</v>
      </c>
      <c r="J56" s="146">
        <v>0.45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1</v>
      </c>
      <c r="F58" s="31"/>
      <c r="G58" s="31"/>
      <c r="H58" s="146">
        <v>0.037</v>
      </c>
      <c r="I58" s="146">
        <v>0.041</v>
      </c>
      <c r="J58" s="146">
        <v>0.016</v>
      </c>
      <c r="K58" s="32"/>
    </row>
    <row r="59" spans="1:11" s="42" customFormat="1" ht="11.25" customHeight="1">
      <c r="A59" s="36" t="s">
        <v>46</v>
      </c>
      <c r="B59" s="37"/>
      <c r="C59" s="38">
        <v>207</v>
      </c>
      <c r="D59" s="38">
        <v>261</v>
      </c>
      <c r="E59" s="38">
        <v>263</v>
      </c>
      <c r="F59" s="39">
        <v>100.76628352490421</v>
      </c>
      <c r="G59" s="40"/>
      <c r="H59" s="147">
        <v>5.117</v>
      </c>
      <c r="I59" s="148">
        <v>5.635000000000001</v>
      </c>
      <c r="J59" s="148">
        <v>5.439</v>
      </c>
      <c r="K59" s="41">
        <v>96.52173913043477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240</v>
      </c>
      <c r="D61" s="30">
        <v>235</v>
      </c>
      <c r="E61" s="30">
        <v>250</v>
      </c>
      <c r="F61" s="31"/>
      <c r="G61" s="31"/>
      <c r="H61" s="146">
        <v>6.625</v>
      </c>
      <c r="I61" s="146">
        <v>5.27</v>
      </c>
      <c r="J61" s="146">
        <v>5.194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11</v>
      </c>
      <c r="E62" s="30">
        <v>10</v>
      </c>
      <c r="F62" s="31"/>
      <c r="G62" s="31"/>
      <c r="H62" s="146">
        <v>0.263</v>
      </c>
      <c r="I62" s="146">
        <v>0.235</v>
      </c>
      <c r="J62" s="146">
        <v>0.214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192</v>
      </c>
      <c r="E63" s="30">
        <v>193</v>
      </c>
      <c r="F63" s="31"/>
      <c r="G63" s="31"/>
      <c r="H63" s="146">
        <v>3.449</v>
      </c>
      <c r="I63" s="146">
        <v>3.276</v>
      </c>
      <c r="J63" s="146">
        <v>3.474</v>
      </c>
      <c r="K63" s="32"/>
    </row>
    <row r="64" spans="1:11" s="42" customFormat="1" ht="11.25" customHeight="1">
      <c r="A64" s="36" t="s">
        <v>50</v>
      </c>
      <c r="B64" s="37"/>
      <c r="C64" s="38">
        <v>446</v>
      </c>
      <c r="D64" s="38">
        <v>438</v>
      </c>
      <c r="E64" s="38">
        <v>453</v>
      </c>
      <c r="F64" s="39">
        <v>103.42465753424658</v>
      </c>
      <c r="G64" s="40"/>
      <c r="H64" s="147">
        <v>10.337</v>
      </c>
      <c r="I64" s="148">
        <v>8.780999999999999</v>
      </c>
      <c r="J64" s="148">
        <v>8.882000000000001</v>
      </c>
      <c r="K64" s="41">
        <v>101.15021068215468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2300</v>
      </c>
      <c r="D66" s="38">
        <v>1206</v>
      </c>
      <c r="E66" s="38">
        <v>1235</v>
      </c>
      <c r="F66" s="39">
        <v>102.40464344941957</v>
      </c>
      <c r="G66" s="40"/>
      <c r="H66" s="147">
        <v>21.85</v>
      </c>
      <c r="I66" s="148">
        <v>23.517</v>
      </c>
      <c r="J66" s="148">
        <v>27.8</v>
      </c>
      <c r="K66" s="41">
        <v>118.21235701832717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210</v>
      </c>
      <c r="D68" s="30">
        <v>36</v>
      </c>
      <c r="E68" s="30">
        <v>80</v>
      </c>
      <c r="F68" s="31"/>
      <c r="G68" s="31"/>
      <c r="H68" s="146">
        <v>3.5</v>
      </c>
      <c r="I68" s="146">
        <v>0.77</v>
      </c>
      <c r="J68" s="146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210</v>
      </c>
      <c r="D70" s="38">
        <v>36</v>
      </c>
      <c r="E70" s="38">
        <v>80</v>
      </c>
      <c r="F70" s="39">
        <v>222.22222222222223</v>
      </c>
      <c r="G70" s="40"/>
      <c r="H70" s="147">
        <v>3.5</v>
      </c>
      <c r="I70" s="148">
        <v>0.77</v>
      </c>
      <c r="J70" s="148">
        <v>1.4</v>
      </c>
      <c r="K70" s="41">
        <v>181.8181818181818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46">
        <v>3.45</v>
      </c>
      <c r="I72" s="146">
        <v>8.741</v>
      </c>
      <c r="J72" s="146">
        <v>9.6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45</v>
      </c>
      <c r="E73" s="30">
        <v>43</v>
      </c>
      <c r="F73" s="31"/>
      <c r="G73" s="31"/>
      <c r="H73" s="146">
        <v>0.77</v>
      </c>
      <c r="I73" s="146">
        <v>0.81</v>
      </c>
      <c r="J73" s="146">
        <v>0.77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87</v>
      </c>
      <c r="E74" s="30"/>
      <c r="F74" s="31"/>
      <c r="G74" s="31"/>
      <c r="H74" s="146">
        <v>0.3</v>
      </c>
      <c r="I74" s="146">
        <v>1.74</v>
      </c>
      <c r="J74" s="146">
        <v>0.64</v>
      </c>
      <c r="K74" s="32"/>
    </row>
    <row r="75" spans="1:11" s="33" customFormat="1" ht="11.25" customHeight="1">
      <c r="A75" s="35" t="s">
        <v>58</v>
      </c>
      <c r="B75" s="29"/>
      <c r="C75" s="30">
        <v>174</v>
      </c>
      <c r="D75" s="30">
        <v>64</v>
      </c>
      <c r="E75" s="30">
        <v>64</v>
      </c>
      <c r="F75" s="31"/>
      <c r="G75" s="31"/>
      <c r="H75" s="146">
        <v>1.836</v>
      </c>
      <c r="I75" s="146">
        <v>0.639</v>
      </c>
      <c r="J75" s="146">
        <v>0.639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15</v>
      </c>
      <c r="E77" s="30">
        <v>15</v>
      </c>
      <c r="F77" s="31"/>
      <c r="G77" s="31"/>
      <c r="H77" s="146">
        <v>0.168</v>
      </c>
      <c r="I77" s="146">
        <v>0.18</v>
      </c>
      <c r="J77" s="146">
        <v>0.18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15</v>
      </c>
      <c r="E78" s="30">
        <v>15</v>
      </c>
      <c r="F78" s="31"/>
      <c r="G78" s="31"/>
      <c r="H78" s="146">
        <v>0.36</v>
      </c>
      <c r="I78" s="146">
        <v>0.285</v>
      </c>
      <c r="J78" s="146">
        <v>0.295</v>
      </c>
      <c r="K78" s="32"/>
    </row>
    <row r="79" spans="1:11" s="33" customFormat="1" ht="11.25" customHeight="1">
      <c r="A79" s="35" t="s">
        <v>62</v>
      </c>
      <c r="B79" s="29"/>
      <c r="C79" s="30">
        <v>150</v>
      </c>
      <c r="D79" s="30">
        <v>180</v>
      </c>
      <c r="E79" s="30">
        <v>140</v>
      </c>
      <c r="F79" s="31"/>
      <c r="G79" s="31"/>
      <c r="H79" s="146">
        <v>2.4</v>
      </c>
      <c r="I79" s="146">
        <v>2.7</v>
      </c>
      <c r="J79" s="146">
        <v>2.66</v>
      </c>
      <c r="K79" s="32"/>
    </row>
    <row r="80" spans="1:11" s="42" customFormat="1" ht="11.25" customHeight="1">
      <c r="A80" s="43" t="s">
        <v>63</v>
      </c>
      <c r="B80" s="37"/>
      <c r="C80" s="38">
        <v>710</v>
      </c>
      <c r="D80" s="38">
        <v>1277</v>
      </c>
      <c r="E80" s="38">
        <v>1157</v>
      </c>
      <c r="F80" s="39">
        <v>90.60297572435395</v>
      </c>
      <c r="G80" s="40"/>
      <c r="H80" s="147">
        <v>9.284</v>
      </c>
      <c r="I80" s="148">
        <v>15.094999999999999</v>
      </c>
      <c r="J80" s="148">
        <v>14.783999999999999</v>
      </c>
      <c r="K80" s="41">
        <v>97.93971513746274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24</v>
      </c>
      <c r="E82" s="30">
        <v>24</v>
      </c>
      <c r="F82" s="31"/>
      <c r="G82" s="31"/>
      <c r="H82" s="146">
        <v>0.443</v>
      </c>
      <c r="I82" s="146">
        <v>0.408</v>
      </c>
      <c r="J82" s="146">
        <v>0.408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35</v>
      </c>
      <c r="F83" s="31"/>
      <c r="G83" s="31"/>
      <c r="H83" s="146">
        <v>0.69</v>
      </c>
      <c r="I83" s="146">
        <v>0.65</v>
      </c>
      <c r="J83" s="146">
        <v>0.65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59</v>
      </c>
      <c r="E84" s="38">
        <v>59</v>
      </c>
      <c r="F84" s="39">
        <v>100</v>
      </c>
      <c r="G84" s="40"/>
      <c r="H84" s="147">
        <v>1.133</v>
      </c>
      <c r="I84" s="148">
        <v>1.058</v>
      </c>
      <c r="J84" s="148">
        <v>1.058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5328</v>
      </c>
      <c r="D87" s="53">
        <v>4864</v>
      </c>
      <c r="E87" s="53">
        <v>4686.48</v>
      </c>
      <c r="F87" s="54">
        <v>96.35032894736841</v>
      </c>
      <c r="G87" s="40"/>
      <c r="H87" s="151">
        <v>77.184</v>
      </c>
      <c r="I87" s="152">
        <v>82.88</v>
      </c>
      <c r="J87" s="152">
        <v>85.12600000000002</v>
      </c>
      <c r="K87" s="54">
        <v>102.70994208494211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155"/>
  <sheetViews>
    <sheetView showZeros="0" tabSelected="1" view="pageBreakPreview" zoomScaleSheetLayoutView="100" zoomScalePageLayoutView="0" workbookViewId="0" topLeftCell="A1">
      <selection activeCell="H35" sqref="H3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3.2812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6" customHeight="1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113</v>
      </c>
      <c r="B2" s="67"/>
      <c r="C2" s="67"/>
      <c r="D2" s="67"/>
      <c r="E2" s="67"/>
      <c r="F2" s="67"/>
      <c r="G2" s="67"/>
      <c r="H2" s="67"/>
      <c r="J2" s="68" t="s">
        <v>114</v>
      </c>
      <c r="M2" s="68" t="s">
        <v>120</v>
      </c>
      <c r="O2" s="66" t="s">
        <v>113</v>
      </c>
      <c r="P2" s="67"/>
      <c r="Q2" s="67"/>
      <c r="R2" s="67"/>
      <c r="S2" s="67"/>
      <c r="T2" s="67"/>
      <c r="U2" s="67"/>
      <c r="V2" s="67"/>
      <c r="X2" s="68" t="s">
        <v>114</v>
      </c>
      <c r="AA2" s="68" t="s">
        <v>120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259" t="s">
        <v>115</v>
      </c>
      <c r="E4" s="260"/>
      <c r="F4" s="260"/>
      <c r="G4" s="260"/>
      <c r="H4" s="261"/>
      <c r="J4" s="259" t="s">
        <v>116</v>
      </c>
      <c r="K4" s="260"/>
      <c r="L4" s="260"/>
      <c r="M4" s="260"/>
      <c r="N4" s="261"/>
      <c r="O4" s="69"/>
      <c r="P4" s="70"/>
      <c r="Q4" s="71"/>
      <c r="R4" s="259" t="s">
        <v>115</v>
      </c>
      <c r="S4" s="260"/>
      <c r="T4" s="260"/>
      <c r="U4" s="260"/>
      <c r="V4" s="261"/>
      <c r="X4" s="259" t="s">
        <v>116</v>
      </c>
      <c r="Y4" s="260"/>
      <c r="Z4" s="260"/>
      <c r="AA4" s="260"/>
      <c r="AB4" s="261"/>
    </row>
    <row r="5" spans="1:28" s="68" customFormat="1" ht="11.25">
      <c r="A5" s="72" t="s">
        <v>117</v>
      </c>
      <c r="B5" s="73"/>
      <c r="C5" s="71"/>
      <c r="D5" s="69"/>
      <c r="E5" s="74" t="s">
        <v>329</v>
      </c>
      <c r="F5" s="74" t="s">
        <v>118</v>
      </c>
      <c r="G5" s="74" t="s">
        <v>119</v>
      </c>
      <c r="H5" s="75">
        <f>G6</f>
        <v>2021</v>
      </c>
      <c r="J5" s="69"/>
      <c r="K5" s="74" t="s">
        <v>329</v>
      </c>
      <c r="L5" s="74" t="s">
        <v>118</v>
      </c>
      <c r="M5" s="74" t="s">
        <v>119</v>
      </c>
      <c r="N5" s="75">
        <f>M6</f>
        <v>2021</v>
      </c>
      <c r="O5" s="72" t="s">
        <v>117</v>
      </c>
      <c r="P5" s="73"/>
      <c r="Q5" s="71"/>
      <c r="R5" s="69"/>
      <c r="S5" s="74" t="s">
        <v>329</v>
      </c>
      <c r="T5" s="74" t="s">
        <v>118</v>
      </c>
      <c r="U5" s="74" t="s">
        <v>119</v>
      </c>
      <c r="V5" s="75">
        <f>U6</f>
        <v>2021</v>
      </c>
      <c r="X5" s="69"/>
      <c r="Y5" s="74" t="s">
        <v>329</v>
      </c>
      <c r="Z5" s="74" t="s">
        <v>118</v>
      </c>
      <c r="AA5" s="74" t="s">
        <v>119</v>
      </c>
      <c r="AB5" s="75">
        <f>AA6</f>
        <v>2021</v>
      </c>
    </row>
    <row r="6" spans="1:28" s="68" customFormat="1" ht="23.25" customHeight="1" thickBot="1">
      <c r="A6" s="76"/>
      <c r="B6" s="77"/>
      <c r="C6" s="78"/>
      <c r="D6" s="79" t="s">
        <v>315</v>
      </c>
      <c r="E6" s="80">
        <f>G6-2</f>
        <v>2019</v>
      </c>
      <c r="F6" s="80">
        <f>G6-1</f>
        <v>2020</v>
      </c>
      <c r="G6" s="80">
        <v>2021</v>
      </c>
      <c r="H6" s="81" t="str">
        <f>CONCATENATE(F6,"=100")</f>
        <v>2020=100</v>
      </c>
      <c r="I6" s="82"/>
      <c r="J6" s="79" t="s">
        <v>315</v>
      </c>
      <c r="K6" s="80">
        <f>M6-2</f>
        <v>2019</v>
      </c>
      <c r="L6" s="80">
        <f>M6-1</f>
        <v>2020</v>
      </c>
      <c r="M6" s="80">
        <v>2021</v>
      </c>
      <c r="N6" s="81" t="str">
        <f>CONCATENATE(L6,"=100")</f>
        <v>2020=100</v>
      </c>
      <c r="O6" s="76"/>
      <c r="P6" s="77"/>
      <c r="Q6" s="78"/>
      <c r="R6" s="79" t="s">
        <v>315</v>
      </c>
      <c r="S6" s="80">
        <f>U6-2</f>
        <v>2019</v>
      </c>
      <c r="T6" s="80">
        <f>U6-1</f>
        <v>2020</v>
      </c>
      <c r="U6" s="80">
        <v>2021</v>
      </c>
      <c r="V6" s="81" t="str">
        <f>CONCATENATE(T6,"=100")</f>
        <v>2020=100</v>
      </c>
      <c r="W6" s="82"/>
      <c r="X6" s="79" t="s">
        <v>315</v>
      </c>
      <c r="Y6" s="80">
        <f>AA6-2</f>
        <v>2019</v>
      </c>
      <c r="Z6" s="80">
        <f>AA6-1</f>
        <v>2020</v>
      </c>
      <c r="AA6" s="80">
        <v>2021</v>
      </c>
      <c r="AB6" s="81" t="str">
        <f>CONCATENATE(Z6,"=100")</f>
        <v>2020=100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121</v>
      </c>
      <c r="B9" s="83"/>
      <c r="C9" s="83"/>
      <c r="D9" s="103"/>
      <c r="E9" s="85"/>
      <c r="F9" s="85"/>
      <c r="G9" s="85"/>
      <c r="H9" s="85">
        <f>IF(AND(F9&gt;0,G9&gt;0),G9*100/F9,"")</f>
      </c>
      <c r="I9" s="86"/>
      <c r="J9" s="104"/>
      <c r="K9" s="87"/>
      <c r="L9" s="87"/>
      <c r="M9" s="87"/>
      <c r="N9" s="87">
        <f aca="true" t="shared" si="0" ref="N9:N22">IF(AND(L9&gt;0,M9&gt;0),M9*100/L9,"")</f>
      </c>
      <c r="O9" s="83" t="s">
        <v>135</v>
      </c>
      <c r="P9" s="83"/>
      <c r="Q9" s="83"/>
      <c r="R9" s="103"/>
      <c r="S9" s="85"/>
      <c r="T9" s="85"/>
      <c r="U9" s="85"/>
      <c r="V9" s="85">
        <f>IF(AND(T9&gt;0,U9&gt;0),U9*100/T9,"")</f>
      </c>
      <c r="W9" s="86"/>
      <c r="X9" s="104"/>
      <c r="Y9" s="87"/>
      <c r="Z9" s="87"/>
      <c r="AA9" s="87"/>
      <c r="AB9" s="88">
        <f>IF(AND(Z9&gt;0,AA9&gt;0),AA9*100/Z9,"")</f>
      </c>
    </row>
    <row r="10" spans="1:28" s="89" customFormat="1" ht="11.25" customHeight="1">
      <c r="A10" s="83" t="s">
        <v>122</v>
      </c>
      <c r="B10" s="85"/>
      <c r="C10" s="85"/>
      <c r="D10" s="103">
        <v>9</v>
      </c>
      <c r="E10" s="92">
        <v>1652.924</v>
      </c>
      <c r="F10" s="92">
        <v>1661.696</v>
      </c>
      <c r="G10" s="92">
        <v>1814.06827</v>
      </c>
      <c r="H10" s="92">
        <v>109.16968386515946</v>
      </c>
      <c r="I10" s="87"/>
      <c r="J10" s="104">
        <v>9</v>
      </c>
      <c r="K10" s="88">
        <v>5107.658</v>
      </c>
      <c r="L10" s="88">
        <v>7029.6050000000005</v>
      </c>
      <c r="M10" s="88">
        <v>7559.754</v>
      </c>
      <c r="N10" s="87">
        <f t="shared" si="0"/>
        <v>107.54166130244872</v>
      </c>
      <c r="O10" s="83" t="s">
        <v>271</v>
      </c>
      <c r="P10" s="85"/>
      <c r="Q10" s="85"/>
      <c r="R10" s="103">
        <v>6</v>
      </c>
      <c r="S10" s="92">
        <v>6.497</v>
      </c>
      <c r="T10" s="92">
        <v>6.172</v>
      </c>
      <c r="U10" s="92">
        <v>6.061</v>
      </c>
      <c r="V10" s="92">
        <v>98.20155541153598</v>
      </c>
      <c r="W10" s="87"/>
      <c r="X10" s="104">
        <v>6</v>
      </c>
      <c r="Y10" s="88">
        <v>57.04899999999999</v>
      </c>
      <c r="Z10" s="88">
        <v>54.06699999999999</v>
      </c>
      <c r="AA10" s="88">
        <v>54.471999999999994</v>
      </c>
      <c r="AB10" s="88">
        <v>100.74907059759188</v>
      </c>
    </row>
    <row r="11" spans="1:28" s="89" customFormat="1" ht="11.25" customHeight="1">
      <c r="A11" s="83" t="s">
        <v>123</v>
      </c>
      <c r="B11" s="85"/>
      <c r="C11" s="85"/>
      <c r="D11" s="103">
        <v>9</v>
      </c>
      <c r="E11" s="92">
        <v>265.569</v>
      </c>
      <c r="F11" s="92">
        <v>250.903</v>
      </c>
      <c r="G11" s="92">
        <v>298.30671</v>
      </c>
      <c r="H11" s="92">
        <v>118.8932416113</v>
      </c>
      <c r="I11" s="87"/>
      <c r="J11" s="104">
        <v>9</v>
      </c>
      <c r="K11" s="88">
        <v>733.662</v>
      </c>
      <c r="L11" s="88">
        <v>787.455</v>
      </c>
      <c r="M11" s="88">
        <v>743.831</v>
      </c>
      <c r="N11" s="87">
        <f t="shared" si="0"/>
        <v>94.46012788032333</v>
      </c>
      <c r="O11" s="83" t="s">
        <v>272</v>
      </c>
      <c r="P11" s="85"/>
      <c r="Q11" s="85"/>
      <c r="R11" s="103">
        <v>8</v>
      </c>
      <c r="S11" s="92">
        <v>28.799999999999997</v>
      </c>
      <c r="T11" s="92">
        <v>35.3</v>
      </c>
      <c r="U11" s="92">
        <v>33.300000000000004</v>
      </c>
      <c r="V11" s="92">
        <v>94.33427762039662</v>
      </c>
      <c r="W11" s="87"/>
      <c r="X11" s="104">
        <v>12</v>
      </c>
      <c r="Y11" s="88">
        <v>6.987</v>
      </c>
      <c r="Z11" s="88">
        <v>6.0920000000000005</v>
      </c>
      <c r="AA11" s="88">
        <v>5.786999999999999</v>
      </c>
      <c r="AB11" s="88">
        <v>94.99343401181876</v>
      </c>
    </row>
    <row r="12" spans="1:28" ht="12">
      <c r="A12" s="83" t="s">
        <v>124</v>
      </c>
      <c r="B12" s="85"/>
      <c r="C12" s="85"/>
      <c r="D12" s="103">
        <v>9</v>
      </c>
      <c r="E12" s="92">
        <v>1918.493</v>
      </c>
      <c r="F12" s="92">
        <v>1912.599</v>
      </c>
      <c r="G12" s="92">
        <v>2112.9751100000003</v>
      </c>
      <c r="H12" s="92">
        <v>110.47663990203908</v>
      </c>
      <c r="I12" s="87"/>
      <c r="J12" s="104">
        <v>9</v>
      </c>
      <c r="K12" s="88">
        <v>5841.319999999999</v>
      </c>
      <c r="L12" s="88">
        <v>7817.060000000001</v>
      </c>
      <c r="M12" s="88">
        <v>8303.524</v>
      </c>
      <c r="N12" s="87">
        <f t="shared" si="0"/>
        <v>106.22310689696634</v>
      </c>
      <c r="O12" s="83" t="s">
        <v>138</v>
      </c>
      <c r="P12" s="85"/>
      <c r="Q12" s="85"/>
      <c r="R12" s="103">
        <v>10</v>
      </c>
      <c r="S12" s="92">
        <v>2.339</v>
      </c>
      <c r="T12" s="92">
        <v>2.831</v>
      </c>
      <c r="U12" s="92">
        <v>2.95</v>
      </c>
      <c r="V12" s="92">
        <v>104.20346167432002</v>
      </c>
      <c r="W12" s="87"/>
      <c r="X12" s="104">
        <v>3</v>
      </c>
      <c r="Y12" s="88">
        <v>64.693</v>
      </c>
      <c r="Z12" s="88">
        <v>85.687</v>
      </c>
      <c r="AA12" s="88">
        <v>95.378</v>
      </c>
      <c r="AB12" s="88">
        <v>111.30976694247668</v>
      </c>
    </row>
    <row r="13" spans="1:28" s="68" customFormat="1" ht="12">
      <c r="A13" s="83" t="s">
        <v>125</v>
      </c>
      <c r="B13" s="85"/>
      <c r="C13" s="85"/>
      <c r="D13" s="103">
        <v>9</v>
      </c>
      <c r="E13" s="92">
        <v>267.91554</v>
      </c>
      <c r="F13" s="92">
        <v>308.422</v>
      </c>
      <c r="G13" s="92">
        <v>264.51101</v>
      </c>
      <c r="H13" s="92">
        <v>85.76269202586066</v>
      </c>
      <c r="I13" s="87"/>
      <c r="J13" s="104">
        <v>9</v>
      </c>
      <c r="K13" s="88">
        <v>619.494</v>
      </c>
      <c r="L13" s="88">
        <v>1074.1619999999998</v>
      </c>
      <c r="M13" s="88">
        <v>788.9760000000001</v>
      </c>
      <c r="N13" s="87">
        <f t="shared" si="0"/>
        <v>73.45037340736316</v>
      </c>
      <c r="O13" s="83" t="s">
        <v>182</v>
      </c>
      <c r="P13" s="85"/>
      <c r="Q13" s="85"/>
      <c r="R13" s="103">
        <v>11</v>
      </c>
      <c r="S13" s="92">
        <v>5.328</v>
      </c>
      <c r="T13" s="92">
        <v>4.864</v>
      </c>
      <c r="U13" s="92">
        <v>4.6864799999999995</v>
      </c>
      <c r="V13" s="92">
        <v>96.35032894736841</v>
      </c>
      <c r="W13" s="87"/>
      <c r="X13" s="104">
        <v>12</v>
      </c>
      <c r="Y13" s="88">
        <v>77.184</v>
      </c>
      <c r="Z13" s="88">
        <v>82.88</v>
      </c>
      <c r="AA13" s="88">
        <v>85.12600000000002</v>
      </c>
      <c r="AB13" s="88">
        <v>102.70994208494211</v>
      </c>
    </row>
    <row r="14" spans="1:28" s="68" customFormat="1" ht="12" customHeight="1">
      <c r="A14" s="83" t="s">
        <v>126</v>
      </c>
      <c r="B14" s="85"/>
      <c r="C14" s="85"/>
      <c r="D14" s="103">
        <v>9</v>
      </c>
      <c r="E14" s="92">
        <v>2416.3754599999997</v>
      </c>
      <c r="F14" s="92">
        <v>2440.617</v>
      </c>
      <c r="G14" s="92">
        <v>2263.0492400000003</v>
      </c>
      <c r="H14" s="92">
        <v>92.7244725411648</v>
      </c>
      <c r="I14" s="87"/>
      <c r="J14" s="104">
        <v>9</v>
      </c>
      <c r="K14" s="88">
        <v>6777.411</v>
      </c>
      <c r="L14" s="88">
        <v>9881.618</v>
      </c>
      <c r="M14" s="88">
        <v>8178.982</v>
      </c>
      <c r="N14" s="87">
        <f t="shared" si="0"/>
        <v>82.76966383440444</v>
      </c>
      <c r="O14" s="83" t="s">
        <v>273</v>
      </c>
      <c r="P14" s="85"/>
      <c r="Q14" s="85"/>
      <c r="R14" s="103">
        <v>5</v>
      </c>
      <c r="S14" s="92">
        <v>44.992</v>
      </c>
      <c r="T14" s="92">
        <v>43.1</v>
      </c>
      <c r="U14" s="92">
        <v>43.3</v>
      </c>
      <c r="V14" s="92">
        <v>100.46403712296983</v>
      </c>
      <c r="W14" s="87"/>
      <c r="X14" s="104">
        <v>6</v>
      </c>
      <c r="Y14" s="88">
        <v>151.82299999999998</v>
      </c>
      <c r="Z14" s="88">
        <v>148.49499999999998</v>
      </c>
      <c r="AA14" s="88">
        <v>148.81</v>
      </c>
      <c r="AB14" s="88">
        <v>100.21212835449006</v>
      </c>
    </row>
    <row r="15" spans="1:28" s="68" customFormat="1" ht="12">
      <c r="A15" s="83" t="s">
        <v>127</v>
      </c>
      <c r="B15" s="85"/>
      <c r="C15" s="85"/>
      <c r="D15" s="103">
        <v>9</v>
      </c>
      <c r="E15" s="92">
        <v>2684.291</v>
      </c>
      <c r="F15" s="92">
        <v>2749.039</v>
      </c>
      <c r="G15" s="92">
        <v>2537.64978</v>
      </c>
      <c r="H15" s="92">
        <v>92.31043211827843</v>
      </c>
      <c r="I15" s="87"/>
      <c r="J15" s="104">
        <v>9</v>
      </c>
      <c r="K15" s="88">
        <v>7396.905000000001</v>
      </c>
      <c r="L15" s="88">
        <v>10955.779999999997</v>
      </c>
      <c r="M15" s="88">
        <v>8967.954999999996</v>
      </c>
      <c r="N15" s="87">
        <f t="shared" si="0"/>
        <v>81.85592445266333</v>
      </c>
      <c r="O15" s="83" t="s">
        <v>274</v>
      </c>
      <c r="P15" s="85"/>
      <c r="Q15" s="85"/>
      <c r="R15" s="103">
        <v>5</v>
      </c>
      <c r="S15" s="92">
        <v>9.4</v>
      </c>
      <c r="T15" s="92">
        <v>10.221</v>
      </c>
      <c r="U15" s="92">
        <v>9.9</v>
      </c>
      <c r="V15" s="92">
        <v>96.85940710302319</v>
      </c>
      <c r="W15" s="87"/>
      <c r="X15" s="104">
        <v>6</v>
      </c>
      <c r="Y15" s="88">
        <v>18.341</v>
      </c>
      <c r="Z15" s="88">
        <v>17.515</v>
      </c>
      <c r="AA15" s="88">
        <v>16.959000000000003</v>
      </c>
      <c r="AB15" s="88">
        <v>96.82557807593493</v>
      </c>
    </row>
    <row r="16" spans="1:28" s="68" customFormat="1" ht="12">
      <c r="A16" s="83" t="s">
        <v>128</v>
      </c>
      <c r="B16" s="85"/>
      <c r="C16" s="85"/>
      <c r="D16" s="103">
        <v>9</v>
      </c>
      <c r="E16" s="92">
        <v>463.245</v>
      </c>
      <c r="F16" s="92">
        <v>506.168</v>
      </c>
      <c r="G16" s="92">
        <v>506.95635999999996</v>
      </c>
      <c r="H16" s="92">
        <v>100.15575065985996</v>
      </c>
      <c r="I16" s="87"/>
      <c r="J16" s="104">
        <v>9</v>
      </c>
      <c r="K16" s="88">
        <v>811.15</v>
      </c>
      <c r="L16" s="88">
        <v>1323.8149999999998</v>
      </c>
      <c r="M16" s="88">
        <v>1198.447</v>
      </c>
      <c r="N16" s="87">
        <f t="shared" si="0"/>
        <v>90.52979457099369</v>
      </c>
      <c r="O16" s="83" t="s">
        <v>183</v>
      </c>
      <c r="P16" s="85"/>
      <c r="Q16" s="85"/>
      <c r="R16" s="103">
        <v>10</v>
      </c>
      <c r="S16" s="92">
        <v>31.333</v>
      </c>
      <c r="T16" s="92">
        <v>31.967</v>
      </c>
      <c r="U16" s="92">
        <v>34.858</v>
      </c>
      <c r="V16" s="92">
        <v>109.04370131698313</v>
      </c>
      <c r="W16" s="87"/>
      <c r="X16" s="104">
        <v>12</v>
      </c>
      <c r="Y16" s="88">
        <v>531.889</v>
      </c>
      <c r="Z16" s="88">
        <v>590.895</v>
      </c>
      <c r="AA16" s="88">
        <v>572.028</v>
      </c>
      <c r="AB16" s="88">
        <v>96.80704693727313</v>
      </c>
    </row>
    <row r="17" spans="1:28" s="68" customFormat="1" ht="12" customHeight="1">
      <c r="A17" s="83" t="s">
        <v>129</v>
      </c>
      <c r="B17" s="85"/>
      <c r="C17" s="85"/>
      <c r="D17" s="103">
        <v>9</v>
      </c>
      <c r="E17" s="92">
        <v>135.926</v>
      </c>
      <c r="F17" s="92">
        <v>137.59</v>
      </c>
      <c r="G17" s="92">
        <v>117.76561</v>
      </c>
      <c r="H17" s="92">
        <v>85.59169271022603</v>
      </c>
      <c r="I17" s="87"/>
      <c r="J17" s="104">
        <v>9</v>
      </c>
      <c r="K17" s="88">
        <v>246.74800000000005</v>
      </c>
      <c r="L17" s="88">
        <v>391.68000000000006</v>
      </c>
      <c r="M17" s="88">
        <v>301.49</v>
      </c>
      <c r="N17" s="87">
        <f t="shared" si="0"/>
        <v>76.9735498366013</v>
      </c>
      <c r="O17" s="83" t="s">
        <v>139</v>
      </c>
      <c r="P17" s="85"/>
      <c r="Q17" s="85"/>
      <c r="R17" s="103">
        <v>5</v>
      </c>
      <c r="S17" s="92">
        <v>2.001</v>
      </c>
      <c r="T17" s="92">
        <v>2.029</v>
      </c>
      <c r="U17" s="92">
        <v>1.91004</v>
      </c>
      <c r="V17" s="92">
        <v>94.13701330704781</v>
      </c>
      <c r="W17" s="87"/>
      <c r="X17" s="104">
        <v>5</v>
      </c>
      <c r="Y17" s="88">
        <v>114.9</v>
      </c>
      <c r="Z17" s="88">
        <v>100.978</v>
      </c>
      <c r="AA17" s="88">
        <v>111.082</v>
      </c>
      <c r="AB17" s="88">
        <v>110.00613995127651</v>
      </c>
    </row>
    <row r="18" spans="1:28" s="89" customFormat="1" ht="11.25" customHeight="1">
      <c r="A18" s="83" t="s">
        <v>130</v>
      </c>
      <c r="B18" s="85"/>
      <c r="C18" s="85"/>
      <c r="D18" s="103">
        <v>9</v>
      </c>
      <c r="E18" s="92">
        <v>246.085</v>
      </c>
      <c r="F18" s="92">
        <v>257.107</v>
      </c>
      <c r="G18" s="92">
        <v>266.84606</v>
      </c>
      <c r="H18" s="92">
        <v>103.787940429471</v>
      </c>
      <c r="I18" s="87"/>
      <c r="J18" s="104">
        <v>9</v>
      </c>
      <c r="K18" s="88">
        <v>571.7660000000001</v>
      </c>
      <c r="L18" s="88">
        <v>756.194</v>
      </c>
      <c r="M18" s="88">
        <v>783.5089999999999</v>
      </c>
      <c r="N18" s="87">
        <f t="shared" si="0"/>
        <v>103.61216830601671</v>
      </c>
      <c r="O18" s="83" t="s">
        <v>140</v>
      </c>
      <c r="P18" s="85"/>
      <c r="Q18" s="85"/>
      <c r="R18" s="103">
        <v>3</v>
      </c>
      <c r="S18" s="92">
        <v>7.422</v>
      </c>
      <c r="T18" s="92">
        <v>7.728</v>
      </c>
      <c r="U18" s="92">
        <v>7.92</v>
      </c>
      <c r="V18" s="92">
        <v>102.48447204968944</v>
      </c>
      <c r="W18" s="87"/>
      <c r="X18" s="104">
        <v>6</v>
      </c>
      <c r="Y18" s="88">
        <v>739.165</v>
      </c>
      <c r="Z18" s="88">
        <v>794.8670000000001</v>
      </c>
      <c r="AA18" s="88">
        <v>753.178</v>
      </c>
      <c r="AB18" s="88">
        <v>94.75522320086253</v>
      </c>
    </row>
    <row r="19" spans="1:28" s="89" customFormat="1" ht="11.25" customHeight="1">
      <c r="A19" s="83" t="s">
        <v>269</v>
      </c>
      <c r="B19" s="85"/>
      <c r="C19" s="85"/>
      <c r="D19" s="103"/>
      <c r="E19" s="92">
        <v>5448.04</v>
      </c>
      <c r="F19" s="92">
        <v>5562.503</v>
      </c>
      <c r="G19" s="92">
        <v>5542.192920000001</v>
      </c>
      <c r="H19" s="92">
        <v>99.63487516321342</v>
      </c>
      <c r="I19" s="87">
        <v>0</v>
      </c>
      <c r="J19" s="104"/>
      <c r="K19" s="88">
        <v>14867.888999999997</v>
      </c>
      <c r="L19" s="88">
        <v>21244.528999999995</v>
      </c>
      <c r="M19" s="88">
        <v>19554.924999999996</v>
      </c>
      <c r="N19" s="87">
        <f t="shared" si="0"/>
        <v>92.04687475067111</v>
      </c>
      <c r="O19" s="83" t="s">
        <v>275</v>
      </c>
      <c r="P19" s="85"/>
      <c r="Q19" s="85"/>
      <c r="R19" s="103">
        <v>6</v>
      </c>
      <c r="S19" s="92">
        <v>0.3</v>
      </c>
      <c r="T19" s="92">
        <v>0.1</v>
      </c>
      <c r="U19" s="92">
        <v>0.3</v>
      </c>
      <c r="V19" s="92">
        <v>300</v>
      </c>
      <c r="W19" s="87"/>
      <c r="X19" s="104">
        <v>11</v>
      </c>
      <c r="Y19" s="88">
        <v>0.041</v>
      </c>
      <c r="Z19" s="88">
        <v>0.01</v>
      </c>
      <c r="AA19" s="88">
        <v>0.032</v>
      </c>
      <c r="AB19" s="88">
        <v>320</v>
      </c>
    </row>
    <row r="20" spans="1:28" s="89" customFormat="1" ht="11.25" customHeight="1">
      <c r="A20" s="83" t="s">
        <v>145</v>
      </c>
      <c r="B20" s="85"/>
      <c r="C20" s="85"/>
      <c r="D20" s="103">
        <v>7</v>
      </c>
      <c r="E20" s="92">
        <v>357.5</v>
      </c>
      <c r="F20" s="92">
        <v>343.778</v>
      </c>
      <c r="G20" s="92">
        <v>346.9289</v>
      </c>
      <c r="H20" s="92">
        <v>100.91655079731686</v>
      </c>
      <c r="I20" s="87"/>
      <c r="J20" s="104">
        <v>11</v>
      </c>
      <c r="K20" s="88">
        <v>4185.411</v>
      </c>
      <c r="L20" s="88">
        <v>4214.102000000001</v>
      </c>
      <c r="M20" s="88">
        <v>4243.629000000001</v>
      </c>
      <c r="N20" s="87">
        <f t="shared" si="0"/>
        <v>100.70067122248109</v>
      </c>
      <c r="O20" s="83" t="s">
        <v>141</v>
      </c>
      <c r="P20" s="85"/>
      <c r="Q20" s="85"/>
      <c r="R20" s="103">
        <v>4</v>
      </c>
      <c r="S20" s="92">
        <v>3.473</v>
      </c>
      <c r="T20" s="92">
        <v>3.701</v>
      </c>
      <c r="U20" s="92">
        <v>3.598</v>
      </c>
      <c r="V20" s="92">
        <v>97.21696838692246</v>
      </c>
      <c r="W20" s="87"/>
      <c r="X20" s="104">
        <v>8</v>
      </c>
      <c r="Y20" s="88">
        <v>231.21400000000003</v>
      </c>
      <c r="Z20" s="88">
        <v>282.2</v>
      </c>
      <c r="AA20" s="88">
        <v>266.684</v>
      </c>
      <c r="AB20" s="88">
        <v>94.50177179305459</v>
      </c>
    </row>
    <row r="21" spans="1:28" s="89" customFormat="1" ht="11.25" customHeight="1">
      <c r="A21" s="83" t="s">
        <v>146</v>
      </c>
      <c r="B21" s="85"/>
      <c r="C21" s="85"/>
      <c r="D21" s="103">
        <v>12</v>
      </c>
      <c r="E21" s="92">
        <v>6.724</v>
      </c>
      <c r="F21" s="92">
        <v>5.248</v>
      </c>
      <c r="G21" s="92">
        <v>5.004</v>
      </c>
      <c r="H21" s="92">
        <v>95.35060975609755</v>
      </c>
      <c r="I21" s="87"/>
      <c r="J21" s="104">
        <v>12</v>
      </c>
      <c r="K21" s="88">
        <v>28.096000000000004</v>
      </c>
      <c r="L21" s="88">
        <v>21.073</v>
      </c>
      <c r="M21" s="88">
        <v>18.932</v>
      </c>
      <c r="N21" s="87">
        <f t="shared" si="0"/>
        <v>89.84007972286811</v>
      </c>
      <c r="O21" s="83" t="s">
        <v>184</v>
      </c>
      <c r="P21" s="85"/>
      <c r="Q21" s="85"/>
      <c r="R21" s="103">
        <v>5</v>
      </c>
      <c r="S21" s="92">
        <v>4.096</v>
      </c>
      <c r="T21" s="92">
        <v>4.455</v>
      </c>
      <c r="U21" s="92">
        <v>4.677</v>
      </c>
      <c r="V21" s="92">
        <v>104.98316498316497</v>
      </c>
      <c r="W21" s="87"/>
      <c r="X21" s="104">
        <v>11</v>
      </c>
      <c r="Y21" s="88">
        <v>131.509</v>
      </c>
      <c r="Z21" s="88">
        <v>143.853</v>
      </c>
      <c r="AA21" s="88">
        <v>146.29000000000002</v>
      </c>
      <c r="AB21" s="88">
        <v>101.69409049515826</v>
      </c>
    </row>
    <row r="22" spans="1:28" s="89" customFormat="1" ht="11.25" customHeight="1">
      <c r="A22" s="83" t="s">
        <v>287</v>
      </c>
      <c r="B22" s="85"/>
      <c r="C22" s="85"/>
      <c r="D22" s="103">
        <v>11</v>
      </c>
      <c r="E22" s="92">
        <v>103.888</v>
      </c>
      <c r="F22" s="92">
        <v>102.064</v>
      </c>
      <c r="G22" s="92">
        <v>85.884</v>
      </c>
      <c r="H22" s="92">
        <v>84.14720175576109</v>
      </c>
      <c r="I22" s="87"/>
      <c r="J22" s="104">
        <v>11</v>
      </c>
      <c r="K22" s="88">
        <v>800.905</v>
      </c>
      <c r="L22" s="88">
        <v>747.828</v>
      </c>
      <c r="M22" s="88">
        <v>632.523</v>
      </c>
      <c r="N22" s="87">
        <f t="shared" si="0"/>
        <v>84.58134758259921</v>
      </c>
      <c r="O22" s="83" t="s">
        <v>142</v>
      </c>
      <c r="P22" s="85"/>
      <c r="Q22" s="85"/>
      <c r="R22" s="103">
        <v>5</v>
      </c>
      <c r="S22" s="92">
        <v>10.851</v>
      </c>
      <c r="T22" s="92">
        <v>11.092</v>
      </c>
      <c r="U22" s="92">
        <v>11.281</v>
      </c>
      <c r="V22" s="92">
        <v>101.70393076090878</v>
      </c>
      <c r="W22" s="87"/>
      <c r="X22" s="104">
        <v>10</v>
      </c>
      <c r="Y22" s="88">
        <v>601.9639999999999</v>
      </c>
      <c r="Z22" s="88">
        <v>631.244</v>
      </c>
      <c r="AA22" s="88">
        <v>665.2089999999998</v>
      </c>
      <c r="AB22" s="88">
        <v>105.38064520217218</v>
      </c>
    </row>
    <row r="23" spans="1:28" s="89" customFormat="1" ht="11.25" customHeight="1">
      <c r="A23" s="83"/>
      <c r="B23" s="85"/>
      <c r="C23" s="85"/>
      <c r="D23" s="103"/>
      <c r="E23" s="92"/>
      <c r="F23" s="92"/>
      <c r="G23" s="92"/>
      <c r="H23" s="92"/>
      <c r="I23" s="87"/>
      <c r="J23" s="104"/>
      <c r="K23" s="88"/>
      <c r="L23" s="88"/>
      <c r="M23" s="88"/>
      <c r="N23" s="87"/>
      <c r="O23" s="83" t="s">
        <v>185</v>
      </c>
      <c r="P23" s="85"/>
      <c r="Q23" s="85"/>
      <c r="R23" s="103">
        <v>5</v>
      </c>
      <c r="S23" s="92">
        <v>6.668</v>
      </c>
      <c r="T23" s="92">
        <v>6.888</v>
      </c>
      <c r="U23" s="92">
        <v>7.17979</v>
      </c>
      <c r="V23" s="92">
        <v>104.23620789779325</v>
      </c>
      <c r="W23" s="87"/>
      <c r="X23" s="104">
        <v>9</v>
      </c>
      <c r="Y23" s="88">
        <v>386.245</v>
      </c>
      <c r="Z23" s="88">
        <v>392.774</v>
      </c>
      <c r="AA23" s="88">
        <v>416.966</v>
      </c>
      <c r="AB23" s="88">
        <v>106.1592671612683</v>
      </c>
    </row>
    <row r="24" spans="1:28" s="89" customFormat="1" ht="11.25" customHeight="1">
      <c r="A24" s="83" t="s">
        <v>147</v>
      </c>
      <c r="B24" s="85"/>
      <c r="C24" s="85"/>
      <c r="D24" s="103"/>
      <c r="E24" s="92"/>
      <c r="F24" s="92"/>
      <c r="G24" s="92"/>
      <c r="H24" s="92"/>
      <c r="I24" s="87"/>
      <c r="J24" s="104"/>
      <c r="K24" s="88"/>
      <c r="L24" s="88"/>
      <c r="M24" s="88"/>
      <c r="N24" s="87"/>
      <c r="O24" s="83" t="s">
        <v>276</v>
      </c>
      <c r="P24" s="85"/>
      <c r="Q24" s="85"/>
      <c r="R24" s="103">
        <v>3</v>
      </c>
      <c r="S24" s="92">
        <v>5.898</v>
      </c>
      <c r="T24" s="92">
        <v>5.816</v>
      </c>
      <c r="U24" s="92">
        <v>4.758</v>
      </c>
      <c r="V24" s="92">
        <v>81.80880330123797</v>
      </c>
      <c r="W24" s="87"/>
      <c r="X24" s="104">
        <v>5</v>
      </c>
      <c r="Y24" s="88">
        <v>61.38400000000001</v>
      </c>
      <c r="Z24" s="88">
        <v>69.514</v>
      </c>
      <c r="AA24" s="88">
        <v>22.08000000000001</v>
      </c>
      <c r="AB24" s="88">
        <v>31.763385792789958</v>
      </c>
    </row>
    <row r="25" spans="1:28" s="89" customFormat="1" ht="11.25" customHeight="1">
      <c r="A25" s="83" t="s">
        <v>148</v>
      </c>
      <c r="B25" s="85"/>
      <c r="C25" s="85"/>
      <c r="D25" s="103">
        <v>11</v>
      </c>
      <c r="E25" s="92">
        <v>9.346</v>
      </c>
      <c r="F25" s="92">
        <v>9.133</v>
      </c>
      <c r="G25" s="92">
        <v>9.443</v>
      </c>
      <c r="H25" s="92">
        <v>103.39428446293661</v>
      </c>
      <c r="I25" s="87"/>
      <c r="J25" s="104">
        <v>11</v>
      </c>
      <c r="K25" s="88">
        <v>15.146</v>
      </c>
      <c r="L25" s="88">
        <v>17.671000000000003</v>
      </c>
      <c r="M25" s="88">
        <v>18.442</v>
      </c>
      <c r="N25" s="87">
        <f aca="true" t="shared" si="1" ref="N25:N32">IF(AND(L25&gt;0,M25&gt;0),M25*100/L25,"")</f>
        <v>104.36308075377737</v>
      </c>
      <c r="O25" s="83" t="s">
        <v>277</v>
      </c>
      <c r="P25" s="85"/>
      <c r="Q25" s="85"/>
      <c r="R25" s="103">
        <v>3</v>
      </c>
      <c r="S25" s="92">
        <v>21.2</v>
      </c>
      <c r="T25" s="92">
        <v>26</v>
      </c>
      <c r="U25" s="92">
        <v>30.9</v>
      </c>
      <c r="V25" s="92">
        <v>118.84615384615384</v>
      </c>
      <c r="W25" s="87"/>
      <c r="X25" s="104">
        <v>6</v>
      </c>
      <c r="Y25" s="88">
        <v>3.947000000000001</v>
      </c>
      <c r="Z25" s="88">
        <v>4.263000000000001</v>
      </c>
      <c r="AA25" s="88">
        <v>3.376</v>
      </c>
      <c r="AB25" s="88">
        <v>79.19305653295798</v>
      </c>
    </row>
    <row r="26" spans="1:28" s="89" customFormat="1" ht="11.25" customHeight="1">
      <c r="A26" s="83" t="s">
        <v>149</v>
      </c>
      <c r="B26" s="85"/>
      <c r="C26" s="85"/>
      <c r="D26" s="103">
        <v>8</v>
      </c>
      <c r="E26" s="92">
        <v>22.43642</v>
      </c>
      <c r="F26" s="92">
        <v>21.146</v>
      </c>
      <c r="G26" s="92">
        <v>21.93796</v>
      </c>
      <c r="H26" s="92">
        <v>103.7452000378322</v>
      </c>
      <c r="I26" s="87"/>
      <c r="J26" s="104">
        <v>8</v>
      </c>
      <c r="K26" s="88">
        <v>30.369</v>
      </c>
      <c r="L26" s="88">
        <v>29.066</v>
      </c>
      <c r="M26" s="88">
        <v>28.566000000000003</v>
      </c>
      <c r="N26" s="87">
        <f t="shared" si="1"/>
        <v>98.27977705910688</v>
      </c>
      <c r="O26" s="83" t="s">
        <v>144</v>
      </c>
      <c r="P26" s="85"/>
      <c r="Q26" s="85"/>
      <c r="R26" s="103">
        <v>11</v>
      </c>
      <c r="S26" s="92">
        <v>2.857</v>
      </c>
      <c r="T26" s="92">
        <v>2.893</v>
      </c>
      <c r="U26" s="92">
        <v>2.7011999999999996</v>
      </c>
      <c r="V26" s="92">
        <v>93.37020394054613</v>
      </c>
      <c r="W26" s="87"/>
      <c r="X26" s="104">
        <v>3</v>
      </c>
      <c r="Y26" s="88">
        <v>80.279</v>
      </c>
      <c r="Z26" s="88">
        <v>81.15700000000001</v>
      </c>
      <c r="AA26" s="88">
        <v>77.606</v>
      </c>
      <c r="AB26" s="88">
        <v>95.62453023152653</v>
      </c>
    </row>
    <row r="27" spans="1:14" s="89" customFormat="1" ht="11.25" customHeight="1">
      <c r="A27" s="83" t="s">
        <v>150</v>
      </c>
      <c r="B27" s="85"/>
      <c r="C27" s="85"/>
      <c r="D27" s="103">
        <v>8</v>
      </c>
      <c r="E27" s="92">
        <v>50.17</v>
      </c>
      <c r="F27" s="92">
        <v>36.667</v>
      </c>
      <c r="G27" s="92">
        <v>35.43047</v>
      </c>
      <c r="H27" s="92">
        <v>96.62767611203535</v>
      </c>
      <c r="I27" s="87"/>
      <c r="J27" s="104">
        <v>8</v>
      </c>
      <c r="K27" s="88">
        <v>35.731</v>
      </c>
      <c r="L27" s="88">
        <v>42.82300000000001</v>
      </c>
      <c r="M27" s="88">
        <v>31.705000000000002</v>
      </c>
      <c r="N27" s="87">
        <f t="shared" si="1"/>
        <v>74.03731639539498</v>
      </c>
    </row>
    <row r="28" spans="1:28" s="89" customFormat="1" ht="11.25" customHeight="1">
      <c r="A28" s="83" t="s">
        <v>151</v>
      </c>
      <c r="B28" s="85"/>
      <c r="C28" s="85"/>
      <c r="D28" s="103">
        <v>8</v>
      </c>
      <c r="E28" s="92">
        <v>51.66268</v>
      </c>
      <c r="F28" s="92">
        <v>38.413</v>
      </c>
      <c r="G28" s="92">
        <v>41.47901</v>
      </c>
      <c r="H28" s="92">
        <v>107.98169890401688</v>
      </c>
      <c r="I28" s="87"/>
      <c r="J28" s="104">
        <v>8</v>
      </c>
      <c r="K28" s="88">
        <v>48.068</v>
      </c>
      <c r="L28" s="88">
        <v>46.454</v>
      </c>
      <c r="M28" s="88">
        <v>39.2</v>
      </c>
      <c r="N28" s="87">
        <f t="shared" si="1"/>
        <v>84.38455246049857</v>
      </c>
      <c r="O28" s="83" t="s">
        <v>186</v>
      </c>
      <c r="P28" s="85"/>
      <c r="Q28" s="85"/>
      <c r="R28" s="103"/>
      <c r="S28" s="92"/>
      <c r="T28" s="92"/>
      <c r="U28" s="92"/>
      <c r="V28" s="92"/>
      <c r="W28" s="87"/>
      <c r="X28" s="104"/>
      <c r="Y28" s="88"/>
      <c r="Z28" s="88"/>
      <c r="AA28" s="88"/>
      <c r="AB28" s="88"/>
    </row>
    <row r="29" spans="1:28" s="89" customFormat="1" ht="12" customHeight="1">
      <c r="A29" s="83" t="s">
        <v>152</v>
      </c>
      <c r="B29" s="85"/>
      <c r="C29" s="85"/>
      <c r="D29" s="103">
        <v>8</v>
      </c>
      <c r="E29" s="92">
        <v>145.05</v>
      </c>
      <c r="F29" s="92">
        <v>116.993</v>
      </c>
      <c r="G29" s="92">
        <v>118.945</v>
      </c>
      <c r="H29" s="92">
        <v>101.66847589172002</v>
      </c>
      <c r="I29" s="87"/>
      <c r="J29" s="104">
        <v>8</v>
      </c>
      <c r="K29" s="88">
        <v>177.299</v>
      </c>
      <c r="L29" s="88">
        <v>222.459</v>
      </c>
      <c r="M29" s="88">
        <v>176.412</v>
      </c>
      <c r="N29" s="87">
        <f t="shared" si="1"/>
        <v>79.30090488584413</v>
      </c>
      <c r="O29" s="83" t="s">
        <v>187</v>
      </c>
      <c r="P29" s="85"/>
      <c r="Q29" s="85"/>
      <c r="R29" s="103">
        <v>0</v>
      </c>
      <c r="S29" s="92">
        <v>0</v>
      </c>
      <c r="T29" s="92">
        <v>0</v>
      </c>
      <c r="U29" s="92">
        <v>0</v>
      </c>
      <c r="V29" s="92" t="s">
        <v>297</v>
      </c>
      <c r="W29" s="87"/>
      <c r="X29" s="104">
        <v>11</v>
      </c>
      <c r="Y29" s="88">
        <v>3342.54</v>
      </c>
      <c r="Z29" s="88">
        <v>3493.145</v>
      </c>
      <c r="AA29" s="88">
        <v>3496.0950000000003</v>
      </c>
      <c r="AB29" s="88">
        <v>100.08445111783222</v>
      </c>
    </row>
    <row r="30" spans="1:28" s="89" customFormat="1" ht="11.25" customHeight="1">
      <c r="A30" s="83" t="s">
        <v>153</v>
      </c>
      <c r="B30" s="85"/>
      <c r="C30" s="85"/>
      <c r="D30" s="103">
        <v>8</v>
      </c>
      <c r="E30" s="92">
        <v>81.052</v>
      </c>
      <c r="F30" s="92">
        <v>82.58</v>
      </c>
      <c r="G30" s="92">
        <v>79.792</v>
      </c>
      <c r="H30" s="92">
        <v>96.62387987406152</v>
      </c>
      <c r="I30" s="87"/>
      <c r="J30" s="104">
        <v>8</v>
      </c>
      <c r="K30" s="88">
        <v>65.338</v>
      </c>
      <c r="L30" s="88">
        <v>112.40300000000002</v>
      </c>
      <c r="M30" s="88">
        <v>84.094</v>
      </c>
      <c r="N30" s="87">
        <f t="shared" si="1"/>
        <v>74.8147291442399</v>
      </c>
      <c r="O30" s="83" t="s">
        <v>188</v>
      </c>
      <c r="P30" s="85"/>
      <c r="Q30" s="85"/>
      <c r="R30" s="103">
        <v>0</v>
      </c>
      <c r="S30" s="92">
        <v>0</v>
      </c>
      <c r="T30" s="92">
        <v>0</v>
      </c>
      <c r="U30" s="92">
        <v>0</v>
      </c>
      <c r="V30" s="92" t="s">
        <v>297</v>
      </c>
      <c r="W30" s="87"/>
      <c r="X30" s="104">
        <v>11</v>
      </c>
      <c r="Y30" s="88">
        <v>938.4</v>
      </c>
      <c r="Z30" s="88">
        <v>1141.6</v>
      </c>
      <c r="AA30" s="88">
        <v>999.7090000000001</v>
      </c>
      <c r="AB30" s="88">
        <v>87.57086545199721</v>
      </c>
    </row>
    <row r="31" spans="1:28" s="89" customFormat="1" ht="11.25" customHeight="1">
      <c r="A31" s="83" t="s">
        <v>154</v>
      </c>
      <c r="B31" s="85"/>
      <c r="C31" s="85"/>
      <c r="D31" s="103">
        <v>8</v>
      </c>
      <c r="E31" s="92">
        <v>2.222</v>
      </c>
      <c r="F31" s="92">
        <v>2.386</v>
      </c>
      <c r="G31" s="92">
        <v>2.453</v>
      </c>
      <c r="H31" s="92">
        <v>102.80804694048615</v>
      </c>
      <c r="I31" s="87"/>
      <c r="J31" s="104">
        <v>8</v>
      </c>
      <c r="K31" s="88">
        <v>1.578</v>
      </c>
      <c r="L31" s="88">
        <v>2.3830000000000005</v>
      </c>
      <c r="M31" s="88">
        <v>2.075</v>
      </c>
      <c r="N31" s="87">
        <f t="shared" si="1"/>
        <v>87.07511540075535</v>
      </c>
      <c r="O31" s="83" t="s">
        <v>189</v>
      </c>
      <c r="P31" s="85"/>
      <c r="Q31" s="85"/>
      <c r="R31" s="103">
        <v>0</v>
      </c>
      <c r="S31" s="92">
        <v>0</v>
      </c>
      <c r="T31" s="92">
        <v>0</v>
      </c>
      <c r="U31" s="92">
        <v>0</v>
      </c>
      <c r="V31" s="92" t="s">
        <v>297</v>
      </c>
      <c r="W31" s="87"/>
      <c r="X31" s="104">
        <v>12</v>
      </c>
      <c r="Y31" s="88">
        <v>70.602</v>
      </c>
      <c r="Z31" s="88">
        <v>81.259</v>
      </c>
      <c r="AA31" s="88">
        <v>83.80300000000001</v>
      </c>
      <c r="AB31" s="88">
        <v>103.13073013450818</v>
      </c>
    </row>
    <row r="32" spans="1:28" s="89" customFormat="1" ht="11.25" customHeight="1">
      <c r="A32" s="83" t="s">
        <v>155</v>
      </c>
      <c r="B32" s="85"/>
      <c r="C32" s="85"/>
      <c r="D32" s="103">
        <v>8</v>
      </c>
      <c r="E32" s="92">
        <v>43.397</v>
      </c>
      <c r="F32" s="92">
        <v>43.561</v>
      </c>
      <c r="G32" s="92">
        <v>43.169</v>
      </c>
      <c r="H32" s="92">
        <v>99.10011248593925</v>
      </c>
      <c r="I32" s="87"/>
      <c r="J32" s="104">
        <v>8</v>
      </c>
      <c r="K32" s="88">
        <v>37.116</v>
      </c>
      <c r="L32" s="88">
        <v>59.608999999999995</v>
      </c>
      <c r="M32" s="88">
        <v>48.899</v>
      </c>
      <c r="N32" s="87">
        <f t="shared" si="1"/>
        <v>82.03291449277793</v>
      </c>
      <c r="O32" s="83" t="s">
        <v>190</v>
      </c>
      <c r="P32" s="85"/>
      <c r="Q32" s="85"/>
      <c r="R32" s="103">
        <v>0</v>
      </c>
      <c r="S32" s="92">
        <v>0</v>
      </c>
      <c r="T32" s="92">
        <v>0</v>
      </c>
      <c r="U32" s="92">
        <v>0</v>
      </c>
      <c r="V32" s="92" t="s">
        <v>297</v>
      </c>
      <c r="W32" s="87"/>
      <c r="X32" s="104">
        <v>12</v>
      </c>
      <c r="Y32" s="88">
        <v>144.498</v>
      </c>
      <c r="Z32" s="88">
        <v>155.37199999999996</v>
      </c>
      <c r="AA32" s="88">
        <v>149.075</v>
      </c>
      <c r="AB32" s="88">
        <v>95.94714620394925</v>
      </c>
    </row>
    <row r="33" spans="1:28" s="89" customFormat="1" ht="11.25" customHeight="1">
      <c r="A33" s="83"/>
      <c r="B33" s="85"/>
      <c r="C33" s="85"/>
      <c r="D33" s="103"/>
      <c r="E33" s="92"/>
      <c r="F33" s="92"/>
      <c r="G33" s="92"/>
      <c r="H33" s="92"/>
      <c r="I33" s="87"/>
      <c r="J33" s="104"/>
      <c r="K33" s="88"/>
      <c r="L33" s="88"/>
      <c r="M33" s="88"/>
      <c r="N33" s="87"/>
      <c r="O33" s="83" t="s">
        <v>191</v>
      </c>
      <c r="P33" s="85"/>
      <c r="Q33" s="85"/>
      <c r="R33" s="103">
        <v>0</v>
      </c>
      <c r="S33" s="92">
        <v>0</v>
      </c>
      <c r="T33" s="92">
        <v>0</v>
      </c>
      <c r="U33" s="92">
        <v>0</v>
      </c>
      <c r="V33" s="92" t="s">
        <v>297</v>
      </c>
      <c r="W33" s="87"/>
      <c r="X33" s="104">
        <v>12</v>
      </c>
      <c r="Y33" s="88">
        <v>949.765</v>
      </c>
      <c r="Z33" s="88">
        <v>1369.685</v>
      </c>
      <c r="AA33" s="88">
        <v>1080.7540000000001</v>
      </c>
      <c r="AB33" s="88">
        <v>78.90529574318184</v>
      </c>
    </row>
    <row r="34" spans="1:28" s="89" customFormat="1" ht="11.25" customHeight="1">
      <c r="A34" s="83" t="s">
        <v>131</v>
      </c>
      <c r="B34" s="85"/>
      <c r="C34" s="85"/>
      <c r="D34" s="103"/>
      <c r="E34" s="92"/>
      <c r="F34" s="92"/>
      <c r="G34" s="92"/>
      <c r="H34" s="92"/>
      <c r="I34" s="87"/>
      <c r="J34" s="104"/>
      <c r="K34" s="88"/>
      <c r="L34" s="88"/>
      <c r="M34" s="88"/>
      <c r="N34" s="87"/>
      <c r="O34" s="83" t="s">
        <v>192</v>
      </c>
      <c r="P34" s="85"/>
      <c r="Q34" s="85"/>
      <c r="R34" s="103">
        <v>0</v>
      </c>
      <c r="S34" s="92">
        <v>0</v>
      </c>
      <c r="T34" s="92">
        <v>0</v>
      </c>
      <c r="U34" s="92">
        <v>0</v>
      </c>
      <c r="V34" s="92" t="s">
        <v>297</v>
      </c>
      <c r="W34" s="87"/>
      <c r="X34" s="104">
        <v>12</v>
      </c>
      <c r="Y34" s="88">
        <v>737.666</v>
      </c>
      <c r="Z34" s="88">
        <v>820.9849999999999</v>
      </c>
      <c r="AA34" s="88">
        <v>874.922</v>
      </c>
      <c r="AB34" s="88">
        <v>106.56979116549024</v>
      </c>
    </row>
    <row r="35" spans="1:28" s="89" customFormat="1" ht="11.25" customHeight="1">
      <c r="A35" s="83" t="s">
        <v>132</v>
      </c>
      <c r="B35" s="85"/>
      <c r="C35" s="85"/>
      <c r="D35" s="103">
        <v>4</v>
      </c>
      <c r="E35" s="92">
        <v>3.597</v>
      </c>
      <c r="F35" s="92">
        <v>3.44</v>
      </c>
      <c r="G35" s="92">
        <v>3.242</v>
      </c>
      <c r="H35" s="92">
        <v>94.24418604651163</v>
      </c>
      <c r="I35" s="87"/>
      <c r="J35" s="104">
        <v>4</v>
      </c>
      <c r="K35" s="88">
        <v>84.367</v>
      </c>
      <c r="L35" s="88">
        <v>81.156</v>
      </c>
      <c r="M35" s="88">
        <v>62.415</v>
      </c>
      <c r="N35" s="87">
        <f>IF(AND(L35&gt;0,M35&gt;0),M35*100/L35,"")</f>
        <v>76.90743752772438</v>
      </c>
      <c r="O35" s="89" t="s">
        <v>278</v>
      </c>
      <c r="Y35" s="88">
        <v>1831.929</v>
      </c>
      <c r="Z35" s="88">
        <v>2346.0419999999995</v>
      </c>
      <c r="AA35" s="88">
        <v>2104.751</v>
      </c>
      <c r="AB35" s="88">
        <v>89.7149752647225</v>
      </c>
    </row>
    <row r="36" spans="1:14" s="89" customFormat="1" ht="11.25" customHeight="1">
      <c r="A36" s="83" t="s">
        <v>156</v>
      </c>
      <c r="B36" s="85"/>
      <c r="C36" s="85"/>
      <c r="D36" s="103">
        <v>6</v>
      </c>
      <c r="E36" s="92">
        <v>13.907</v>
      </c>
      <c r="F36" s="92">
        <v>13.449</v>
      </c>
      <c r="G36" s="92">
        <v>13.749</v>
      </c>
      <c r="H36" s="92">
        <v>102.23064911889361</v>
      </c>
      <c r="I36" s="87"/>
      <c r="J36" s="104">
        <v>6</v>
      </c>
      <c r="K36" s="88">
        <v>434.18500000000006</v>
      </c>
      <c r="L36" s="88">
        <v>410.99199999999996</v>
      </c>
      <c r="M36" s="88">
        <v>445.579</v>
      </c>
      <c r="N36" s="87">
        <f>IF(AND(L36&gt;0,M36&gt;0),M36*100/L36,"")</f>
        <v>108.41549227235568</v>
      </c>
    </row>
    <row r="37" spans="1:28" s="89" customFormat="1" ht="11.25" customHeight="1">
      <c r="A37" s="83" t="s">
        <v>157</v>
      </c>
      <c r="B37" s="85"/>
      <c r="C37" s="85"/>
      <c r="D37" s="103">
        <v>9</v>
      </c>
      <c r="E37" s="92">
        <v>30.474</v>
      </c>
      <c r="F37" s="92">
        <v>30.682</v>
      </c>
      <c r="G37" s="92">
        <v>31.008</v>
      </c>
      <c r="H37" s="92">
        <v>101.06251222214979</v>
      </c>
      <c r="I37" s="87"/>
      <c r="J37" s="104">
        <v>9</v>
      </c>
      <c r="K37" s="88">
        <v>901.4710000000001</v>
      </c>
      <c r="L37" s="88">
        <v>884.7160000000001</v>
      </c>
      <c r="M37" s="88">
        <v>909.845</v>
      </c>
      <c r="N37" s="87">
        <f>IF(AND(L37&gt;0,M37&gt;0),M37*100/L37,"")</f>
        <v>102.84034650667557</v>
      </c>
      <c r="O37" s="83" t="s">
        <v>193</v>
      </c>
      <c r="P37" s="85"/>
      <c r="Q37" s="85"/>
      <c r="R37" s="103"/>
      <c r="S37" s="92"/>
      <c r="T37" s="92"/>
      <c r="U37" s="92"/>
      <c r="V37" s="92"/>
      <c r="W37" s="87"/>
      <c r="X37" s="104"/>
      <c r="Y37" s="88"/>
      <c r="Z37" s="88"/>
      <c r="AA37" s="88"/>
      <c r="AB37" s="88"/>
    </row>
    <row r="38" spans="1:28" s="89" customFormat="1" ht="11.25" customHeight="1">
      <c r="A38" s="83" t="s">
        <v>158</v>
      </c>
      <c r="B38" s="85"/>
      <c r="C38" s="85"/>
      <c r="D38" s="103">
        <v>12</v>
      </c>
      <c r="E38" s="92">
        <v>19.544</v>
      </c>
      <c r="F38" s="92">
        <v>17.833</v>
      </c>
      <c r="G38" s="92">
        <v>17.967</v>
      </c>
      <c r="H38" s="92">
        <v>100.75141591431615</v>
      </c>
      <c r="I38" s="87"/>
      <c r="J38" s="104">
        <v>12</v>
      </c>
      <c r="K38" s="88">
        <v>817.1000000000001</v>
      </c>
      <c r="L38" s="88">
        <v>674.9689999999999</v>
      </c>
      <c r="M38" s="88">
        <v>723.4590000000003</v>
      </c>
      <c r="N38" s="87">
        <f>IF(AND(L38&gt;0,M38&gt;0),M38*100/L38,"")</f>
        <v>107.18403363710041</v>
      </c>
      <c r="O38" s="83" t="s">
        <v>194</v>
      </c>
      <c r="P38" s="85"/>
      <c r="Q38" s="85"/>
      <c r="R38" s="103">
        <v>0</v>
      </c>
      <c r="S38" s="92">
        <v>0</v>
      </c>
      <c r="T38" s="92">
        <v>0</v>
      </c>
      <c r="U38" s="92">
        <v>0</v>
      </c>
      <c r="V38" s="92" t="s">
        <v>297</v>
      </c>
      <c r="W38" s="87"/>
      <c r="X38" s="104">
        <v>11</v>
      </c>
      <c r="Y38" s="88">
        <v>93.63199999999998</v>
      </c>
      <c r="Z38" s="88">
        <v>77.069</v>
      </c>
      <c r="AA38" s="88">
        <v>92.81799999999998</v>
      </c>
      <c r="AB38" s="88">
        <v>120.43493492844074</v>
      </c>
    </row>
    <row r="39" spans="1:28" s="89" customFormat="1" ht="11.25" customHeight="1">
      <c r="A39" s="83" t="s">
        <v>159</v>
      </c>
      <c r="B39" s="85"/>
      <c r="C39" s="85"/>
      <c r="D39" s="103">
        <v>12</v>
      </c>
      <c r="E39" s="92">
        <v>68.542</v>
      </c>
      <c r="F39" s="92">
        <v>65.404</v>
      </c>
      <c r="G39" s="92">
        <v>65.966</v>
      </c>
      <c r="H39" s="92">
        <v>100.85927466210018</v>
      </c>
      <c r="I39" s="87"/>
      <c r="J39" s="104">
        <v>12</v>
      </c>
      <c r="K39" s="88">
        <v>2269.12</v>
      </c>
      <c r="L39" s="88">
        <v>2051.8329999999996</v>
      </c>
      <c r="M39" s="88">
        <v>2141.349</v>
      </c>
      <c r="N39" s="87">
        <f>IF(AND(L39&gt;0,M39&gt;0),M39*100/L39,"")</f>
        <v>104.36273322439013</v>
      </c>
      <c r="O39" s="83" t="s">
        <v>195</v>
      </c>
      <c r="P39" s="85"/>
      <c r="Q39" s="85"/>
      <c r="R39" s="103">
        <v>0</v>
      </c>
      <c r="S39" s="92">
        <v>0</v>
      </c>
      <c r="T39" s="92">
        <v>0</v>
      </c>
      <c r="U39" s="92">
        <v>0</v>
      </c>
      <c r="V39" s="92" t="s">
        <v>297</v>
      </c>
      <c r="W39" s="87"/>
      <c r="X39" s="104">
        <v>11</v>
      </c>
      <c r="Y39" s="88">
        <v>570.6350000000001</v>
      </c>
      <c r="Z39" s="88">
        <v>445.549</v>
      </c>
      <c r="AA39" s="88">
        <v>490.919</v>
      </c>
      <c r="AB39" s="88">
        <v>110.18294284130366</v>
      </c>
    </row>
    <row r="40" spans="1:28" s="89" customFormat="1" ht="11.25" customHeight="1">
      <c r="A40" s="83"/>
      <c r="B40" s="85"/>
      <c r="C40" s="85"/>
      <c r="D40" s="103"/>
      <c r="E40" s="92"/>
      <c r="F40" s="92"/>
      <c r="G40" s="92"/>
      <c r="H40" s="92"/>
      <c r="I40" s="87"/>
      <c r="J40" s="104"/>
      <c r="K40" s="88"/>
      <c r="L40" s="88"/>
      <c r="M40" s="88"/>
      <c r="N40" s="87"/>
      <c r="O40" s="89" t="s">
        <v>279</v>
      </c>
      <c r="Y40" s="88">
        <v>664.267</v>
      </c>
      <c r="Z40" s="88">
        <v>522.6179999999999</v>
      </c>
      <c r="AA40" s="88">
        <v>583.737</v>
      </c>
      <c r="AB40" s="88">
        <v>111.69477515125772</v>
      </c>
    </row>
    <row r="41" spans="1:28" s="89" customFormat="1" ht="11.25" customHeight="1">
      <c r="A41" s="83" t="s">
        <v>133</v>
      </c>
      <c r="B41" s="85"/>
      <c r="C41" s="85"/>
      <c r="D41" s="103"/>
      <c r="E41" s="92"/>
      <c r="F41" s="92"/>
      <c r="G41" s="92"/>
      <c r="H41" s="92"/>
      <c r="I41" s="87"/>
      <c r="J41" s="104"/>
      <c r="K41" s="88"/>
      <c r="L41" s="88"/>
      <c r="M41" s="88"/>
      <c r="N41" s="87"/>
      <c r="O41" s="83" t="s">
        <v>196</v>
      </c>
      <c r="P41" s="85"/>
      <c r="Q41" s="85"/>
      <c r="R41" s="103">
        <v>0</v>
      </c>
      <c r="S41" s="92">
        <v>0</v>
      </c>
      <c r="T41" s="92">
        <v>0</v>
      </c>
      <c r="U41" s="92">
        <v>0</v>
      </c>
      <c r="V41" s="92" t="s">
        <v>297</v>
      </c>
      <c r="W41" s="87"/>
      <c r="X41" s="104">
        <v>11</v>
      </c>
      <c r="Y41" s="88">
        <v>313.38800000000003</v>
      </c>
      <c r="Z41" s="88">
        <v>324.04899999999986</v>
      </c>
      <c r="AA41" s="88">
        <v>308.12600000000003</v>
      </c>
      <c r="AB41" s="88">
        <v>95.08623695799096</v>
      </c>
    </row>
    <row r="42" spans="1:28" s="89" customFormat="1" ht="11.25" customHeight="1">
      <c r="A42" s="83" t="s">
        <v>134</v>
      </c>
      <c r="B42" s="85"/>
      <c r="C42" s="85"/>
      <c r="D42" s="103">
        <v>9</v>
      </c>
      <c r="E42" s="92">
        <v>6.527</v>
      </c>
      <c r="F42" s="92">
        <v>7.777</v>
      </c>
      <c r="G42" s="92">
        <v>8.919</v>
      </c>
      <c r="H42" s="92">
        <v>114.68432557541469</v>
      </c>
      <c r="I42" s="87"/>
      <c r="J42" s="104">
        <v>9</v>
      </c>
      <c r="K42" s="88">
        <v>545.441</v>
      </c>
      <c r="L42" s="88">
        <v>576.104</v>
      </c>
      <c r="M42" s="88">
        <v>607.842</v>
      </c>
      <c r="N42" s="87">
        <f aca="true" t="shared" si="2" ref="N42:N49">IF(AND(L42&gt;0,M42&gt;0),M42*100/L42,"")</f>
        <v>105.50907475039227</v>
      </c>
      <c r="O42" s="83" t="s">
        <v>197</v>
      </c>
      <c r="P42" s="85"/>
      <c r="Q42" s="85"/>
      <c r="R42" s="103">
        <v>0</v>
      </c>
      <c r="S42" s="92">
        <v>0</v>
      </c>
      <c r="T42" s="92">
        <v>0</v>
      </c>
      <c r="U42" s="92">
        <v>0</v>
      </c>
      <c r="V42" s="92" t="s">
        <v>297</v>
      </c>
      <c r="W42" s="87"/>
      <c r="X42" s="104">
        <v>11</v>
      </c>
      <c r="Y42" s="88">
        <v>131.742</v>
      </c>
      <c r="Z42" s="88">
        <v>133.29600000000002</v>
      </c>
      <c r="AA42" s="88">
        <v>112.26999999999998</v>
      </c>
      <c r="AB42" s="88">
        <v>84.2260833033249</v>
      </c>
    </row>
    <row r="43" spans="1:28" s="89" customFormat="1" ht="11.25" customHeight="1">
      <c r="A43" s="83" t="s">
        <v>160</v>
      </c>
      <c r="B43" s="85"/>
      <c r="C43" s="85"/>
      <c r="D43" s="103">
        <v>12</v>
      </c>
      <c r="E43" s="92">
        <v>23.891</v>
      </c>
      <c r="F43" s="92">
        <v>19.844</v>
      </c>
      <c r="G43" s="92">
        <v>20.61304</v>
      </c>
      <c r="H43" s="92">
        <v>103.87542834106027</v>
      </c>
      <c r="I43" s="87"/>
      <c r="J43" s="104">
        <v>12</v>
      </c>
      <c r="K43" s="88">
        <v>2229.3500000000004</v>
      </c>
      <c r="L43" s="88">
        <v>1856.74</v>
      </c>
      <c r="M43" s="88">
        <v>2021.2090000000003</v>
      </c>
      <c r="N43" s="87">
        <f t="shared" si="2"/>
        <v>108.85794456951432</v>
      </c>
      <c r="O43" s="83" t="s">
        <v>198</v>
      </c>
      <c r="P43" s="85"/>
      <c r="Q43" s="85"/>
      <c r="R43" s="103">
        <v>0</v>
      </c>
      <c r="S43" s="92">
        <v>0</v>
      </c>
      <c r="T43" s="92">
        <v>0</v>
      </c>
      <c r="U43" s="92">
        <v>0</v>
      </c>
      <c r="V43" s="92" t="s">
        <v>297</v>
      </c>
      <c r="W43" s="87"/>
      <c r="X43" s="104">
        <v>11</v>
      </c>
      <c r="Y43" s="88">
        <v>115.40299999999999</v>
      </c>
      <c r="Z43" s="88">
        <v>83.118</v>
      </c>
      <c r="AA43" s="88">
        <v>113.55999999999999</v>
      </c>
      <c r="AB43" s="88">
        <v>136.62503910103706</v>
      </c>
    </row>
    <row r="44" spans="1:28" s="89" customFormat="1" ht="11.25" customHeight="1">
      <c r="A44" s="83" t="s">
        <v>270</v>
      </c>
      <c r="B44" s="85"/>
      <c r="C44" s="85"/>
      <c r="D44" s="103"/>
      <c r="E44" s="92">
        <v>30.418</v>
      </c>
      <c r="F44" s="92">
        <v>27.621000000000002</v>
      </c>
      <c r="G44" s="92">
        <v>29.532040000000002</v>
      </c>
      <c r="H44" s="92">
        <v>106.91879367148184</v>
      </c>
      <c r="I44" s="87">
        <v>0</v>
      </c>
      <c r="J44" s="104">
        <v>21</v>
      </c>
      <c r="K44" s="88">
        <v>2774.791</v>
      </c>
      <c r="L44" s="88">
        <v>2432.844</v>
      </c>
      <c r="M44" s="88">
        <v>2629.0510000000004</v>
      </c>
      <c r="N44" s="87">
        <f t="shared" si="2"/>
        <v>108.06492319277358</v>
      </c>
      <c r="O44" s="83" t="s">
        <v>280</v>
      </c>
      <c r="P44" s="85"/>
      <c r="Q44" s="85"/>
      <c r="R44" s="103">
        <v>0</v>
      </c>
      <c r="S44" s="92">
        <v>0</v>
      </c>
      <c r="T44" s="92">
        <v>0</v>
      </c>
      <c r="U44" s="92">
        <v>0</v>
      </c>
      <c r="V44" s="92" t="s">
        <v>297</v>
      </c>
      <c r="W44" s="87"/>
      <c r="X44" s="104">
        <v>9</v>
      </c>
      <c r="Y44" s="88">
        <v>910.0429999999998</v>
      </c>
      <c r="Z44" s="88">
        <v>825.954</v>
      </c>
      <c r="AA44" s="88">
        <v>701.36</v>
      </c>
      <c r="AB44" s="88">
        <v>84.91514055262158</v>
      </c>
    </row>
    <row r="45" spans="1:28" s="89" customFormat="1" ht="11.25" customHeight="1">
      <c r="A45" s="83" t="s">
        <v>288</v>
      </c>
      <c r="B45" s="85"/>
      <c r="C45" s="85"/>
      <c r="D45" s="103">
        <v>7</v>
      </c>
      <c r="E45" s="92">
        <v>65.954</v>
      </c>
      <c r="F45" s="92">
        <v>61.568</v>
      </c>
      <c r="G45" s="92">
        <v>57.17</v>
      </c>
      <c r="H45" s="92">
        <v>92.85667879417879</v>
      </c>
      <c r="I45" s="87"/>
      <c r="J45" s="104">
        <v>12</v>
      </c>
      <c r="K45" s="88">
        <v>209.422</v>
      </c>
      <c r="L45" s="88">
        <v>190.53799999999998</v>
      </c>
      <c r="M45" s="88">
        <v>155.042</v>
      </c>
      <c r="N45" s="87">
        <f t="shared" si="2"/>
        <v>81.3706452256243</v>
      </c>
      <c r="O45" s="83" t="s">
        <v>199</v>
      </c>
      <c r="P45" s="85"/>
      <c r="Q45" s="85"/>
      <c r="R45" s="103">
        <v>0</v>
      </c>
      <c r="S45" s="92">
        <v>0</v>
      </c>
      <c r="T45" s="92">
        <v>0</v>
      </c>
      <c r="U45" s="92">
        <v>0</v>
      </c>
      <c r="V45" s="92" t="s">
        <v>297</v>
      </c>
      <c r="W45" s="87"/>
      <c r="X45" s="104">
        <v>11</v>
      </c>
      <c r="Y45" s="88">
        <v>168.531</v>
      </c>
      <c r="Z45" s="88">
        <v>155.834</v>
      </c>
      <c r="AA45" s="88">
        <v>181.38000000000002</v>
      </c>
      <c r="AB45" s="88">
        <v>116.39308494936923</v>
      </c>
    </row>
    <row r="46" spans="1:28" s="89" customFormat="1" ht="11.25" customHeight="1">
      <c r="A46" s="83" t="s">
        <v>161</v>
      </c>
      <c r="B46" s="85"/>
      <c r="C46" s="85"/>
      <c r="D46" s="103">
        <v>11</v>
      </c>
      <c r="E46" s="92">
        <v>700.878</v>
      </c>
      <c r="F46" s="92">
        <v>650.054</v>
      </c>
      <c r="G46" s="92">
        <v>626.41697</v>
      </c>
      <c r="H46" s="92">
        <v>96.3638359274768</v>
      </c>
      <c r="I46" s="87"/>
      <c r="J46" s="104">
        <v>11</v>
      </c>
      <c r="K46" s="88">
        <v>788.211</v>
      </c>
      <c r="L46" s="88">
        <v>883.094</v>
      </c>
      <c r="M46" s="88">
        <v>767.096</v>
      </c>
      <c r="N46" s="87">
        <f t="shared" si="2"/>
        <v>86.86459199133954</v>
      </c>
      <c r="O46" s="83" t="s">
        <v>200</v>
      </c>
      <c r="P46" s="85"/>
      <c r="Q46" s="85"/>
      <c r="R46" s="103">
        <v>0</v>
      </c>
      <c r="S46" s="92">
        <v>0</v>
      </c>
      <c r="T46" s="92">
        <v>0</v>
      </c>
      <c r="U46" s="92">
        <v>0</v>
      </c>
      <c r="V46" s="92" t="s">
        <v>297</v>
      </c>
      <c r="W46" s="87"/>
      <c r="X46" s="104">
        <v>11</v>
      </c>
      <c r="Y46" s="88">
        <v>396.748</v>
      </c>
      <c r="Z46" s="88">
        <v>420.144</v>
      </c>
      <c r="AA46" s="88">
        <v>417.551</v>
      </c>
      <c r="AB46" s="88">
        <v>99.38283064853954</v>
      </c>
    </row>
    <row r="47" spans="1:28" s="89" customFormat="1" ht="11.25" customHeight="1">
      <c r="A47" s="83" t="s">
        <v>162</v>
      </c>
      <c r="B47" s="85"/>
      <c r="C47" s="85"/>
      <c r="D47" s="103">
        <v>11</v>
      </c>
      <c r="E47" s="92">
        <v>1.527</v>
      </c>
      <c r="F47" s="92">
        <v>1.45</v>
      </c>
      <c r="G47" s="92">
        <v>1.5537999999999998</v>
      </c>
      <c r="H47" s="92">
        <v>107.15862068965517</v>
      </c>
      <c r="I47" s="87"/>
      <c r="J47" s="104">
        <v>11</v>
      </c>
      <c r="K47" s="88">
        <v>4.736999999999999</v>
      </c>
      <c r="L47" s="88">
        <v>4.515000000000001</v>
      </c>
      <c r="M47" s="88">
        <v>4.771000000000001</v>
      </c>
      <c r="N47" s="87">
        <f t="shared" si="2"/>
        <v>105.66998892580288</v>
      </c>
      <c r="O47" s="83" t="s">
        <v>201</v>
      </c>
      <c r="P47" s="85"/>
      <c r="Q47" s="85"/>
      <c r="R47" s="103">
        <v>0</v>
      </c>
      <c r="S47" s="92">
        <v>0</v>
      </c>
      <c r="T47" s="92">
        <v>0</v>
      </c>
      <c r="U47" s="92">
        <v>0</v>
      </c>
      <c r="V47" s="92" t="s">
        <v>297</v>
      </c>
      <c r="W47" s="87"/>
      <c r="X47" s="104">
        <v>10</v>
      </c>
      <c r="Y47" s="88">
        <v>37.724999999999994</v>
      </c>
      <c r="Z47" s="88">
        <v>59.89999999999999</v>
      </c>
      <c r="AA47" s="88">
        <v>52.198</v>
      </c>
      <c r="AB47" s="88">
        <v>87.14190317195327</v>
      </c>
    </row>
    <row r="48" spans="1:28" s="89" customFormat="1" ht="11.25" customHeight="1">
      <c r="A48" s="83" t="s">
        <v>163</v>
      </c>
      <c r="B48" s="85"/>
      <c r="C48" s="85"/>
      <c r="D48" s="103">
        <v>7</v>
      </c>
      <c r="E48" s="92">
        <v>69.38</v>
      </c>
      <c r="F48" s="92">
        <v>71.473</v>
      </c>
      <c r="G48" s="92">
        <v>83.09175</v>
      </c>
      <c r="H48" s="92">
        <v>116.25613868173997</v>
      </c>
      <c r="I48" s="87"/>
      <c r="J48" s="104">
        <v>7</v>
      </c>
      <c r="K48" s="88">
        <v>144.11</v>
      </c>
      <c r="L48" s="88">
        <v>194.99800000000002</v>
      </c>
      <c r="M48" s="88">
        <v>216.51500000000001</v>
      </c>
      <c r="N48" s="87">
        <f t="shared" si="2"/>
        <v>111.03447214843229</v>
      </c>
      <c r="O48" s="83" t="s">
        <v>202</v>
      </c>
      <c r="P48" s="85"/>
      <c r="Q48" s="85"/>
      <c r="R48" s="103">
        <v>0</v>
      </c>
      <c r="S48" s="92">
        <v>0</v>
      </c>
      <c r="T48" s="92">
        <v>0</v>
      </c>
      <c r="U48" s="92">
        <v>0</v>
      </c>
      <c r="V48" s="92" t="s">
        <v>297</v>
      </c>
      <c r="W48" s="87"/>
      <c r="X48" s="104">
        <v>12</v>
      </c>
      <c r="Y48" s="88">
        <v>24.999000000000002</v>
      </c>
      <c r="Z48" s="88">
        <v>27.613000000000007</v>
      </c>
      <c r="AA48" s="88">
        <v>27.343</v>
      </c>
      <c r="AB48" s="88">
        <v>99.02219968855248</v>
      </c>
    </row>
    <row r="49" spans="1:28" s="89" customFormat="1" ht="11.25" customHeight="1">
      <c r="A49" s="83" t="s">
        <v>289</v>
      </c>
      <c r="B49" s="85"/>
      <c r="C49" s="85"/>
      <c r="D49" s="103">
        <v>10</v>
      </c>
      <c r="E49" s="92">
        <v>8.664</v>
      </c>
      <c r="F49" s="92">
        <v>8.172</v>
      </c>
      <c r="G49" s="92">
        <v>7.896</v>
      </c>
      <c r="H49" s="92">
        <v>96.62261380323054</v>
      </c>
      <c r="I49" s="87"/>
      <c r="J49" s="104">
        <v>11</v>
      </c>
      <c r="K49" s="88">
        <v>26.561</v>
      </c>
      <c r="L49" s="88">
        <v>24.532</v>
      </c>
      <c r="M49" s="88">
        <v>25.272</v>
      </c>
      <c r="N49" s="87">
        <f t="shared" si="2"/>
        <v>103.0164682863199</v>
      </c>
      <c r="O49" s="83" t="s">
        <v>203</v>
      </c>
      <c r="P49" s="85"/>
      <c r="Q49" s="85"/>
      <c r="R49" s="103">
        <v>0</v>
      </c>
      <c r="S49" s="92">
        <v>0</v>
      </c>
      <c r="T49" s="92">
        <v>0</v>
      </c>
      <c r="U49" s="92">
        <v>0</v>
      </c>
      <c r="V49" s="92" t="s">
        <v>297</v>
      </c>
      <c r="W49" s="87"/>
      <c r="X49" s="104">
        <v>11</v>
      </c>
      <c r="Y49" s="88">
        <v>95.49</v>
      </c>
      <c r="Z49" s="88">
        <v>99.125</v>
      </c>
      <c r="AA49" s="88">
        <v>104.284</v>
      </c>
      <c r="AB49" s="88">
        <v>105.20453972257252</v>
      </c>
    </row>
    <row r="50" spans="1:28" s="89" customFormat="1" ht="11.25" customHeight="1">
      <c r="A50" s="83"/>
      <c r="B50" s="85"/>
      <c r="C50" s="85"/>
      <c r="D50" s="103"/>
      <c r="E50" s="92"/>
      <c r="F50" s="92"/>
      <c r="G50" s="92"/>
      <c r="H50" s="92"/>
      <c r="I50" s="87"/>
      <c r="J50" s="104"/>
      <c r="K50" s="88"/>
      <c r="L50" s="88"/>
      <c r="M50" s="88"/>
      <c r="N50" s="87"/>
      <c r="O50" s="83" t="s">
        <v>204</v>
      </c>
      <c r="P50" s="85"/>
      <c r="Q50" s="85"/>
      <c r="R50" s="103">
        <v>0</v>
      </c>
      <c r="S50" s="92">
        <v>0</v>
      </c>
      <c r="T50" s="92">
        <v>0</v>
      </c>
      <c r="U50" s="92">
        <v>0</v>
      </c>
      <c r="V50" s="92" t="s">
        <v>297</v>
      </c>
      <c r="W50" s="87"/>
      <c r="X50" s="104">
        <v>10</v>
      </c>
      <c r="Y50" s="88">
        <v>572.4590000000001</v>
      </c>
      <c r="Z50" s="88">
        <v>483.555</v>
      </c>
      <c r="AA50" s="88">
        <v>441.29799999999994</v>
      </c>
      <c r="AB50" s="88">
        <v>91.26118021734858</v>
      </c>
    </row>
    <row r="51" spans="1:28" s="89" customFormat="1" ht="11.25" customHeight="1">
      <c r="A51" s="83" t="s">
        <v>164</v>
      </c>
      <c r="B51" s="85"/>
      <c r="C51" s="85"/>
      <c r="D51" s="103"/>
      <c r="E51" s="92"/>
      <c r="F51" s="92"/>
      <c r="G51" s="92"/>
      <c r="H51" s="92"/>
      <c r="I51" s="87"/>
      <c r="J51" s="104"/>
      <c r="K51" s="88"/>
      <c r="L51" s="88"/>
      <c r="M51" s="88"/>
      <c r="N51" s="87"/>
      <c r="O51" s="83" t="s">
        <v>281</v>
      </c>
      <c r="P51" s="85"/>
      <c r="Q51" s="85"/>
      <c r="R51" s="103">
        <v>0</v>
      </c>
      <c r="S51" s="92">
        <v>0</v>
      </c>
      <c r="T51" s="92">
        <v>0</v>
      </c>
      <c r="U51" s="92">
        <v>0</v>
      </c>
      <c r="V51" s="92" t="s">
        <v>297</v>
      </c>
      <c r="W51" s="87"/>
      <c r="X51" s="104">
        <v>11</v>
      </c>
      <c r="Y51" s="88">
        <v>15.078</v>
      </c>
      <c r="Z51" s="88">
        <v>17.114</v>
      </c>
      <c r="AA51" s="88">
        <v>17.136999999999997</v>
      </c>
      <c r="AB51" s="88">
        <v>100.13439289470605</v>
      </c>
    </row>
    <row r="52" spans="1:28" s="89" customFormat="1" ht="11.25" customHeight="1">
      <c r="A52" s="83" t="s">
        <v>290</v>
      </c>
      <c r="B52" s="85"/>
      <c r="C52" s="85"/>
      <c r="D52" s="103">
        <v>11</v>
      </c>
      <c r="E52" s="92">
        <v>109.656</v>
      </c>
      <c r="F52" s="92">
        <v>115.121</v>
      </c>
      <c r="G52" s="92">
        <v>110.228</v>
      </c>
      <c r="H52" s="92">
        <v>95.74968945717984</v>
      </c>
      <c r="I52" s="87"/>
      <c r="J52" s="104">
        <v>11</v>
      </c>
      <c r="K52" s="88">
        <v>4819.152000000002</v>
      </c>
      <c r="L52" s="88">
        <v>4250.832</v>
      </c>
      <c r="M52" s="88">
        <v>4074.027</v>
      </c>
      <c r="N52" s="87">
        <f>IF(AND(L52&gt;0,M52&gt;0),M52*100/L52,"")</f>
        <v>95.84069659774839</v>
      </c>
      <c r="O52" s="83" t="s">
        <v>205</v>
      </c>
      <c r="P52" s="85"/>
      <c r="Q52" s="85"/>
      <c r="R52" s="103">
        <v>0</v>
      </c>
      <c r="S52" s="92">
        <v>0</v>
      </c>
      <c r="T52" s="92">
        <v>0</v>
      </c>
      <c r="U52" s="92">
        <v>0</v>
      </c>
      <c r="V52" s="92" t="s">
        <v>297</v>
      </c>
      <c r="W52" s="87"/>
      <c r="X52" s="104">
        <v>12</v>
      </c>
      <c r="Y52" s="88">
        <v>160.784</v>
      </c>
      <c r="Z52" s="88">
        <v>188.68700000000004</v>
      </c>
      <c r="AA52" s="88">
        <v>116.55699999999999</v>
      </c>
      <c r="AB52" s="88">
        <v>61.772671143215995</v>
      </c>
    </row>
    <row r="53" spans="1:28" s="89" customFormat="1" ht="11.25" customHeight="1">
      <c r="A53" s="83" t="s">
        <v>291</v>
      </c>
      <c r="B53" s="85"/>
      <c r="C53" s="85"/>
      <c r="D53" s="103">
        <v>11</v>
      </c>
      <c r="E53" s="92">
        <v>257.798</v>
      </c>
      <c r="F53" s="92">
        <v>255.89</v>
      </c>
      <c r="G53" s="92">
        <v>233.85009</v>
      </c>
      <c r="H53" s="92">
        <v>91.38695924029857</v>
      </c>
      <c r="I53" s="87"/>
      <c r="J53" s="104">
        <v>11</v>
      </c>
      <c r="K53" s="88">
        <v>9431.155999999999</v>
      </c>
      <c r="L53" s="88">
        <v>9624.211000000001</v>
      </c>
      <c r="M53" s="88">
        <v>9061.116000000002</v>
      </c>
      <c r="N53" s="87">
        <f>IF(AND(L53&gt;0,M53&gt;0),M53*100/L53,"")</f>
        <v>94.14918272261488</v>
      </c>
      <c r="O53" s="83" t="s">
        <v>206</v>
      </c>
      <c r="P53" s="85"/>
      <c r="Q53" s="85"/>
      <c r="R53" s="103">
        <v>0</v>
      </c>
      <c r="S53" s="92">
        <v>0</v>
      </c>
      <c r="T53" s="92">
        <v>0</v>
      </c>
      <c r="U53" s="92">
        <v>0</v>
      </c>
      <c r="V53" s="92" t="s">
        <v>297</v>
      </c>
      <c r="W53" s="87"/>
      <c r="X53" s="104">
        <v>6</v>
      </c>
      <c r="Y53" s="88">
        <v>59.99100000000001</v>
      </c>
      <c r="Z53" s="88">
        <v>49.638999999999996</v>
      </c>
      <c r="AA53" s="88">
        <v>48.731</v>
      </c>
      <c r="AB53" s="88">
        <v>98.17079312637243</v>
      </c>
    </row>
    <row r="54" spans="1:28" s="89" customFormat="1" ht="11.25" customHeight="1">
      <c r="A54" s="83" t="s">
        <v>292</v>
      </c>
      <c r="B54" s="85"/>
      <c r="C54" s="85"/>
      <c r="D54" s="103">
        <v>11</v>
      </c>
      <c r="E54" s="92">
        <v>146.797</v>
      </c>
      <c r="F54" s="92">
        <v>148.924</v>
      </c>
      <c r="G54" s="92">
        <v>159.335</v>
      </c>
      <c r="H54" s="92">
        <v>106.99081410652413</v>
      </c>
      <c r="I54" s="87"/>
      <c r="J54" s="104">
        <v>11</v>
      </c>
      <c r="K54" s="88">
        <v>1428.9109999999998</v>
      </c>
      <c r="L54" s="88">
        <v>2155.0420000000004</v>
      </c>
      <c r="M54" s="88">
        <v>2197.094</v>
      </c>
      <c r="N54" s="87">
        <f>IF(AND(L54&gt;0,M54&gt;0),M54*100/L54,"")</f>
        <v>101.95133087893413</v>
      </c>
      <c r="O54" s="83" t="s">
        <v>282</v>
      </c>
      <c r="P54" s="85"/>
      <c r="Q54" s="85"/>
      <c r="R54" s="103">
        <v>0</v>
      </c>
      <c r="S54" s="92">
        <v>0</v>
      </c>
      <c r="T54" s="92">
        <v>0</v>
      </c>
      <c r="U54" s="92">
        <v>0</v>
      </c>
      <c r="V54" s="92" t="s">
        <v>297</v>
      </c>
      <c r="W54" s="87"/>
      <c r="X54" s="104">
        <v>11</v>
      </c>
      <c r="Y54" s="88">
        <v>331.952</v>
      </c>
      <c r="Z54" s="88">
        <v>421.60999999999996</v>
      </c>
      <c r="AA54" s="88">
        <v>313.283</v>
      </c>
      <c r="AB54" s="88">
        <v>74.30634946988926</v>
      </c>
    </row>
    <row r="55" spans="1:28" s="89" customFormat="1" ht="11.25" customHeight="1">
      <c r="A55" s="83"/>
      <c r="B55" s="85"/>
      <c r="C55" s="85"/>
      <c r="D55" s="103"/>
      <c r="E55" s="92"/>
      <c r="F55" s="92"/>
      <c r="G55" s="92"/>
      <c r="H55" s="92"/>
      <c r="I55" s="87"/>
      <c r="J55" s="104"/>
      <c r="K55" s="88"/>
      <c r="L55" s="88"/>
      <c r="M55" s="88"/>
      <c r="N55" s="87"/>
      <c r="O55" s="83" t="s">
        <v>283</v>
      </c>
      <c r="P55" s="85"/>
      <c r="Q55" s="85"/>
      <c r="R55" s="103">
        <v>0</v>
      </c>
      <c r="S55" s="92">
        <v>0</v>
      </c>
      <c r="T55" s="92">
        <v>0</v>
      </c>
      <c r="U55" s="92">
        <v>0</v>
      </c>
      <c r="V55" s="92" t="s">
        <v>297</v>
      </c>
      <c r="W55" s="87"/>
      <c r="X55" s="104">
        <v>11</v>
      </c>
      <c r="Y55" s="88">
        <v>12.554</v>
      </c>
      <c r="Z55" s="88">
        <v>5.587000000000001</v>
      </c>
      <c r="AA55" s="88">
        <v>5.0440000000000005</v>
      </c>
      <c r="AB55" s="88">
        <v>90.2810094863075</v>
      </c>
    </row>
    <row r="56" spans="1:14" s="89" customFormat="1" ht="11.25" customHeight="1">
      <c r="A56" s="83" t="s">
        <v>135</v>
      </c>
      <c r="B56" s="85"/>
      <c r="C56" s="85"/>
      <c r="D56" s="103"/>
      <c r="E56" s="92"/>
      <c r="F56" s="92"/>
      <c r="G56" s="92"/>
      <c r="H56" s="92"/>
      <c r="I56" s="87"/>
      <c r="J56" s="104"/>
      <c r="K56" s="88"/>
      <c r="L56" s="88"/>
      <c r="M56" s="88"/>
      <c r="N56" s="87"/>
    </row>
    <row r="57" spans="1:28" s="89" customFormat="1" ht="11.25" customHeight="1">
      <c r="A57" s="83" t="s">
        <v>165</v>
      </c>
      <c r="B57" s="85"/>
      <c r="C57" s="85"/>
      <c r="D57" s="103">
        <v>11</v>
      </c>
      <c r="E57" s="92">
        <v>5.171</v>
      </c>
      <c r="F57" s="92">
        <v>4.599</v>
      </c>
      <c r="G57" s="92">
        <v>5.428</v>
      </c>
      <c r="H57" s="92">
        <v>118.02565775168513</v>
      </c>
      <c r="I57" s="87"/>
      <c r="J57" s="104">
        <v>11</v>
      </c>
      <c r="K57" s="88">
        <v>178.212</v>
      </c>
      <c r="L57" s="88">
        <v>152.406</v>
      </c>
      <c r="M57" s="88">
        <v>185.23700000000002</v>
      </c>
      <c r="N57" s="87">
        <f aca="true" t="shared" si="3" ref="N57:N78">IF(AND(L57&gt;0,M57&gt;0),M57*100/L57,"")</f>
        <v>121.54180281616209</v>
      </c>
      <c r="O57" s="83" t="s">
        <v>207</v>
      </c>
      <c r="P57" s="85"/>
      <c r="Q57" s="85"/>
      <c r="R57" s="103"/>
      <c r="S57" s="92"/>
      <c r="T57" s="92"/>
      <c r="U57" s="92"/>
      <c r="V57" s="92"/>
      <c r="W57" s="87"/>
      <c r="X57" s="104"/>
      <c r="Y57" s="88"/>
      <c r="Z57" s="88"/>
      <c r="AA57" s="88"/>
      <c r="AB57" s="88"/>
    </row>
    <row r="58" spans="1:28" s="89" customFormat="1" ht="11.25" customHeight="1">
      <c r="A58" s="83" t="s">
        <v>166</v>
      </c>
      <c r="B58" s="85"/>
      <c r="C58" s="85"/>
      <c r="D58" s="103">
        <v>7</v>
      </c>
      <c r="E58" s="92">
        <v>14.497</v>
      </c>
      <c r="F58" s="92">
        <v>14.215</v>
      </c>
      <c r="G58" s="92">
        <v>13.87561</v>
      </c>
      <c r="H58" s="92">
        <v>97.6124516355962</v>
      </c>
      <c r="I58" s="87"/>
      <c r="J58" s="104">
        <v>7</v>
      </c>
      <c r="K58" s="88">
        <v>67.723</v>
      </c>
      <c r="L58" s="88">
        <v>65.094</v>
      </c>
      <c r="M58" s="88">
        <v>62.803</v>
      </c>
      <c r="N58" s="87">
        <f t="shared" si="3"/>
        <v>96.48047439088087</v>
      </c>
      <c r="O58" s="83" t="s">
        <v>208</v>
      </c>
      <c r="P58" s="85"/>
      <c r="Q58" s="85"/>
      <c r="R58" s="103">
        <v>0</v>
      </c>
      <c r="S58" s="92">
        <v>0</v>
      </c>
      <c r="T58" s="92">
        <v>0</v>
      </c>
      <c r="U58" s="92">
        <v>0</v>
      </c>
      <c r="V58" s="92" t="s">
        <v>297</v>
      </c>
      <c r="W58" s="87"/>
      <c r="X58" s="104">
        <v>11</v>
      </c>
      <c r="Y58" s="88">
        <v>331.45799999999997</v>
      </c>
      <c r="Z58" s="88">
        <v>297.76300000000003</v>
      </c>
      <c r="AA58" s="88">
        <v>304.61</v>
      </c>
      <c r="AB58" s="88">
        <v>102.29947978761632</v>
      </c>
    </row>
    <row r="59" spans="1:28" s="89" customFormat="1" ht="11.25" customHeight="1">
      <c r="A59" s="83" t="s">
        <v>167</v>
      </c>
      <c r="B59" s="85"/>
      <c r="C59" s="85"/>
      <c r="D59" s="103">
        <v>11</v>
      </c>
      <c r="E59" s="92">
        <v>35.361</v>
      </c>
      <c r="F59" s="92">
        <v>34.005</v>
      </c>
      <c r="G59" s="92">
        <v>33.673</v>
      </c>
      <c r="H59" s="92">
        <v>99.02367298926629</v>
      </c>
      <c r="I59" s="87"/>
      <c r="J59" s="104">
        <v>11</v>
      </c>
      <c r="K59" s="88">
        <v>1008.4780000000002</v>
      </c>
      <c r="L59" s="88">
        <v>961.938</v>
      </c>
      <c r="M59" s="88">
        <v>1214.415</v>
      </c>
      <c r="N59" s="87">
        <f t="shared" si="3"/>
        <v>126.24670197039727</v>
      </c>
      <c r="O59" s="83" t="s">
        <v>284</v>
      </c>
      <c r="P59" s="85"/>
      <c r="Q59" s="85"/>
      <c r="R59" s="103">
        <v>0</v>
      </c>
      <c r="S59" s="92">
        <v>0</v>
      </c>
      <c r="T59" s="92">
        <v>0</v>
      </c>
      <c r="U59" s="92">
        <v>0</v>
      </c>
      <c r="V59" s="92" t="s">
        <v>297</v>
      </c>
      <c r="W59" s="87"/>
      <c r="X59" s="104">
        <v>11</v>
      </c>
      <c r="Y59" s="88">
        <v>5092.245</v>
      </c>
      <c r="Z59" s="88">
        <v>6196.613691</v>
      </c>
      <c r="AA59" s="88">
        <v>5362.822378378377</v>
      </c>
      <c r="AB59" s="88">
        <v>86.5444038599239</v>
      </c>
    </row>
    <row r="60" spans="1:28" s="89" customFormat="1" ht="11.25" customHeight="1">
      <c r="A60" s="83" t="s">
        <v>168</v>
      </c>
      <c r="B60" s="85"/>
      <c r="C60" s="85"/>
      <c r="D60" s="103">
        <v>11</v>
      </c>
      <c r="E60" s="92">
        <v>21.488</v>
      </c>
      <c r="F60" s="92">
        <v>21.617</v>
      </c>
      <c r="G60" s="92">
        <v>23.202</v>
      </c>
      <c r="H60" s="92">
        <v>107.33219225609474</v>
      </c>
      <c r="I60" s="87"/>
      <c r="J60" s="104">
        <v>11</v>
      </c>
      <c r="K60" s="88">
        <v>1210.686</v>
      </c>
      <c r="L60" s="88">
        <v>1234.8500000000001</v>
      </c>
      <c r="M60" s="88">
        <v>1318.061</v>
      </c>
      <c r="N60" s="87">
        <f t="shared" si="3"/>
        <v>106.73855124104142</v>
      </c>
      <c r="O60" s="83" t="s">
        <v>285</v>
      </c>
      <c r="P60" s="85"/>
      <c r="Q60" s="85"/>
      <c r="R60" s="103">
        <v>0</v>
      </c>
      <c r="S60" s="92">
        <v>0</v>
      </c>
      <c r="T60" s="92">
        <v>0</v>
      </c>
      <c r="U60" s="92">
        <v>0</v>
      </c>
      <c r="V60" s="92" t="s">
        <v>297</v>
      </c>
      <c r="W60" s="87"/>
      <c r="X60" s="104">
        <v>11</v>
      </c>
      <c r="Y60" s="88">
        <v>37728.265999999996</v>
      </c>
      <c r="Z60" s="88">
        <v>46492.804</v>
      </c>
      <c r="AA60" s="88">
        <v>39997.166</v>
      </c>
      <c r="AB60" s="88">
        <v>86.02872392897619</v>
      </c>
    </row>
    <row r="61" spans="1:28" s="89" customFormat="1" ht="11.25" customHeight="1">
      <c r="A61" s="83" t="s">
        <v>169</v>
      </c>
      <c r="B61" s="85"/>
      <c r="C61" s="85"/>
      <c r="D61" s="103">
        <v>11</v>
      </c>
      <c r="E61" s="92">
        <v>19.399</v>
      </c>
      <c r="F61" s="92">
        <v>18.517</v>
      </c>
      <c r="G61" s="92">
        <v>19.069</v>
      </c>
      <c r="H61" s="92">
        <v>102.98104444564454</v>
      </c>
      <c r="I61" s="87"/>
      <c r="J61" s="104">
        <v>11</v>
      </c>
      <c r="K61" s="88">
        <v>641.466</v>
      </c>
      <c r="L61" s="88">
        <v>610.9780000000001</v>
      </c>
      <c r="M61" s="88">
        <v>648.322</v>
      </c>
      <c r="N61" s="87">
        <f t="shared" si="3"/>
        <v>106.1121677048928</v>
      </c>
      <c r="O61" s="83" t="s">
        <v>286</v>
      </c>
      <c r="P61" s="85"/>
      <c r="Q61" s="85"/>
      <c r="R61" s="103">
        <v>0</v>
      </c>
      <c r="S61" s="92">
        <v>0</v>
      </c>
      <c r="T61" s="92">
        <v>0</v>
      </c>
      <c r="U61" s="92">
        <v>0</v>
      </c>
      <c r="V61" s="92" t="s">
        <v>297</v>
      </c>
      <c r="W61" s="87"/>
      <c r="X61" s="104">
        <v>11</v>
      </c>
      <c r="Y61" s="88">
        <v>0.833</v>
      </c>
      <c r="Z61" s="88">
        <v>1</v>
      </c>
      <c r="AA61" s="88">
        <v>0.8</v>
      </c>
      <c r="AB61" s="88">
        <v>80</v>
      </c>
    </row>
    <row r="62" spans="1:28" s="89" customFormat="1" ht="11.25" customHeight="1">
      <c r="A62" s="83" t="s">
        <v>136</v>
      </c>
      <c r="B62" s="85"/>
      <c r="C62" s="85"/>
      <c r="D62" s="103">
        <v>5</v>
      </c>
      <c r="E62" s="92">
        <v>10.386</v>
      </c>
      <c r="F62" s="92">
        <v>9.681</v>
      </c>
      <c r="G62" s="92">
        <v>9.78</v>
      </c>
      <c r="H62" s="92">
        <v>101.02262162999689</v>
      </c>
      <c r="I62" s="87"/>
      <c r="J62" s="104">
        <v>5</v>
      </c>
      <c r="K62" s="88">
        <v>894.5679999999999</v>
      </c>
      <c r="L62" s="88">
        <v>870.627</v>
      </c>
      <c r="M62" s="88">
        <v>793.638</v>
      </c>
      <c r="N62" s="87">
        <f t="shared" si="3"/>
        <v>91.15706266862848</v>
      </c>
      <c r="O62" s="83"/>
      <c r="P62" s="85"/>
      <c r="Q62" s="85"/>
      <c r="R62" s="103"/>
      <c r="S62" s="92"/>
      <c r="T62" s="92"/>
      <c r="U62" s="92"/>
      <c r="V62" s="92"/>
      <c r="W62" s="87"/>
      <c r="X62" s="104"/>
      <c r="Y62" s="88"/>
      <c r="Z62" s="88"/>
      <c r="AA62" s="88"/>
      <c r="AB62" s="88"/>
    </row>
    <row r="63" spans="1:28" s="89" customFormat="1" ht="11.25" customHeight="1">
      <c r="A63" s="83" t="s">
        <v>170</v>
      </c>
      <c r="B63" s="85"/>
      <c r="C63" s="85"/>
      <c r="D63" s="103">
        <v>9</v>
      </c>
      <c r="E63" s="92">
        <v>42.209</v>
      </c>
      <c r="F63" s="92">
        <v>41.533</v>
      </c>
      <c r="G63" s="92">
        <v>42.334</v>
      </c>
      <c r="H63" s="92">
        <v>101.92858690679701</v>
      </c>
      <c r="I63" s="87"/>
      <c r="J63" s="104">
        <v>9</v>
      </c>
      <c r="K63" s="88">
        <v>3814.009</v>
      </c>
      <c r="L63" s="88">
        <v>3084.921</v>
      </c>
      <c r="M63" s="88">
        <v>3596.402</v>
      </c>
      <c r="N63" s="87">
        <f t="shared" si="3"/>
        <v>116.58003559896673</v>
      </c>
      <c r="O63" s="83" t="s">
        <v>209</v>
      </c>
      <c r="P63" s="85"/>
      <c r="Q63" s="85"/>
      <c r="R63" s="103"/>
      <c r="S63" s="92"/>
      <c r="T63" s="92"/>
      <c r="U63" s="92"/>
      <c r="V63" s="92"/>
      <c r="W63" s="87"/>
      <c r="X63" s="104"/>
      <c r="Y63" s="88"/>
      <c r="Z63" s="88"/>
      <c r="AA63" s="88"/>
      <c r="AB63" s="88"/>
    </row>
    <row r="64" spans="1:28" s="89" customFormat="1" ht="11.25" customHeight="1">
      <c r="A64" s="83" t="s">
        <v>171</v>
      </c>
      <c r="B64" s="85"/>
      <c r="C64" s="85"/>
      <c r="D64" s="103">
        <v>12</v>
      </c>
      <c r="E64" s="92">
        <v>4.283</v>
      </c>
      <c r="F64" s="92">
        <v>4.254</v>
      </c>
      <c r="G64" s="92">
        <v>4.067</v>
      </c>
      <c r="H64" s="92">
        <v>95.60413728255762</v>
      </c>
      <c r="I64" s="87"/>
      <c r="J64" s="104">
        <v>12</v>
      </c>
      <c r="K64" s="88">
        <v>423.36299999999994</v>
      </c>
      <c r="L64" s="88">
        <v>357.3469999999999</v>
      </c>
      <c r="M64" s="88">
        <v>385.338</v>
      </c>
      <c r="N64" s="87">
        <f t="shared" si="3"/>
        <v>107.83300265568204</v>
      </c>
      <c r="O64" s="83" t="s">
        <v>210</v>
      </c>
      <c r="P64" s="85"/>
      <c r="Q64" s="85"/>
      <c r="R64" s="103">
        <v>0</v>
      </c>
      <c r="S64" s="92">
        <v>0</v>
      </c>
      <c r="T64" s="92">
        <v>0</v>
      </c>
      <c r="U64" s="92">
        <v>0</v>
      </c>
      <c r="V64" s="92" t="s">
        <v>297</v>
      </c>
      <c r="W64" s="87"/>
      <c r="X64" s="104">
        <v>11</v>
      </c>
      <c r="Y64" s="88">
        <v>470.438</v>
      </c>
      <c r="Z64" s="88">
        <v>628.607</v>
      </c>
      <c r="AA64" s="88">
        <v>544.763</v>
      </c>
      <c r="AB64" s="88">
        <v>86.66193663131337</v>
      </c>
    </row>
    <row r="65" spans="1:28" s="89" customFormat="1" ht="11.25" customHeight="1">
      <c r="A65" s="83" t="s">
        <v>172</v>
      </c>
      <c r="B65" s="85"/>
      <c r="C65" s="85"/>
      <c r="D65" s="103">
        <v>12</v>
      </c>
      <c r="E65" s="92">
        <v>57.353</v>
      </c>
      <c r="F65" s="92">
        <v>55.468</v>
      </c>
      <c r="G65" s="92">
        <v>56.18107</v>
      </c>
      <c r="H65" s="92">
        <v>101.28555202999927</v>
      </c>
      <c r="I65" s="87"/>
      <c r="J65" s="104">
        <v>12</v>
      </c>
      <c r="K65" s="88">
        <v>5212.975</v>
      </c>
      <c r="L65" s="88">
        <v>4312.895</v>
      </c>
      <c r="M65" s="88">
        <v>4775.378000000001</v>
      </c>
      <c r="N65" s="87">
        <f t="shared" si="3"/>
        <v>110.72326128969057</v>
      </c>
      <c r="O65" s="83" t="s">
        <v>211</v>
      </c>
      <c r="P65" s="85"/>
      <c r="Q65" s="85"/>
      <c r="R65" s="103">
        <v>0</v>
      </c>
      <c r="S65" s="92">
        <v>0</v>
      </c>
      <c r="T65" s="92">
        <v>0</v>
      </c>
      <c r="U65" s="92">
        <v>0</v>
      </c>
      <c r="V65" s="92" t="s">
        <v>297</v>
      </c>
      <c r="W65" s="87"/>
      <c r="X65" s="104">
        <v>12</v>
      </c>
      <c r="Y65" s="88">
        <v>5433.479</v>
      </c>
      <c r="Z65" s="88">
        <v>7576.125</v>
      </c>
      <c r="AA65" s="88">
        <v>6606.395</v>
      </c>
      <c r="AB65" s="88">
        <v>87.20018479103763</v>
      </c>
    </row>
    <row r="66" spans="1:28" s="89" customFormat="1" ht="11.25" customHeight="1">
      <c r="A66" s="83" t="s">
        <v>293</v>
      </c>
      <c r="B66" s="85"/>
      <c r="C66" s="85"/>
      <c r="D66" s="103">
        <v>6</v>
      </c>
      <c r="E66" s="92">
        <v>33.806</v>
      </c>
      <c r="F66" s="92">
        <v>33.345</v>
      </c>
      <c r="G66" s="92">
        <v>34.979</v>
      </c>
      <c r="H66" s="92">
        <v>104.9002849002849</v>
      </c>
      <c r="I66" s="87"/>
      <c r="J66" s="104">
        <v>11</v>
      </c>
      <c r="K66" s="88">
        <v>3204.982</v>
      </c>
      <c r="L66" s="88">
        <v>2491.559</v>
      </c>
      <c r="M66" s="88">
        <v>3040.603</v>
      </c>
      <c r="N66" s="87">
        <f t="shared" si="3"/>
        <v>122.03616290041695</v>
      </c>
      <c r="O66" s="83" t="s">
        <v>212</v>
      </c>
      <c r="P66" s="85"/>
      <c r="Q66" s="85"/>
      <c r="R66" s="103">
        <v>0</v>
      </c>
      <c r="S66" s="92">
        <v>0</v>
      </c>
      <c r="T66" s="92">
        <v>0</v>
      </c>
      <c r="U66" s="92">
        <v>0</v>
      </c>
      <c r="V66" s="92" t="s">
        <v>297</v>
      </c>
      <c r="W66" s="87"/>
      <c r="X66" s="104">
        <v>12</v>
      </c>
      <c r="Y66" s="88">
        <v>1118.9060000000002</v>
      </c>
      <c r="Z66" s="88">
        <v>1370.182</v>
      </c>
      <c r="AA66" s="88">
        <v>1298.547</v>
      </c>
      <c r="AB66" s="88">
        <v>94.77186242411592</v>
      </c>
    </row>
    <row r="67" spans="1:14" s="89" customFormat="1" ht="11.25" customHeight="1">
      <c r="A67" s="83" t="s">
        <v>294</v>
      </c>
      <c r="B67" s="85"/>
      <c r="C67" s="85"/>
      <c r="D67" s="103">
        <v>11</v>
      </c>
      <c r="E67" s="92">
        <v>21.585</v>
      </c>
      <c r="F67" s="92">
        <v>21.587</v>
      </c>
      <c r="G67" s="92">
        <v>23.82</v>
      </c>
      <c r="H67" s="92">
        <v>110.34418863204706</v>
      </c>
      <c r="I67" s="87"/>
      <c r="J67" s="104">
        <v>11</v>
      </c>
      <c r="K67" s="88">
        <v>1441.3529999999998</v>
      </c>
      <c r="L67" s="88">
        <v>1469.969</v>
      </c>
      <c r="M67" s="88">
        <v>1571.222</v>
      </c>
      <c r="N67" s="87">
        <f t="shared" si="3"/>
        <v>106.88810444301888</v>
      </c>
    </row>
    <row r="68" spans="1:16" s="89" customFormat="1" ht="11.25" customHeight="1">
      <c r="A68" s="83" t="s">
        <v>173</v>
      </c>
      <c r="B68" s="85"/>
      <c r="C68" s="85"/>
      <c r="D68" s="103">
        <v>7</v>
      </c>
      <c r="E68" s="92">
        <v>2.496</v>
      </c>
      <c r="F68" s="92">
        <v>2.277</v>
      </c>
      <c r="G68" s="92">
        <v>2.247</v>
      </c>
      <c r="H68" s="92">
        <v>98.6824769433465</v>
      </c>
      <c r="I68" s="87"/>
      <c r="J68" s="104">
        <v>11</v>
      </c>
      <c r="K68" s="88">
        <v>129.368</v>
      </c>
      <c r="L68" s="88">
        <v>77.083</v>
      </c>
      <c r="M68" s="88">
        <v>101.57</v>
      </c>
      <c r="N68" s="87">
        <f t="shared" si="3"/>
        <v>131.76705628997314</v>
      </c>
      <c r="P68" s="94"/>
    </row>
    <row r="69" spans="1:28" s="89" customFormat="1" ht="11.25" customHeight="1">
      <c r="A69" s="83" t="s">
        <v>174</v>
      </c>
      <c r="B69" s="85"/>
      <c r="C69" s="85"/>
      <c r="D69" s="103">
        <v>8</v>
      </c>
      <c r="E69" s="92">
        <v>7.273</v>
      </c>
      <c r="F69" s="92">
        <v>7.348</v>
      </c>
      <c r="G69" s="92">
        <v>7.237</v>
      </c>
      <c r="H69" s="92">
        <v>98.48938486663039</v>
      </c>
      <c r="I69" s="87"/>
      <c r="J69" s="104">
        <v>8</v>
      </c>
      <c r="K69" s="88">
        <v>352.36899999999997</v>
      </c>
      <c r="L69" s="88">
        <v>272.545</v>
      </c>
      <c r="M69" s="88">
        <v>360.785</v>
      </c>
      <c r="N69" s="87">
        <f t="shared" si="3"/>
        <v>132.376304830395</v>
      </c>
      <c r="O69" s="66" t="s">
        <v>113</v>
      </c>
      <c r="P69" s="67"/>
      <c r="Q69" s="67"/>
      <c r="R69" s="67"/>
      <c r="S69" s="67"/>
      <c r="T69" s="67"/>
      <c r="U69" s="67"/>
      <c r="V69" s="67"/>
      <c r="W69" s="68"/>
      <c r="X69" s="68" t="s">
        <v>114</v>
      </c>
      <c r="Y69" s="68"/>
      <c r="Z69" s="68"/>
      <c r="AA69" s="68" t="s">
        <v>120</v>
      </c>
      <c r="AB69" s="68"/>
    </row>
    <row r="70" spans="1:28" s="89" customFormat="1" ht="11.25" customHeight="1" thickBot="1">
      <c r="A70" s="83" t="s">
        <v>175</v>
      </c>
      <c r="B70" s="85"/>
      <c r="C70" s="85"/>
      <c r="D70" s="103">
        <v>8</v>
      </c>
      <c r="E70" s="92">
        <v>14.909</v>
      </c>
      <c r="F70" s="92">
        <v>15.425</v>
      </c>
      <c r="G70" s="92">
        <v>15.378</v>
      </c>
      <c r="H70" s="92">
        <v>99.7</v>
      </c>
      <c r="I70" s="87"/>
      <c r="J70" s="104">
        <v>12</v>
      </c>
      <c r="K70" s="88">
        <v>206.48100000000002</v>
      </c>
      <c r="L70" s="88">
        <v>205.07199999999997</v>
      </c>
      <c r="M70" s="88">
        <v>215.633</v>
      </c>
      <c r="N70" s="87">
        <f t="shared" si="3"/>
        <v>105.1498985722088</v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176</v>
      </c>
      <c r="B71" s="85"/>
      <c r="C71" s="85"/>
      <c r="D71" s="103">
        <v>11</v>
      </c>
      <c r="E71" s="92">
        <v>8.532</v>
      </c>
      <c r="F71" s="92">
        <v>8.73</v>
      </c>
      <c r="G71" s="92">
        <v>8.381</v>
      </c>
      <c r="H71" s="92">
        <v>96.00229095074455</v>
      </c>
      <c r="I71" s="87"/>
      <c r="J71" s="104">
        <v>11</v>
      </c>
      <c r="K71" s="88">
        <v>208.65600000000003</v>
      </c>
      <c r="L71" s="88">
        <v>215.846</v>
      </c>
      <c r="M71" s="88">
        <v>206.63400000000001</v>
      </c>
      <c r="N71" s="87">
        <f t="shared" si="3"/>
        <v>95.73214236075721</v>
      </c>
      <c r="O71" s="69"/>
      <c r="P71" s="70"/>
      <c r="Q71" s="71"/>
      <c r="R71" s="259" t="s">
        <v>115</v>
      </c>
      <c r="S71" s="260"/>
      <c r="T71" s="260"/>
      <c r="U71" s="260"/>
      <c r="V71" s="261"/>
      <c r="W71" s="68"/>
      <c r="X71" s="259" t="s">
        <v>116</v>
      </c>
      <c r="Y71" s="260"/>
      <c r="Z71" s="260"/>
      <c r="AA71" s="260"/>
      <c r="AB71" s="261"/>
    </row>
    <row r="72" spans="1:28" s="89" customFormat="1" ht="11.25" customHeight="1">
      <c r="A72" s="83" t="s">
        <v>177</v>
      </c>
      <c r="B72" s="85"/>
      <c r="C72" s="85"/>
      <c r="D72" s="103">
        <v>8</v>
      </c>
      <c r="E72" s="92">
        <v>27.594</v>
      </c>
      <c r="F72" s="92">
        <v>27.937</v>
      </c>
      <c r="G72" s="92">
        <v>29.665</v>
      </c>
      <c r="H72" s="92">
        <v>106.18534559902638</v>
      </c>
      <c r="I72" s="87"/>
      <c r="J72" s="104">
        <v>8</v>
      </c>
      <c r="K72" s="88">
        <v>274.616</v>
      </c>
      <c r="L72" s="88">
        <v>269.094</v>
      </c>
      <c r="M72" s="88">
        <v>309.421</v>
      </c>
      <c r="N72" s="87">
        <f t="shared" si="3"/>
        <v>114.98621299620207</v>
      </c>
      <c r="O72" s="72" t="s">
        <v>117</v>
      </c>
      <c r="P72" s="73"/>
      <c r="Q72" s="71"/>
      <c r="R72" s="69"/>
      <c r="S72" s="74" t="s">
        <v>118</v>
      </c>
      <c r="T72" s="74" t="s">
        <v>118</v>
      </c>
      <c r="U72" s="74" t="s">
        <v>119</v>
      </c>
      <c r="V72" s="75">
        <f>U73</f>
        <v>2022</v>
      </c>
      <c r="W72" s="68"/>
      <c r="X72" s="69"/>
      <c r="Y72" s="74" t="s">
        <v>118</v>
      </c>
      <c r="Z72" s="74" t="s">
        <v>118</v>
      </c>
      <c r="AA72" s="74" t="s">
        <v>119</v>
      </c>
      <c r="AB72" s="75">
        <f>AA73</f>
        <v>2022</v>
      </c>
    </row>
    <row r="73" spans="1:28" s="89" customFormat="1" ht="11.25" customHeight="1" thickBot="1">
      <c r="A73" s="83" t="s">
        <v>137</v>
      </c>
      <c r="B73" s="85"/>
      <c r="C73" s="85"/>
      <c r="D73" s="103">
        <v>8</v>
      </c>
      <c r="E73" s="92">
        <v>3.964</v>
      </c>
      <c r="F73" s="92">
        <v>4.709</v>
      </c>
      <c r="G73" s="92">
        <v>5.249</v>
      </c>
      <c r="H73" s="92">
        <v>111.46740284561479</v>
      </c>
      <c r="I73" s="87"/>
      <c r="J73" s="104">
        <v>8</v>
      </c>
      <c r="K73" s="88">
        <v>177.933</v>
      </c>
      <c r="L73" s="88">
        <v>200.42200000000003</v>
      </c>
      <c r="M73" s="88">
        <v>266.93</v>
      </c>
      <c r="N73" s="87">
        <f t="shared" si="3"/>
        <v>133.18398179840534</v>
      </c>
      <c r="O73" s="95"/>
      <c r="P73" s="96"/>
      <c r="Q73" s="71"/>
      <c r="R73" s="79" t="s">
        <v>315</v>
      </c>
      <c r="S73" s="97">
        <f>U73-2</f>
        <v>2020</v>
      </c>
      <c r="T73" s="97">
        <f>U73-1</f>
        <v>2021</v>
      </c>
      <c r="U73" s="97">
        <v>2022</v>
      </c>
      <c r="V73" s="81" t="str">
        <f>CONCATENATE(T73,"=100")</f>
        <v>2021=100</v>
      </c>
      <c r="W73" s="68"/>
      <c r="X73" s="79" t="s">
        <v>315</v>
      </c>
      <c r="Y73" s="97">
        <f>AA73-2</f>
        <v>2020</v>
      </c>
      <c r="Z73" s="97">
        <f>AA73-1</f>
        <v>2021</v>
      </c>
      <c r="AA73" s="97">
        <v>2022</v>
      </c>
      <c r="AB73" s="81" t="str">
        <f>CONCATENATE(Z73,"=100")</f>
        <v>2021=100</v>
      </c>
    </row>
    <row r="74" spans="1:28" s="89" customFormat="1" ht="11.25" customHeight="1">
      <c r="A74" s="83" t="s">
        <v>178</v>
      </c>
      <c r="B74" s="85"/>
      <c r="C74" s="85"/>
      <c r="D74" s="103">
        <v>10</v>
      </c>
      <c r="E74" s="92">
        <v>13.304</v>
      </c>
      <c r="F74" s="92">
        <v>12.64</v>
      </c>
      <c r="G74" s="92">
        <v>13.243</v>
      </c>
      <c r="H74" s="92">
        <v>104.77056962025316</v>
      </c>
      <c r="I74" s="87"/>
      <c r="J74" s="104">
        <v>10</v>
      </c>
      <c r="K74" s="88">
        <v>847.4399999999999</v>
      </c>
      <c r="L74" s="88">
        <v>755.378</v>
      </c>
      <c r="M74" s="88">
        <v>794.344</v>
      </c>
      <c r="N74" s="87">
        <f t="shared" si="3"/>
        <v>105.15847694796513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179</v>
      </c>
      <c r="B75" s="85"/>
      <c r="C75" s="85"/>
      <c r="D75" s="103">
        <v>11</v>
      </c>
      <c r="E75" s="92">
        <v>7.559</v>
      </c>
      <c r="F75" s="92">
        <v>7.259</v>
      </c>
      <c r="G75" s="92">
        <v>7.47767</v>
      </c>
      <c r="H75" s="92">
        <v>103.01239840198373</v>
      </c>
      <c r="I75" s="87"/>
      <c r="J75" s="104">
        <v>11</v>
      </c>
      <c r="K75" s="88">
        <v>344.254</v>
      </c>
      <c r="L75" s="88">
        <v>343.923</v>
      </c>
      <c r="M75" s="88">
        <v>359.23699999999997</v>
      </c>
      <c r="N75" s="87">
        <f t="shared" si="3"/>
        <v>104.45274087513774</v>
      </c>
      <c r="O75" s="83" t="s">
        <v>121</v>
      </c>
      <c r="P75" s="83"/>
      <c r="Q75" s="83"/>
      <c r="R75" s="103"/>
      <c r="S75" s="85"/>
      <c r="T75" s="85"/>
      <c r="U75" s="85"/>
      <c r="V75" s="85">
        <f>IF(AND(T75&gt;0,U75&gt;0),U75*100/T75,"")</f>
      </c>
      <c r="W75" s="86"/>
      <c r="X75" s="104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180</v>
      </c>
      <c r="B76" s="85"/>
      <c r="C76" s="85"/>
      <c r="D76" s="103">
        <v>11</v>
      </c>
      <c r="E76" s="92">
        <v>24.827</v>
      </c>
      <c r="F76" s="92">
        <v>24.608</v>
      </c>
      <c r="G76" s="92">
        <v>25.970010000000002</v>
      </c>
      <c r="H76" s="92">
        <v>105.53482607282186</v>
      </c>
      <c r="I76" s="87"/>
      <c r="J76" s="104">
        <v>11</v>
      </c>
      <c r="K76" s="88">
        <v>1369.627</v>
      </c>
      <c r="L76" s="88">
        <v>1299.723</v>
      </c>
      <c r="M76" s="88">
        <v>1420.511</v>
      </c>
      <c r="N76" s="87">
        <f t="shared" si="3"/>
        <v>109.29336481696485</v>
      </c>
      <c r="O76" s="83" t="s">
        <v>122</v>
      </c>
      <c r="P76" s="85"/>
      <c r="Q76" s="85"/>
      <c r="R76" s="103">
        <v>12</v>
      </c>
      <c r="S76" s="92">
        <v>1661.696</v>
      </c>
      <c r="T76" s="92">
        <v>1814.06827</v>
      </c>
      <c r="U76" s="92">
        <v>1810.5475100000003</v>
      </c>
      <c r="V76" s="92">
        <v>99.80591910137983</v>
      </c>
      <c r="W76" s="87"/>
      <c r="X76" s="104">
        <v>9</v>
      </c>
      <c r="Y76" s="88">
        <v>7029.6050000000005</v>
      </c>
      <c r="Z76" s="88">
        <v>7559.754</v>
      </c>
      <c r="AA76" s="88">
        <v>0</v>
      </c>
      <c r="AB76" s="88" t="s">
        <v>297</v>
      </c>
    </row>
    <row r="77" spans="1:28" s="89" customFormat="1" ht="11.25" customHeight="1">
      <c r="A77" s="83" t="s">
        <v>181</v>
      </c>
      <c r="B77" s="85"/>
      <c r="C77" s="85"/>
      <c r="D77" s="103">
        <v>11</v>
      </c>
      <c r="E77" s="92">
        <v>7.309</v>
      </c>
      <c r="F77" s="92">
        <v>7.571</v>
      </c>
      <c r="G77" s="92">
        <v>8.228</v>
      </c>
      <c r="H77" s="92">
        <v>108.67784968960507</v>
      </c>
      <c r="I77" s="87"/>
      <c r="J77" s="104">
        <v>11</v>
      </c>
      <c r="K77" s="88">
        <v>141.27399999999997</v>
      </c>
      <c r="L77" s="88">
        <v>148.01599999999996</v>
      </c>
      <c r="M77" s="88">
        <v>150.55599999999998</v>
      </c>
      <c r="N77" s="87">
        <f t="shared" si="3"/>
        <v>101.71603069938386</v>
      </c>
      <c r="O77" s="83" t="s">
        <v>123</v>
      </c>
      <c r="P77" s="85"/>
      <c r="Q77" s="85"/>
      <c r="R77" s="103">
        <v>12</v>
      </c>
      <c r="S77" s="92">
        <v>250.903</v>
      </c>
      <c r="T77" s="92">
        <v>298.30671</v>
      </c>
      <c r="U77" s="92">
        <v>258.87051</v>
      </c>
      <c r="V77" s="92">
        <v>86.77998225383533</v>
      </c>
      <c r="W77" s="87"/>
      <c r="X77" s="104">
        <v>9</v>
      </c>
      <c r="Y77" s="88">
        <v>787.455</v>
      </c>
      <c r="Z77" s="88">
        <v>743.831</v>
      </c>
      <c r="AA77" s="88">
        <v>0</v>
      </c>
      <c r="AB77" s="88" t="s">
        <v>297</v>
      </c>
    </row>
    <row r="78" spans="1:28" s="89" customFormat="1" ht="11.25" customHeight="1">
      <c r="A78" s="83" t="s">
        <v>295</v>
      </c>
      <c r="B78" s="85"/>
      <c r="C78" s="85"/>
      <c r="D78" s="103">
        <v>6</v>
      </c>
      <c r="E78" s="92">
        <v>16.686</v>
      </c>
      <c r="F78" s="92">
        <v>16.02</v>
      </c>
      <c r="G78" s="92">
        <v>16.734</v>
      </c>
      <c r="H78" s="92">
        <v>104.45692883895131</v>
      </c>
      <c r="I78" s="87"/>
      <c r="J78" s="104">
        <v>6</v>
      </c>
      <c r="K78" s="88">
        <v>126.984</v>
      </c>
      <c r="L78" s="88">
        <v>120.165</v>
      </c>
      <c r="M78" s="88">
        <v>123.24700000000001</v>
      </c>
      <c r="N78" s="87">
        <f t="shared" si="3"/>
        <v>102.56480672408772</v>
      </c>
      <c r="O78" s="83" t="s">
        <v>124</v>
      </c>
      <c r="P78" s="85"/>
      <c r="Q78" s="85"/>
      <c r="R78" s="103">
        <v>12</v>
      </c>
      <c r="S78" s="92">
        <v>1912.599</v>
      </c>
      <c r="T78" s="92">
        <v>2112.9751100000003</v>
      </c>
      <c r="U78" s="92">
        <v>2069.40015</v>
      </c>
      <c r="V78" s="92">
        <v>97.937743809959</v>
      </c>
      <c r="W78" s="87"/>
      <c r="X78" s="104">
        <v>9</v>
      </c>
      <c r="Y78" s="88">
        <v>7817.060000000001</v>
      </c>
      <c r="Z78" s="88">
        <v>8303.524</v>
      </c>
      <c r="AA78" s="88">
        <v>0</v>
      </c>
      <c r="AB78" s="88" t="s">
        <v>297</v>
      </c>
    </row>
    <row r="79" spans="1:28" s="89" customFormat="1" ht="11.25" customHeight="1">
      <c r="A79" s="83"/>
      <c r="B79" s="85"/>
      <c r="C79" s="85"/>
      <c r="D79" s="103"/>
      <c r="E79" s="92"/>
      <c r="F79" s="92"/>
      <c r="G79" s="92"/>
      <c r="H79" s="92"/>
      <c r="I79" s="87"/>
      <c r="J79" s="104"/>
      <c r="K79" s="88"/>
      <c r="L79" s="88"/>
      <c r="M79" s="88"/>
      <c r="N79" s="87"/>
      <c r="O79" s="83" t="s">
        <v>125</v>
      </c>
      <c r="P79" s="85"/>
      <c r="Q79" s="85"/>
      <c r="R79" s="103">
        <v>12</v>
      </c>
      <c r="S79" s="92">
        <v>308.422</v>
      </c>
      <c r="T79" s="92">
        <v>264.51101</v>
      </c>
      <c r="U79" s="92">
        <v>256.147</v>
      </c>
      <c r="V79" s="92">
        <v>96.8379350258426</v>
      </c>
      <c r="W79" s="87"/>
      <c r="X79" s="104">
        <v>9</v>
      </c>
      <c r="Y79" s="88">
        <v>1074.1619999999998</v>
      </c>
      <c r="Z79" s="88">
        <v>788.9760000000001</v>
      </c>
      <c r="AA79" s="88">
        <v>0</v>
      </c>
      <c r="AB79" s="88" t="s">
        <v>297</v>
      </c>
    </row>
    <row r="80" spans="1:29" s="89" customFormat="1" ht="11.25" customHeight="1">
      <c r="A80" s="93" t="s">
        <v>296</v>
      </c>
      <c r="B80" s="85"/>
      <c r="C80" s="85"/>
      <c r="D80" s="101"/>
      <c r="E80" s="92"/>
      <c r="F80" s="92" t="s">
        <v>297</v>
      </c>
      <c r="G80" s="92"/>
      <c r="H80" s="92"/>
      <c r="I80" s="87"/>
      <c r="J80" s="102"/>
      <c r="K80" s="88"/>
      <c r="L80" s="88"/>
      <c r="M80" s="88"/>
      <c r="N80" s="88"/>
      <c r="O80" s="83" t="s">
        <v>126</v>
      </c>
      <c r="P80" s="85"/>
      <c r="Q80" s="85"/>
      <c r="R80" s="103">
        <v>12</v>
      </c>
      <c r="S80" s="92">
        <v>2440.617</v>
      </c>
      <c r="T80" s="92">
        <v>2263.0492400000003</v>
      </c>
      <c r="U80" s="92">
        <v>2292.528</v>
      </c>
      <c r="V80" s="92">
        <v>101.30261239918931</v>
      </c>
      <c r="W80" s="87"/>
      <c r="X80" s="104">
        <v>9</v>
      </c>
      <c r="Y80" s="88">
        <v>9881.618</v>
      </c>
      <c r="Z80" s="88">
        <v>8178.982</v>
      </c>
      <c r="AA80" s="88">
        <v>0</v>
      </c>
      <c r="AB80" s="88" t="s">
        <v>297</v>
      </c>
      <c r="AC80" s="68"/>
    </row>
    <row r="81" spans="1:29" s="89" customFormat="1" ht="11.25" customHeight="1">
      <c r="A81" s="93" t="s">
        <v>298</v>
      </c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 t="s">
        <v>127</v>
      </c>
      <c r="P81" s="85"/>
      <c r="Q81" s="85"/>
      <c r="R81" s="103">
        <v>12</v>
      </c>
      <c r="S81" s="92">
        <v>2749.039</v>
      </c>
      <c r="T81" s="92">
        <v>2537.64978</v>
      </c>
      <c r="U81" s="92">
        <v>2548.7645300000004</v>
      </c>
      <c r="V81" s="92">
        <v>100.43799385114522</v>
      </c>
      <c r="W81" s="87"/>
      <c r="X81" s="104">
        <v>9</v>
      </c>
      <c r="Y81" s="88">
        <v>10955.779999999997</v>
      </c>
      <c r="Z81" s="88">
        <v>8967.954999999996</v>
      </c>
      <c r="AA81" s="88">
        <v>0</v>
      </c>
      <c r="AB81" s="88" t="s">
        <v>297</v>
      </c>
      <c r="AC81" s="100"/>
    </row>
    <row r="82" spans="1:29" s="89" customFormat="1" ht="11.25" customHeight="1">
      <c r="A82" s="93" t="s">
        <v>299</v>
      </c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128</v>
      </c>
      <c r="P82" s="85"/>
      <c r="Q82" s="85"/>
      <c r="R82" s="103">
        <v>12</v>
      </c>
      <c r="S82" s="92">
        <v>506.168</v>
      </c>
      <c r="T82" s="92">
        <v>506.95635999999996</v>
      </c>
      <c r="U82" s="92">
        <v>492.74935999999997</v>
      </c>
      <c r="V82" s="92">
        <v>97.19758915737836</v>
      </c>
      <c r="W82" s="87"/>
      <c r="X82" s="104">
        <v>9</v>
      </c>
      <c r="Y82" s="88">
        <v>1323.8149999999998</v>
      </c>
      <c r="Z82" s="88">
        <v>1198.447</v>
      </c>
      <c r="AA82" s="88">
        <v>0</v>
      </c>
      <c r="AB82" s="88" t="s">
        <v>297</v>
      </c>
      <c r="AC82" s="100"/>
    </row>
    <row r="83" spans="1:29" s="89" customFormat="1" ht="11.25" customHeight="1">
      <c r="A83" s="93" t="s">
        <v>300</v>
      </c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129</v>
      </c>
      <c r="P83" s="85"/>
      <c r="Q83" s="85"/>
      <c r="R83" s="103">
        <v>12</v>
      </c>
      <c r="S83" s="92">
        <v>137.59</v>
      </c>
      <c r="T83" s="92">
        <v>117.76561</v>
      </c>
      <c r="U83" s="92">
        <v>120.11861</v>
      </c>
      <c r="V83" s="92">
        <v>101.99803660848019</v>
      </c>
      <c r="W83" s="87"/>
      <c r="X83" s="104">
        <v>9</v>
      </c>
      <c r="Y83" s="88">
        <v>391.68000000000006</v>
      </c>
      <c r="Z83" s="88">
        <v>301.49</v>
      </c>
      <c r="AA83" s="88">
        <v>0</v>
      </c>
      <c r="AB83" s="88" t="s">
        <v>297</v>
      </c>
      <c r="AC83" s="100"/>
    </row>
    <row r="84" spans="1:29" s="89" customFormat="1" ht="11.25" customHeight="1">
      <c r="A84" s="93" t="s">
        <v>301</v>
      </c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130</v>
      </c>
      <c r="P84" s="85"/>
      <c r="Q84" s="85"/>
      <c r="R84" s="103">
        <v>12</v>
      </c>
      <c r="S84" s="92">
        <v>257.107</v>
      </c>
      <c r="T84" s="92">
        <v>266.84606</v>
      </c>
      <c r="U84" s="92">
        <v>270.54106</v>
      </c>
      <c r="V84" s="92">
        <v>101.38469348207725</v>
      </c>
      <c r="W84" s="87"/>
      <c r="X84" s="104">
        <v>9</v>
      </c>
      <c r="Y84" s="88">
        <v>756.194</v>
      </c>
      <c r="Z84" s="88">
        <v>783.5089999999999</v>
      </c>
      <c r="AA84" s="88">
        <v>0</v>
      </c>
      <c r="AB84" s="88" t="s">
        <v>297</v>
      </c>
      <c r="AC84" s="100"/>
    </row>
    <row r="85" spans="1:29" s="89" customFormat="1" ht="11.25" customHeight="1">
      <c r="A85" s="93" t="s">
        <v>302</v>
      </c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330</v>
      </c>
      <c r="P85" s="85"/>
      <c r="Q85" s="85"/>
      <c r="R85" s="103"/>
      <c r="S85" s="92">
        <v>5562.503</v>
      </c>
      <c r="T85" s="92">
        <v>5542.192920000001</v>
      </c>
      <c r="U85" s="92">
        <v>5501.573710000001</v>
      </c>
      <c r="V85" s="92">
        <v>99.26709137364347</v>
      </c>
      <c r="W85" s="87"/>
      <c r="X85" s="104"/>
      <c r="Y85" s="88">
        <v>21244.528999999995</v>
      </c>
      <c r="Z85" s="88">
        <v>19554.924999999996</v>
      </c>
      <c r="AA85" s="88"/>
      <c r="AB85" s="88"/>
      <c r="AC85" s="100"/>
    </row>
    <row r="86" spans="1:29" s="89" customFormat="1" ht="11.25" customHeight="1">
      <c r="A86" s="93" t="s">
        <v>303</v>
      </c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AC86" s="100"/>
    </row>
    <row r="87" spans="1:29" s="89" customFormat="1" ht="11.25" customHeight="1">
      <c r="A87" s="93" t="s">
        <v>304</v>
      </c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131</v>
      </c>
      <c r="P87" s="85"/>
      <c r="Q87" s="85"/>
      <c r="R87" s="103"/>
      <c r="S87" s="92"/>
      <c r="T87" s="92"/>
      <c r="U87" s="92"/>
      <c r="V87" s="92"/>
      <c r="W87" s="87"/>
      <c r="X87" s="104"/>
      <c r="Y87" s="88"/>
      <c r="Z87" s="88"/>
      <c r="AA87" s="88"/>
      <c r="AB87" s="88"/>
      <c r="AC87" s="100"/>
    </row>
    <row r="88" spans="1:29" s="89" customFormat="1" ht="11.25" customHeight="1">
      <c r="A88" s="93" t="s">
        <v>305</v>
      </c>
      <c r="D88" s="91"/>
      <c r="E88" s="88"/>
      <c r="F88" s="88"/>
      <c r="G88" s="88"/>
      <c r="H88" s="88" t="s">
        <v>297</v>
      </c>
      <c r="I88" s="86"/>
      <c r="J88" s="91"/>
      <c r="K88" s="88"/>
      <c r="L88" s="88"/>
      <c r="M88" s="88"/>
      <c r="N88" s="88" t="s">
        <v>297</v>
      </c>
      <c r="O88" s="83" t="s">
        <v>132</v>
      </c>
      <c r="P88" s="85"/>
      <c r="Q88" s="85"/>
      <c r="R88" s="103">
        <v>12</v>
      </c>
      <c r="S88" s="92">
        <v>3.44</v>
      </c>
      <c r="T88" s="92">
        <v>3.242</v>
      </c>
      <c r="U88" s="92">
        <v>3.183</v>
      </c>
      <c r="V88" s="92">
        <v>98.18013571869216</v>
      </c>
      <c r="W88" s="87"/>
      <c r="X88" s="104">
        <v>4</v>
      </c>
      <c r="Y88" s="88">
        <v>81.156</v>
      </c>
      <c r="Z88" s="88">
        <v>62.415</v>
      </c>
      <c r="AA88" s="88">
        <v>0</v>
      </c>
      <c r="AB88" s="88" t="s">
        <v>297</v>
      </c>
      <c r="AC88" s="65"/>
    </row>
    <row r="89" spans="1:29" s="89" customFormat="1" ht="11.25" customHeight="1">
      <c r="A89" s="93" t="s">
        <v>306</v>
      </c>
      <c r="D89" s="91"/>
      <c r="E89" s="88"/>
      <c r="F89" s="88"/>
      <c r="G89" s="88"/>
      <c r="H89" s="88" t="s">
        <v>297</v>
      </c>
      <c r="I89" s="86"/>
      <c r="J89" s="91"/>
      <c r="K89" s="88"/>
      <c r="L89" s="88"/>
      <c r="M89" s="88"/>
      <c r="N89" s="88" t="s">
        <v>297</v>
      </c>
      <c r="O89" s="83"/>
      <c r="P89" s="85"/>
      <c r="Q89" s="85"/>
      <c r="R89" s="103"/>
      <c r="S89" s="92"/>
      <c r="T89" s="92"/>
      <c r="U89" s="92"/>
      <c r="V89" s="92"/>
      <c r="W89" s="87"/>
      <c r="X89" s="104"/>
      <c r="Y89" s="88"/>
      <c r="Z89" s="88"/>
      <c r="AA89" s="88"/>
      <c r="AB89" s="88"/>
      <c r="AC89" s="65"/>
    </row>
    <row r="90" spans="1:29" s="89" customFormat="1" ht="11.25" customHeight="1">
      <c r="A90" s="93" t="s">
        <v>307</v>
      </c>
      <c r="D90" s="91"/>
      <c r="E90" s="88"/>
      <c r="F90" s="88"/>
      <c r="G90" s="88"/>
      <c r="H90" s="88" t="s">
        <v>297</v>
      </c>
      <c r="I90" s="86"/>
      <c r="J90" s="91"/>
      <c r="K90" s="88"/>
      <c r="L90" s="88"/>
      <c r="M90" s="88"/>
      <c r="N90" s="88" t="s">
        <v>297</v>
      </c>
      <c r="O90" s="83" t="s">
        <v>133</v>
      </c>
      <c r="P90" s="85"/>
      <c r="Q90" s="85"/>
      <c r="R90" s="103"/>
      <c r="S90" s="92"/>
      <c r="T90" s="92"/>
      <c r="U90" s="92"/>
      <c r="V90" s="92"/>
      <c r="W90" s="87"/>
      <c r="X90" s="104"/>
      <c r="Y90" s="88"/>
      <c r="Z90" s="88"/>
      <c r="AA90" s="88"/>
      <c r="AB90" s="88"/>
      <c r="AC90" s="65"/>
    </row>
    <row r="91" spans="1:29" s="89" customFormat="1" ht="11.25" customHeight="1">
      <c r="A91" s="93" t="s">
        <v>308</v>
      </c>
      <c r="D91" s="91"/>
      <c r="E91" s="88"/>
      <c r="F91" s="88"/>
      <c r="G91" s="88"/>
      <c r="H91" s="88"/>
      <c r="I91" s="86"/>
      <c r="J91" s="91"/>
      <c r="K91" s="88"/>
      <c r="L91" s="88"/>
      <c r="M91" s="88"/>
      <c r="N91" s="88"/>
      <c r="O91" s="83" t="s">
        <v>134</v>
      </c>
      <c r="P91" s="85"/>
      <c r="Q91" s="85"/>
      <c r="R91" s="103">
        <v>12</v>
      </c>
      <c r="S91" s="92">
        <v>7.777</v>
      </c>
      <c r="T91" s="92">
        <v>8.919</v>
      </c>
      <c r="U91" s="92">
        <v>6.88</v>
      </c>
      <c r="V91" s="92">
        <v>77.13869267855141</v>
      </c>
      <c r="W91" s="87"/>
      <c r="X91" s="104">
        <v>9</v>
      </c>
      <c r="Y91" s="88">
        <v>576.104</v>
      </c>
      <c r="Z91" s="88">
        <v>607.842</v>
      </c>
      <c r="AA91" s="88">
        <v>0</v>
      </c>
      <c r="AB91" s="88" t="s">
        <v>297</v>
      </c>
      <c r="AC91" s="65"/>
    </row>
    <row r="92" spans="1:29" s="89" customFormat="1" ht="12" customHeight="1">
      <c r="A92" s="258" t="s">
        <v>309</v>
      </c>
      <c r="B92" s="258"/>
      <c r="C92" s="258"/>
      <c r="D92" s="258"/>
      <c r="E92" s="258"/>
      <c r="F92" s="258"/>
      <c r="G92" s="258"/>
      <c r="H92" s="258" t="s">
        <v>297</v>
      </c>
      <c r="I92" s="258"/>
      <c r="J92" s="258"/>
      <c r="K92" s="258"/>
      <c r="L92" s="258"/>
      <c r="M92" s="258"/>
      <c r="N92" s="258" t="s">
        <v>297</v>
      </c>
      <c r="O92" s="83"/>
      <c r="P92" s="85"/>
      <c r="Q92" s="85"/>
      <c r="R92" s="103"/>
      <c r="S92" s="92"/>
      <c r="T92" s="92"/>
      <c r="U92" s="92"/>
      <c r="V92" s="92"/>
      <c r="W92" s="87"/>
      <c r="X92" s="104"/>
      <c r="Y92" s="88"/>
      <c r="Z92" s="88"/>
      <c r="AA92" s="88"/>
      <c r="AB92" s="88"/>
      <c r="AC92" s="65"/>
    </row>
    <row r="93" spans="1:29" s="68" customFormat="1" ht="12.75">
      <c r="A93" s="257" t="s">
        <v>310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83" t="s">
        <v>135</v>
      </c>
      <c r="P93" s="85"/>
      <c r="Q93" s="85"/>
      <c r="R93" s="103"/>
      <c r="S93" s="92"/>
      <c r="T93" s="92"/>
      <c r="U93" s="92"/>
      <c r="V93" s="92"/>
      <c r="W93" s="87"/>
      <c r="X93" s="104"/>
      <c r="Y93" s="88"/>
      <c r="Z93" s="88"/>
      <c r="AA93" s="88"/>
      <c r="AB93" s="88"/>
      <c r="AC93" s="65"/>
    </row>
    <row r="94" spans="1:29" s="100" customFormat="1" ht="11.25" customHeight="1">
      <c r="A94" s="93" t="s">
        <v>311</v>
      </c>
      <c r="B94" s="89"/>
      <c r="C94" s="89"/>
      <c r="D94" s="91"/>
      <c r="E94" s="88"/>
      <c r="F94" s="88"/>
      <c r="G94" s="88"/>
      <c r="H94" s="88" t="s">
        <v>297</v>
      </c>
      <c r="I94" s="86"/>
      <c r="J94" s="91"/>
      <c r="K94" s="88"/>
      <c r="L94" s="88"/>
      <c r="M94" s="88"/>
      <c r="N94" s="88" t="s">
        <v>297</v>
      </c>
      <c r="O94" s="83" t="s">
        <v>136</v>
      </c>
      <c r="P94" s="85"/>
      <c r="Q94" s="85"/>
      <c r="R94" s="103">
        <v>12</v>
      </c>
      <c r="S94" s="92">
        <v>9.681</v>
      </c>
      <c r="T94" s="92">
        <v>9.78</v>
      </c>
      <c r="U94" s="92">
        <v>9.705</v>
      </c>
      <c r="V94" s="92">
        <v>99.23312883435584</v>
      </c>
      <c r="W94" s="87"/>
      <c r="X94" s="104">
        <v>5</v>
      </c>
      <c r="Y94" s="88">
        <v>870.627</v>
      </c>
      <c r="Z94" s="88">
        <v>793.638</v>
      </c>
      <c r="AA94" s="88">
        <v>0</v>
      </c>
      <c r="AB94" s="88" t="s">
        <v>297</v>
      </c>
      <c r="AC94" s="65"/>
    </row>
    <row r="95" spans="1:29" s="100" customFormat="1" ht="12.75">
      <c r="A95" s="93" t="s">
        <v>312</v>
      </c>
      <c r="B95" s="89"/>
      <c r="C95" s="89"/>
      <c r="D95" s="91"/>
      <c r="E95" s="88"/>
      <c r="F95" s="88"/>
      <c r="G95" s="88"/>
      <c r="H95" s="88" t="s">
        <v>297</v>
      </c>
      <c r="I95" s="86"/>
      <c r="J95" s="91"/>
      <c r="K95" s="88"/>
      <c r="L95" s="88"/>
      <c r="M95" s="88"/>
      <c r="N95" s="88" t="s">
        <v>297</v>
      </c>
      <c r="O95" s="83" t="s">
        <v>137</v>
      </c>
      <c r="P95" s="85"/>
      <c r="Q95" s="85"/>
      <c r="R95" s="103">
        <v>12</v>
      </c>
      <c r="S95" s="92">
        <v>4.709</v>
      </c>
      <c r="T95" s="92">
        <v>5.249</v>
      </c>
      <c r="U95" s="92">
        <v>4.432</v>
      </c>
      <c r="V95" s="92">
        <v>84.43513050104782</v>
      </c>
      <c r="W95" s="87"/>
      <c r="X95" s="104">
        <v>8</v>
      </c>
      <c r="Y95" s="88">
        <v>200.42200000000003</v>
      </c>
      <c r="Z95" s="88">
        <v>266.93</v>
      </c>
      <c r="AA95" s="88">
        <v>0</v>
      </c>
      <c r="AB95" s="88" t="s">
        <v>297</v>
      </c>
      <c r="AC95" s="65"/>
    </row>
    <row r="96" spans="1:29" s="100" customFormat="1" ht="12.75">
      <c r="A96" s="93" t="s">
        <v>313</v>
      </c>
      <c r="B96" s="89"/>
      <c r="C96" s="89"/>
      <c r="D96" s="91"/>
      <c r="E96" s="88"/>
      <c r="F96" s="88"/>
      <c r="G96" s="88"/>
      <c r="H96" s="88" t="s">
        <v>297</v>
      </c>
      <c r="I96" s="86"/>
      <c r="J96" s="91"/>
      <c r="K96" s="88"/>
      <c r="L96" s="88"/>
      <c r="M96" s="88"/>
      <c r="N96" s="88" t="s">
        <v>297</v>
      </c>
      <c r="O96" s="83" t="s">
        <v>138</v>
      </c>
      <c r="P96" s="85"/>
      <c r="Q96" s="85"/>
      <c r="R96" s="103">
        <v>10</v>
      </c>
      <c r="S96" s="92">
        <v>2.831</v>
      </c>
      <c r="T96" s="92">
        <v>2.95</v>
      </c>
      <c r="U96" s="92">
        <v>2.96</v>
      </c>
      <c r="V96" s="92">
        <v>100.33898305084745</v>
      </c>
      <c r="W96" s="87"/>
      <c r="X96" s="104">
        <v>12</v>
      </c>
      <c r="Y96" s="88">
        <v>85.687</v>
      </c>
      <c r="Z96" s="88">
        <v>95.378</v>
      </c>
      <c r="AA96" s="88">
        <v>93.402</v>
      </c>
      <c r="AB96" s="88">
        <v>97.92824341043008</v>
      </c>
      <c r="AC96" s="65"/>
    </row>
    <row r="97" spans="1:29" s="100" customFormat="1" ht="12.75">
      <c r="A97" s="257" t="s">
        <v>314</v>
      </c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83" t="s">
        <v>273</v>
      </c>
      <c r="P97" s="85"/>
      <c r="Q97" s="85"/>
      <c r="R97" s="103">
        <v>11</v>
      </c>
      <c r="S97" s="92">
        <v>43.1</v>
      </c>
      <c r="T97" s="92">
        <v>43.3</v>
      </c>
      <c r="U97" s="92">
        <v>43.3</v>
      </c>
      <c r="V97" s="92">
        <v>100</v>
      </c>
      <c r="W97" s="87"/>
      <c r="X97" s="104">
        <v>12</v>
      </c>
      <c r="Y97" s="88">
        <v>148.49499999999998</v>
      </c>
      <c r="Z97" s="88">
        <v>148.81</v>
      </c>
      <c r="AA97" s="88">
        <v>149.98299999999998</v>
      </c>
      <c r="AB97" s="88">
        <v>100.78825347758885</v>
      </c>
      <c r="AC97" s="65"/>
    </row>
    <row r="98" spans="1:29" s="100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3" t="s">
        <v>274</v>
      </c>
      <c r="P98" s="85"/>
      <c r="Q98" s="85"/>
      <c r="R98" s="103">
        <v>11</v>
      </c>
      <c r="S98" s="92">
        <v>10.221</v>
      </c>
      <c r="T98" s="92">
        <v>9.9</v>
      </c>
      <c r="U98" s="92">
        <v>9.978000000000002</v>
      </c>
      <c r="V98" s="92">
        <v>100.7878787878788</v>
      </c>
      <c r="W98" s="87"/>
      <c r="X98" s="104">
        <v>12</v>
      </c>
      <c r="Y98" s="88">
        <v>17.515</v>
      </c>
      <c r="Z98" s="88">
        <v>16.959000000000003</v>
      </c>
      <c r="AA98" s="88">
        <v>17.6</v>
      </c>
      <c r="AB98" s="88">
        <v>103.77970399198065</v>
      </c>
      <c r="AC98" s="65"/>
    </row>
    <row r="99" spans="1:29" s="100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4" ref="H99:H137">IF(AND(F99&gt;0,G99&gt;0),G99*100/F99,"")</f>
      </c>
      <c r="I99" s="86"/>
      <c r="J99" s="91"/>
      <c r="K99" s="88"/>
      <c r="L99" s="88"/>
      <c r="M99" s="88"/>
      <c r="N99" s="88">
        <f aca="true" t="shared" si="5" ref="N99:N137">IF(AND(L99&gt;0,M99&gt;0),M99*100/L99,"")</f>
      </c>
      <c r="O99" s="83" t="s">
        <v>139</v>
      </c>
      <c r="P99" s="85"/>
      <c r="Q99" s="85"/>
      <c r="R99" s="103">
        <v>9</v>
      </c>
      <c r="S99" s="92">
        <v>2.029</v>
      </c>
      <c r="T99" s="92">
        <v>1.91004</v>
      </c>
      <c r="U99" s="92">
        <v>1.915</v>
      </c>
      <c r="V99" s="92">
        <v>100.25968042554082</v>
      </c>
      <c r="W99" s="87"/>
      <c r="X99" s="104">
        <v>12</v>
      </c>
      <c r="Y99" s="88">
        <v>100.978</v>
      </c>
      <c r="Z99" s="88">
        <v>111.082</v>
      </c>
      <c r="AA99" s="88">
        <v>119.31</v>
      </c>
      <c r="AB99" s="88">
        <v>107.40714067085577</v>
      </c>
      <c r="AC99" s="65"/>
    </row>
    <row r="100" spans="1:29" s="100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4"/>
      </c>
      <c r="I100" s="86"/>
      <c r="J100" s="91"/>
      <c r="K100" s="88"/>
      <c r="L100" s="88"/>
      <c r="M100" s="88"/>
      <c r="N100" s="88">
        <f t="shared" si="5"/>
      </c>
      <c r="O100" s="83" t="s">
        <v>140</v>
      </c>
      <c r="P100" s="85"/>
      <c r="Q100" s="85"/>
      <c r="R100" s="103">
        <v>12</v>
      </c>
      <c r="S100" s="92">
        <v>7.728</v>
      </c>
      <c r="T100" s="92">
        <v>7.92</v>
      </c>
      <c r="U100" s="92">
        <v>7.57118</v>
      </c>
      <c r="V100" s="92">
        <v>95.59570707070708</v>
      </c>
      <c r="W100" s="87"/>
      <c r="X100" s="104">
        <v>6</v>
      </c>
      <c r="Y100" s="88">
        <v>794.8670000000001</v>
      </c>
      <c r="Z100" s="88">
        <v>753.178</v>
      </c>
      <c r="AA100" s="88">
        <v>0</v>
      </c>
      <c r="AB100" s="88" t="s">
        <v>297</v>
      </c>
      <c r="AC100" s="65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4"/>
      </c>
      <c r="I101" s="86"/>
      <c r="J101" s="91"/>
      <c r="K101" s="88"/>
      <c r="L101" s="88"/>
      <c r="M101" s="88"/>
      <c r="N101" s="88">
        <f t="shared" si="5"/>
      </c>
      <c r="O101" s="83" t="s">
        <v>141</v>
      </c>
      <c r="P101" s="85"/>
      <c r="Q101" s="85"/>
      <c r="R101" s="103">
        <v>11</v>
      </c>
      <c r="S101" s="92">
        <v>3.701</v>
      </c>
      <c r="T101" s="92">
        <v>3.598</v>
      </c>
      <c r="U101" s="92">
        <v>3.345</v>
      </c>
      <c r="V101" s="92">
        <v>92.96831573096165</v>
      </c>
      <c r="W101" s="87"/>
      <c r="X101" s="104">
        <v>12</v>
      </c>
      <c r="Y101" s="88">
        <v>282.2</v>
      </c>
      <c r="Z101" s="88">
        <v>266.684</v>
      </c>
      <c r="AA101" s="88">
        <v>283.03900000000004</v>
      </c>
      <c r="AB101" s="88">
        <v>106.13272637278578</v>
      </c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4"/>
      </c>
      <c r="I102" s="86"/>
      <c r="J102" s="91"/>
      <c r="K102" s="88"/>
      <c r="L102" s="88"/>
      <c r="M102" s="88"/>
      <c r="N102" s="88">
        <f t="shared" si="5"/>
      </c>
      <c r="O102" s="83" t="s">
        <v>142</v>
      </c>
      <c r="P102" s="85"/>
      <c r="Q102" s="85"/>
      <c r="R102" s="103">
        <v>12</v>
      </c>
      <c r="S102" s="92">
        <v>11.092</v>
      </c>
      <c r="T102" s="92">
        <v>11.281</v>
      </c>
      <c r="U102" s="92">
        <v>11.025</v>
      </c>
      <c r="V102" s="92">
        <v>97.73069763318854</v>
      </c>
      <c r="W102" s="87"/>
      <c r="X102" s="104">
        <v>10</v>
      </c>
      <c r="Y102" s="88">
        <v>631.244</v>
      </c>
      <c r="Z102" s="88">
        <v>665.2089999999998</v>
      </c>
      <c r="AA102" s="88">
        <v>0</v>
      </c>
      <c r="AB102" s="88" t="s">
        <v>297</v>
      </c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4"/>
      </c>
      <c r="I103" s="86"/>
      <c r="J103" s="91"/>
      <c r="K103" s="88"/>
      <c r="L103" s="88"/>
      <c r="M103" s="88"/>
      <c r="N103" s="88">
        <f t="shared" si="5"/>
      </c>
      <c r="O103" s="83" t="s">
        <v>143</v>
      </c>
      <c r="P103" s="85"/>
      <c r="Q103" s="85"/>
      <c r="R103" s="103">
        <v>9</v>
      </c>
      <c r="S103" s="92">
        <v>5.816</v>
      </c>
      <c r="T103" s="92">
        <v>4.758</v>
      </c>
      <c r="U103" s="92">
        <v>4.797</v>
      </c>
      <c r="V103" s="92">
        <v>100.81967213114754</v>
      </c>
      <c r="W103" s="87"/>
      <c r="X103" s="104">
        <v>12</v>
      </c>
      <c r="Y103" s="88">
        <v>69.514</v>
      </c>
      <c r="Z103" s="88">
        <v>22.08000000000001</v>
      </c>
      <c r="AA103" s="88">
        <v>23.772000000000002</v>
      </c>
      <c r="AB103" s="88">
        <v>107.66304347826083</v>
      </c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4"/>
      </c>
      <c r="I104" s="86"/>
      <c r="J104" s="91"/>
      <c r="K104" s="88"/>
      <c r="L104" s="88"/>
      <c r="M104" s="88"/>
      <c r="N104" s="88">
        <f t="shared" si="5"/>
      </c>
      <c r="O104" s="83" t="s">
        <v>277</v>
      </c>
      <c r="P104" s="85"/>
      <c r="Q104" s="85"/>
      <c r="R104" s="103">
        <v>10</v>
      </c>
      <c r="S104" s="93">
        <v>26</v>
      </c>
      <c r="T104" s="93">
        <v>30.9</v>
      </c>
      <c r="U104" s="93">
        <v>31.7</v>
      </c>
      <c r="V104" s="92">
        <v>102.58899676375405</v>
      </c>
      <c r="W104" s="87"/>
      <c r="X104" s="104">
        <v>12</v>
      </c>
      <c r="Y104" s="88">
        <v>4.263000000000001</v>
      </c>
      <c r="Z104" s="88">
        <v>3.376</v>
      </c>
      <c r="AA104" s="88">
        <v>5.869</v>
      </c>
      <c r="AB104" s="88">
        <v>173.84478672985782</v>
      </c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4"/>
      </c>
      <c r="I105" s="86"/>
      <c r="J105" s="91"/>
      <c r="K105" s="88"/>
      <c r="L105" s="88"/>
      <c r="M105" s="88"/>
      <c r="N105" s="88">
        <f t="shared" si="5"/>
      </c>
      <c r="O105" s="83" t="s">
        <v>144</v>
      </c>
      <c r="P105" s="85"/>
      <c r="Q105" s="85"/>
      <c r="R105" s="103">
        <v>11</v>
      </c>
      <c r="S105" s="92">
        <v>2.893</v>
      </c>
      <c r="T105" s="92">
        <v>2.7011999999999996</v>
      </c>
      <c r="U105" s="92">
        <v>2.866</v>
      </c>
      <c r="V105" s="92">
        <v>106.10099215163633</v>
      </c>
      <c r="W105" s="87"/>
      <c r="X105" s="104">
        <v>12</v>
      </c>
      <c r="Y105" s="88">
        <v>81.15700000000001</v>
      </c>
      <c r="Z105" s="88">
        <v>77.606</v>
      </c>
      <c r="AA105" s="88">
        <v>82.84200000000001</v>
      </c>
      <c r="AB105" s="88">
        <v>106.74690101280831</v>
      </c>
    </row>
    <row r="106" spans="1:14" ht="11.25" customHeight="1">
      <c r="A106" s="89"/>
      <c r="B106" s="89"/>
      <c r="C106" s="89"/>
      <c r="D106" s="91"/>
      <c r="E106" s="88"/>
      <c r="F106" s="88"/>
      <c r="G106" s="88"/>
      <c r="H106" s="88">
        <f t="shared" si="4"/>
      </c>
      <c r="I106" s="86"/>
      <c r="J106" s="91"/>
      <c r="K106" s="88"/>
      <c r="L106" s="88"/>
      <c r="M106" s="88"/>
      <c r="N106" s="88">
        <f t="shared" si="5"/>
      </c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4"/>
      </c>
      <c r="I107" s="86"/>
      <c r="J107" s="91"/>
      <c r="K107" s="88"/>
      <c r="L107" s="88"/>
      <c r="M107" s="88"/>
      <c r="N107" s="88">
        <f t="shared" si="5"/>
      </c>
      <c r="O107" s="93"/>
      <c r="P107" s="85"/>
      <c r="Q107" s="85"/>
      <c r="R107" s="101"/>
      <c r="S107" s="92"/>
      <c r="T107" s="92"/>
      <c r="U107" s="92"/>
      <c r="V107" s="92"/>
      <c r="W107" s="87"/>
      <c r="X107" s="102"/>
      <c r="Y107" s="88"/>
      <c r="Z107" s="88"/>
      <c r="AA107" s="88"/>
      <c r="AB107" s="88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4"/>
      </c>
      <c r="I108" s="86"/>
      <c r="J108" s="91"/>
      <c r="K108" s="88"/>
      <c r="L108" s="88"/>
      <c r="M108" s="88"/>
      <c r="N108" s="88">
        <f t="shared" si="5"/>
      </c>
      <c r="O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4"/>
      </c>
      <c r="I109" s="86"/>
      <c r="J109" s="91"/>
      <c r="K109" s="88"/>
      <c r="L109" s="88"/>
      <c r="M109" s="88"/>
      <c r="N109" s="88">
        <f t="shared" si="5"/>
      </c>
      <c r="O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4"/>
      </c>
      <c r="I110" s="86"/>
      <c r="J110" s="91"/>
      <c r="K110" s="88"/>
      <c r="L110" s="88"/>
      <c r="M110" s="88"/>
      <c r="N110" s="88">
        <f t="shared" si="5"/>
      </c>
      <c r="O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4"/>
      </c>
      <c r="I111" s="86"/>
      <c r="J111" s="91"/>
      <c r="K111" s="88"/>
      <c r="L111" s="88"/>
      <c r="M111" s="88"/>
      <c r="N111" s="88">
        <f t="shared" si="5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4"/>
      </c>
      <c r="I112" s="86"/>
      <c r="J112" s="91"/>
      <c r="K112" s="88"/>
      <c r="L112" s="88"/>
      <c r="M112" s="88"/>
      <c r="N112" s="88">
        <f t="shared" si="5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4"/>
      </c>
      <c r="I113" s="86"/>
      <c r="J113" s="91"/>
      <c r="K113" s="88"/>
      <c r="L113" s="88"/>
      <c r="M113" s="88"/>
      <c r="N113" s="88">
        <f t="shared" si="5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4"/>
      </c>
      <c r="I114" s="86"/>
      <c r="J114" s="91"/>
      <c r="K114" s="88"/>
      <c r="L114" s="88"/>
      <c r="M114" s="88"/>
      <c r="N114" s="88">
        <f t="shared" si="5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4"/>
      </c>
      <c r="I115" s="86"/>
      <c r="J115" s="91"/>
      <c r="K115" s="88"/>
      <c r="L115" s="88"/>
      <c r="M115" s="88"/>
      <c r="N115" s="88">
        <f t="shared" si="5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4"/>
      </c>
      <c r="I116" s="86"/>
      <c r="J116" s="91"/>
      <c r="K116" s="88"/>
      <c r="L116" s="88"/>
      <c r="M116" s="88"/>
      <c r="N116" s="88">
        <f t="shared" si="5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4"/>
      </c>
      <c r="I117" s="86"/>
      <c r="J117" s="91"/>
      <c r="K117" s="88"/>
      <c r="L117" s="88"/>
      <c r="M117" s="88"/>
      <c r="N117" s="88">
        <f t="shared" si="5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4"/>
      </c>
      <c r="I118" s="86"/>
      <c r="J118" s="91"/>
      <c r="K118" s="88"/>
      <c r="L118" s="88"/>
      <c r="M118" s="88"/>
      <c r="N118" s="88">
        <f t="shared" si="5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4"/>
      </c>
      <c r="I119" s="86"/>
      <c r="J119" s="91"/>
      <c r="K119" s="88"/>
      <c r="L119" s="88"/>
      <c r="M119" s="88"/>
      <c r="N119" s="88">
        <f t="shared" si="5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4"/>
      </c>
      <c r="I120" s="86"/>
      <c r="J120" s="91"/>
      <c r="K120" s="88"/>
      <c r="L120" s="88"/>
      <c r="M120" s="88"/>
      <c r="N120" s="88">
        <f t="shared" si="5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4"/>
      </c>
      <c r="I121" s="86"/>
      <c r="J121" s="91"/>
      <c r="K121" s="88"/>
      <c r="L121" s="88"/>
      <c r="M121" s="88"/>
      <c r="N121" s="88">
        <f t="shared" si="5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4"/>
      </c>
      <c r="I122" s="86"/>
      <c r="J122" s="91"/>
      <c r="K122" s="88"/>
      <c r="L122" s="88"/>
      <c r="M122" s="88"/>
      <c r="N122" s="88">
        <f t="shared" si="5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4"/>
      </c>
      <c r="I123" s="86"/>
      <c r="J123" s="91"/>
      <c r="K123" s="88"/>
      <c r="L123" s="88"/>
      <c r="M123" s="88"/>
      <c r="N123" s="88">
        <f t="shared" si="5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4"/>
      </c>
      <c r="I124" s="86"/>
      <c r="J124" s="91"/>
      <c r="K124" s="88"/>
      <c r="L124" s="88"/>
      <c r="M124" s="88"/>
      <c r="N124" s="88">
        <f t="shared" si="5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4"/>
      </c>
      <c r="I125" s="86"/>
      <c r="J125" s="91"/>
      <c r="K125" s="88"/>
      <c r="L125" s="88"/>
      <c r="M125" s="88"/>
      <c r="N125" s="88">
        <f t="shared" si="5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4"/>
      </c>
      <c r="I126" s="86"/>
      <c r="J126" s="91"/>
      <c r="K126" s="88"/>
      <c r="L126" s="88"/>
      <c r="M126" s="88"/>
      <c r="N126" s="88">
        <f t="shared" si="5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4"/>
      </c>
      <c r="I127" s="86"/>
      <c r="J127" s="91"/>
      <c r="K127" s="88"/>
      <c r="L127" s="88"/>
      <c r="M127" s="88"/>
      <c r="N127" s="88">
        <f t="shared" si="5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4"/>
      </c>
      <c r="I128" s="86"/>
      <c r="J128" s="91"/>
      <c r="K128" s="88"/>
      <c r="L128" s="88"/>
      <c r="M128" s="88"/>
      <c r="N128" s="88">
        <f t="shared" si="5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4"/>
      </c>
      <c r="I129" s="86"/>
      <c r="J129" s="91"/>
      <c r="K129" s="88"/>
      <c r="L129" s="88"/>
      <c r="M129" s="88"/>
      <c r="N129" s="88">
        <f t="shared" si="5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4"/>
      </c>
      <c r="I130" s="86"/>
      <c r="J130" s="91"/>
      <c r="K130" s="88"/>
      <c r="L130" s="88"/>
      <c r="M130" s="88"/>
      <c r="N130" s="88">
        <f t="shared" si="5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4"/>
      </c>
      <c r="I131" s="86"/>
      <c r="J131" s="91"/>
      <c r="K131" s="88"/>
      <c r="L131" s="88"/>
      <c r="M131" s="88"/>
      <c r="N131" s="88">
        <f t="shared" si="5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4"/>
      </c>
      <c r="I132" s="86"/>
      <c r="J132" s="91"/>
      <c r="K132" s="88"/>
      <c r="L132" s="88"/>
      <c r="M132" s="88"/>
      <c r="N132" s="88">
        <f t="shared" si="5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2">
      <c r="A133" s="89"/>
      <c r="B133" s="89"/>
      <c r="C133" s="89"/>
      <c r="D133" s="91"/>
      <c r="E133" s="88"/>
      <c r="F133" s="88"/>
      <c r="G133" s="88"/>
      <c r="H133" s="88">
        <f t="shared" si="4"/>
      </c>
      <c r="I133" s="86"/>
      <c r="J133" s="91"/>
      <c r="K133" s="88"/>
      <c r="L133" s="88"/>
      <c r="M133" s="88"/>
      <c r="N133" s="88">
        <f t="shared" si="5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2">
      <c r="A134" s="89"/>
      <c r="B134" s="89"/>
      <c r="C134" s="89"/>
      <c r="D134" s="91"/>
      <c r="E134" s="88"/>
      <c r="F134" s="88"/>
      <c r="G134" s="88"/>
      <c r="H134" s="88">
        <f t="shared" si="4"/>
      </c>
      <c r="I134" s="86"/>
      <c r="J134" s="91"/>
      <c r="K134" s="88"/>
      <c r="L134" s="88"/>
      <c r="M134" s="88"/>
      <c r="N134" s="88">
        <f t="shared" si="5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2">
      <c r="A135" s="89"/>
      <c r="B135" s="89"/>
      <c r="C135" s="89"/>
      <c r="D135" s="91"/>
      <c r="E135" s="88"/>
      <c r="F135" s="88"/>
      <c r="G135" s="88"/>
      <c r="H135" s="88">
        <f t="shared" si="4"/>
      </c>
      <c r="I135" s="86"/>
      <c r="J135" s="91"/>
      <c r="K135" s="88"/>
      <c r="L135" s="88"/>
      <c r="M135" s="88"/>
      <c r="N135" s="88">
        <f t="shared" si="5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2">
      <c r="A136" s="89"/>
      <c r="B136" s="89"/>
      <c r="C136" s="89"/>
      <c r="D136" s="91"/>
      <c r="E136" s="88"/>
      <c r="F136" s="88"/>
      <c r="G136" s="88"/>
      <c r="H136" s="88">
        <f t="shared" si="4"/>
      </c>
      <c r="I136" s="86"/>
      <c r="J136" s="91"/>
      <c r="K136" s="88"/>
      <c r="L136" s="88"/>
      <c r="M136" s="88"/>
      <c r="N136" s="88">
        <f t="shared" si="5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2">
      <c r="A137" s="89"/>
      <c r="B137" s="89"/>
      <c r="C137" s="89"/>
      <c r="D137" s="91"/>
      <c r="E137" s="88"/>
      <c r="F137" s="88"/>
      <c r="G137" s="88"/>
      <c r="H137" s="88">
        <f t="shared" si="4"/>
      </c>
      <c r="I137" s="86"/>
      <c r="J137" s="91"/>
      <c r="K137" s="88"/>
      <c r="L137" s="88"/>
      <c r="M137" s="88"/>
      <c r="N137" s="88">
        <f t="shared" si="5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2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2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2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2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2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2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2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12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2.75">
      <c r="N146" s="94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2.75">
      <c r="N147" s="94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2.75">
      <c r="N148" s="94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2.75">
      <c r="N149" s="94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2.75">
      <c r="N150" s="94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2.75">
      <c r="N151" s="94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4:28" ht="12.75">
      <c r="N152" s="94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14:28" ht="12.75">
      <c r="N153" s="94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14:28" ht="12.75">
      <c r="N154" s="94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</row>
    <row r="155" spans="14:28" ht="12.75">
      <c r="N155" s="94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</row>
  </sheetData>
  <sheetProtection/>
  <mergeCells count="9">
    <mergeCell ref="A97:N97"/>
    <mergeCell ref="A93:N93"/>
    <mergeCell ref="A92:N92"/>
    <mergeCell ref="R71:V71"/>
    <mergeCell ref="X71:AB71"/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3" r:id="rId1"/>
  <headerFooter alignWithMargins="0">
    <oddFooter>&amp;C&amp;P</oddFooter>
  </headerFooter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5.61</v>
      </c>
      <c r="D24" s="38">
        <v>6</v>
      </c>
      <c r="E24" s="38">
        <v>6</v>
      </c>
      <c r="F24" s="39">
        <v>100</v>
      </c>
      <c r="G24" s="40"/>
      <c r="H24" s="147">
        <v>1.008</v>
      </c>
      <c r="I24" s="148">
        <v>1.008</v>
      </c>
      <c r="J24" s="148">
        <v>1.008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47">
        <v>69.732</v>
      </c>
      <c r="I26" s="148">
        <v>70</v>
      </c>
      <c r="J26" s="148">
        <v>70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6.05</v>
      </c>
      <c r="D39" s="38">
        <v>6</v>
      </c>
      <c r="E39" s="38">
        <v>6</v>
      </c>
      <c r="F39" s="39">
        <v>100</v>
      </c>
      <c r="G39" s="40"/>
      <c r="H39" s="147">
        <v>0.908</v>
      </c>
      <c r="I39" s="148">
        <v>0.9</v>
      </c>
      <c r="J39" s="148">
        <v>1.35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>
        <v>2</v>
      </c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69</v>
      </c>
      <c r="D54" s="30">
        <v>70</v>
      </c>
      <c r="E54" s="30">
        <v>70</v>
      </c>
      <c r="F54" s="31"/>
      <c r="G54" s="31"/>
      <c r="H54" s="146">
        <v>27.6</v>
      </c>
      <c r="I54" s="146">
        <v>28</v>
      </c>
      <c r="J54" s="146">
        <v>28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>
        <v>130</v>
      </c>
      <c r="D56" s="30">
        <v>130</v>
      </c>
      <c r="E56" s="30">
        <v>130</v>
      </c>
      <c r="F56" s="31"/>
      <c r="G56" s="31"/>
      <c r="H56" s="146">
        <v>48.75</v>
      </c>
      <c r="I56" s="146">
        <v>48.7</v>
      </c>
      <c r="J56" s="146">
        <v>49.2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199</v>
      </c>
      <c r="D59" s="38">
        <v>200</v>
      </c>
      <c r="E59" s="38">
        <v>200</v>
      </c>
      <c r="F59" s="39">
        <f>IF(D59&gt;0,100*E59/D59,0)</f>
        <v>100</v>
      </c>
      <c r="G59" s="40"/>
      <c r="H59" s="147">
        <v>76.35</v>
      </c>
      <c r="I59" s="148">
        <v>76.7</v>
      </c>
      <c r="J59" s="148">
        <v>77.2</v>
      </c>
      <c r="K59" s="41">
        <v>100.65189048239895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46">
        <v>0.225</v>
      </c>
      <c r="I63" s="146"/>
      <c r="J63" s="146">
        <v>0.225</v>
      </c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47">
        <v>0.225</v>
      </c>
      <c r="I64" s="148"/>
      <c r="J64" s="148">
        <v>0.225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1.26</v>
      </c>
      <c r="D77" s="30">
        <v>1</v>
      </c>
      <c r="E77" s="30">
        <v>1</v>
      </c>
      <c r="F77" s="31"/>
      <c r="G77" s="31"/>
      <c r="H77" s="146">
        <v>0.202</v>
      </c>
      <c r="I77" s="146">
        <v>0.202</v>
      </c>
      <c r="J77" s="146">
        <v>0.2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1.26</v>
      </c>
      <c r="D80" s="38">
        <v>1</v>
      </c>
      <c r="E80" s="38">
        <v>1</v>
      </c>
      <c r="F80" s="39">
        <v>100</v>
      </c>
      <c r="G80" s="40"/>
      <c r="H80" s="147">
        <v>0.202</v>
      </c>
      <c r="I80" s="148">
        <v>0.202</v>
      </c>
      <c r="J80" s="148">
        <v>0.2</v>
      </c>
      <c r="K80" s="41">
        <v>99.009900990099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0.2</v>
      </c>
      <c r="D82" s="30"/>
      <c r="E82" s="30"/>
      <c r="F82" s="31"/>
      <c r="G82" s="31"/>
      <c r="H82" s="146">
        <v>0.014</v>
      </c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>
        <v>0.8</v>
      </c>
      <c r="D83" s="30"/>
      <c r="E83" s="30"/>
      <c r="F83" s="31"/>
      <c r="G83" s="31"/>
      <c r="H83" s="146">
        <v>0.056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47">
        <v>0.07</v>
      </c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449.92</v>
      </c>
      <c r="D87" s="53">
        <v>431</v>
      </c>
      <c r="E87" s="53">
        <v>433</v>
      </c>
      <c r="F87" s="54">
        <v>100.46403712296984</v>
      </c>
      <c r="G87" s="40"/>
      <c r="H87" s="151">
        <v>148.49499999999998</v>
      </c>
      <c r="I87" s="152">
        <v>148.81</v>
      </c>
      <c r="J87" s="152">
        <v>149.98299999999998</v>
      </c>
      <c r="K87" s="54">
        <v>100.78825347758885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0.02</v>
      </c>
      <c r="D17" s="38">
        <v>2</v>
      </c>
      <c r="E17" s="38">
        <v>2</v>
      </c>
      <c r="F17" s="39">
        <v>100</v>
      </c>
      <c r="G17" s="40"/>
      <c r="H17" s="147">
        <v>0.001</v>
      </c>
      <c r="I17" s="148">
        <v>0.001</v>
      </c>
      <c r="J17" s="148">
        <v>0.002</v>
      </c>
      <c r="K17" s="41">
        <v>200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7">
        <v>0.066</v>
      </c>
      <c r="I24" s="148">
        <v>0.066</v>
      </c>
      <c r="J24" s="148">
        <v>0.066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7">
        <v>6.672</v>
      </c>
      <c r="I26" s="148">
        <v>6.3</v>
      </c>
      <c r="J26" s="148">
        <v>6.3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0.78</v>
      </c>
      <c r="D39" s="38">
        <v>1</v>
      </c>
      <c r="E39" s="38">
        <v>0.78</v>
      </c>
      <c r="F39" s="39">
        <v>78</v>
      </c>
      <c r="G39" s="40"/>
      <c r="H39" s="147">
        <v>0.104</v>
      </c>
      <c r="I39" s="148">
        <v>0.1</v>
      </c>
      <c r="J39" s="148">
        <v>0.1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>
        <v>0.72</v>
      </c>
      <c r="D47" s="30"/>
      <c r="E47" s="30"/>
      <c r="F47" s="31"/>
      <c r="G47" s="31"/>
      <c r="H47" s="146">
        <v>0.198</v>
      </c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0.72</v>
      </c>
      <c r="D50" s="38"/>
      <c r="E50" s="38"/>
      <c r="F50" s="39"/>
      <c r="G50" s="40"/>
      <c r="H50" s="147">
        <v>0.198</v>
      </c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13</v>
      </c>
      <c r="D54" s="30">
        <v>13</v>
      </c>
      <c r="E54" s="30">
        <v>13</v>
      </c>
      <c r="F54" s="31"/>
      <c r="G54" s="31"/>
      <c r="H54" s="146">
        <v>3.77</v>
      </c>
      <c r="I54" s="146">
        <v>3.77</v>
      </c>
      <c r="J54" s="146">
        <v>3.77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46">
        <v>0.26</v>
      </c>
      <c r="I55" s="146">
        <v>0.26</v>
      </c>
      <c r="J55" s="146">
        <v>0.26</v>
      </c>
      <c r="K55" s="32"/>
    </row>
    <row r="56" spans="1:11" s="33" customFormat="1" ht="11.25" customHeight="1">
      <c r="A56" s="35" t="s">
        <v>43</v>
      </c>
      <c r="B56" s="29"/>
      <c r="C56" s="30">
        <v>27.5</v>
      </c>
      <c r="D56" s="30">
        <v>28</v>
      </c>
      <c r="E56" s="30">
        <v>29</v>
      </c>
      <c r="F56" s="31"/>
      <c r="G56" s="31"/>
      <c r="H56" s="146">
        <v>6.215</v>
      </c>
      <c r="I56" s="146">
        <v>6.3</v>
      </c>
      <c r="J56" s="146">
        <v>6.9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41.5</v>
      </c>
      <c r="D59" s="38">
        <v>42</v>
      </c>
      <c r="E59" s="38">
        <v>43</v>
      </c>
      <c r="F59" s="39">
        <f>IF(D59&gt;0,100*E59/D59,0)</f>
        <v>102.38095238095238</v>
      </c>
      <c r="G59" s="40"/>
      <c r="H59" s="147">
        <v>10.245000000000001</v>
      </c>
      <c r="I59" s="148">
        <v>10.33</v>
      </c>
      <c r="J59" s="148">
        <v>10.93</v>
      </c>
      <c r="K59" s="41">
        <v>105.80832526621491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>
        <v>1</v>
      </c>
      <c r="F66" s="39">
        <v>100</v>
      </c>
      <c r="G66" s="40"/>
      <c r="H66" s="147"/>
      <c r="I66" s="148">
        <v>0.001</v>
      </c>
      <c r="J66" s="148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0.43</v>
      </c>
      <c r="D75" s="30">
        <v>4</v>
      </c>
      <c r="E75" s="30">
        <v>4</v>
      </c>
      <c r="F75" s="31"/>
      <c r="G75" s="31"/>
      <c r="H75" s="146">
        <v>0.069</v>
      </c>
      <c r="I75" s="146">
        <v>0.001</v>
      </c>
      <c r="J75" s="146">
        <v>0.001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</v>
      </c>
      <c r="E77" s="30">
        <v>1</v>
      </c>
      <c r="F77" s="31"/>
      <c r="G77" s="31"/>
      <c r="H77" s="146">
        <v>0.16</v>
      </c>
      <c r="I77" s="146">
        <v>0.16</v>
      </c>
      <c r="J77" s="146">
        <v>0.2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10.43</v>
      </c>
      <c r="D80" s="38">
        <v>5</v>
      </c>
      <c r="E80" s="38">
        <v>5</v>
      </c>
      <c r="F80" s="39">
        <v>100</v>
      </c>
      <c r="G80" s="40"/>
      <c r="H80" s="147">
        <v>0.229</v>
      </c>
      <c r="I80" s="148">
        <v>0.161</v>
      </c>
      <c r="J80" s="148">
        <v>0.201</v>
      </c>
      <c r="K80" s="41">
        <v>124.84472049689441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102.21000000000001</v>
      </c>
      <c r="D87" s="53">
        <v>99</v>
      </c>
      <c r="E87" s="53">
        <v>99.78</v>
      </c>
      <c r="F87" s="54">
        <v>100.78787878787878</v>
      </c>
      <c r="G87" s="40"/>
      <c r="H87" s="151">
        <v>17.515</v>
      </c>
      <c r="I87" s="152">
        <v>16.959000000000003</v>
      </c>
      <c r="J87" s="152">
        <v>17.6</v>
      </c>
      <c r="K87" s="54">
        <v>103.77970399198065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>
        <v>10</v>
      </c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</v>
      </c>
      <c r="D9" s="30"/>
      <c r="E9" s="30">
        <v>4</v>
      </c>
      <c r="F9" s="31"/>
      <c r="G9" s="31"/>
      <c r="H9" s="146">
        <v>0.096</v>
      </c>
      <c r="I9" s="146">
        <v>0.096</v>
      </c>
      <c r="J9" s="146">
        <v>0.096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>
        <v>5</v>
      </c>
      <c r="D11" s="30"/>
      <c r="E11" s="30">
        <v>5</v>
      </c>
      <c r="F11" s="31"/>
      <c r="G11" s="31"/>
      <c r="H11" s="146">
        <v>0.13</v>
      </c>
      <c r="I11" s="146">
        <v>0.13</v>
      </c>
      <c r="J11" s="146">
        <v>0.13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/>
      <c r="E12" s="30">
        <v>20</v>
      </c>
      <c r="F12" s="31"/>
      <c r="G12" s="31"/>
      <c r="H12" s="146">
        <v>0.48</v>
      </c>
      <c r="I12" s="146">
        <v>0.48</v>
      </c>
      <c r="J12" s="146">
        <v>0.48</v>
      </c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>
        <v>29</v>
      </c>
      <c r="F13" s="39"/>
      <c r="G13" s="40"/>
      <c r="H13" s="147">
        <v>0.706</v>
      </c>
      <c r="I13" s="148">
        <v>0.706</v>
      </c>
      <c r="J13" s="148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7">
        <v>0.014</v>
      </c>
      <c r="I15" s="148">
        <v>0.014</v>
      </c>
      <c r="J15" s="148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23</v>
      </c>
      <c r="D19" s="30">
        <v>17</v>
      </c>
      <c r="E19" s="30"/>
      <c r="F19" s="31"/>
      <c r="G19" s="31"/>
      <c r="H19" s="146">
        <v>0.207</v>
      </c>
      <c r="I19" s="146">
        <v>0.153</v>
      </c>
      <c r="J19" s="146">
        <v>0.222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23</v>
      </c>
      <c r="D22" s="38">
        <v>17</v>
      </c>
      <c r="E22" s="38"/>
      <c r="F22" s="39"/>
      <c r="G22" s="40"/>
      <c r="H22" s="147">
        <v>0.207</v>
      </c>
      <c r="I22" s="148">
        <v>0.153</v>
      </c>
      <c r="J22" s="148">
        <v>0.222</v>
      </c>
      <c r="K22" s="41">
        <v>145.09803921568627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5307</v>
      </c>
      <c r="D24" s="38">
        <v>4878</v>
      </c>
      <c r="E24" s="38">
        <v>4882</v>
      </c>
      <c r="F24" s="39">
        <v>100.0820008200082</v>
      </c>
      <c r="G24" s="40"/>
      <c r="H24" s="147">
        <v>72.474</v>
      </c>
      <c r="I24" s="148">
        <v>71.794</v>
      </c>
      <c r="J24" s="148">
        <v>65.096</v>
      </c>
      <c r="K24" s="41">
        <v>90.67052957071623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190</v>
      </c>
      <c r="E26" s="38">
        <v>200</v>
      </c>
      <c r="F26" s="39">
        <v>105.26315789473684</v>
      </c>
      <c r="G26" s="40"/>
      <c r="H26" s="147">
        <v>2.9</v>
      </c>
      <c r="I26" s="148">
        <v>2.6</v>
      </c>
      <c r="J26" s="148">
        <v>2.7</v>
      </c>
      <c r="K26" s="41">
        <v>103.84615384615384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16</v>
      </c>
      <c r="E28" s="30">
        <v>11</v>
      </c>
      <c r="F28" s="31"/>
      <c r="G28" s="31"/>
      <c r="H28" s="146">
        <v>0.125</v>
      </c>
      <c r="I28" s="146">
        <v>0.275</v>
      </c>
      <c r="J28" s="146">
        <v>0.275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6">
        <v>0.075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1650</v>
      </c>
      <c r="D30" s="30">
        <v>1919</v>
      </c>
      <c r="E30" s="30">
        <v>470</v>
      </c>
      <c r="F30" s="31"/>
      <c r="G30" s="31"/>
      <c r="H30" s="146">
        <v>25.808</v>
      </c>
      <c r="I30" s="146">
        <v>29.5</v>
      </c>
      <c r="J30" s="146">
        <v>8.35</v>
      </c>
      <c r="K30" s="32"/>
    </row>
    <row r="31" spans="1:11" s="42" customFormat="1" ht="11.25" customHeight="1">
      <c r="A31" s="43" t="s">
        <v>23</v>
      </c>
      <c r="B31" s="37"/>
      <c r="C31" s="38">
        <v>1657</v>
      </c>
      <c r="D31" s="38">
        <v>1935</v>
      </c>
      <c r="E31" s="38">
        <v>481</v>
      </c>
      <c r="F31" s="39">
        <v>24.857881136950905</v>
      </c>
      <c r="G31" s="40"/>
      <c r="H31" s="147">
        <v>26.008</v>
      </c>
      <c r="I31" s="148">
        <v>29.775</v>
      </c>
      <c r="J31" s="148">
        <v>8.625</v>
      </c>
      <c r="K31" s="41">
        <v>28.967254408060455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42</v>
      </c>
      <c r="E33" s="30">
        <v>50</v>
      </c>
      <c r="F33" s="31"/>
      <c r="G33" s="31"/>
      <c r="H33" s="146">
        <v>0.94</v>
      </c>
      <c r="I33" s="146">
        <v>0.7</v>
      </c>
      <c r="J33" s="146">
        <v>0.855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22</v>
      </c>
      <c r="E34" s="30">
        <v>22</v>
      </c>
      <c r="F34" s="31"/>
      <c r="G34" s="31"/>
      <c r="H34" s="146">
        <v>0.25</v>
      </c>
      <c r="I34" s="146">
        <v>0.45</v>
      </c>
      <c r="J34" s="146">
        <v>0.45</v>
      </c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10</v>
      </c>
      <c r="E35" s="30">
        <v>15</v>
      </c>
      <c r="F35" s="31"/>
      <c r="G35" s="31"/>
      <c r="H35" s="146">
        <v>0.12</v>
      </c>
      <c r="I35" s="146">
        <v>0.14</v>
      </c>
      <c r="J35" s="146">
        <v>0.3</v>
      </c>
      <c r="K35" s="32"/>
    </row>
    <row r="36" spans="1:11" s="33" customFormat="1" ht="11.25" customHeight="1">
      <c r="A36" s="35" t="s">
        <v>27</v>
      </c>
      <c r="B36" s="29"/>
      <c r="C36" s="30">
        <v>19</v>
      </c>
      <c r="D36" s="30">
        <v>40</v>
      </c>
      <c r="E36" s="30">
        <v>40</v>
      </c>
      <c r="F36" s="31"/>
      <c r="G36" s="31"/>
      <c r="H36" s="146">
        <v>0.38</v>
      </c>
      <c r="I36" s="146">
        <v>0.8</v>
      </c>
      <c r="J36" s="146">
        <v>0.38</v>
      </c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114</v>
      </c>
      <c r="E37" s="38">
        <v>127</v>
      </c>
      <c r="F37" s="39">
        <v>111.40350877192982</v>
      </c>
      <c r="G37" s="40"/>
      <c r="H37" s="147">
        <v>1.69</v>
      </c>
      <c r="I37" s="148">
        <v>2.09</v>
      </c>
      <c r="J37" s="148">
        <v>1.9849999999999999</v>
      </c>
      <c r="K37" s="41">
        <v>94.97607655502394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22</v>
      </c>
      <c r="D39" s="38">
        <v>14</v>
      </c>
      <c r="E39" s="38">
        <v>15</v>
      </c>
      <c r="F39" s="39">
        <v>107.14285714285714</v>
      </c>
      <c r="G39" s="40"/>
      <c r="H39" s="147">
        <v>0.48</v>
      </c>
      <c r="I39" s="148">
        <v>0.28</v>
      </c>
      <c r="J39" s="148">
        <v>0.305</v>
      </c>
      <c r="K39" s="41">
        <v>108.92857142857142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20</v>
      </c>
      <c r="E42" s="30">
        <v>30</v>
      </c>
      <c r="F42" s="31"/>
      <c r="G42" s="31"/>
      <c r="H42" s="146">
        <v>0.255</v>
      </c>
      <c r="I42" s="146">
        <v>0.36</v>
      </c>
      <c r="J42" s="146">
        <v>0.525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25</v>
      </c>
      <c r="E43" s="30">
        <v>29</v>
      </c>
      <c r="F43" s="31"/>
      <c r="G43" s="31"/>
      <c r="H43" s="146">
        <v>0.364</v>
      </c>
      <c r="I43" s="146">
        <v>0.3</v>
      </c>
      <c r="J43" s="146">
        <v>0.305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6">
        <v>0.018</v>
      </c>
      <c r="I46" s="146">
        <v>0.016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46</v>
      </c>
      <c r="D47" s="30">
        <v>11</v>
      </c>
      <c r="E47" s="30">
        <v>31</v>
      </c>
      <c r="F47" s="31"/>
      <c r="G47" s="31"/>
      <c r="H47" s="146">
        <v>0.276</v>
      </c>
      <c r="I47" s="146">
        <v>0.132</v>
      </c>
      <c r="J47" s="146">
        <v>0.372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88</v>
      </c>
      <c r="D50" s="38">
        <v>57</v>
      </c>
      <c r="E50" s="38">
        <v>90</v>
      </c>
      <c r="F50" s="39">
        <v>157.89473684210526</v>
      </c>
      <c r="G50" s="40"/>
      <c r="H50" s="147">
        <v>0.913</v>
      </c>
      <c r="I50" s="148">
        <v>0.8079999999999999</v>
      </c>
      <c r="J50" s="148">
        <v>1.202</v>
      </c>
      <c r="K50" s="41">
        <v>148.76237623762376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47">
        <v>0.15</v>
      </c>
      <c r="I52" s="148">
        <v>0.096</v>
      </c>
      <c r="J52" s="148">
        <v>0.15</v>
      </c>
      <c r="K52" s="41">
        <v>156.25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1460</v>
      </c>
      <c r="D54" s="30">
        <v>1496</v>
      </c>
      <c r="E54" s="30">
        <v>1850</v>
      </c>
      <c r="F54" s="31"/>
      <c r="G54" s="31"/>
      <c r="H54" s="146">
        <v>21.9</v>
      </c>
      <c r="I54" s="146">
        <v>22.5</v>
      </c>
      <c r="J54" s="146">
        <v>26.825</v>
      </c>
      <c r="K54" s="32"/>
    </row>
    <row r="55" spans="1:11" s="33" customFormat="1" ht="11.25" customHeight="1">
      <c r="A55" s="35" t="s">
        <v>42</v>
      </c>
      <c r="B55" s="29"/>
      <c r="C55" s="30">
        <v>70</v>
      </c>
      <c r="D55" s="30">
        <v>97</v>
      </c>
      <c r="E55" s="30">
        <v>113</v>
      </c>
      <c r="F55" s="31"/>
      <c r="G55" s="31"/>
      <c r="H55" s="146">
        <v>0.84</v>
      </c>
      <c r="I55" s="146">
        <v>1.164</v>
      </c>
      <c r="J55" s="146">
        <v>1.3</v>
      </c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/>
      <c r="F56" s="31"/>
      <c r="G56" s="31"/>
      <c r="H56" s="146">
        <v>0.245</v>
      </c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5</v>
      </c>
      <c r="E58" s="30">
        <v>2</v>
      </c>
      <c r="F58" s="31"/>
      <c r="G58" s="31"/>
      <c r="H58" s="146">
        <v>0.168</v>
      </c>
      <c r="I58" s="146">
        <v>0.06</v>
      </c>
      <c r="J58" s="146">
        <v>0.024</v>
      </c>
      <c r="K58" s="32"/>
    </row>
    <row r="59" spans="1:11" s="42" customFormat="1" ht="11.25" customHeight="1">
      <c r="A59" s="36" t="s">
        <v>46</v>
      </c>
      <c r="B59" s="37"/>
      <c r="C59" s="38">
        <v>1561</v>
      </c>
      <c r="D59" s="38">
        <v>1598</v>
      </c>
      <c r="E59" s="38">
        <v>1965</v>
      </c>
      <c r="F59" s="39">
        <v>122.96620775969963</v>
      </c>
      <c r="G59" s="40"/>
      <c r="H59" s="147">
        <v>23.153</v>
      </c>
      <c r="I59" s="148">
        <v>23.724</v>
      </c>
      <c r="J59" s="148">
        <v>28.149</v>
      </c>
      <c r="K59" s="41">
        <v>118.65199797673243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2892</v>
      </c>
      <c r="E61" s="30">
        <v>2700</v>
      </c>
      <c r="F61" s="31"/>
      <c r="G61" s="31"/>
      <c r="H61" s="146">
        <v>60.625</v>
      </c>
      <c r="I61" s="146">
        <v>66.7</v>
      </c>
      <c r="J61" s="146">
        <v>59.4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91</v>
      </c>
      <c r="E62" s="30">
        <v>97</v>
      </c>
      <c r="F62" s="31"/>
      <c r="G62" s="31"/>
      <c r="H62" s="146">
        <v>1.357</v>
      </c>
      <c r="I62" s="146"/>
      <c r="J62" s="146">
        <v>1.935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2268</v>
      </c>
      <c r="D64" s="38">
        <v>2983</v>
      </c>
      <c r="E64" s="38">
        <v>2797</v>
      </c>
      <c r="F64" s="39">
        <v>93.76466644317802</v>
      </c>
      <c r="G64" s="40"/>
      <c r="H64" s="147">
        <v>61.982</v>
      </c>
      <c r="I64" s="148">
        <v>66.7</v>
      </c>
      <c r="J64" s="148">
        <v>61.335</v>
      </c>
      <c r="K64" s="41">
        <v>91.95652173913044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13021</v>
      </c>
      <c r="D66" s="38">
        <v>12146</v>
      </c>
      <c r="E66" s="38">
        <v>16130</v>
      </c>
      <c r="F66" s="39">
        <v>132.80092211427632</v>
      </c>
      <c r="G66" s="40"/>
      <c r="H66" s="147">
        <v>223.554</v>
      </c>
      <c r="I66" s="148">
        <v>250.4</v>
      </c>
      <c r="J66" s="148">
        <v>266.145</v>
      </c>
      <c r="K66" s="41">
        <v>106.2879392971246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4500</v>
      </c>
      <c r="D68" s="30">
        <v>5220</v>
      </c>
      <c r="E68" s="30">
        <v>5200</v>
      </c>
      <c r="F68" s="31"/>
      <c r="G68" s="31"/>
      <c r="H68" s="146">
        <v>58</v>
      </c>
      <c r="I68" s="146">
        <v>68</v>
      </c>
      <c r="J68" s="146">
        <v>70</v>
      </c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20</v>
      </c>
      <c r="F69" s="31"/>
      <c r="G69" s="31"/>
      <c r="H69" s="146">
        <v>0.25</v>
      </c>
      <c r="I69" s="146">
        <v>0.26</v>
      </c>
      <c r="J69" s="146">
        <v>0.25</v>
      </c>
      <c r="K69" s="32"/>
    </row>
    <row r="70" spans="1:11" s="42" customFormat="1" ht="11.25" customHeight="1">
      <c r="A70" s="36" t="s">
        <v>54</v>
      </c>
      <c r="B70" s="37"/>
      <c r="C70" s="38">
        <v>4520</v>
      </c>
      <c r="D70" s="38">
        <v>5240</v>
      </c>
      <c r="E70" s="38">
        <v>5220</v>
      </c>
      <c r="F70" s="39">
        <v>99.61832061068702</v>
      </c>
      <c r="G70" s="40"/>
      <c r="H70" s="147">
        <v>58.25</v>
      </c>
      <c r="I70" s="148">
        <v>68.26</v>
      </c>
      <c r="J70" s="148">
        <v>70.25</v>
      </c>
      <c r="K70" s="41">
        <v>102.91532376208613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585</v>
      </c>
      <c r="D72" s="30">
        <v>594</v>
      </c>
      <c r="E72" s="30">
        <v>574</v>
      </c>
      <c r="F72" s="31"/>
      <c r="G72" s="31"/>
      <c r="H72" s="146">
        <v>13.304</v>
      </c>
      <c r="I72" s="146">
        <v>13.335</v>
      </c>
      <c r="J72" s="146">
        <v>12.959</v>
      </c>
      <c r="K72" s="32"/>
    </row>
    <row r="73" spans="1:11" s="33" customFormat="1" ht="11.25" customHeight="1">
      <c r="A73" s="35" t="s">
        <v>56</v>
      </c>
      <c r="B73" s="29"/>
      <c r="C73" s="30">
        <v>360</v>
      </c>
      <c r="D73" s="30">
        <v>375</v>
      </c>
      <c r="E73" s="30">
        <v>375</v>
      </c>
      <c r="F73" s="31"/>
      <c r="G73" s="31"/>
      <c r="H73" s="146">
        <v>17.08</v>
      </c>
      <c r="I73" s="146">
        <v>17.628</v>
      </c>
      <c r="J73" s="146">
        <v>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1350</v>
      </c>
      <c r="D75" s="30">
        <v>1573</v>
      </c>
      <c r="E75" s="30">
        <v>1573</v>
      </c>
      <c r="F75" s="31"/>
      <c r="G75" s="31"/>
      <c r="H75" s="146">
        <v>25.881</v>
      </c>
      <c r="I75" s="146">
        <v>38.153</v>
      </c>
      <c r="J75" s="146">
        <v>38.123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9</v>
      </c>
      <c r="F76" s="31"/>
      <c r="G76" s="31"/>
      <c r="H76" s="146"/>
      <c r="I76" s="146"/>
      <c r="J76" s="146">
        <v>0.162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15</v>
      </c>
      <c r="E77" s="30">
        <v>15</v>
      </c>
      <c r="F77" s="31"/>
      <c r="G77" s="31"/>
      <c r="H77" s="146">
        <v>0.418</v>
      </c>
      <c r="I77" s="146">
        <v>0.18</v>
      </c>
      <c r="J77" s="146">
        <v>0.015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12</v>
      </c>
      <c r="E78" s="30">
        <v>10</v>
      </c>
      <c r="F78" s="31"/>
      <c r="G78" s="31"/>
      <c r="H78" s="146"/>
      <c r="I78" s="146">
        <v>0.204</v>
      </c>
      <c r="J78" s="146">
        <v>0.21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140</v>
      </c>
      <c r="E79" s="30">
        <v>280</v>
      </c>
      <c r="F79" s="31"/>
      <c r="G79" s="31"/>
      <c r="H79" s="146">
        <v>2.52</v>
      </c>
      <c r="I79" s="146">
        <v>2.52</v>
      </c>
      <c r="J79" s="146">
        <v>4.2</v>
      </c>
      <c r="K79" s="32"/>
    </row>
    <row r="80" spans="1:11" s="42" customFormat="1" ht="11.25" customHeight="1">
      <c r="A80" s="43" t="s">
        <v>63</v>
      </c>
      <c r="B80" s="37"/>
      <c r="C80" s="38">
        <v>2511</v>
      </c>
      <c r="D80" s="38">
        <v>2709</v>
      </c>
      <c r="E80" s="38">
        <v>2836</v>
      </c>
      <c r="F80" s="39">
        <v>104.68807678110004</v>
      </c>
      <c r="G80" s="40"/>
      <c r="H80" s="147">
        <v>59.203</v>
      </c>
      <c r="I80" s="148">
        <v>72.02</v>
      </c>
      <c r="J80" s="148">
        <v>63.669</v>
      </c>
      <c r="K80" s="41">
        <v>88.40460983060261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6">
        <v>0.205</v>
      </c>
      <c r="I82" s="146">
        <v>0.205</v>
      </c>
      <c r="J82" s="146">
        <v>0.205</v>
      </c>
      <c r="K82" s="32"/>
    </row>
    <row r="83" spans="1:11" s="33" customFormat="1" ht="11.25" customHeight="1">
      <c r="A83" s="35" t="s">
        <v>65</v>
      </c>
      <c r="B83" s="29"/>
      <c r="C83" s="30"/>
      <c r="D83" s="30">
        <v>64</v>
      </c>
      <c r="E83" s="30">
        <v>64</v>
      </c>
      <c r="F83" s="31"/>
      <c r="G83" s="31"/>
      <c r="H83" s="146"/>
      <c r="I83" s="146">
        <v>1.27</v>
      </c>
      <c r="J83" s="146">
        <v>1.27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75</v>
      </c>
      <c r="E84" s="38">
        <v>75</v>
      </c>
      <c r="F84" s="39">
        <v>100</v>
      </c>
      <c r="G84" s="40"/>
      <c r="H84" s="147">
        <v>0.205</v>
      </c>
      <c r="I84" s="148">
        <v>1.475</v>
      </c>
      <c r="J84" s="148">
        <v>1.475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31333</v>
      </c>
      <c r="D87" s="53">
        <v>31967</v>
      </c>
      <c r="E87" s="53">
        <v>34858</v>
      </c>
      <c r="F87" s="54">
        <v>109.04370131698315</v>
      </c>
      <c r="G87" s="40"/>
      <c r="H87" s="151">
        <v>531.889</v>
      </c>
      <c r="I87" s="152">
        <v>590.895</v>
      </c>
      <c r="J87" s="152">
        <v>572.028</v>
      </c>
      <c r="K87" s="54">
        <v>96.80704693727313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2</v>
      </c>
      <c r="F24" s="39">
        <v>40</v>
      </c>
      <c r="G24" s="40"/>
      <c r="H24" s="147">
        <v>0.16</v>
      </c>
      <c r="I24" s="148">
        <v>0.16</v>
      </c>
      <c r="J24" s="148">
        <v>0.08</v>
      </c>
      <c r="K24" s="41">
        <v>50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11</v>
      </c>
      <c r="D26" s="38">
        <v>11</v>
      </c>
      <c r="E26" s="38">
        <v>12</v>
      </c>
      <c r="F26" s="39">
        <v>109.0909090909091</v>
      </c>
      <c r="G26" s="40"/>
      <c r="H26" s="147">
        <v>0.385</v>
      </c>
      <c r="I26" s="148">
        <v>0.385</v>
      </c>
      <c r="J26" s="148">
        <v>0.41</v>
      </c>
      <c r="K26" s="41">
        <v>106.49350649350649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9</v>
      </c>
      <c r="D30" s="30">
        <v>8</v>
      </c>
      <c r="E30" s="30">
        <v>2</v>
      </c>
      <c r="F30" s="31"/>
      <c r="G30" s="31"/>
      <c r="H30" s="146">
        <v>0.27</v>
      </c>
      <c r="I30" s="146">
        <v>0.024</v>
      </c>
      <c r="J30" s="146">
        <v>0.05</v>
      </c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8</v>
      </c>
      <c r="E31" s="38">
        <v>2</v>
      </c>
      <c r="F31" s="39">
        <v>25</v>
      </c>
      <c r="G31" s="40"/>
      <c r="H31" s="147">
        <v>0.27</v>
      </c>
      <c r="I31" s="148">
        <v>0.024</v>
      </c>
      <c r="J31" s="148">
        <v>0.05</v>
      </c>
      <c r="K31" s="41">
        <v>208.33333333333334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83</v>
      </c>
      <c r="D33" s="30">
        <v>80</v>
      </c>
      <c r="E33" s="30">
        <v>70</v>
      </c>
      <c r="F33" s="31"/>
      <c r="G33" s="31"/>
      <c r="H33" s="146">
        <v>1.903</v>
      </c>
      <c r="I33" s="146">
        <v>1.9</v>
      </c>
      <c r="J33" s="146">
        <v>1.56</v>
      </c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10</v>
      </c>
      <c r="E34" s="30">
        <v>10</v>
      </c>
      <c r="F34" s="31"/>
      <c r="G34" s="31"/>
      <c r="H34" s="146">
        <v>0.268</v>
      </c>
      <c r="I34" s="146">
        <v>0.25</v>
      </c>
      <c r="J34" s="146">
        <v>0.25</v>
      </c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/>
      <c r="F35" s="31"/>
      <c r="G35" s="31"/>
      <c r="H35" s="146">
        <v>0.02</v>
      </c>
      <c r="I35" s="146">
        <v>0.02</v>
      </c>
      <c r="J35" s="146">
        <v>0.02</v>
      </c>
      <c r="K35" s="32"/>
    </row>
    <row r="36" spans="1:11" s="33" customFormat="1" ht="11.25" customHeight="1">
      <c r="A36" s="35" t="s">
        <v>27</v>
      </c>
      <c r="B36" s="29"/>
      <c r="C36" s="30">
        <v>43</v>
      </c>
      <c r="D36" s="30">
        <v>40</v>
      </c>
      <c r="E36" s="30">
        <v>40</v>
      </c>
      <c r="F36" s="31"/>
      <c r="G36" s="31"/>
      <c r="H36" s="146">
        <v>0.855</v>
      </c>
      <c r="I36" s="146">
        <v>0.78</v>
      </c>
      <c r="J36" s="146">
        <v>0.855</v>
      </c>
      <c r="K36" s="32"/>
    </row>
    <row r="37" spans="1:11" s="42" customFormat="1" ht="11.25" customHeight="1">
      <c r="A37" s="36" t="s">
        <v>28</v>
      </c>
      <c r="B37" s="37"/>
      <c r="C37" s="38">
        <v>138</v>
      </c>
      <c r="D37" s="38">
        <v>131</v>
      </c>
      <c r="E37" s="38">
        <v>120</v>
      </c>
      <c r="F37" s="39">
        <v>91.6030534351145</v>
      </c>
      <c r="G37" s="40"/>
      <c r="H37" s="147">
        <v>3.0460000000000003</v>
      </c>
      <c r="I37" s="148">
        <v>2.95</v>
      </c>
      <c r="J37" s="148">
        <v>2.685</v>
      </c>
      <c r="K37" s="41">
        <v>91.01694915254237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10</v>
      </c>
      <c r="E39" s="38">
        <v>10</v>
      </c>
      <c r="F39" s="39">
        <v>100</v>
      </c>
      <c r="G39" s="40"/>
      <c r="H39" s="147">
        <v>0.169</v>
      </c>
      <c r="I39" s="148">
        <v>0.16</v>
      </c>
      <c r="J39" s="148">
        <v>0.17</v>
      </c>
      <c r="K39" s="41">
        <v>106.25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6">
        <v>0.01</v>
      </c>
      <c r="I46" s="146">
        <v>0.023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>
        <v>1</v>
      </c>
      <c r="E50" s="38"/>
      <c r="F50" s="39"/>
      <c r="G50" s="40"/>
      <c r="H50" s="147">
        <v>0.01</v>
      </c>
      <c r="I50" s="148">
        <v>0.023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2.04</v>
      </c>
      <c r="E52" s="38">
        <v>2</v>
      </c>
      <c r="F52" s="39">
        <v>98.0392156862745</v>
      </c>
      <c r="G52" s="40"/>
      <c r="H52" s="147">
        <v>0.041</v>
      </c>
      <c r="I52" s="148">
        <v>0.042</v>
      </c>
      <c r="J52" s="148">
        <v>0.042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63</v>
      </c>
      <c r="D54" s="30"/>
      <c r="E54" s="30"/>
      <c r="F54" s="31"/>
      <c r="G54" s="31"/>
      <c r="H54" s="146">
        <v>1.544</v>
      </c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1</v>
      </c>
      <c r="E58" s="30">
        <v>1</v>
      </c>
      <c r="F58" s="31"/>
      <c r="G58" s="31"/>
      <c r="H58" s="146">
        <v>0.025</v>
      </c>
      <c r="I58" s="146">
        <v>0.025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64</v>
      </c>
      <c r="D59" s="38">
        <v>1</v>
      </c>
      <c r="E59" s="38">
        <v>1</v>
      </c>
      <c r="F59" s="39">
        <v>100</v>
      </c>
      <c r="G59" s="40"/>
      <c r="H59" s="147">
        <v>1.569</v>
      </c>
      <c r="I59" s="148">
        <v>0.025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285</v>
      </c>
      <c r="D61" s="30">
        <v>280</v>
      </c>
      <c r="E61" s="30">
        <v>373</v>
      </c>
      <c r="F61" s="31"/>
      <c r="G61" s="31"/>
      <c r="H61" s="146">
        <v>17.67</v>
      </c>
      <c r="I61" s="146">
        <v>16.8</v>
      </c>
      <c r="J61" s="146">
        <v>24.245</v>
      </c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/>
      <c r="E62" s="30">
        <v>18</v>
      </c>
      <c r="F62" s="31"/>
      <c r="G62" s="31"/>
      <c r="H62" s="146">
        <v>0.585</v>
      </c>
      <c r="I62" s="146"/>
      <c r="J62" s="146">
        <v>0.309</v>
      </c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58</v>
      </c>
      <c r="E63" s="30">
        <v>58</v>
      </c>
      <c r="F63" s="31"/>
      <c r="G63" s="31"/>
      <c r="H63" s="146">
        <v>1.624</v>
      </c>
      <c r="I63" s="146">
        <v>1.624</v>
      </c>
      <c r="J63" s="146">
        <v>1.624</v>
      </c>
      <c r="K63" s="32"/>
    </row>
    <row r="64" spans="1:11" s="42" customFormat="1" ht="11.25" customHeight="1">
      <c r="A64" s="36" t="s">
        <v>50</v>
      </c>
      <c r="B64" s="37"/>
      <c r="C64" s="38">
        <v>361</v>
      </c>
      <c r="D64" s="38">
        <v>338</v>
      </c>
      <c r="E64" s="38">
        <v>449</v>
      </c>
      <c r="F64" s="39">
        <v>132.84023668639054</v>
      </c>
      <c r="G64" s="40"/>
      <c r="H64" s="147">
        <v>19.879</v>
      </c>
      <c r="I64" s="148">
        <v>18.424</v>
      </c>
      <c r="J64" s="148">
        <v>26.178</v>
      </c>
      <c r="K64" s="41">
        <v>142.0864090316978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1245</v>
      </c>
      <c r="D66" s="38">
        <v>1220</v>
      </c>
      <c r="E66" s="38">
        <v>1135</v>
      </c>
      <c r="F66" s="39">
        <v>93.0327868852459</v>
      </c>
      <c r="G66" s="40"/>
      <c r="H66" s="147">
        <v>69.994</v>
      </c>
      <c r="I66" s="148">
        <v>83.167</v>
      </c>
      <c r="J66" s="148">
        <v>84.5</v>
      </c>
      <c r="K66" s="41">
        <v>101.60279918717761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74</v>
      </c>
      <c r="D72" s="30">
        <v>74</v>
      </c>
      <c r="E72" s="30">
        <v>74</v>
      </c>
      <c r="F72" s="31"/>
      <c r="G72" s="31"/>
      <c r="H72" s="146">
        <v>1.736</v>
      </c>
      <c r="I72" s="146">
        <v>1.736</v>
      </c>
      <c r="J72" s="146">
        <v>1.49</v>
      </c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46">
        <v>0.223</v>
      </c>
      <c r="I73" s="146">
        <v>0.49</v>
      </c>
      <c r="J73" s="146">
        <v>0.223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43</v>
      </c>
      <c r="D75" s="30">
        <v>43</v>
      </c>
      <c r="E75" s="30">
        <v>43</v>
      </c>
      <c r="F75" s="31"/>
      <c r="G75" s="31"/>
      <c r="H75" s="146">
        <v>2.066</v>
      </c>
      <c r="I75" s="146">
        <v>2.066</v>
      </c>
      <c r="J75" s="146">
        <v>2.066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6">
        <v>0.017</v>
      </c>
      <c r="I77" s="146">
        <v>0.017</v>
      </c>
      <c r="J77" s="146">
        <v>0.017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6">
        <v>0.6</v>
      </c>
      <c r="I78" s="146">
        <v>0.6</v>
      </c>
      <c r="J78" s="146">
        <v>0.6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6</v>
      </c>
      <c r="E79" s="30">
        <v>5</v>
      </c>
      <c r="F79" s="31"/>
      <c r="G79" s="31"/>
      <c r="H79" s="146">
        <v>0.114</v>
      </c>
      <c r="I79" s="146">
        <v>0.114</v>
      </c>
      <c r="J79" s="146">
        <v>0.1</v>
      </c>
      <c r="K79" s="32"/>
    </row>
    <row r="80" spans="1:11" s="42" customFormat="1" ht="11.25" customHeight="1">
      <c r="A80" s="43" t="s">
        <v>63</v>
      </c>
      <c r="B80" s="37"/>
      <c r="C80" s="38">
        <v>156</v>
      </c>
      <c r="D80" s="38">
        <v>156</v>
      </c>
      <c r="E80" s="38">
        <v>155</v>
      </c>
      <c r="F80" s="39">
        <v>99.35897435897436</v>
      </c>
      <c r="G80" s="40"/>
      <c r="H80" s="147">
        <v>4.756</v>
      </c>
      <c r="I80" s="148">
        <v>5.023</v>
      </c>
      <c r="J80" s="148">
        <v>4.4959999999999996</v>
      </c>
      <c r="K80" s="41">
        <v>89.50826199482381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6">
        <v>0.106</v>
      </c>
      <c r="I82" s="146">
        <v>0.106</v>
      </c>
      <c r="J82" s="146">
        <v>0.106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24</v>
      </c>
      <c r="F83" s="31"/>
      <c r="G83" s="31"/>
      <c r="H83" s="146">
        <v>0.593</v>
      </c>
      <c r="I83" s="146">
        <v>0.593</v>
      </c>
      <c r="J83" s="146">
        <v>0.593</v>
      </c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27</v>
      </c>
      <c r="F84" s="39">
        <v>100</v>
      </c>
      <c r="G84" s="40"/>
      <c r="H84" s="147">
        <v>0.699</v>
      </c>
      <c r="I84" s="148">
        <v>0.699</v>
      </c>
      <c r="J84" s="148">
        <v>0.699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2029</v>
      </c>
      <c r="D87" s="53">
        <v>1910.04</v>
      </c>
      <c r="E87" s="53">
        <v>1915</v>
      </c>
      <c r="F87" s="54">
        <v>100.25968042554082</v>
      </c>
      <c r="G87" s="40"/>
      <c r="H87" s="151">
        <v>100.978</v>
      </c>
      <c r="I87" s="152">
        <v>111.082</v>
      </c>
      <c r="J87" s="152">
        <v>119.31</v>
      </c>
      <c r="K87" s="54">
        <v>107.40714067085577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6">
        <v>0.099</v>
      </c>
      <c r="I9" s="146">
        <v>0.1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7">
        <v>0.099</v>
      </c>
      <c r="I13" s="148">
        <v>0.1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46">
        <v>0.051</v>
      </c>
      <c r="I19" s="146">
        <v>0.003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/>
      <c r="F20" s="31"/>
      <c r="G20" s="31"/>
      <c r="H20" s="146">
        <v>0.047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5</v>
      </c>
      <c r="E21" s="30"/>
      <c r="F21" s="31"/>
      <c r="G21" s="31"/>
      <c r="H21" s="146">
        <v>0.175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11</v>
      </c>
      <c r="E22" s="38"/>
      <c r="F22" s="39"/>
      <c r="G22" s="40"/>
      <c r="H22" s="147">
        <v>0.273</v>
      </c>
      <c r="I22" s="148">
        <v>0.003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3</v>
      </c>
      <c r="E24" s="38">
        <v>3</v>
      </c>
      <c r="F24" s="39">
        <v>100</v>
      </c>
      <c r="G24" s="40"/>
      <c r="H24" s="147">
        <v>0.144</v>
      </c>
      <c r="I24" s="148">
        <v>0.42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14</v>
      </c>
      <c r="E26" s="38">
        <v>12</v>
      </c>
      <c r="F26" s="39">
        <v>85.71428571428571</v>
      </c>
      <c r="G26" s="40"/>
      <c r="H26" s="147">
        <v>0.464</v>
      </c>
      <c r="I26" s="148">
        <v>0.465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>
        <v>2</v>
      </c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4</v>
      </c>
      <c r="D30" s="30">
        <v>4</v>
      </c>
      <c r="E30" s="30"/>
      <c r="F30" s="31"/>
      <c r="G30" s="31"/>
      <c r="H30" s="146">
        <v>0.284</v>
      </c>
      <c r="I30" s="146">
        <v>0.055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4</v>
      </c>
      <c r="D31" s="38">
        <v>6</v>
      </c>
      <c r="E31" s="38"/>
      <c r="F31" s="39"/>
      <c r="G31" s="40"/>
      <c r="H31" s="147">
        <v>0.284</v>
      </c>
      <c r="I31" s="148">
        <v>0.055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62</v>
      </c>
      <c r="D33" s="30">
        <v>60</v>
      </c>
      <c r="E33" s="30">
        <v>50</v>
      </c>
      <c r="F33" s="31"/>
      <c r="G33" s="31"/>
      <c r="H33" s="146">
        <v>6.122</v>
      </c>
      <c r="I33" s="146">
        <v>5.9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34</v>
      </c>
      <c r="D34" s="30">
        <v>34</v>
      </c>
      <c r="E34" s="30">
        <v>34</v>
      </c>
      <c r="F34" s="31"/>
      <c r="G34" s="31"/>
      <c r="H34" s="146">
        <v>0.799</v>
      </c>
      <c r="I34" s="146">
        <v>0.8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6</v>
      </c>
      <c r="F35" s="31"/>
      <c r="G35" s="31"/>
      <c r="H35" s="146">
        <v>0.153</v>
      </c>
      <c r="I35" s="146">
        <v>0.15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75</v>
      </c>
      <c r="D36" s="30">
        <v>75</v>
      </c>
      <c r="E36" s="30">
        <v>75</v>
      </c>
      <c r="F36" s="31"/>
      <c r="G36" s="31"/>
      <c r="H36" s="146">
        <v>2.432</v>
      </c>
      <c r="I36" s="146">
        <v>2.4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177</v>
      </c>
      <c r="D37" s="38">
        <v>179</v>
      </c>
      <c r="E37" s="38">
        <v>165</v>
      </c>
      <c r="F37" s="39">
        <v>92.17877094972067</v>
      </c>
      <c r="G37" s="40"/>
      <c r="H37" s="147">
        <v>9.506</v>
      </c>
      <c r="I37" s="148">
        <v>9.25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60</v>
      </c>
      <c r="E39" s="38">
        <v>55</v>
      </c>
      <c r="F39" s="39">
        <v>91.66666666666667</v>
      </c>
      <c r="G39" s="40"/>
      <c r="H39" s="147">
        <v>1.257</v>
      </c>
      <c r="I39" s="148">
        <v>1.28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6">
        <v>0.09</v>
      </c>
      <c r="I43" s="146">
        <v>0.09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6">
        <v>0.015</v>
      </c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3</v>
      </c>
      <c r="E50" s="38">
        <v>2</v>
      </c>
      <c r="F50" s="39">
        <v>66.66666666666667</v>
      </c>
      <c r="G50" s="40"/>
      <c r="H50" s="147">
        <v>0.105</v>
      </c>
      <c r="I50" s="148">
        <v>0.09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115</v>
      </c>
      <c r="D52" s="38">
        <v>159</v>
      </c>
      <c r="E52" s="38">
        <v>168.18</v>
      </c>
      <c r="F52" s="39">
        <v>105.77358490566037</v>
      </c>
      <c r="G52" s="40"/>
      <c r="H52" s="147">
        <v>13.8</v>
      </c>
      <c r="I52" s="148">
        <v>5.4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</v>
      </c>
      <c r="D54" s="30"/>
      <c r="E54" s="30">
        <v>40</v>
      </c>
      <c r="F54" s="31"/>
      <c r="G54" s="31"/>
      <c r="H54" s="146">
        <v>0.036</v>
      </c>
      <c r="I54" s="146">
        <v>1.25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4</v>
      </c>
      <c r="E55" s="30"/>
      <c r="F55" s="31"/>
      <c r="G55" s="31"/>
      <c r="H55" s="146">
        <v>0.128</v>
      </c>
      <c r="I55" s="146">
        <v>0.128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5</v>
      </c>
      <c r="D56" s="30">
        <v>4</v>
      </c>
      <c r="E56" s="30">
        <v>4</v>
      </c>
      <c r="F56" s="31"/>
      <c r="G56" s="31"/>
      <c r="H56" s="146">
        <v>0.079</v>
      </c>
      <c r="I56" s="146">
        <v>0.085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>
        <v>1</v>
      </c>
      <c r="E57" s="30"/>
      <c r="F57" s="31"/>
      <c r="G57" s="31"/>
      <c r="H57" s="146"/>
      <c r="I57" s="146">
        <v>0.002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8</v>
      </c>
      <c r="E58" s="30">
        <v>8</v>
      </c>
      <c r="F58" s="31"/>
      <c r="G58" s="31"/>
      <c r="H58" s="146">
        <v>0.174</v>
      </c>
      <c r="I58" s="146">
        <v>0.174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19</v>
      </c>
      <c r="D59" s="38">
        <v>17</v>
      </c>
      <c r="E59" s="38">
        <v>52</v>
      </c>
      <c r="F59" s="39">
        <v>305.88235294117646</v>
      </c>
      <c r="G59" s="40"/>
      <c r="H59" s="147">
        <v>0.417</v>
      </c>
      <c r="I59" s="148">
        <v>1.639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60</v>
      </c>
      <c r="D61" s="30">
        <v>60</v>
      </c>
      <c r="E61" s="30">
        <v>55</v>
      </c>
      <c r="F61" s="31"/>
      <c r="G61" s="31"/>
      <c r="H61" s="146">
        <v>3.2</v>
      </c>
      <c r="I61" s="146">
        <v>3.2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69</v>
      </c>
      <c r="F62" s="31"/>
      <c r="G62" s="31"/>
      <c r="H62" s="146">
        <v>2.218</v>
      </c>
      <c r="I62" s="146">
        <v>2.218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/>
      <c r="F63" s="31"/>
      <c r="G63" s="31"/>
      <c r="H63" s="146">
        <v>1.304</v>
      </c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153</v>
      </c>
      <c r="D64" s="38">
        <v>153</v>
      </c>
      <c r="E64" s="38">
        <v>124</v>
      </c>
      <c r="F64" s="39">
        <v>81.04575163398692</v>
      </c>
      <c r="G64" s="40"/>
      <c r="H64" s="147">
        <v>6.722</v>
      </c>
      <c r="I64" s="148">
        <v>5.418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233</v>
      </c>
      <c r="D66" s="38">
        <v>250</v>
      </c>
      <c r="E66" s="38">
        <v>255</v>
      </c>
      <c r="F66" s="39">
        <v>102</v>
      </c>
      <c r="G66" s="40"/>
      <c r="H66" s="147">
        <v>18.966</v>
      </c>
      <c r="I66" s="148">
        <v>20.3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17</v>
      </c>
      <c r="D68" s="30">
        <v>15</v>
      </c>
      <c r="E68" s="30">
        <v>15</v>
      </c>
      <c r="F68" s="31"/>
      <c r="G68" s="31"/>
      <c r="H68" s="146">
        <v>3.326</v>
      </c>
      <c r="I68" s="146">
        <v>3.5</v>
      </c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17</v>
      </c>
      <c r="D70" s="38">
        <v>15</v>
      </c>
      <c r="E70" s="38">
        <v>15</v>
      </c>
      <c r="F70" s="39">
        <v>100</v>
      </c>
      <c r="G70" s="40"/>
      <c r="H70" s="147">
        <v>3.326</v>
      </c>
      <c r="I70" s="148">
        <v>3.5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5350</v>
      </c>
      <c r="D72" s="30">
        <v>5490</v>
      </c>
      <c r="E72" s="30">
        <v>5200</v>
      </c>
      <c r="F72" s="31"/>
      <c r="G72" s="31"/>
      <c r="H72" s="146">
        <v>583.05</v>
      </c>
      <c r="I72" s="146">
        <v>549.405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81</v>
      </c>
      <c r="E73" s="30">
        <v>81</v>
      </c>
      <c r="F73" s="31"/>
      <c r="G73" s="31"/>
      <c r="H73" s="146">
        <v>3.243</v>
      </c>
      <c r="I73" s="146">
        <v>2.785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/>
      <c r="E74" s="30"/>
      <c r="F74" s="31"/>
      <c r="G74" s="31"/>
      <c r="H74" s="146">
        <v>0.031</v>
      </c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1064</v>
      </c>
      <c r="D75" s="30">
        <v>1064</v>
      </c>
      <c r="E75" s="30">
        <v>1064</v>
      </c>
      <c r="F75" s="31"/>
      <c r="G75" s="31"/>
      <c r="H75" s="146">
        <v>107.156</v>
      </c>
      <c r="I75" s="146">
        <v>107.156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2</v>
      </c>
      <c r="D76" s="30">
        <v>2</v>
      </c>
      <c r="E76" s="30">
        <v>1</v>
      </c>
      <c r="F76" s="31"/>
      <c r="G76" s="31"/>
      <c r="H76" s="146">
        <v>0.045</v>
      </c>
      <c r="I76" s="146">
        <v>0.045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19</v>
      </c>
      <c r="D77" s="30">
        <v>19</v>
      </c>
      <c r="E77" s="30">
        <v>19</v>
      </c>
      <c r="F77" s="31"/>
      <c r="G77" s="31"/>
      <c r="H77" s="146">
        <v>0.447</v>
      </c>
      <c r="I77" s="146">
        <v>0.447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130</v>
      </c>
      <c r="D78" s="30">
        <v>140</v>
      </c>
      <c r="E78" s="30">
        <v>100</v>
      </c>
      <c r="F78" s="31"/>
      <c r="G78" s="31"/>
      <c r="H78" s="146">
        <v>9.34</v>
      </c>
      <c r="I78" s="146">
        <v>10.08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28</v>
      </c>
      <c r="D79" s="30">
        <v>6</v>
      </c>
      <c r="E79" s="30">
        <v>3</v>
      </c>
      <c r="F79" s="31"/>
      <c r="G79" s="31"/>
      <c r="H79" s="146">
        <v>0.94</v>
      </c>
      <c r="I79" s="146">
        <v>0.09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6669</v>
      </c>
      <c r="D80" s="38">
        <v>6802</v>
      </c>
      <c r="E80" s="38">
        <v>6468</v>
      </c>
      <c r="F80" s="39">
        <v>95.08967950602764</v>
      </c>
      <c r="G80" s="40"/>
      <c r="H80" s="147">
        <v>704.2520000000001</v>
      </c>
      <c r="I80" s="148">
        <v>670.008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161</v>
      </c>
      <c r="D82" s="30">
        <v>161</v>
      </c>
      <c r="E82" s="30">
        <v>161</v>
      </c>
      <c r="F82" s="31"/>
      <c r="G82" s="31"/>
      <c r="H82" s="146">
        <v>26.826</v>
      </c>
      <c r="I82" s="146">
        <v>26.825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90</v>
      </c>
      <c r="D83" s="30">
        <v>86</v>
      </c>
      <c r="E83" s="30">
        <v>90</v>
      </c>
      <c r="F83" s="31"/>
      <c r="G83" s="31"/>
      <c r="H83" s="146">
        <v>8.426</v>
      </c>
      <c r="I83" s="146">
        <v>8.425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251</v>
      </c>
      <c r="D84" s="38">
        <v>247</v>
      </c>
      <c r="E84" s="38">
        <v>251</v>
      </c>
      <c r="F84" s="39">
        <v>101.61943319838056</v>
      </c>
      <c r="G84" s="40"/>
      <c r="H84" s="147">
        <v>35.252</v>
      </c>
      <c r="I84" s="148">
        <v>35.25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7728</v>
      </c>
      <c r="D87" s="53">
        <v>7920</v>
      </c>
      <c r="E87" s="53">
        <v>7571.18</v>
      </c>
      <c r="F87" s="54">
        <v>95.59570707070706</v>
      </c>
      <c r="G87" s="40"/>
      <c r="H87" s="151">
        <v>794.8670000000001</v>
      </c>
      <c r="I87" s="152">
        <v>753.178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46">
        <v>0.06</v>
      </c>
      <c r="I10" s="146">
        <v>0.07</v>
      </c>
      <c r="J10" s="146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7">
        <v>0.06</v>
      </c>
      <c r="I13" s="148">
        <v>0.07</v>
      </c>
      <c r="J13" s="148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7">
        <v>0.02</v>
      </c>
      <c r="I15" s="148">
        <v>0.02</v>
      </c>
      <c r="J15" s="148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>
        <v>53</v>
      </c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6">
        <v>0.023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>
        <v>53</v>
      </c>
      <c r="E22" s="38"/>
      <c r="F22" s="39"/>
      <c r="G22" s="40"/>
      <c r="H22" s="147">
        <v>0.023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49</v>
      </c>
      <c r="E24" s="38">
        <v>49</v>
      </c>
      <c r="F24" s="39">
        <v>100</v>
      </c>
      <c r="G24" s="40"/>
      <c r="H24" s="147">
        <v>4.202</v>
      </c>
      <c r="I24" s="148">
        <v>2.478</v>
      </c>
      <c r="J24" s="148">
        <v>2.478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18</v>
      </c>
      <c r="E26" s="38">
        <v>17</v>
      </c>
      <c r="F26" s="39">
        <v>94.44444444444444</v>
      </c>
      <c r="G26" s="40"/>
      <c r="H26" s="147">
        <v>0.846</v>
      </c>
      <c r="I26" s="148">
        <v>0.8</v>
      </c>
      <c r="J26" s="148">
        <v>0.7</v>
      </c>
      <c r="K26" s="41">
        <v>87.5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22</v>
      </c>
      <c r="E30" s="30">
        <v>22</v>
      </c>
      <c r="F30" s="31"/>
      <c r="G30" s="31"/>
      <c r="H30" s="146">
        <v>0.964</v>
      </c>
      <c r="I30" s="146">
        <v>0.8</v>
      </c>
      <c r="J30" s="146">
        <v>0.5</v>
      </c>
      <c r="K30" s="32"/>
    </row>
    <row r="31" spans="1:11" s="42" customFormat="1" ht="11.25" customHeight="1">
      <c r="A31" s="43" t="s">
        <v>23</v>
      </c>
      <c r="B31" s="37"/>
      <c r="C31" s="38">
        <v>24</v>
      </c>
      <c r="D31" s="38">
        <v>22</v>
      </c>
      <c r="E31" s="38">
        <v>22</v>
      </c>
      <c r="F31" s="39">
        <v>100</v>
      </c>
      <c r="G31" s="40"/>
      <c r="H31" s="147">
        <v>0.964</v>
      </c>
      <c r="I31" s="148">
        <v>0.8</v>
      </c>
      <c r="J31" s="148">
        <v>0.5</v>
      </c>
      <c r="K31" s="41">
        <v>62.5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46</v>
      </c>
      <c r="D33" s="30">
        <v>40</v>
      </c>
      <c r="E33" s="30">
        <v>40</v>
      </c>
      <c r="F33" s="31"/>
      <c r="G33" s="31"/>
      <c r="H33" s="146">
        <v>1.31</v>
      </c>
      <c r="I33" s="146">
        <v>1.18</v>
      </c>
      <c r="J33" s="146">
        <v>1.2</v>
      </c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/>
      <c r="F34" s="31"/>
      <c r="G34" s="31"/>
      <c r="H34" s="146">
        <v>0.668</v>
      </c>
      <c r="I34" s="146">
        <v>0.67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3</v>
      </c>
      <c r="F35" s="31"/>
      <c r="G35" s="31"/>
      <c r="H35" s="146">
        <v>0.041</v>
      </c>
      <c r="I35" s="146">
        <v>0.058</v>
      </c>
      <c r="J35" s="146">
        <v>0.058</v>
      </c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55</v>
      </c>
      <c r="E36" s="30"/>
      <c r="F36" s="31"/>
      <c r="G36" s="31"/>
      <c r="H36" s="146">
        <v>1.256</v>
      </c>
      <c r="I36" s="146">
        <v>1.35</v>
      </c>
      <c r="J36" s="146">
        <v>1.256</v>
      </c>
      <c r="K36" s="32"/>
    </row>
    <row r="37" spans="1:11" s="42" customFormat="1" ht="11.25" customHeight="1">
      <c r="A37" s="36" t="s">
        <v>28</v>
      </c>
      <c r="B37" s="37"/>
      <c r="C37" s="38">
        <v>126</v>
      </c>
      <c r="D37" s="38">
        <v>124</v>
      </c>
      <c r="E37" s="38">
        <v>43</v>
      </c>
      <c r="F37" s="39">
        <v>34.67741935483871</v>
      </c>
      <c r="G37" s="40"/>
      <c r="H37" s="147">
        <v>3.2750000000000004</v>
      </c>
      <c r="I37" s="148">
        <v>3.258</v>
      </c>
      <c r="J37" s="148">
        <v>2.5140000000000002</v>
      </c>
      <c r="K37" s="41">
        <v>77.16390423572744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58</v>
      </c>
      <c r="D39" s="38">
        <v>58</v>
      </c>
      <c r="E39" s="38">
        <v>58</v>
      </c>
      <c r="F39" s="39">
        <v>100</v>
      </c>
      <c r="G39" s="40"/>
      <c r="H39" s="147">
        <v>1.356</v>
      </c>
      <c r="I39" s="148">
        <v>1.35</v>
      </c>
      <c r="J39" s="148">
        <v>1.35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6">
        <v>0.02</v>
      </c>
      <c r="I43" s="146">
        <v>0.021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6">
        <v>0.014</v>
      </c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2</v>
      </c>
      <c r="D50" s="38">
        <v>2</v>
      </c>
      <c r="E50" s="38"/>
      <c r="F50" s="39"/>
      <c r="G50" s="40"/>
      <c r="H50" s="147">
        <v>0.034</v>
      </c>
      <c r="I50" s="148">
        <v>0.021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0.061</v>
      </c>
      <c r="I52" s="148">
        <v>0.062</v>
      </c>
      <c r="J52" s="148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18</v>
      </c>
      <c r="D54" s="30">
        <v>25</v>
      </c>
      <c r="E54" s="30">
        <v>25</v>
      </c>
      <c r="F54" s="31"/>
      <c r="G54" s="31"/>
      <c r="H54" s="146">
        <v>0.486</v>
      </c>
      <c r="I54" s="146">
        <v>0.633</v>
      </c>
      <c r="J54" s="146">
        <v>0.633</v>
      </c>
      <c r="K54" s="32"/>
    </row>
    <row r="55" spans="1:11" s="33" customFormat="1" ht="11.25" customHeight="1">
      <c r="A55" s="35" t="s">
        <v>42</v>
      </c>
      <c r="B55" s="29"/>
      <c r="C55" s="30">
        <v>37</v>
      </c>
      <c r="D55" s="30">
        <v>38</v>
      </c>
      <c r="E55" s="30">
        <v>38</v>
      </c>
      <c r="F55" s="31"/>
      <c r="G55" s="31"/>
      <c r="H55" s="146">
        <v>1.184</v>
      </c>
      <c r="I55" s="146">
        <v>1.178</v>
      </c>
      <c r="J55" s="146">
        <v>1.178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6">
        <v>0.058</v>
      </c>
      <c r="I58" s="146">
        <v>0.044</v>
      </c>
      <c r="J58" s="146">
        <v>0.044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65</v>
      </c>
      <c r="E59" s="38">
        <v>65</v>
      </c>
      <c r="F59" s="39">
        <v>100</v>
      </c>
      <c r="G59" s="40"/>
      <c r="H59" s="147">
        <v>1.728</v>
      </c>
      <c r="I59" s="148">
        <v>1.855</v>
      </c>
      <c r="J59" s="148">
        <v>1.855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57</v>
      </c>
      <c r="D61" s="30">
        <v>52</v>
      </c>
      <c r="E61" s="30">
        <v>57</v>
      </c>
      <c r="F61" s="31"/>
      <c r="G61" s="31"/>
      <c r="H61" s="146">
        <v>2.99</v>
      </c>
      <c r="I61" s="146">
        <v>2.99</v>
      </c>
      <c r="J61" s="146">
        <v>2.71</v>
      </c>
      <c r="K61" s="32"/>
    </row>
    <row r="62" spans="1:11" s="33" customFormat="1" ht="11.25" customHeight="1">
      <c r="A62" s="35" t="s">
        <v>48</v>
      </c>
      <c r="B62" s="29"/>
      <c r="C62" s="30">
        <v>73</v>
      </c>
      <c r="D62" s="30">
        <v>73</v>
      </c>
      <c r="E62" s="30">
        <v>71</v>
      </c>
      <c r="F62" s="31"/>
      <c r="G62" s="31"/>
      <c r="H62" s="146">
        <v>2.093</v>
      </c>
      <c r="I62" s="146">
        <v>1.816</v>
      </c>
      <c r="J62" s="146">
        <v>1.768</v>
      </c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121</v>
      </c>
      <c r="E63" s="30"/>
      <c r="F63" s="31"/>
      <c r="G63" s="31"/>
      <c r="H63" s="146">
        <v>7.619</v>
      </c>
      <c r="I63" s="146">
        <v>7.623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251</v>
      </c>
      <c r="D64" s="38">
        <v>246</v>
      </c>
      <c r="E64" s="38">
        <v>128</v>
      </c>
      <c r="F64" s="39">
        <v>52.03252032520325</v>
      </c>
      <c r="G64" s="40"/>
      <c r="H64" s="147">
        <v>12.702</v>
      </c>
      <c r="I64" s="148">
        <v>12.429</v>
      </c>
      <c r="J64" s="148">
        <v>4.478</v>
      </c>
      <c r="K64" s="41">
        <v>36.02864269048193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47</v>
      </c>
      <c r="E66" s="38">
        <v>40</v>
      </c>
      <c r="F66" s="39">
        <v>85.1063829787234</v>
      </c>
      <c r="G66" s="40"/>
      <c r="H66" s="147">
        <v>1.923</v>
      </c>
      <c r="I66" s="148">
        <v>2.15</v>
      </c>
      <c r="J66" s="148">
        <v>1.92</v>
      </c>
      <c r="K66" s="41">
        <v>89.30232558139535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66</v>
      </c>
      <c r="D68" s="30">
        <v>80</v>
      </c>
      <c r="E68" s="30">
        <v>70</v>
      </c>
      <c r="F68" s="31"/>
      <c r="G68" s="31"/>
      <c r="H68" s="146">
        <v>4.752</v>
      </c>
      <c r="I68" s="146">
        <v>5.8</v>
      </c>
      <c r="J68" s="146">
        <v>5.8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46">
        <v>0.065</v>
      </c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67</v>
      </c>
      <c r="D70" s="38">
        <v>80</v>
      </c>
      <c r="E70" s="38">
        <v>70</v>
      </c>
      <c r="F70" s="39">
        <v>87.5</v>
      </c>
      <c r="G70" s="40"/>
      <c r="H70" s="147">
        <v>4.817</v>
      </c>
      <c r="I70" s="148">
        <v>5.8</v>
      </c>
      <c r="J70" s="148">
        <v>5.8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2392</v>
      </c>
      <c r="D72" s="30">
        <v>2278</v>
      </c>
      <c r="E72" s="30">
        <v>2310</v>
      </c>
      <c r="F72" s="31"/>
      <c r="G72" s="31"/>
      <c r="H72" s="146">
        <v>227.99</v>
      </c>
      <c r="I72" s="146">
        <v>212.574</v>
      </c>
      <c r="J72" s="146">
        <v>238.3</v>
      </c>
      <c r="K72" s="32"/>
    </row>
    <row r="73" spans="1:11" s="33" customFormat="1" ht="11.25" customHeight="1">
      <c r="A73" s="35" t="s">
        <v>56</v>
      </c>
      <c r="B73" s="29"/>
      <c r="C73" s="30">
        <v>160</v>
      </c>
      <c r="D73" s="30">
        <v>141</v>
      </c>
      <c r="E73" s="30">
        <v>141</v>
      </c>
      <c r="F73" s="31"/>
      <c r="G73" s="31"/>
      <c r="H73" s="146">
        <v>4.479</v>
      </c>
      <c r="I73" s="146">
        <v>4.505</v>
      </c>
      <c r="J73" s="146">
        <v>4.505</v>
      </c>
      <c r="K73" s="32"/>
    </row>
    <row r="74" spans="1:11" s="33" customFormat="1" ht="11.25" customHeight="1">
      <c r="A74" s="35" t="s">
        <v>57</v>
      </c>
      <c r="B74" s="29"/>
      <c r="C74" s="30">
        <v>19</v>
      </c>
      <c r="D74" s="30">
        <v>21</v>
      </c>
      <c r="E74" s="30">
        <v>21</v>
      </c>
      <c r="F74" s="31"/>
      <c r="G74" s="31"/>
      <c r="H74" s="146">
        <v>0.469</v>
      </c>
      <c r="I74" s="146">
        <v>0.6</v>
      </c>
      <c r="J74" s="146">
        <v>0.525</v>
      </c>
      <c r="K74" s="32"/>
    </row>
    <row r="75" spans="1:11" s="33" customFormat="1" ht="11.25" customHeight="1">
      <c r="A75" s="35" t="s">
        <v>58</v>
      </c>
      <c r="B75" s="29"/>
      <c r="C75" s="30">
        <v>104</v>
      </c>
      <c r="D75" s="30">
        <v>125</v>
      </c>
      <c r="E75" s="30">
        <v>104</v>
      </c>
      <c r="F75" s="31"/>
      <c r="G75" s="31"/>
      <c r="H75" s="146">
        <v>4.942</v>
      </c>
      <c r="I75" s="146">
        <v>6.042</v>
      </c>
      <c r="J75" s="146">
        <v>6.042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</v>
      </c>
      <c r="E76" s="30">
        <v>1</v>
      </c>
      <c r="F76" s="31"/>
      <c r="G76" s="31"/>
      <c r="H76" s="146">
        <v>0.16</v>
      </c>
      <c r="I76" s="146">
        <v>0.02</v>
      </c>
      <c r="J76" s="146">
        <v>0.02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36</v>
      </c>
      <c r="E77" s="30">
        <v>36</v>
      </c>
      <c r="F77" s="31"/>
      <c r="G77" s="31"/>
      <c r="H77" s="146">
        <v>0.72</v>
      </c>
      <c r="I77" s="146">
        <v>0.72</v>
      </c>
      <c r="J77" s="146">
        <v>0.72</v>
      </c>
      <c r="K77" s="32"/>
    </row>
    <row r="78" spans="1:11" s="33" customFormat="1" ht="11.25" customHeight="1">
      <c r="A78" s="35" t="s">
        <v>61</v>
      </c>
      <c r="B78" s="29"/>
      <c r="C78" s="30">
        <v>124</v>
      </c>
      <c r="D78" s="30">
        <v>125</v>
      </c>
      <c r="E78" s="30">
        <v>125</v>
      </c>
      <c r="F78" s="31"/>
      <c r="G78" s="31"/>
      <c r="H78" s="146">
        <v>6.2</v>
      </c>
      <c r="I78" s="146">
        <v>6.2</v>
      </c>
      <c r="J78" s="146">
        <v>6.25</v>
      </c>
      <c r="K78" s="32"/>
    </row>
    <row r="79" spans="1:11" s="33" customFormat="1" ht="11.25" customHeight="1">
      <c r="A79" s="35" t="s">
        <v>62</v>
      </c>
      <c r="B79" s="29"/>
      <c r="C79" s="30">
        <v>28</v>
      </c>
      <c r="D79" s="30">
        <v>12</v>
      </c>
      <c r="E79" s="30">
        <v>20</v>
      </c>
      <c r="F79" s="31"/>
      <c r="G79" s="31"/>
      <c r="H79" s="146">
        <v>0.8</v>
      </c>
      <c r="I79" s="146">
        <v>0.5</v>
      </c>
      <c r="J79" s="146">
        <v>0.5</v>
      </c>
      <c r="K79" s="32"/>
    </row>
    <row r="80" spans="1:11" s="42" customFormat="1" ht="11.25" customHeight="1">
      <c r="A80" s="43" t="s">
        <v>63</v>
      </c>
      <c r="B80" s="37"/>
      <c r="C80" s="38">
        <v>2871</v>
      </c>
      <c r="D80" s="38">
        <v>2739</v>
      </c>
      <c r="E80" s="38">
        <v>2758</v>
      </c>
      <c r="F80" s="39">
        <v>100.69368382621394</v>
      </c>
      <c r="G80" s="40"/>
      <c r="H80" s="147">
        <v>245.76000000000002</v>
      </c>
      <c r="I80" s="148">
        <v>231.161</v>
      </c>
      <c r="J80" s="148">
        <v>256.862</v>
      </c>
      <c r="K80" s="41">
        <v>111.11822496009275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45</v>
      </c>
      <c r="F82" s="31"/>
      <c r="G82" s="31"/>
      <c r="H82" s="146">
        <v>1.54</v>
      </c>
      <c r="I82" s="146">
        <v>1.54</v>
      </c>
      <c r="J82" s="146">
        <v>1.54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46">
        <v>2.889</v>
      </c>
      <c r="I83" s="146">
        <v>2.89</v>
      </c>
      <c r="J83" s="146">
        <v>2.89</v>
      </c>
      <c r="K83" s="32"/>
    </row>
    <row r="84" spans="1:11" s="42" customFormat="1" ht="11.25" customHeight="1">
      <c r="A84" s="36" t="s">
        <v>66</v>
      </c>
      <c r="B84" s="37"/>
      <c r="C84" s="38">
        <v>90</v>
      </c>
      <c r="D84" s="38">
        <v>90</v>
      </c>
      <c r="E84" s="38">
        <v>90</v>
      </c>
      <c r="F84" s="39">
        <v>100</v>
      </c>
      <c r="G84" s="40"/>
      <c r="H84" s="147">
        <v>4.429</v>
      </c>
      <c r="I84" s="148">
        <v>4.43</v>
      </c>
      <c r="J84" s="148">
        <v>4.43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3701</v>
      </c>
      <c r="D87" s="53">
        <v>3598</v>
      </c>
      <c r="E87" s="53">
        <v>3345</v>
      </c>
      <c r="F87" s="54">
        <v>92.96831573096165</v>
      </c>
      <c r="G87" s="40"/>
      <c r="H87" s="151">
        <v>282.2</v>
      </c>
      <c r="I87" s="152">
        <v>266.684</v>
      </c>
      <c r="J87" s="152">
        <v>283.03900000000004</v>
      </c>
      <c r="K87" s="54">
        <v>106.13272637278578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</v>
      </c>
      <c r="D9" s="30">
        <v>27</v>
      </c>
      <c r="E9" s="30">
        <v>27</v>
      </c>
      <c r="F9" s="31"/>
      <c r="G9" s="31"/>
      <c r="H9" s="146">
        <v>2.924</v>
      </c>
      <c r="I9" s="146">
        <v>1.836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17</v>
      </c>
      <c r="D10" s="30">
        <v>21</v>
      </c>
      <c r="E10" s="30">
        <v>21</v>
      </c>
      <c r="F10" s="31"/>
      <c r="G10" s="31"/>
      <c r="H10" s="146">
        <v>1.166</v>
      </c>
      <c r="I10" s="146">
        <v>1.44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20</v>
      </c>
      <c r="D11" s="30">
        <v>21</v>
      </c>
      <c r="E11" s="30">
        <v>21</v>
      </c>
      <c r="F11" s="31"/>
      <c r="G11" s="31"/>
      <c r="H11" s="146">
        <v>1.238</v>
      </c>
      <c r="I11" s="146">
        <v>1.3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46">
        <v>1.436</v>
      </c>
      <c r="I12" s="146">
        <v>1.566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102</v>
      </c>
      <c r="D13" s="38">
        <v>93</v>
      </c>
      <c r="E13" s="38">
        <v>93</v>
      </c>
      <c r="F13" s="39">
        <v>100</v>
      </c>
      <c r="G13" s="40"/>
      <c r="H13" s="147">
        <v>6.763999999999999</v>
      </c>
      <c r="I13" s="148">
        <v>6.1419999999999995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71</v>
      </c>
      <c r="D15" s="38">
        <v>70</v>
      </c>
      <c r="E15" s="38">
        <v>70</v>
      </c>
      <c r="F15" s="39">
        <v>100</v>
      </c>
      <c r="G15" s="40"/>
      <c r="H15" s="147">
        <v>1.645</v>
      </c>
      <c r="I15" s="148">
        <v>1.645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/>
      <c r="F17" s="39"/>
      <c r="G17" s="40"/>
      <c r="H17" s="147">
        <v>0.016</v>
      </c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46">
        <v>0.096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/>
      <c r="F20" s="31"/>
      <c r="G20" s="31"/>
      <c r="H20" s="146">
        <v>0.1</v>
      </c>
      <c r="I20" s="146">
        <v>0.081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/>
      <c r="E21" s="30"/>
      <c r="F21" s="31"/>
      <c r="G21" s="31"/>
      <c r="H21" s="146">
        <v>0.633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6</v>
      </c>
      <c r="E22" s="38"/>
      <c r="F22" s="39"/>
      <c r="G22" s="40"/>
      <c r="H22" s="147">
        <v>0.829</v>
      </c>
      <c r="I22" s="148">
        <v>0.081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145</v>
      </c>
      <c r="D24" s="38">
        <v>111</v>
      </c>
      <c r="E24" s="38">
        <v>118</v>
      </c>
      <c r="F24" s="39">
        <v>106.30630630630631</v>
      </c>
      <c r="G24" s="40"/>
      <c r="H24" s="147">
        <v>10.25</v>
      </c>
      <c r="I24" s="148">
        <v>7.846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39</v>
      </c>
      <c r="D26" s="38">
        <v>40</v>
      </c>
      <c r="E26" s="38">
        <v>35</v>
      </c>
      <c r="F26" s="39">
        <v>87.5</v>
      </c>
      <c r="G26" s="40"/>
      <c r="H26" s="147">
        <v>1.68</v>
      </c>
      <c r="I26" s="148">
        <v>1.6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4</v>
      </c>
      <c r="F28" s="31"/>
      <c r="G28" s="31"/>
      <c r="H28" s="146">
        <v>0.06</v>
      </c>
      <c r="I28" s="146">
        <v>0.112</v>
      </c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45</v>
      </c>
      <c r="D30" s="30">
        <v>42</v>
      </c>
      <c r="E30" s="30"/>
      <c r="F30" s="31"/>
      <c r="G30" s="31"/>
      <c r="H30" s="146">
        <v>2.195</v>
      </c>
      <c r="I30" s="146">
        <v>2.8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46</v>
      </c>
      <c r="D31" s="38">
        <v>46</v>
      </c>
      <c r="E31" s="38">
        <v>4</v>
      </c>
      <c r="F31" s="39">
        <v>8.695652173913043</v>
      </c>
      <c r="G31" s="40"/>
      <c r="H31" s="147">
        <v>2.255</v>
      </c>
      <c r="I31" s="148">
        <v>2.912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91</v>
      </c>
      <c r="D33" s="30">
        <v>63</v>
      </c>
      <c r="E33" s="30">
        <v>60</v>
      </c>
      <c r="F33" s="31"/>
      <c r="G33" s="31"/>
      <c r="H33" s="146">
        <v>4.245</v>
      </c>
      <c r="I33" s="146">
        <v>2.786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38</v>
      </c>
      <c r="D34" s="30">
        <v>38</v>
      </c>
      <c r="E34" s="30"/>
      <c r="F34" s="31"/>
      <c r="G34" s="31"/>
      <c r="H34" s="146">
        <v>1.034</v>
      </c>
      <c r="I34" s="146">
        <v>1.034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16</v>
      </c>
      <c r="D35" s="30">
        <v>20</v>
      </c>
      <c r="E35" s="30">
        <v>10</v>
      </c>
      <c r="F35" s="31"/>
      <c r="G35" s="31"/>
      <c r="H35" s="146">
        <v>0.389</v>
      </c>
      <c r="I35" s="146">
        <v>0.254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118</v>
      </c>
      <c r="D36" s="30">
        <v>115</v>
      </c>
      <c r="E36" s="30">
        <v>118</v>
      </c>
      <c r="F36" s="31"/>
      <c r="G36" s="31"/>
      <c r="H36" s="146">
        <v>2.533</v>
      </c>
      <c r="I36" s="146">
        <v>1.5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263</v>
      </c>
      <c r="D37" s="38">
        <v>236</v>
      </c>
      <c r="E37" s="38">
        <v>188</v>
      </c>
      <c r="F37" s="39">
        <v>79.66101694915254</v>
      </c>
      <c r="G37" s="40"/>
      <c r="H37" s="147">
        <v>8.201</v>
      </c>
      <c r="I37" s="148">
        <v>5.574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164</v>
      </c>
      <c r="D39" s="38">
        <v>160</v>
      </c>
      <c r="E39" s="38">
        <v>170</v>
      </c>
      <c r="F39" s="39">
        <v>106.25</v>
      </c>
      <c r="G39" s="40"/>
      <c r="H39" s="147">
        <v>4.178</v>
      </c>
      <c r="I39" s="148">
        <v>4.3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4</v>
      </c>
      <c r="E43" s="30"/>
      <c r="F43" s="31"/>
      <c r="G43" s="31"/>
      <c r="H43" s="146">
        <v>0.168</v>
      </c>
      <c r="I43" s="146">
        <v>0.2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46"/>
      <c r="I44" s="146">
        <v>0.047</v>
      </c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/>
      <c r="F46" s="31"/>
      <c r="G46" s="31"/>
      <c r="H46" s="146">
        <v>0.048</v>
      </c>
      <c r="I46" s="146">
        <v>0.024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7</v>
      </c>
      <c r="E47" s="30"/>
      <c r="F47" s="31"/>
      <c r="G47" s="31"/>
      <c r="H47" s="146">
        <v>0.32</v>
      </c>
      <c r="I47" s="146">
        <v>0.28</v>
      </c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>
        <v>0.069</v>
      </c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46"/>
      <c r="I49" s="146">
        <v>0.025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14</v>
      </c>
      <c r="E50" s="38"/>
      <c r="F50" s="39"/>
      <c r="G50" s="40"/>
      <c r="H50" s="147">
        <v>0.536</v>
      </c>
      <c r="I50" s="148">
        <v>0.6450000000000001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18</v>
      </c>
      <c r="E52" s="38">
        <v>18</v>
      </c>
      <c r="F52" s="39">
        <v>100</v>
      </c>
      <c r="G52" s="40"/>
      <c r="H52" s="147">
        <v>0.551</v>
      </c>
      <c r="I52" s="148">
        <v>0.184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35</v>
      </c>
      <c r="D54" s="30"/>
      <c r="E54" s="30">
        <v>105</v>
      </c>
      <c r="F54" s="31"/>
      <c r="G54" s="31"/>
      <c r="H54" s="146">
        <v>1.015</v>
      </c>
      <c r="I54" s="146">
        <v>3.15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26</v>
      </c>
      <c r="D55" s="30">
        <v>26</v>
      </c>
      <c r="E55" s="30">
        <v>20</v>
      </c>
      <c r="F55" s="31"/>
      <c r="G55" s="31"/>
      <c r="H55" s="146">
        <v>0.741</v>
      </c>
      <c r="I55" s="146">
        <v>0.57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15</v>
      </c>
      <c r="D56" s="30">
        <v>14</v>
      </c>
      <c r="E56" s="30">
        <v>8</v>
      </c>
      <c r="F56" s="31"/>
      <c r="G56" s="31"/>
      <c r="H56" s="146">
        <v>0.227</v>
      </c>
      <c r="I56" s="146">
        <v>0.225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3</v>
      </c>
      <c r="F57" s="31"/>
      <c r="G57" s="31"/>
      <c r="H57" s="146">
        <v>0.082</v>
      </c>
      <c r="I57" s="146">
        <v>0.021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2</v>
      </c>
      <c r="E58" s="30">
        <v>3</v>
      </c>
      <c r="F58" s="31"/>
      <c r="G58" s="31"/>
      <c r="H58" s="146">
        <v>0.303</v>
      </c>
      <c r="I58" s="146">
        <v>0.09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91</v>
      </c>
      <c r="D59" s="38">
        <v>46</v>
      </c>
      <c r="E59" s="38">
        <v>139</v>
      </c>
      <c r="F59" s="39">
        <v>302.17391304347825</v>
      </c>
      <c r="G59" s="40"/>
      <c r="H59" s="147">
        <v>2.368</v>
      </c>
      <c r="I59" s="148">
        <v>4.056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90</v>
      </c>
      <c r="E61" s="30">
        <v>90</v>
      </c>
      <c r="F61" s="31"/>
      <c r="G61" s="31"/>
      <c r="H61" s="146">
        <v>5.224</v>
      </c>
      <c r="I61" s="146">
        <v>5.4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/>
      <c r="E62" s="30">
        <v>69</v>
      </c>
      <c r="F62" s="31"/>
      <c r="G62" s="31"/>
      <c r="H62" s="146">
        <v>2.164</v>
      </c>
      <c r="I62" s="146">
        <v>1.897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249</v>
      </c>
      <c r="D63" s="30">
        <v>249</v>
      </c>
      <c r="E63" s="30"/>
      <c r="F63" s="31"/>
      <c r="G63" s="31"/>
      <c r="H63" s="146">
        <v>13.763</v>
      </c>
      <c r="I63" s="146">
        <v>11.26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409</v>
      </c>
      <c r="D64" s="38">
        <v>339</v>
      </c>
      <c r="E64" s="38">
        <v>159</v>
      </c>
      <c r="F64" s="39">
        <v>46.902654867256636</v>
      </c>
      <c r="G64" s="40"/>
      <c r="H64" s="147">
        <v>21.151</v>
      </c>
      <c r="I64" s="148">
        <v>18.557000000000002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375</v>
      </c>
      <c r="D66" s="38">
        <v>377</v>
      </c>
      <c r="E66" s="38">
        <v>386</v>
      </c>
      <c r="F66" s="39">
        <v>102.38726790450929</v>
      </c>
      <c r="G66" s="40"/>
      <c r="H66" s="147">
        <v>17.632</v>
      </c>
      <c r="I66" s="148">
        <v>18.2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140</v>
      </c>
      <c r="D68" s="30">
        <v>140</v>
      </c>
      <c r="E68" s="30">
        <v>180</v>
      </c>
      <c r="F68" s="31"/>
      <c r="G68" s="31"/>
      <c r="H68" s="146">
        <v>6.892</v>
      </c>
      <c r="I68" s="146">
        <v>9.1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>
        <v>3</v>
      </c>
      <c r="E69" s="30">
        <v>3</v>
      </c>
      <c r="F69" s="31"/>
      <c r="G69" s="31"/>
      <c r="H69" s="146">
        <v>0.321</v>
      </c>
      <c r="I69" s="146">
        <v>0.11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148</v>
      </c>
      <c r="D70" s="38">
        <v>143</v>
      </c>
      <c r="E70" s="38">
        <v>183</v>
      </c>
      <c r="F70" s="39">
        <v>127.97202797202797</v>
      </c>
      <c r="G70" s="40"/>
      <c r="H70" s="147">
        <v>7.213</v>
      </c>
      <c r="I70" s="148">
        <v>9.209999999999999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7704</v>
      </c>
      <c r="D72" s="30">
        <v>8160</v>
      </c>
      <c r="E72" s="30">
        <v>8050</v>
      </c>
      <c r="F72" s="31"/>
      <c r="G72" s="31"/>
      <c r="H72" s="146">
        <v>482.123</v>
      </c>
      <c r="I72" s="146">
        <v>520.862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233</v>
      </c>
      <c r="D73" s="30">
        <v>220</v>
      </c>
      <c r="E73" s="30">
        <v>220</v>
      </c>
      <c r="F73" s="31"/>
      <c r="G73" s="31"/>
      <c r="H73" s="146">
        <v>8.507</v>
      </c>
      <c r="I73" s="146">
        <v>8.329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108</v>
      </c>
      <c r="D74" s="30">
        <v>79</v>
      </c>
      <c r="E74" s="30">
        <v>79</v>
      </c>
      <c r="F74" s="31"/>
      <c r="G74" s="31"/>
      <c r="H74" s="146">
        <v>3.645</v>
      </c>
      <c r="I74" s="146">
        <v>3.16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351</v>
      </c>
      <c r="D75" s="30">
        <v>351</v>
      </c>
      <c r="E75" s="30">
        <v>355</v>
      </c>
      <c r="F75" s="31"/>
      <c r="G75" s="31"/>
      <c r="H75" s="146">
        <v>15.636</v>
      </c>
      <c r="I75" s="146">
        <v>15.636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12</v>
      </c>
      <c r="D76" s="30">
        <v>6</v>
      </c>
      <c r="E76" s="30">
        <v>2</v>
      </c>
      <c r="F76" s="31"/>
      <c r="G76" s="31"/>
      <c r="H76" s="146">
        <v>0.24</v>
      </c>
      <c r="I76" s="146">
        <v>0.02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40</v>
      </c>
      <c r="F77" s="31"/>
      <c r="G77" s="31"/>
      <c r="H77" s="146">
        <v>1.2</v>
      </c>
      <c r="I77" s="146">
        <v>1.6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210</v>
      </c>
      <c r="E78" s="30">
        <v>190</v>
      </c>
      <c r="F78" s="31"/>
      <c r="G78" s="31"/>
      <c r="H78" s="146">
        <v>9</v>
      </c>
      <c r="I78" s="146">
        <v>9.5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68</v>
      </c>
      <c r="D79" s="30">
        <v>50</v>
      </c>
      <c r="E79" s="30">
        <v>60</v>
      </c>
      <c r="F79" s="31"/>
      <c r="G79" s="31"/>
      <c r="H79" s="146">
        <v>2.58</v>
      </c>
      <c r="I79" s="146">
        <v>2.1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8696</v>
      </c>
      <c r="D80" s="38">
        <v>9116</v>
      </c>
      <c r="E80" s="38">
        <v>8996</v>
      </c>
      <c r="F80" s="39">
        <v>98.68363317244406</v>
      </c>
      <c r="G80" s="40"/>
      <c r="H80" s="147">
        <v>522.931</v>
      </c>
      <c r="I80" s="148">
        <v>561.2069999999999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190</v>
      </c>
      <c r="D82" s="30">
        <v>190</v>
      </c>
      <c r="E82" s="30">
        <v>190</v>
      </c>
      <c r="F82" s="31"/>
      <c r="G82" s="31"/>
      <c r="H82" s="146">
        <v>8.852</v>
      </c>
      <c r="I82" s="146">
        <v>8.85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276</v>
      </c>
      <c r="D83" s="30">
        <v>276</v>
      </c>
      <c r="E83" s="30">
        <v>276</v>
      </c>
      <c r="F83" s="31"/>
      <c r="G83" s="31"/>
      <c r="H83" s="146">
        <v>14.192</v>
      </c>
      <c r="I83" s="146">
        <v>14.2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466</v>
      </c>
      <c r="D84" s="38">
        <v>466</v>
      </c>
      <c r="E84" s="38">
        <v>466</v>
      </c>
      <c r="F84" s="39">
        <v>100</v>
      </c>
      <c r="G84" s="40"/>
      <c r="H84" s="147">
        <v>23.044</v>
      </c>
      <c r="I84" s="148">
        <v>23.049999999999997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11092</v>
      </c>
      <c r="D87" s="53">
        <v>11281</v>
      </c>
      <c r="E87" s="53">
        <v>11025</v>
      </c>
      <c r="F87" s="54">
        <v>97.73069763318854</v>
      </c>
      <c r="G87" s="40"/>
      <c r="H87" s="151">
        <v>631.244</v>
      </c>
      <c r="I87" s="152">
        <v>665.2089999999998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2403</v>
      </c>
      <c r="D9" s="30">
        <v>2300</v>
      </c>
      <c r="E9" s="30">
        <v>2300</v>
      </c>
      <c r="F9" s="31"/>
      <c r="G9" s="31"/>
      <c r="H9" s="146">
        <v>33.321</v>
      </c>
      <c r="I9" s="146">
        <v>8.05</v>
      </c>
      <c r="J9" s="146">
        <v>8.05</v>
      </c>
      <c r="K9" s="32"/>
    </row>
    <row r="10" spans="1:11" s="33" customFormat="1" ht="11.25" customHeight="1">
      <c r="A10" s="35" t="s">
        <v>8</v>
      </c>
      <c r="B10" s="29"/>
      <c r="C10" s="30">
        <v>1691</v>
      </c>
      <c r="D10" s="30">
        <v>1620</v>
      </c>
      <c r="E10" s="30">
        <v>1620</v>
      </c>
      <c r="F10" s="31"/>
      <c r="G10" s="31"/>
      <c r="H10" s="146">
        <v>14.984</v>
      </c>
      <c r="I10" s="146">
        <v>5.67</v>
      </c>
      <c r="J10" s="146">
        <v>5.67</v>
      </c>
      <c r="K10" s="32"/>
    </row>
    <row r="11" spans="1:11" s="33" customFormat="1" ht="11.25" customHeight="1">
      <c r="A11" s="28" t="s">
        <v>9</v>
      </c>
      <c r="B11" s="29"/>
      <c r="C11" s="30">
        <v>1061</v>
      </c>
      <c r="D11" s="30">
        <v>250</v>
      </c>
      <c r="E11" s="30">
        <v>250</v>
      </c>
      <c r="F11" s="31"/>
      <c r="G11" s="31"/>
      <c r="H11" s="146">
        <v>11.035</v>
      </c>
      <c r="I11" s="146">
        <v>1</v>
      </c>
      <c r="J11" s="146">
        <v>1</v>
      </c>
      <c r="K11" s="32"/>
    </row>
    <row r="12" spans="1:11" s="33" customFormat="1" ht="11.25" customHeight="1">
      <c r="A12" s="35" t="s">
        <v>10</v>
      </c>
      <c r="B12" s="29"/>
      <c r="C12" s="30">
        <v>352</v>
      </c>
      <c r="D12" s="30">
        <v>300</v>
      </c>
      <c r="E12" s="30">
        <v>300</v>
      </c>
      <c r="F12" s="31"/>
      <c r="G12" s="31"/>
      <c r="H12" s="146">
        <v>2.651</v>
      </c>
      <c r="I12" s="146">
        <v>1.35</v>
      </c>
      <c r="J12" s="146">
        <v>1.35</v>
      </c>
      <c r="K12" s="32"/>
    </row>
    <row r="13" spans="1:11" s="42" customFormat="1" ht="11.25" customHeight="1">
      <c r="A13" s="36" t="s">
        <v>11</v>
      </c>
      <c r="B13" s="37"/>
      <c r="C13" s="38">
        <v>5507</v>
      </c>
      <c r="D13" s="38">
        <v>4470</v>
      </c>
      <c r="E13" s="38">
        <v>4470</v>
      </c>
      <c r="F13" s="39">
        <v>100</v>
      </c>
      <c r="G13" s="40"/>
      <c r="H13" s="147">
        <v>61.991</v>
      </c>
      <c r="I13" s="148">
        <v>16.07</v>
      </c>
      <c r="J13" s="148">
        <v>16.07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7">
        <v>0.03</v>
      </c>
      <c r="I15" s="148">
        <v>0.03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8</v>
      </c>
      <c r="F24" s="39">
        <v>800</v>
      </c>
      <c r="G24" s="40"/>
      <c r="H24" s="147">
        <v>0.032</v>
      </c>
      <c r="I24" s="148">
        <v>0.032</v>
      </c>
      <c r="J24" s="148">
        <v>0.16</v>
      </c>
      <c r="K24" s="41">
        <v>500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7">
        <v>0.117</v>
      </c>
      <c r="I26" s="148">
        <v>0.1</v>
      </c>
      <c r="J26" s="148">
        <v>0.05</v>
      </c>
      <c r="K26" s="41">
        <v>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/>
      <c r="E28" s="30">
        <v>1</v>
      </c>
      <c r="F28" s="31"/>
      <c r="G28" s="31"/>
      <c r="H28" s="146">
        <v>0.029</v>
      </c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3</v>
      </c>
      <c r="D30" s="30">
        <v>3</v>
      </c>
      <c r="E30" s="30">
        <v>4</v>
      </c>
      <c r="F30" s="31"/>
      <c r="G30" s="31"/>
      <c r="H30" s="146">
        <v>0.04</v>
      </c>
      <c r="I30" s="146">
        <v>0.06</v>
      </c>
      <c r="J30" s="146">
        <v>0.05</v>
      </c>
      <c r="K30" s="32"/>
    </row>
    <row r="31" spans="1:11" s="42" customFormat="1" ht="11.25" customHeight="1">
      <c r="A31" s="43" t="s">
        <v>23</v>
      </c>
      <c r="B31" s="37"/>
      <c r="C31" s="38">
        <v>5</v>
      </c>
      <c r="D31" s="38">
        <v>3</v>
      </c>
      <c r="E31" s="38">
        <v>5</v>
      </c>
      <c r="F31" s="39">
        <v>166.66666666666666</v>
      </c>
      <c r="G31" s="40"/>
      <c r="H31" s="147">
        <v>0.069</v>
      </c>
      <c r="I31" s="148">
        <v>0.06</v>
      </c>
      <c r="J31" s="148">
        <v>0.05</v>
      </c>
      <c r="K31" s="41">
        <v>83.33333333333334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10</v>
      </c>
      <c r="D33" s="30">
        <v>10</v>
      </c>
      <c r="E33" s="30">
        <v>15</v>
      </c>
      <c r="F33" s="31"/>
      <c r="G33" s="31"/>
      <c r="H33" s="146">
        <v>0.186</v>
      </c>
      <c r="I33" s="146">
        <v>0.249</v>
      </c>
      <c r="J33" s="146">
        <v>0.225</v>
      </c>
      <c r="K33" s="32"/>
    </row>
    <row r="34" spans="1:11" s="33" customFormat="1" ht="11.25" customHeight="1">
      <c r="A34" s="35" t="s">
        <v>25</v>
      </c>
      <c r="B34" s="29"/>
      <c r="C34" s="30">
        <v>49</v>
      </c>
      <c r="D34" s="30">
        <v>50</v>
      </c>
      <c r="E34" s="30">
        <v>40</v>
      </c>
      <c r="F34" s="31"/>
      <c r="G34" s="31"/>
      <c r="H34" s="146">
        <v>0.752</v>
      </c>
      <c r="I34" s="146">
        <v>0.75</v>
      </c>
      <c r="J34" s="146">
        <v>0.75</v>
      </c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20</v>
      </c>
      <c r="E35" s="30">
        <v>37</v>
      </c>
      <c r="F35" s="31"/>
      <c r="G35" s="31"/>
      <c r="H35" s="146">
        <v>0.738</v>
      </c>
      <c r="I35" s="146">
        <v>0.74</v>
      </c>
      <c r="J35" s="146">
        <v>0.777</v>
      </c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5</v>
      </c>
      <c r="F36" s="31"/>
      <c r="G36" s="31"/>
      <c r="H36" s="146">
        <v>0.14</v>
      </c>
      <c r="I36" s="146">
        <v>0.14</v>
      </c>
      <c r="J36" s="146">
        <v>0.14</v>
      </c>
      <c r="K36" s="32"/>
    </row>
    <row r="37" spans="1:11" s="42" customFormat="1" ht="11.25" customHeight="1">
      <c r="A37" s="36" t="s">
        <v>28</v>
      </c>
      <c r="B37" s="37"/>
      <c r="C37" s="38">
        <v>101</v>
      </c>
      <c r="D37" s="38">
        <v>87</v>
      </c>
      <c r="E37" s="38">
        <v>97</v>
      </c>
      <c r="F37" s="39">
        <v>111.49425287356321</v>
      </c>
      <c r="G37" s="40"/>
      <c r="H37" s="147">
        <v>1.8159999999999998</v>
      </c>
      <c r="I37" s="148">
        <v>1.879</v>
      </c>
      <c r="J37" s="148">
        <v>1.892</v>
      </c>
      <c r="K37" s="41">
        <v>100.69185737094199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4</v>
      </c>
      <c r="E39" s="38">
        <v>5</v>
      </c>
      <c r="F39" s="39">
        <v>125</v>
      </c>
      <c r="G39" s="40"/>
      <c r="H39" s="147">
        <v>0.058</v>
      </c>
      <c r="I39" s="148">
        <v>0.055</v>
      </c>
      <c r="J39" s="148">
        <v>0.055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33</v>
      </c>
      <c r="D46" s="30">
        <v>27</v>
      </c>
      <c r="E46" s="30">
        <v>27</v>
      </c>
      <c r="F46" s="31"/>
      <c r="G46" s="31"/>
      <c r="H46" s="146">
        <v>1.155</v>
      </c>
      <c r="I46" s="146">
        <v>1.155</v>
      </c>
      <c r="J46" s="146">
        <v>0.918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33</v>
      </c>
      <c r="D50" s="38">
        <v>27</v>
      </c>
      <c r="E50" s="38">
        <v>27</v>
      </c>
      <c r="F50" s="39">
        <v>100</v>
      </c>
      <c r="G50" s="40"/>
      <c r="H50" s="147">
        <v>1.155</v>
      </c>
      <c r="I50" s="148">
        <v>1.155</v>
      </c>
      <c r="J50" s="148">
        <v>0.918</v>
      </c>
      <c r="K50" s="41">
        <v>79.48051948051948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>
        <v>0.21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18</v>
      </c>
      <c r="D54" s="30"/>
      <c r="E54" s="30"/>
      <c r="F54" s="31"/>
      <c r="G54" s="31"/>
      <c r="H54" s="146">
        <v>0.405</v>
      </c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1</v>
      </c>
      <c r="E58" s="30">
        <v>1</v>
      </c>
      <c r="F58" s="31"/>
      <c r="G58" s="31"/>
      <c r="H58" s="146">
        <v>0.03</v>
      </c>
      <c r="I58" s="146">
        <v>0.03</v>
      </c>
      <c r="J58" s="146">
        <v>0.037</v>
      </c>
      <c r="K58" s="32"/>
    </row>
    <row r="59" spans="1:11" s="42" customFormat="1" ht="11.25" customHeight="1">
      <c r="A59" s="36" t="s">
        <v>46</v>
      </c>
      <c r="B59" s="37"/>
      <c r="C59" s="38">
        <v>19</v>
      </c>
      <c r="D59" s="38">
        <v>1</v>
      </c>
      <c r="E59" s="38">
        <v>1</v>
      </c>
      <c r="F59" s="39">
        <v>100</v>
      </c>
      <c r="G59" s="40"/>
      <c r="H59" s="147">
        <v>0.43500000000000005</v>
      </c>
      <c r="I59" s="148">
        <v>0.03</v>
      </c>
      <c r="J59" s="148">
        <v>0.037</v>
      </c>
      <c r="K59" s="41">
        <v>123.33333333333333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55</v>
      </c>
      <c r="E61" s="30">
        <v>45</v>
      </c>
      <c r="F61" s="31"/>
      <c r="G61" s="31"/>
      <c r="H61" s="146">
        <v>1.44</v>
      </c>
      <c r="I61" s="146">
        <v>0.055</v>
      </c>
      <c r="J61" s="146">
        <v>2.1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47</v>
      </c>
      <c r="E63" s="30">
        <v>47</v>
      </c>
      <c r="F63" s="31"/>
      <c r="G63" s="31"/>
      <c r="H63" s="146">
        <v>1.212</v>
      </c>
      <c r="I63" s="146">
        <v>1.215</v>
      </c>
      <c r="J63" s="146">
        <v>1.215</v>
      </c>
      <c r="K63" s="32"/>
    </row>
    <row r="64" spans="1:11" s="42" customFormat="1" ht="11.25" customHeight="1">
      <c r="A64" s="36" t="s">
        <v>50</v>
      </c>
      <c r="B64" s="37"/>
      <c r="C64" s="38">
        <v>92</v>
      </c>
      <c r="D64" s="38">
        <v>102</v>
      </c>
      <c r="E64" s="38">
        <v>92</v>
      </c>
      <c r="F64" s="39">
        <v>90.19607843137256</v>
      </c>
      <c r="G64" s="40"/>
      <c r="H64" s="147">
        <v>2.652</v>
      </c>
      <c r="I64" s="148">
        <v>1.27</v>
      </c>
      <c r="J64" s="148">
        <v>3.3150000000000004</v>
      </c>
      <c r="K64" s="41">
        <v>261.02362204724415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12</v>
      </c>
      <c r="E66" s="38">
        <v>12</v>
      </c>
      <c r="F66" s="39">
        <v>100</v>
      </c>
      <c r="G66" s="40"/>
      <c r="H66" s="147">
        <v>0.083</v>
      </c>
      <c r="I66" s="148">
        <v>0.19</v>
      </c>
      <c r="J66" s="148">
        <v>0.19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>
        <v>35</v>
      </c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>
        <v>35</v>
      </c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14</v>
      </c>
      <c r="D73" s="30">
        <v>14</v>
      </c>
      <c r="E73" s="30">
        <v>14</v>
      </c>
      <c r="F73" s="31"/>
      <c r="G73" s="31"/>
      <c r="H73" s="146">
        <v>0.507</v>
      </c>
      <c r="I73" s="146">
        <v>0.505</v>
      </c>
      <c r="J73" s="146">
        <v>0.507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5</v>
      </c>
      <c r="D75" s="30">
        <v>2</v>
      </c>
      <c r="E75" s="30">
        <v>2</v>
      </c>
      <c r="F75" s="31"/>
      <c r="G75" s="31"/>
      <c r="H75" s="146">
        <v>0.084</v>
      </c>
      <c r="I75" s="146">
        <v>0.009</v>
      </c>
      <c r="J75" s="146">
        <v>0.023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22</v>
      </c>
      <c r="D78" s="30">
        <v>22</v>
      </c>
      <c r="E78" s="30">
        <v>22</v>
      </c>
      <c r="F78" s="31"/>
      <c r="G78" s="31"/>
      <c r="H78" s="146">
        <v>0.44</v>
      </c>
      <c r="I78" s="146">
        <v>0.44</v>
      </c>
      <c r="J78" s="146">
        <v>0.46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41</v>
      </c>
      <c r="D80" s="38">
        <v>38</v>
      </c>
      <c r="E80" s="38">
        <v>38</v>
      </c>
      <c r="F80" s="39">
        <v>100</v>
      </c>
      <c r="G80" s="40"/>
      <c r="H80" s="147">
        <v>1.031</v>
      </c>
      <c r="I80" s="148">
        <v>0.954</v>
      </c>
      <c r="J80" s="148">
        <v>0.99</v>
      </c>
      <c r="K80" s="41">
        <v>103.77358490566039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8</v>
      </c>
      <c r="E82" s="30">
        <v>2</v>
      </c>
      <c r="F82" s="31"/>
      <c r="G82" s="31"/>
      <c r="H82" s="146">
        <v>0.045</v>
      </c>
      <c r="I82" s="146">
        <v>0.045</v>
      </c>
      <c r="J82" s="146">
        <v>0.045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>
        <v>8</v>
      </c>
      <c r="E84" s="38">
        <v>2</v>
      </c>
      <c r="F84" s="39">
        <v>25</v>
      </c>
      <c r="G84" s="40"/>
      <c r="H84" s="147">
        <v>0.045</v>
      </c>
      <c r="I84" s="148">
        <v>0.045</v>
      </c>
      <c r="J84" s="148">
        <v>0.045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5816</v>
      </c>
      <c r="D87" s="53">
        <v>4758</v>
      </c>
      <c r="E87" s="53">
        <v>4797</v>
      </c>
      <c r="F87" s="54">
        <v>100.81967213114754</v>
      </c>
      <c r="G87" s="40"/>
      <c r="H87" s="151">
        <v>69.514</v>
      </c>
      <c r="I87" s="152">
        <v>22.08000000000001</v>
      </c>
      <c r="J87" s="152">
        <v>23.772000000000002</v>
      </c>
      <c r="K87" s="54">
        <v>107.66304347826083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>
        <v>2</v>
      </c>
      <c r="E26" s="38">
        <v>2</v>
      </c>
      <c r="F26" s="39">
        <v>100</v>
      </c>
      <c r="G26" s="40"/>
      <c r="H26" s="147"/>
      <c r="I26" s="148">
        <v>0.007</v>
      </c>
      <c r="J26" s="148">
        <v>0.007</v>
      </c>
      <c r="K26" s="41">
        <v>100.00000000000001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</v>
      </c>
      <c r="F28" s="31"/>
      <c r="G28" s="31"/>
      <c r="H28" s="146"/>
      <c r="I28" s="146">
        <v>0.034</v>
      </c>
      <c r="J28" s="146">
        <v>0.034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>
        <v>1</v>
      </c>
      <c r="E30" s="30"/>
      <c r="F30" s="31"/>
      <c r="G30" s="31"/>
      <c r="H30" s="146">
        <v>0.013</v>
      </c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1</v>
      </c>
      <c r="E31" s="38">
        <v>2</v>
      </c>
      <c r="F31" s="39">
        <v>200</v>
      </c>
      <c r="G31" s="40"/>
      <c r="H31" s="147">
        <v>0.013</v>
      </c>
      <c r="I31" s="148">
        <v>0.034</v>
      </c>
      <c r="J31" s="148">
        <v>0.034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10</v>
      </c>
      <c r="E33" s="30">
        <v>10</v>
      </c>
      <c r="F33" s="31"/>
      <c r="G33" s="31"/>
      <c r="H33" s="146">
        <v>0.174</v>
      </c>
      <c r="I33" s="146">
        <v>0.132</v>
      </c>
      <c r="J33" s="146">
        <v>0.132</v>
      </c>
      <c r="K33" s="32"/>
    </row>
    <row r="34" spans="1:11" s="33" customFormat="1" ht="11.25" customHeight="1">
      <c r="A34" s="35" t="s">
        <v>25</v>
      </c>
      <c r="B34" s="29"/>
      <c r="C34" s="30">
        <v>3</v>
      </c>
      <c r="D34" s="30">
        <v>3</v>
      </c>
      <c r="E34" s="30">
        <v>3</v>
      </c>
      <c r="F34" s="31"/>
      <c r="G34" s="31"/>
      <c r="H34" s="146">
        <v>0.045</v>
      </c>
      <c r="I34" s="146">
        <v>0.045</v>
      </c>
      <c r="J34" s="146">
        <v>0.045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5</v>
      </c>
      <c r="E35" s="30">
        <v>28</v>
      </c>
      <c r="F35" s="31"/>
      <c r="G35" s="31"/>
      <c r="H35" s="146">
        <v>0.072</v>
      </c>
      <c r="I35" s="146">
        <v>0.072</v>
      </c>
      <c r="J35" s="146">
        <v>0.255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10</v>
      </c>
      <c r="E36" s="30">
        <v>5</v>
      </c>
      <c r="F36" s="31"/>
      <c r="G36" s="31"/>
      <c r="H36" s="146">
        <v>0.113</v>
      </c>
      <c r="I36" s="146">
        <v>0.14</v>
      </c>
      <c r="J36" s="146">
        <v>0.113</v>
      </c>
      <c r="K36" s="32"/>
    </row>
    <row r="37" spans="1:11" s="42" customFormat="1" ht="11.25" customHeight="1">
      <c r="A37" s="36" t="s">
        <v>28</v>
      </c>
      <c r="B37" s="37"/>
      <c r="C37" s="38">
        <v>31</v>
      </c>
      <c r="D37" s="38">
        <v>28</v>
      </c>
      <c r="E37" s="38">
        <v>46</v>
      </c>
      <c r="F37" s="39">
        <v>164.28571428571428</v>
      </c>
      <c r="G37" s="40"/>
      <c r="H37" s="147">
        <v>0.40399999999999997</v>
      </c>
      <c r="I37" s="148">
        <v>0.389</v>
      </c>
      <c r="J37" s="148">
        <v>0.545</v>
      </c>
      <c r="K37" s="41">
        <v>140.10282776349615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4</v>
      </c>
      <c r="F39" s="39">
        <v>100</v>
      </c>
      <c r="G39" s="40"/>
      <c r="H39" s="147">
        <v>0.044</v>
      </c>
      <c r="I39" s="148">
        <v>0.04</v>
      </c>
      <c r="J39" s="148">
        <v>0.045</v>
      </c>
      <c r="K39" s="41">
        <v>112.5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8</v>
      </c>
      <c r="E46" s="30">
        <v>8</v>
      </c>
      <c r="F46" s="31"/>
      <c r="G46" s="31"/>
      <c r="H46" s="146">
        <v>0.12</v>
      </c>
      <c r="I46" s="146"/>
      <c r="J46" s="146">
        <v>0.24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8</v>
      </c>
      <c r="E50" s="38">
        <v>8</v>
      </c>
      <c r="F50" s="39">
        <v>100</v>
      </c>
      <c r="G50" s="40"/>
      <c r="H50" s="147">
        <v>0.12</v>
      </c>
      <c r="I50" s="148"/>
      <c r="J50" s="148">
        <v>0.24</v>
      </c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0.034</v>
      </c>
      <c r="I52" s="148">
        <v>0.034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1</v>
      </c>
      <c r="F58" s="31"/>
      <c r="G58" s="31"/>
      <c r="H58" s="146"/>
      <c r="I58" s="146"/>
      <c r="J58" s="146">
        <v>0.017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1</v>
      </c>
      <c r="F59" s="39"/>
      <c r="G59" s="40"/>
      <c r="H59" s="147"/>
      <c r="I59" s="148"/>
      <c r="J59" s="148">
        <v>0.017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>
        <v>15</v>
      </c>
      <c r="E61" s="30">
        <v>15</v>
      </c>
      <c r="F61" s="31"/>
      <c r="G61" s="31"/>
      <c r="H61" s="146">
        <v>0.45</v>
      </c>
      <c r="I61" s="146">
        <v>0.45</v>
      </c>
      <c r="J61" s="146">
        <v>0.45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35</v>
      </c>
      <c r="D63" s="30">
        <v>35</v>
      </c>
      <c r="E63" s="30">
        <v>35</v>
      </c>
      <c r="F63" s="31"/>
      <c r="G63" s="31"/>
      <c r="H63" s="146">
        <v>0.665</v>
      </c>
      <c r="I63" s="146"/>
      <c r="J63" s="146">
        <v>0.63</v>
      </c>
      <c r="K63" s="32"/>
    </row>
    <row r="64" spans="1:11" s="42" customFormat="1" ht="11.25" customHeight="1">
      <c r="A64" s="36" t="s">
        <v>50</v>
      </c>
      <c r="B64" s="37"/>
      <c r="C64" s="38">
        <v>50</v>
      </c>
      <c r="D64" s="38">
        <v>50</v>
      </c>
      <c r="E64" s="38">
        <v>50</v>
      </c>
      <c r="F64" s="39">
        <v>100</v>
      </c>
      <c r="G64" s="40"/>
      <c r="H64" s="147">
        <v>1.115</v>
      </c>
      <c r="I64" s="148">
        <v>0.45</v>
      </c>
      <c r="J64" s="148">
        <v>1.08</v>
      </c>
      <c r="K64" s="41">
        <v>240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14</v>
      </c>
      <c r="D66" s="38">
        <v>14</v>
      </c>
      <c r="E66" s="38">
        <v>15</v>
      </c>
      <c r="F66" s="39">
        <v>107.14285714285714</v>
      </c>
      <c r="G66" s="40"/>
      <c r="H66" s="147">
        <v>0.231</v>
      </c>
      <c r="I66" s="148">
        <v>0.17</v>
      </c>
      <c r="J66" s="148">
        <v>0.182</v>
      </c>
      <c r="K66" s="41">
        <v>107.05882352941175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37</v>
      </c>
      <c r="D72" s="30">
        <v>37</v>
      </c>
      <c r="E72" s="30">
        <v>37</v>
      </c>
      <c r="F72" s="31"/>
      <c r="G72" s="31"/>
      <c r="H72" s="146">
        <v>0.471</v>
      </c>
      <c r="I72" s="146">
        <v>0.456</v>
      </c>
      <c r="J72" s="146">
        <v>0.456</v>
      </c>
      <c r="K72" s="32"/>
    </row>
    <row r="73" spans="1:11" s="33" customFormat="1" ht="11.25" customHeight="1">
      <c r="A73" s="35" t="s">
        <v>56</v>
      </c>
      <c r="B73" s="29"/>
      <c r="C73" s="30">
        <v>21</v>
      </c>
      <c r="D73" s="30">
        <v>61</v>
      </c>
      <c r="E73" s="30">
        <v>21</v>
      </c>
      <c r="F73" s="31"/>
      <c r="G73" s="31"/>
      <c r="H73" s="146">
        <v>0.42</v>
      </c>
      <c r="I73" s="146">
        <v>0.42</v>
      </c>
      <c r="J73" s="146">
        <v>0.42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>
        <v>12</v>
      </c>
      <c r="E75" s="30">
        <v>12</v>
      </c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50</v>
      </c>
      <c r="E76" s="30">
        <v>50</v>
      </c>
      <c r="F76" s="31"/>
      <c r="G76" s="31"/>
      <c r="H76" s="146">
        <v>0.575</v>
      </c>
      <c r="I76" s="146">
        <v>0.575</v>
      </c>
      <c r="J76" s="146">
        <v>1.75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6">
        <v>0.018</v>
      </c>
      <c r="I77" s="146">
        <v>0.018</v>
      </c>
      <c r="J77" s="146">
        <v>0.018</v>
      </c>
      <c r="K77" s="32"/>
    </row>
    <row r="78" spans="1:11" s="33" customFormat="1" ht="11.25" customHeight="1">
      <c r="A78" s="35" t="s">
        <v>61</v>
      </c>
      <c r="B78" s="29"/>
      <c r="C78" s="30">
        <v>23</v>
      </c>
      <c r="D78" s="30">
        <v>23</v>
      </c>
      <c r="E78" s="30">
        <v>20</v>
      </c>
      <c r="F78" s="31"/>
      <c r="G78" s="31"/>
      <c r="H78" s="146">
        <v>0.483</v>
      </c>
      <c r="I78" s="146">
        <v>0.448</v>
      </c>
      <c r="J78" s="146">
        <v>0.5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6</v>
      </c>
      <c r="E79" s="30">
        <v>30</v>
      </c>
      <c r="F79" s="31"/>
      <c r="G79" s="31"/>
      <c r="H79" s="146">
        <v>0.06</v>
      </c>
      <c r="I79" s="146">
        <v>0.06</v>
      </c>
      <c r="J79" s="146">
        <v>0.3</v>
      </c>
      <c r="K79" s="32"/>
    </row>
    <row r="80" spans="1:11" s="42" customFormat="1" ht="11.25" customHeight="1">
      <c r="A80" s="43" t="s">
        <v>63</v>
      </c>
      <c r="B80" s="37"/>
      <c r="C80" s="38">
        <v>138</v>
      </c>
      <c r="D80" s="38">
        <v>190</v>
      </c>
      <c r="E80" s="38">
        <v>171</v>
      </c>
      <c r="F80" s="39">
        <v>90</v>
      </c>
      <c r="G80" s="40"/>
      <c r="H80" s="147">
        <v>2.027</v>
      </c>
      <c r="I80" s="148">
        <v>1.977</v>
      </c>
      <c r="J80" s="148">
        <v>3.4439999999999995</v>
      </c>
      <c r="K80" s="41">
        <v>174.20333839150226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8</v>
      </c>
      <c r="D82" s="30">
        <v>2</v>
      </c>
      <c r="E82" s="30">
        <v>8</v>
      </c>
      <c r="F82" s="31"/>
      <c r="G82" s="31"/>
      <c r="H82" s="146">
        <v>0.162</v>
      </c>
      <c r="I82" s="146">
        <v>0.162</v>
      </c>
      <c r="J82" s="146">
        <v>0.162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>
        <v>8</v>
      </c>
      <c r="F83" s="31"/>
      <c r="G83" s="31"/>
      <c r="H83" s="146">
        <v>0.113</v>
      </c>
      <c r="I83" s="146">
        <v>0.113</v>
      </c>
      <c r="J83" s="146">
        <v>0.113</v>
      </c>
      <c r="K83" s="32"/>
    </row>
    <row r="84" spans="1:11" s="42" customFormat="1" ht="11.25" customHeight="1">
      <c r="A84" s="36" t="s">
        <v>66</v>
      </c>
      <c r="B84" s="37"/>
      <c r="C84" s="38">
        <v>16</v>
      </c>
      <c r="D84" s="38">
        <v>10</v>
      </c>
      <c r="E84" s="38">
        <v>16</v>
      </c>
      <c r="F84" s="39">
        <v>160</v>
      </c>
      <c r="G84" s="40"/>
      <c r="H84" s="147">
        <v>0.275</v>
      </c>
      <c r="I84" s="148">
        <v>0.275</v>
      </c>
      <c r="J84" s="148">
        <v>0.275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260</v>
      </c>
      <c r="D87" s="53">
        <v>309</v>
      </c>
      <c r="E87" s="53">
        <v>317</v>
      </c>
      <c r="F87" s="54">
        <v>102.58899676375404</v>
      </c>
      <c r="G87" s="40"/>
      <c r="H87" s="151">
        <v>4.263000000000001</v>
      </c>
      <c r="I87" s="152">
        <v>3.376</v>
      </c>
      <c r="J87" s="152">
        <v>5.869</v>
      </c>
      <c r="K87" s="54">
        <v>173.84478672985782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49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</v>
      </c>
      <c r="D9" s="30">
        <v>50</v>
      </c>
      <c r="E9" s="30">
        <v>50</v>
      </c>
      <c r="F9" s="31"/>
      <c r="G9" s="31"/>
      <c r="H9" s="146">
        <v>0.789</v>
      </c>
      <c r="I9" s="146">
        <v>0.761</v>
      </c>
      <c r="J9" s="146">
        <v>0.761</v>
      </c>
      <c r="K9" s="32"/>
    </row>
    <row r="10" spans="1:11" s="33" customFormat="1" ht="11.25" customHeight="1">
      <c r="A10" s="35" t="s">
        <v>8</v>
      </c>
      <c r="B10" s="29"/>
      <c r="C10" s="30">
        <v>15</v>
      </c>
      <c r="D10" s="30">
        <v>16</v>
      </c>
      <c r="E10" s="30">
        <v>16</v>
      </c>
      <c r="F10" s="31"/>
      <c r="G10" s="31"/>
      <c r="H10" s="146">
        <v>0.254</v>
      </c>
      <c r="I10" s="146">
        <v>0.267</v>
      </c>
      <c r="J10" s="146">
        <v>0.267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20</v>
      </c>
      <c r="E11" s="30">
        <v>20</v>
      </c>
      <c r="F11" s="31"/>
      <c r="G11" s="31"/>
      <c r="H11" s="146">
        <v>0.339</v>
      </c>
      <c r="I11" s="146">
        <v>0.368</v>
      </c>
      <c r="J11" s="146">
        <v>0.368</v>
      </c>
      <c r="K11" s="32"/>
    </row>
    <row r="12" spans="1:11" s="33" customFormat="1" ht="11.25" customHeight="1">
      <c r="A12" s="35" t="s">
        <v>10</v>
      </c>
      <c r="B12" s="29"/>
      <c r="C12" s="30">
        <v>74</v>
      </c>
      <c r="D12" s="30">
        <v>60</v>
      </c>
      <c r="E12" s="30">
        <v>60</v>
      </c>
      <c r="F12" s="31"/>
      <c r="G12" s="31"/>
      <c r="H12" s="146">
        <v>1.183</v>
      </c>
      <c r="I12" s="146">
        <v>1.292</v>
      </c>
      <c r="J12" s="146">
        <v>1.292</v>
      </c>
      <c r="K12" s="32"/>
    </row>
    <row r="13" spans="1:11" s="42" customFormat="1" ht="11.25" customHeight="1">
      <c r="A13" s="36" t="s">
        <v>11</v>
      </c>
      <c r="B13" s="37"/>
      <c r="C13" s="38">
        <v>155</v>
      </c>
      <c r="D13" s="38">
        <v>146</v>
      </c>
      <c r="E13" s="38">
        <v>146</v>
      </c>
      <c r="F13" s="39">
        <v>100</v>
      </c>
      <c r="G13" s="40"/>
      <c r="H13" s="147">
        <v>2.5650000000000004</v>
      </c>
      <c r="I13" s="148">
        <v>2.6879999999999997</v>
      </c>
      <c r="J13" s="148">
        <v>2.6879999999999997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47">
        <v>0.09</v>
      </c>
      <c r="I15" s="148">
        <v>0.089</v>
      </c>
      <c r="J15" s="148">
        <v>0.089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0.2</v>
      </c>
      <c r="E17" s="38">
        <v>1</v>
      </c>
      <c r="F17" s="39">
        <v>500</v>
      </c>
      <c r="G17" s="40"/>
      <c r="H17" s="147">
        <v>0.02</v>
      </c>
      <c r="I17" s="148">
        <v>0.012</v>
      </c>
      <c r="J17" s="148">
        <v>0.012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/>
      <c r="E19" s="30"/>
      <c r="F19" s="31"/>
      <c r="G19" s="31"/>
      <c r="H19" s="146">
        <v>1.103</v>
      </c>
      <c r="I19" s="146">
        <v>1.103</v>
      </c>
      <c r="J19" s="146">
        <v>1.103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/>
      <c r="E20" s="30"/>
      <c r="F20" s="31"/>
      <c r="G20" s="31"/>
      <c r="H20" s="146">
        <v>1.031</v>
      </c>
      <c r="I20" s="146">
        <v>1.04</v>
      </c>
      <c r="J20" s="146">
        <v>0.9</v>
      </c>
      <c r="K20" s="32"/>
    </row>
    <row r="21" spans="1:11" s="33" customFormat="1" ht="11.25" customHeight="1">
      <c r="A21" s="35" t="s">
        <v>16</v>
      </c>
      <c r="B21" s="29"/>
      <c r="C21" s="30">
        <v>108</v>
      </c>
      <c r="D21" s="30">
        <v>108</v>
      </c>
      <c r="E21" s="30">
        <v>108</v>
      </c>
      <c r="F21" s="31"/>
      <c r="G21" s="31"/>
      <c r="H21" s="146">
        <v>1.562</v>
      </c>
      <c r="I21" s="146">
        <v>1.562</v>
      </c>
      <c r="J21" s="146">
        <v>1.4</v>
      </c>
      <c r="K21" s="32"/>
    </row>
    <row r="22" spans="1:11" s="42" customFormat="1" ht="11.25" customHeight="1">
      <c r="A22" s="36" t="s">
        <v>17</v>
      </c>
      <c r="B22" s="37"/>
      <c r="C22" s="38">
        <v>220</v>
      </c>
      <c r="D22" s="38">
        <v>108</v>
      </c>
      <c r="E22" s="38">
        <v>108</v>
      </c>
      <c r="F22" s="39">
        <v>100</v>
      </c>
      <c r="G22" s="40"/>
      <c r="H22" s="147">
        <v>3.6959999999999997</v>
      </c>
      <c r="I22" s="148">
        <v>3.705</v>
      </c>
      <c r="J22" s="148">
        <v>3.403</v>
      </c>
      <c r="K22" s="41">
        <v>91.84885290148448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76</v>
      </c>
      <c r="D24" s="38">
        <v>65</v>
      </c>
      <c r="E24" s="38">
        <v>128</v>
      </c>
      <c r="F24" s="39">
        <v>196.92307692307693</v>
      </c>
      <c r="G24" s="40"/>
      <c r="H24" s="147">
        <v>1.796</v>
      </c>
      <c r="I24" s="148">
        <v>1.796</v>
      </c>
      <c r="J24" s="148">
        <v>3</v>
      </c>
      <c r="K24" s="41">
        <v>167.03786191536747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31</v>
      </c>
      <c r="D26" s="38">
        <v>30</v>
      </c>
      <c r="E26" s="38">
        <v>30</v>
      </c>
      <c r="F26" s="39">
        <v>100</v>
      </c>
      <c r="G26" s="40"/>
      <c r="H26" s="147">
        <v>0.853</v>
      </c>
      <c r="I26" s="148">
        <v>0.855</v>
      </c>
      <c r="J26" s="148">
        <v>0.855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3</v>
      </c>
      <c r="F28" s="31"/>
      <c r="G28" s="31"/>
      <c r="H28" s="146">
        <v>0.069</v>
      </c>
      <c r="I28" s="146">
        <v>0.048</v>
      </c>
      <c r="J28" s="146">
        <v>0.086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280</v>
      </c>
      <c r="D30" s="30">
        <v>277</v>
      </c>
      <c r="E30" s="30">
        <v>280</v>
      </c>
      <c r="F30" s="31"/>
      <c r="G30" s="31"/>
      <c r="H30" s="146">
        <v>5.6</v>
      </c>
      <c r="I30" s="146">
        <v>3.8</v>
      </c>
      <c r="J30" s="146">
        <v>5.82</v>
      </c>
      <c r="K30" s="32"/>
    </row>
    <row r="31" spans="1:11" s="42" customFormat="1" ht="11.25" customHeight="1">
      <c r="A31" s="43" t="s">
        <v>23</v>
      </c>
      <c r="B31" s="37"/>
      <c r="C31" s="38">
        <v>283</v>
      </c>
      <c r="D31" s="38">
        <v>280</v>
      </c>
      <c r="E31" s="38">
        <v>283</v>
      </c>
      <c r="F31" s="39">
        <v>101.07142857142857</v>
      </c>
      <c r="G31" s="40"/>
      <c r="H31" s="147">
        <v>5.669</v>
      </c>
      <c r="I31" s="148">
        <v>3.848</v>
      </c>
      <c r="J31" s="148">
        <v>5.906000000000001</v>
      </c>
      <c r="K31" s="41">
        <v>153.48232848232848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47</v>
      </c>
      <c r="D33" s="30">
        <v>50</v>
      </c>
      <c r="E33" s="30">
        <v>50</v>
      </c>
      <c r="F33" s="31"/>
      <c r="G33" s="31"/>
      <c r="H33" s="146">
        <v>1.118</v>
      </c>
      <c r="I33" s="146">
        <v>1.12</v>
      </c>
      <c r="J33" s="146">
        <v>1.118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17</v>
      </c>
      <c r="E34" s="30">
        <v>20</v>
      </c>
      <c r="F34" s="31"/>
      <c r="G34" s="31"/>
      <c r="H34" s="146">
        <v>0.496</v>
      </c>
      <c r="I34" s="146">
        <v>0.5</v>
      </c>
      <c r="J34" s="146">
        <v>0.45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95</v>
      </c>
      <c r="D36" s="30">
        <v>70</v>
      </c>
      <c r="E36" s="30">
        <v>70</v>
      </c>
      <c r="F36" s="31"/>
      <c r="G36" s="31"/>
      <c r="H36" s="146">
        <v>2.09</v>
      </c>
      <c r="I36" s="146">
        <v>0.095</v>
      </c>
      <c r="J36" s="146">
        <v>2.09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137</v>
      </c>
      <c r="E37" s="38">
        <v>140</v>
      </c>
      <c r="F37" s="39">
        <v>102.18978102189782</v>
      </c>
      <c r="G37" s="40"/>
      <c r="H37" s="147">
        <v>3.7039999999999997</v>
      </c>
      <c r="I37" s="148">
        <v>1.715</v>
      </c>
      <c r="J37" s="148">
        <v>3.658</v>
      </c>
      <c r="K37" s="41">
        <v>213.2944606413994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10</v>
      </c>
      <c r="F39" s="39">
        <v>100</v>
      </c>
      <c r="G39" s="40"/>
      <c r="H39" s="147">
        <v>0.072</v>
      </c>
      <c r="I39" s="148">
        <v>0.07</v>
      </c>
      <c r="J39" s="148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21</v>
      </c>
      <c r="D41" s="30">
        <v>21</v>
      </c>
      <c r="E41" s="30">
        <v>28</v>
      </c>
      <c r="F41" s="31"/>
      <c r="G41" s="31"/>
      <c r="H41" s="146">
        <v>0.672</v>
      </c>
      <c r="I41" s="146">
        <v>0.672</v>
      </c>
      <c r="J41" s="146">
        <v>0.42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>
        <v>2</v>
      </c>
      <c r="F42" s="31"/>
      <c r="G42" s="31"/>
      <c r="H42" s="146">
        <v>0.06</v>
      </c>
      <c r="I42" s="146">
        <v>0.06</v>
      </c>
      <c r="J42" s="146">
        <v>0.056</v>
      </c>
      <c r="K42" s="32"/>
    </row>
    <row r="43" spans="1:11" s="33" customFormat="1" ht="11.25" customHeight="1">
      <c r="A43" s="35" t="s">
        <v>32</v>
      </c>
      <c r="B43" s="29"/>
      <c r="C43" s="30">
        <v>39</v>
      </c>
      <c r="D43" s="30">
        <v>39</v>
      </c>
      <c r="E43" s="30">
        <v>47</v>
      </c>
      <c r="F43" s="31"/>
      <c r="G43" s="31"/>
      <c r="H43" s="146">
        <v>0.897</v>
      </c>
      <c r="I43" s="146">
        <v>0.897</v>
      </c>
      <c r="J43" s="146">
        <v>0.987</v>
      </c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46">
        <v>0.047</v>
      </c>
      <c r="I44" s="146">
        <v>0.047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3</v>
      </c>
      <c r="F45" s="31"/>
      <c r="G45" s="31"/>
      <c r="H45" s="146">
        <v>0.05</v>
      </c>
      <c r="I45" s="146">
        <v>0.05</v>
      </c>
      <c r="J45" s="146">
        <v>0.077</v>
      </c>
      <c r="K45" s="32"/>
    </row>
    <row r="46" spans="1:11" s="33" customFormat="1" ht="11.25" customHeight="1">
      <c r="A46" s="35" t="s">
        <v>35</v>
      </c>
      <c r="B46" s="29"/>
      <c r="C46" s="30">
        <v>517</v>
      </c>
      <c r="D46" s="30">
        <v>516</v>
      </c>
      <c r="E46" s="30">
        <v>632</v>
      </c>
      <c r="F46" s="31"/>
      <c r="G46" s="31"/>
      <c r="H46" s="146">
        <v>22.748</v>
      </c>
      <c r="I46" s="146">
        <v>22.748</v>
      </c>
      <c r="J46" s="146">
        <v>22.12</v>
      </c>
      <c r="K46" s="32"/>
    </row>
    <row r="47" spans="1:11" s="33" customFormat="1" ht="11.25" customHeight="1">
      <c r="A47" s="35" t="s">
        <v>36</v>
      </c>
      <c r="B47" s="29"/>
      <c r="C47" s="30">
        <v>12</v>
      </c>
      <c r="D47" s="30">
        <v>12</v>
      </c>
      <c r="E47" s="30">
        <v>14</v>
      </c>
      <c r="F47" s="31"/>
      <c r="G47" s="31"/>
      <c r="H47" s="146">
        <v>0.36</v>
      </c>
      <c r="I47" s="146">
        <v>0.36</v>
      </c>
      <c r="J47" s="146">
        <v>0.42</v>
      </c>
      <c r="K47" s="32"/>
    </row>
    <row r="48" spans="1:11" s="33" customFormat="1" ht="11.25" customHeight="1">
      <c r="A48" s="35" t="s">
        <v>37</v>
      </c>
      <c r="B48" s="29"/>
      <c r="C48" s="30">
        <v>144</v>
      </c>
      <c r="D48" s="30">
        <v>144</v>
      </c>
      <c r="E48" s="30">
        <v>145</v>
      </c>
      <c r="F48" s="31"/>
      <c r="G48" s="31"/>
      <c r="H48" s="146">
        <v>6.48</v>
      </c>
      <c r="I48" s="146">
        <v>6.48</v>
      </c>
      <c r="J48" s="146">
        <v>6.525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>
        <v>1</v>
      </c>
      <c r="F49" s="31"/>
      <c r="G49" s="31"/>
      <c r="H49" s="146">
        <v>0.025</v>
      </c>
      <c r="I49" s="146">
        <v>0.025</v>
      </c>
      <c r="J49" s="146">
        <v>0.02</v>
      </c>
      <c r="K49" s="32"/>
    </row>
    <row r="50" spans="1:11" s="42" customFormat="1" ht="11.25" customHeight="1">
      <c r="A50" s="43" t="s">
        <v>39</v>
      </c>
      <c r="B50" s="37"/>
      <c r="C50" s="38">
        <v>739</v>
      </c>
      <c r="D50" s="38">
        <v>737</v>
      </c>
      <c r="E50" s="38">
        <v>872</v>
      </c>
      <c r="F50" s="39">
        <v>118.31750339213026</v>
      </c>
      <c r="G50" s="40"/>
      <c r="H50" s="147">
        <v>31.339</v>
      </c>
      <c r="I50" s="148">
        <v>31.339</v>
      </c>
      <c r="J50" s="148">
        <v>30.625000000000004</v>
      </c>
      <c r="K50" s="41">
        <v>97.72168863077955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7">
        <v>0.109</v>
      </c>
      <c r="I52" s="148">
        <v>0.137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</v>
      </c>
      <c r="D54" s="30"/>
      <c r="E54" s="30"/>
      <c r="F54" s="31"/>
      <c r="G54" s="31"/>
      <c r="H54" s="146">
        <v>0.028</v>
      </c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46">
        <v>0.02</v>
      </c>
      <c r="I55" s="146">
        <v>0.02</v>
      </c>
      <c r="J55" s="146">
        <v>0.019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3</v>
      </c>
      <c r="E56" s="30">
        <v>2</v>
      </c>
      <c r="F56" s="31"/>
      <c r="G56" s="31"/>
      <c r="H56" s="146">
        <v>0.051</v>
      </c>
      <c r="I56" s="146">
        <v>0.053</v>
      </c>
      <c r="J56" s="146">
        <v>0.009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6</v>
      </c>
      <c r="F57" s="31"/>
      <c r="G57" s="31"/>
      <c r="H57" s="146">
        <v>0.04</v>
      </c>
      <c r="I57" s="146">
        <v>0.04</v>
      </c>
      <c r="J57" s="146">
        <v>0.06</v>
      </c>
      <c r="K57" s="32"/>
    </row>
    <row r="58" spans="1:11" s="33" customFormat="1" ht="11.25" customHeight="1">
      <c r="A58" s="35" t="s">
        <v>45</v>
      </c>
      <c r="B58" s="29"/>
      <c r="C58" s="30">
        <v>16</v>
      </c>
      <c r="D58" s="30">
        <v>16</v>
      </c>
      <c r="E58" s="30">
        <v>21</v>
      </c>
      <c r="F58" s="31"/>
      <c r="G58" s="31"/>
      <c r="H58" s="146">
        <v>0.576</v>
      </c>
      <c r="I58" s="146">
        <v>0.576</v>
      </c>
      <c r="J58" s="146">
        <v>0.735</v>
      </c>
      <c r="K58" s="32"/>
    </row>
    <row r="59" spans="1:11" s="42" customFormat="1" ht="11.25" customHeight="1">
      <c r="A59" s="36" t="s">
        <v>46</v>
      </c>
      <c r="B59" s="37"/>
      <c r="C59" s="38">
        <v>25</v>
      </c>
      <c r="D59" s="38">
        <v>24</v>
      </c>
      <c r="E59" s="38">
        <v>30</v>
      </c>
      <c r="F59" s="39">
        <v>125</v>
      </c>
      <c r="G59" s="40"/>
      <c r="H59" s="147">
        <v>0.715</v>
      </c>
      <c r="I59" s="148">
        <v>0.689</v>
      </c>
      <c r="J59" s="148">
        <v>0.823</v>
      </c>
      <c r="K59" s="41">
        <v>119.44847605224965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65</v>
      </c>
      <c r="D61" s="30">
        <v>65</v>
      </c>
      <c r="E61" s="30">
        <v>50</v>
      </c>
      <c r="F61" s="31"/>
      <c r="G61" s="31"/>
      <c r="H61" s="146">
        <v>3.25</v>
      </c>
      <c r="I61" s="146">
        <v>3.25</v>
      </c>
      <c r="J61" s="146">
        <v>2.5</v>
      </c>
      <c r="K61" s="32"/>
    </row>
    <row r="62" spans="1:11" s="33" customFormat="1" ht="11.25" customHeight="1">
      <c r="A62" s="35" t="s">
        <v>48</v>
      </c>
      <c r="B62" s="29"/>
      <c r="C62" s="30">
        <v>41</v>
      </c>
      <c r="D62" s="30">
        <v>41</v>
      </c>
      <c r="E62" s="30">
        <v>42</v>
      </c>
      <c r="F62" s="31"/>
      <c r="G62" s="31"/>
      <c r="H62" s="146">
        <v>1.025</v>
      </c>
      <c r="I62" s="146">
        <v>1.025</v>
      </c>
      <c r="J62" s="146">
        <v>1.05</v>
      </c>
      <c r="K62" s="32"/>
    </row>
    <row r="63" spans="1:11" s="33" customFormat="1" ht="11.25" customHeight="1">
      <c r="A63" s="35" t="s">
        <v>49</v>
      </c>
      <c r="B63" s="29"/>
      <c r="C63" s="30">
        <v>37</v>
      </c>
      <c r="D63" s="30">
        <v>37</v>
      </c>
      <c r="E63" s="30">
        <v>36</v>
      </c>
      <c r="F63" s="31"/>
      <c r="G63" s="31"/>
      <c r="H63" s="146">
        <v>1.036</v>
      </c>
      <c r="I63" s="146">
        <v>1.036</v>
      </c>
      <c r="J63" s="146">
        <v>1.008</v>
      </c>
      <c r="K63" s="32"/>
    </row>
    <row r="64" spans="1:11" s="42" customFormat="1" ht="11.25" customHeight="1">
      <c r="A64" s="36" t="s">
        <v>50</v>
      </c>
      <c r="B64" s="37"/>
      <c r="C64" s="38">
        <v>143</v>
      </c>
      <c r="D64" s="38">
        <v>143</v>
      </c>
      <c r="E64" s="38">
        <v>128</v>
      </c>
      <c r="F64" s="39">
        <v>89.5104895104895</v>
      </c>
      <c r="G64" s="40"/>
      <c r="H64" s="147">
        <v>5.311</v>
      </c>
      <c r="I64" s="148">
        <v>5.311</v>
      </c>
      <c r="J64" s="148">
        <v>4.558</v>
      </c>
      <c r="K64" s="41">
        <v>85.82187911881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19</v>
      </c>
      <c r="D66" s="38">
        <v>20</v>
      </c>
      <c r="E66" s="38">
        <v>35</v>
      </c>
      <c r="F66" s="39">
        <v>175</v>
      </c>
      <c r="G66" s="40"/>
      <c r="H66" s="147">
        <v>0.561</v>
      </c>
      <c r="I66" s="148">
        <v>0.56</v>
      </c>
      <c r="J66" s="148">
        <v>1.033</v>
      </c>
      <c r="K66" s="41">
        <v>184.4642857142857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>
        <v>2</v>
      </c>
      <c r="E68" s="30">
        <v>2</v>
      </c>
      <c r="F68" s="31"/>
      <c r="G68" s="31"/>
      <c r="H68" s="146">
        <v>0.063</v>
      </c>
      <c r="I68" s="146">
        <v>0.063</v>
      </c>
      <c r="J68" s="146">
        <v>0.06</v>
      </c>
      <c r="K68" s="32"/>
    </row>
    <row r="69" spans="1:11" s="33" customFormat="1" ht="11.25" customHeight="1">
      <c r="A69" s="35" t="s">
        <v>53</v>
      </c>
      <c r="B69" s="29"/>
      <c r="C69" s="30">
        <v>37</v>
      </c>
      <c r="D69" s="30">
        <v>37</v>
      </c>
      <c r="E69" s="30">
        <v>28</v>
      </c>
      <c r="F69" s="31"/>
      <c r="G69" s="31"/>
      <c r="H69" s="146">
        <v>1.305</v>
      </c>
      <c r="I69" s="146">
        <v>1.305</v>
      </c>
      <c r="J69" s="146">
        <v>0.945</v>
      </c>
      <c r="K69" s="32"/>
    </row>
    <row r="70" spans="1:11" s="42" customFormat="1" ht="11.25" customHeight="1">
      <c r="A70" s="36" t="s">
        <v>54</v>
      </c>
      <c r="B70" s="37"/>
      <c r="C70" s="38">
        <v>39</v>
      </c>
      <c r="D70" s="38">
        <v>39</v>
      </c>
      <c r="E70" s="38">
        <v>30</v>
      </c>
      <c r="F70" s="39">
        <v>76.92307692307692</v>
      </c>
      <c r="G70" s="40"/>
      <c r="H70" s="147">
        <v>1.3679999999999999</v>
      </c>
      <c r="I70" s="148">
        <v>1.3679999999999999</v>
      </c>
      <c r="J70" s="148">
        <v>1.005</v>
      </c>
      <c r="K70" s="41">
        <v>73.46491228070175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15</v>
      </c>
      <c r="D72" s="30">
        <v>15</v>
      </c>
      <c r="E72" s="30">
        <v>15</v>
      </c>
      <c r="F72" s="31"/>
      <c r="G72" s="31"/>
      <c r="H72" s="146">
        <v>0.255</v>
      </c>
      <c r="I72" s="146">
        <v>0.24</v>
      </c>
      <c r="J72" s="146">
        <v>0.24</v>
      </c>
      <c r="K72" s="32"/>
    </row>
    <row r="73" spans="1:11" s="33" customFormat="1" ht="11.25" customHeight="1">
      <c r="A73" s="35" t="s">
        <v>56</v>
      </c>
      <c r="B73" s="29"/>
      <c r="C73" s="30">
        <v>390</v>
      </c>
      <c r="D73" s="30">
        <v>390</v>
      </c>
      <c r="E73" s="30">
        <v>390</v>
      </c>
      <c r="F73" s="31"/>
      <c r="G73" s="31"/>
      <c r="H73" s="146">
        <v>8.417</v>
      </c>
      <c r="I73" s="146">
        <v>8.417</v>
      </c>
      <c r="J73" s="146">
        <v>8.4</v>
      </c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>
        <v>5</v>
      </c>
      <c r="E74" s="30"/>
      <c r="F74" s="31"/>
      <c r="G74" s="31"/>
      <c r="H74" s="146">
        <v>0.076</v>
      </c>
      <c r="I74" s="146">
        <v>0.08</v>
      </c>
      <c r="J74" s="146">
        <v>0.076</v>
      </c>
      <c r="K74" s="32"/>
    </row>
    <row r="75" spans="1:11" s="33" customFormat="1" ht="11.25" customHeight="1">
      <c r="A75" s="35" t="s">
        <v>58</v>
      </c>
      <c r="B75" s="29"/>
      <c r="C75" s="30">
        <v>12</v>
      </c>
      <c r="D75" s="30">
        <v>13</v>
      </c>
      <c r="E75" s="30">
        <v>13</v>
      </c>
      <c r="F75" s="31"/>
      <c r="G75" s="31"/>
      <c r="H75" s="146">
        <v>0.423</v>
      </c>
      <c r="I75" s="146">
        <v>0.57</v>
      </c>
      <c r="J75" s="146">
        <v>0.57</v>
      </c>
      <c r="K75" s="32"/>
    </row>
    <row r="76" spans="1:11" s="33" customFormat="1" ht="11.25" customHeight="1">
      <c r="A76" s="35" t="s">
        <v>59</v>
      </c>
      <c r="B76" s="29"/>
      <c r="C76" s="30">
        <v>60</v>
      </c>
      <c r="D76" s="30">
        <v>50</v>
      </c>
      <c r="E76" s="30">
        <v>60</v>
      </c>
      <c r="F76" s="31"/>
      <c r="G76" s="31"/>
      <c r="H76" s="146">
        <v>1.44</v>
      </c>
      <c r="I76" s="146">
        <v>1.44</v>
      </c>
      <c r="J76" s="146">
        <v>2.7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3</v>
      </c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41</v>
      </c>
      <c r="D78" s="30">
        <v>41</v>
      </c>
      <c r="E78" s="30">
        <v>40</v>
      </c>
      <c r="F78" s="31"/>
      <c r="G78" s="31"/>
      <c r="H78" s="146">
        <v>1.107</v>
      </c>
      <c r="I78" s="146">
        <v>1.107</v>
      </c>
      <c r="J78" s="146">
        <v>1.08</v>
      </c>
      <c r="K78" s="32"/>
    </row>
    <row r="79" spans="1:11" s="33" customFormat="1" ht="11.25" customHeight="1">
      <c r="A79" s="35" t="s">
        <v>62</v>
      </c>
      <c r="B79" s="29"/>
      <c r="C79" s="30">
        <v>240</v>
      </c>
      <c r="D79" s="30">
        <v>240</v>
      </c>
      <c r="E79" s="30">
        <v>180</v>
      </c>
      <c r="F79" s="31"/>
      <c r="G79" s="31"/>
      <c r="H79" s="146">
        <v>6.72</v>
      </c>
      <c r="I79" s="146">
        <v>6.72</v>
      </c>
      <c r="J79" s="146">
        <v>7.2</v>
      </c>
      <c r="K79" s="32"/>
    </row>
    <row r="80" spans="1:11" s="42" customFormat="1" ht="11.25" customHeight="1">
      <c r="A80" s="43" t="s">
        <v>63</v>
      </c>
      <c r="B80" s="37"/>
      <c r="C80" s="38">
        <v>762</v>
      </c>
      <c r="D80" s="38">
        <v>757</v>
      </c>
      <c r="E80" s="38">
        <v>698</v>
      </c>
      <c r="F80" s="39">
        <v>92.20607661822986</v>
      </c>
      <c r="G80" s="40"/>
      <c r="H80" s="147">
        <v>18.438</v>
      </c>
      <c r="I80" s="148">
        <v>18.573999999999998</v>
      </c>
      <c r="J80" s="148">
        <v>20.266000000000002</v>
      </c>
      <c r="K80" s="41">
        <v>109.10950791428881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95</v>
      </c>
      <c r="D82" s="30">
        <v>87</v>
      </c>
      <c r="E82" s="30">
        <v>95</v>
      </c>
      <c r="F82" s="31"/>
      <c r="G82" s="31"/>
      <c r="H82" s="146">
        <v>2.106</v>
      </c>
      <c r="I82" s="146">
        <v>2.105</v>
      </c>
      <c r="J82" s="146">
        <v>2.106</v>
      </c>
      <c r="K82" s="32"/>
    </row>
    <row r="83" spans="1:11" s="33" customFormat="1" ht="11.25" customHeight="1">
      <c r="A83" s="35" t="s">
        <v>65</v>
      </c>
      <c r="B83" s="29"/>
      <c r="C83" s="30">
        <v>124</v>
      </c>
      <c r="D83" s="30">
        <v>110</v>
      </c>
      <c r="E83" s="30">
        <v>124</v>
      </c>
      <c r="F83" s="31"/>
      <c r="G83" s="31"/>
      <c r="H83" s="146">
        <v>2.745</v>
      </c>
      <c r="I83" s="146">
        <v>2.745</v>
      </c>
      <c r="J83" s="146">
        <v>2.745</v>
      </c>
      <c r="K83" s="32"/>
    </row>
    <row r="84" spans="1:11" s="42" customFormat="1" ht="11.25" customHeight="1">
      <c r="A84" s="36" t="s">
        <v>66</v>
      </c>
      <c r="B84" s="37"/>
      <c r="C84" s="38">
        <v>219</v>
      </c>
      <c r="D84" s="38">
        <v>197</v>
      </c>
      <c r="E84" s="38">
        <v>219</v>
      </c>
      <c r="F84" s="39">
        <v>111.16751269035532</v>
      </c>
      <c r="G84" s="40"/>
      <c r="H84" s="147">
        <v>4.851</v>
      </c>
      <c r="I84" s="148">
        <v>4.85</v>
      </c>
      <c r="J84" s="148">
        <v>4.851</v>
      </c>
      <c r="K84" s="41">
        <v>100.02061855670104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2893</v>
      </c>
      <c r="D87" s="53">
        <v>2701.2</v>
      </c>
      <c r="E87" s="53">
        <v>2866</v>
      </c>
      <c r="F87" s="54">
        <v>106.10099215163632</v>
      </c>
      <c r="G87" s="40"/>
      <c r="H87" s="151">
        <v>81.15700000000001</v>
      </c>
      <c r="I87" s="152">
        <v>77.606</v>
      </c>
      <c r="J87" s="152">
        <v>82.84200000000001</v>
      </c>
      <c r="K87" s="54">
        <v>106.74690101280831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1870</v>
      </c>
      <c r="D9" s="30">
        <v>1700</v>
      </c>
      <c r="E9" s="30">
        <v>1700</v>
      </c>
      <c r="F9" s="31"/>
      <c r="G9" s="31"/>
      <c r="H9" s="146">
        <v>5.685</v>
      </c>
      <c r="I9" s="146">
        <v>6.375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2690</v>
      </c>
      <c r="D10" s="30">
        <v>1816</v>
      </c>
      <c r="E10" s="30">
        <v>1816</v>
      </c>
      <c r="F10" s="31"/>
      <c r="G10" s="31"/>
      <c r="H10" s="146">
        <v>6.456</v>
      </c>
      <c r="I10" s="146">
        <v>3.414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8685</v>
      </c>
      <c r="D11" s="30">
        <v>9230</v>
      </c>
      <c r="E11" s="30">
        <v>9230</v>
      </c>
      <c r="F11" s="31"/>
      <c r="G11" s="31"/>
      <c r="H11" s="146">
        <v>23.449</v>
      </c>
      <c r="I11" s="146">
        <v>17.445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197</v>
      </c>
      <c r="D12" s="30">
        <v>196</v>
      </c>
      <c r="E12" s="30">
        <v>196</v>
      </c>
      <c r="F12" s="31"/>
      <c r="G12" s="31"/>
      <c r="H12" s="146">
        <v>0.438</v>
      </c>
      <c r="I12" s="146">
        <v>0.345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13442</v>
      </c>
      <c r="D13" s="38">
        <v>12942</v>
      </c>
      <c r="E13" s="38">
        <v>12942</v>
      </c>
      <c r="F13" s="39">
        <v>100</v>
      </c>
      <c r="G13" s="40"/>
      <c r="H13" s="147">
        <v>36.028000000000006</v>
      </c>
      <c r="I13" s="148">
        <v>27.579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65</v>
      </c>
      <c r="D15" s="38">
        <v>55</v>
      </c>
      <c r="E15" s="38">
        <v>55</v>
      </c>
      <c r="F15" s="39">
        <v>100</v>
      </c>
      <c r="G15" s="40"/>
      <c r="H15" s="147">
        <v>0.13</v>
      </c>
      <c r="I15" s="148">
        <v>0.105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530</v>
      </c>
      <c r="D17" s="38">
        <v>616</v>
      </c>
      <c r="E17" s="38">
        <v>616</v>
      </c>
      <c r="F17" s="39">
        <v>100</v>
      </c>
      <c r="G17" s="40"/>
      <c r="H17" s="147">
        <v>1.2</v>
      </c>
      <c r="I17" s="148">
        <v>2.156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20335</v>
      </c>
      <c r="D19" s="30">
        <v>20258</v>
      </c>
      <c r="E19" s="30">
        <v>21305</v>
      </c>
      <c r="F19" s="31"/>
      <c r="G19" s="31"/>
      <c r="H19" s="146">
        <v>142.345</v>
      </c>
      <c r="I19" s="146">
        <v>144.874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/>
      <c r="F20" s="31"/>
      <c r="G20" s="31"/>
      <c r="H20" s="146">
        <v>0.011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20337</v>
      </c>
      <c r="D22" s="38">
        <v>20258</v>
      </c>
      <c r="E22" s="38">
        <v>21305</v>
      </c>
      <c r="F22" s="39">
        <v>105.16832856155592</v>
      </c>
      <c r="G22" s="40"/>
      <c r="H22" s="147">
        <v>142.356</v>
      </c>
      <c r="I22" s="148">
        <v>144.874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77079</v>
      </c>
      <c r="D24" s="38">
        <v>87008</v>
      </c>
      <c r="E24" s="38">
        <v>87000</v>
      </c>
      <c r="F24" s="39">
        <v>99.99080544317763</v>
      </c>
      <c r="G24" s="40"/>
      <c r="H24" s="147">
        <v>416.918</v>
      </c>
      <c r="I24" s="148">
        <v>414.921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27264</v>
      </c>
      <c r="D26" s="38">
        <v>28300</v>
      </c>
      <c r="E26" s="38">
        <v>28000</v>
      </c>
      <c r="F26" s="39">
        <v>98.93992932862191</v>
      </c>
      <c r="G26" s="40"/>
      <c r="H26" s="147">
        <v>148.133</v>
      </c>
      <c r="I26" s="148">
        <v>140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66137</v>
      </c>
      <c r="D28" s="30">
        <v>84251</v>
      </c>
      <c r="E28" s="30">
        <v>85000</v>
      </c>
      <c r="F28" s="31"/>
      <c r="G28" s="31"/>
      <c r="H28" s="146">
        <v>318.105</v>
      </c>
      <c r="I28" s="146">
        <v>349.644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34239</v>
      </c>
      <c r="D29" s="30">
        <v>39246</v>
      </c>
      <c r="E29" s="30">
        <v>38324</v>
      </c>
      <c r="F29" s="31"/>
      <c r="G29" s="31"/>
      <c r="H29" s="146">
        <v>95.964</v>
      </c>
      <c r="I29" s="146">
        <v>164.509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56612</v>
      </c>
      <c r="D30" s="30">
        <v>65387</v>
      </c>
      <c r="E30" s="30">
        <v>55000</v>
      </c>
      <c r="F30" s="31"/>
      <c r="G30" s="31"/>
      <c r="H30" s="146">
        <v>193.275</v>
      </c>
      <c r="I30" s="146">
        <v>315.961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156988</v>
      </c>
      <c r="D31" s="38">
        <v>188884</v>
      </c>
      <c r="E31" s="38">
        <v>178324</v>
      </c>
      <c r="F31" s="39">
        <v>94.40926706338281</v>
      </c>
      <c r="G31" s="40"/>
      <c r="H31" s="147">
        <v>607.344</v>
      </c>
      <c r="I31" s="148">
        <v>830.114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23106</v>
      </c>
      <c r="D33" s="30">
        <v>24220</v>
      </c>
      <c r="E33" s="30">
        <v>26000</v>
      </c>
      <c r="F33" s="31"/>
      <c r="G33" s="31"/>
      <c r="H33" s="146">
        <v>105.715</v>
      </c>
      <c r="I33" s="146">
        <v>99.02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10274</v>
      </c>
      <c r="D34" s="30">
        <v>13000</v>
      </c>
      <c r="E34" s="30">
        <v>13000</v>
      </c>
      <c r="F34" s="31"/>
      <c r="G34" s="31"/>
      <c r="H34" s="146">
        <v>35.333</v>
      </c>
      <c r="I34" s="146">
        <v>36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50161</v>
      </c>
      <c r="D35" s="30">
        <v>55638.06</v>
      </c>
      <c r="E35" s="30">
        <v>55638.06</v>
      </c>
      <c r="F35" s="31"/>
      <c r="G35" s="31"/>
      <c r="H35" s="146">
        <v>264.988</v>
      </c>
      <c r="I35" s="146">
        <v>351.984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6767</v>
      </c>
      <c r="D36" s="30">
        <v>7625</v>
      </c>
      <c r="E36" s="30">
        <v>6000</v>
      </c>
      <c r="F36" s="31"/>
      <c r="G36" s="31"/>
      <c r="H36" s="146">
        <v>25.654</v>
      </c>
      <c r="I36" s="146">
        <v>45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90308</v>
      </c>
      <c r="D37" s="38">
        <v>100483.06</v>
      </c>
      <c r="E37" s="38">
        <v>100638.06</v>
      </c>
      <c r="F37" s="39">
        <v>100.15425485649024</v>
      </c>
      <c r="G37" s="40"/>
      <c r="H37" s="147">
        <v>431.69</v>
      </c>
      <c r="I37" s="148">
        <v>532.0039999999999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6072</v>
      </c>
      <c r="D39" s="38">
        <v>6000</v>
      </c>
      <c r="E39" s="38">
        <v>5800</v>
      </c>
      <c r="F39" s="39">
        <v>96.66666666666667</v>
      </c>
      <c r="G39" s="40"/>
      <c r="H39" s="147">
        <v>10.486</v>
      </c>
      <c r="I39" s="148">
        <v>10.2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33499</v>
      </c>
      <c r="D41" s="30">
        <v>36839</v>
      </c>
      <c r="E41" s="30">
        <v>36800</v>
      </c>
      <c r="F41" s="31"/>
      <c r="G41" s="31"/>
      <c r="H41" s="146">
        <v>146.131</v>
      </c>
      <c r="I41" s="146">
        <v>125.52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184171</v>
      </c>
      <c r="D42" s="30">
        <v>226454</v>
      </c>
      <c r="E42" s="30">
        <v>207031</v>
      </c>
      <c r="F42" s="31"/>
      <c r="G42" s="31"/>
      <c r="H42" s="146">
        <v>965.401</v>
      </c>
      <c r="I42" s="146">
        <v>1124.432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53480</v>
      </c>
      <c r="D43" s="30">
        <v>51318</v>
      </c>
      <c r="E43" s="30">
        <v>56000</v>
      </c>
      <c r="F43" s="31"/>
      <c r="G43" s="31"/>
      <c r="H43" s="146">
        <v>243.98</v>
      </c>
      <c r="I43" s="146">
        <v>219.369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118009</v>
      </c>
      <c r="D44" s="30">
        <v>137909</v>
      </c>
      <c r="E44" s="30">
        <v>130700</v>
      </c>
      <c r="F44" s="31"/>
      <c r="G44" s="31"/>
      <c r="H44" s="146">
        <v>453.92</v>
      </c>
      <c r="I44" s="146">
        <v>627.805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69188</v>
      </c>
      <c r="D45" s="30">
        <v>72887</v>
      </c>
      <c r="E45" s="30">
        <v>72000</v>
      </c>
      <c r="F45" s="31"/>
      <c r="G45" s="31"/>
      <c r="H45" s="146">
        <v>286.921</v>
      </c>
      <c r="I45" s="146">
        <v>267.408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66657</v>
      </c>
      <c r="D46" s="30">
        <v>76793</v>
      </c>
      <c r="E46" s="30">
        <v>73700</v>
      </c>
      <c r="F46" s="31"/>
      <c r="G46" s="31"/>
      <c r="H46" s="146">
        <v>270.571</v>
      </c>
      <c r="I46" s="146">
        <v>270.666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87740</v>
      </c>
      <c r="D47" s="30">
        <v>115432</v>
      </c>
      <c r="E47" s="30">
        <v>109000</v>
      </c>
      <c r="F47" s="31"/>
      <c r="G47" s="31"/>
      <c r="H47" s="146">
        <v>381.46</v>
      </c>
      <c r="I47" s="146">
        <v>482.145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104365</v>
      </c>
      <c r="D48" s="30">
        <v>118397</v>
      </c>
      <c r="E48" s="30">
        <v>118000</v>
      </c>
      <c r="F48" s="31"/>
      <c r="G48" s="31"/>
      <c r="H48" s="146">
        <v>512.921</v>
      </c>
      <c r="I48" s="146">
        <v>478.742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69471</v>
      </c>
      <c r="D49" s="30">
        <v>70586</v>
      </c>
      <c r="E49" s="30">
        <v>70586</v>
      </c>
      <c r="F49" s="31"/>
      <c r="G49" s="31"/>
      <c r="H49" s="146">
        <v>300.307</v>
      </c>
      <c r="I49" s="146">
        <v>284.418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786580</v>
      </c>
      <c r="D50" s="38">
        <v>906615</v>
      </c>
      <c r="E50" s="38">
        <v>873817</v>
      </c>
      <c r="F50" s="39">
        <v>96.38236737755277</v>
      </c>
      <c r="G50" s="40"/>
      <c r="H50" s="147">
        <v>3561.612</v>
      </c>
      <c r="I50" s="148">
        <v>3880.505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18274</v>
      </c>
      <c r="D52" s="38">
        <v>19338.34</v>
      </c>
      <c r="E52" s="38">
        <v>19369.58</v>
      </c>
      <c r="F52" s="39">
        <v>100.1615443724746</v>
      </c>
      <c r="G52" s="40"/>
      <c r="H52" s="147">
        <v>51.264</v>
      </c>
      <c r="I52" s="148">
        <v>51.824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67042</v>
      </c>
      <c r="D54" s="30">
        <v>65000</v>
      </c>
      <c r="E54" s="30">
        <v>66000</v>
      </c>
      <c r="F54" s="31"/>
      <c r="G54" s="31"/>
      <c r="H54" s="146">
        <v>253.266</v>
      </c>
      <c r="I54" s="146">
        <v>239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42150</v>
      </c>
      <c r="D55" s="30">
        <v>44540</v>
      </c>
      <c r="E55" s="30">
        <v>44540</v>
      </c>
      <c r="F55" s="31"/>
      <c r="G55" s="31"/>
      <c r="H55" s="146">
        <v>147.438</v>
      </c>
      <c r="I55" s="146">
        <v>156.24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34706</v>
      </c>
      <c r="D56" s="30">
        <v>352</v>
      </c>
      <c r="E56" s="30">
        <v>36200</v>
      </c>
      <c r="F56" s="31"/>
      <c r="G56" s="31"/>
      <c r="H56" s="146">
        <v>111.161</v>
      </c>
      <c r="I56" s="146">
        <v>136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59004</v>
      </c>
      <c r="D57" s="30">
        <v>69221.87</v>
      </c>
      <c r="E57" s="30">
        <v>69221.87</v>
      </c>
      <c r="F57" s="31"/>
      <c r="G57" s="31"/>
      <c r="H57" s="146">
        <v>239.91</v>
      </c>
      <c r="I57" s="146">
        <v>247.037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48220</v>
      </c>
      <c r="D58" s="30">
        <v>52684</v>
      </c>
      <c r="E58" s="30">
        <v>53500</v>
      </c>
      <c r="F58" s="31"/>
      <c r="G58" s="31"/>
      <c r="H58" s="146">
        <v>166.459</v>
      </c>
      <c r="I58" s="146">
        <v>136.891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251122</v>
      </c>
      <c r="D59" s="38">
        <v>231797.87</v>
      </c>
      <c r="E59" s="38">
        <v>269461.87</v>
      </c>
      <c r="F59" s="39">
        <v>116.24863938568546</v>
      </c>
      <c r="G59" s="40"/>
      <c r="H59" s="147">
        <v>918.2339999999999</v>
      </c>
      <c r="I59" s="148">
        <v>915.168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1317</v>
      </c>
      <c r="D61" s="30">
        <v>1495</v>
      </c>
      <c r="E61" s="30">
        <v>1350</v>
      </c>
      <c r="F61" s="31"/>
      <c r="G61" s="31"/>
      <c r="H61" s="146">
        <v>4.508</v>
      </c>
      <c r="I61" s="146">
        <v>5.236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765</v>
      </c>
      <c r="D62" s="30">
        <v>765</v>
      </c>
      <c r="E62" s="30">
        <v>683</v>
      </c>
      <c r="F62" s="31"/>
      <c r="G62" s="31"/>
      <c r="H62" s="146">
        <v>1.671</v>
      </c>
      <c r="I62" s="146">
        <v>1.671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2326</v>
      </c>
      <c r="D63" s="30">
        <v>2319</v>
      </c>
      <c r="E63" s="30">
        <v>2488</v>
      </c>
      <c r="F63" s="31"/>
      <c r="G63" s="31"/>
      <c r="H63" s="146">
        <v>6.959</v>
      </c>
      <c r="I63" s="146">
        <v>7.809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4408</v>
      </c>
      <c r="D64" s="38">
        <v>4579</v>
      </c>
      <c r="E64" s="38">
        <v>4521</v>
      </c>
      <c r="F64" s="39">
        <v>98.73334789255296</v>
      </c>
      <c r="G64" s="40"/>
      <c r="H64" s="147">
        <v>13.138</v>
      </c>
      <c r="I64" s="148">
        <v>14.716000000000001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8821</v>
      </c>
      <c r="D66" s="38">
        <v>9409</v>
      </c>
      <c r="E66" s="38">
        <v>9900</v>
      </c>
      <c r="F66" s="39">
        <v>105.21840790732277</v>
      </c>
      <c r="G66" s="40"/>
      <c r="H66" s="147">
        <v>26.777</v>
      </c>
      <c r="I66" s="148">
        <v>17.332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62236</v>
      </c>
      <c r="D68" s="30">
        <v>63300</v>
      </c>
      <c r="E68" s="30">
        <v>63000</v>
      </c>
      <c r="F68" s="31"/>
      <c r="G68" s="31"/>
      <c r="H68" s="146">
        <v>200.139</v>
      </c>
      <c r="I68" s="146">
        <v>180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4451</v>
      </c>
      <c r="D69" s="30">
        <v>4220</v>
      </c>
      <c r="E69" s="30">
        <v>4200</v>
      </c>
      <c r="F69" s="31"/>
      <c r="G69" s="31"/>
      <c r="H69" s="146">
        <v>11.171</v>
      </c>
      <c r="I69" s="146">
        <v>10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66687</v>
      </c>
      <c r="D70" s="38">
        <v>67520</v>
      </c>
      <c r="E70" s="38">
        <v>67200</v>
      </c>
      <c r="F70" s="39">
        <v>99.5260663507109</v>
      </c>
      <c r="G70" s="40"/>
      <c r="H70" s="147">
        <v>211.31</v>
      </c>
      <c r="I70" s="148">
        <v>190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2901</v>
      </c>
      <c r="D72" s="30">
        <v>2627</v>
      </c>
      <c r="E72" s="30">
        <v>2628</v>
      </c>
      <c r="F72" s="31"/>
      <c r="G72" s="31"/>
      <c r="H72" s="146">
        <v>6.965</v>
      </c>
      <c r="I72" s="146">
        <v>3.329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15732</v>
      </c>
      <c r="D73" s="30">
        <v>15549</v>
      </c>
      <c r="E73" s="30">
        <v>15549</v>
      </c>
      <c r="F73" s="31"/>
      <c r="G73" s="31"/>
      <c r="H73" s="146">
        <v>47.12</v>
      </c>
      <c r="I73" s="146">
        <v>46.569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22076</v>
      </c>
      <c r="D74" s="30">
        <v>22290</v>
      </c>
      <c r="E74" s="30">
        <v>23000</v>
      </c>
      <c r="F74" s="31"/>
      <c r="G74" s="31"/>
      <c r="H74" s="146">
        <v>81.3</v>
      </c>
      <c r="I74" s="146">
        <v>57.392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12310</v>
      </c>
      <c r="D75" s="30">
        <v>10176</v>
      </c>
      <c r="E75" s="30">
        <v>10732</v>
      </c>
      <c r="F75" s="31"/>
      <c r="G75" s="31"/>
      <c r="H75" s="146">
        <v>29.054</v>
      </c>
      <c r="I75" s="146">
        <v>17.834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5196</v>
      </c>
      <c r="D76" s="30">
        <v>5207</v>
      </c>
      <c r="E76" s="30">
        <v>5275</v>
      </c>
      <c r="F76" s="31"/>
      <c r="G76" s="31"/>
      <c r="H76" s="146">
        <v>18.026</v>
      </c>
      <c r="I76" s="146">
        <v>20.828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2384</v>
      </c>
      <c r="D77" s="30">
        <v>2986</v>
      </c>
      <c r="E77" s="30">
        <v>2986</v>
      </c>
      <c r="F77" s="31"/>
      <c r="G77" s="31"/>
      <c r="H77" s="146">
        <v>8.525</v>
      </c>
      <c r="I77" s="146">
        <v>8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6219</v>
      </c>
      <c r="D78" s="30">
        <v>6300</v>
      </c>
      <c r="E78" s="30">
        <v>6300</v>
      </c>
      <c r="F78" s="31"/>
      <c r="G78" s="31"/>
      <c r="H78" s="146">
        <v>15.624</v>
      </c>
      <c r="I78" s="146">
        <v>19.94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66663</v>
      </c>
      <c r="D79" s="30">
        <v>64890</v>
      </c>
      <c r="E79" s="30">
        <v>64890</v>
      </c>
      <c r="F79" s="31"/>
      <c r="G79" s="31"/>
      <c r="H79" s="146">
        <v>246.143</v>
      </c>
      <c r="I79" s="146">
        <v>214.137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133481</v>
      </c>
      <c r="D80" s="38">
        <v>130025</v>
      </c>
      <c r="E80" s="38">
        <v>131360</v>
      </c>
      <c r="F80" s="39">
        <v>101.0267256296866</v>
      </c>
      <c r="G80" s="40"/>
      <c r="H80" s="147">
        <v>452.757</v>
      </c>
      <c r="I80" s="148">
        <v>388.029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102</v>
      </c>
      <c r="F82" s="31"/>
      <c r="G82" s="31"/>
      <c r="H82" s="146">
        <v>0.113</v>
      </c>
      <c r="I82" s="146">
        <v>0.112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136</v>
      </c>
      <c r="E83" s="30">
        <v>136</v>
      </c>
      <c r="F83" s="31"/>
      <c r="G83" s="31"/>
      <c r="H83" s="146">
        <v>0.115</v>
      </c>
      <c r="I83" s="146">
        <v>0.115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238</v>
      </c>
      <c r="D84" s="38">
        <v>238</v>
      </c>
      <c r="E84" s="38">
        <v>238</v>
      </c>
      <c r="F84" s="39">
        <v>100</v>
      </c>
      <c r="G84" s="40"/>
      <c r="H84" s="147">
        <v>0.228</v>
      </c>
      <c r="I84" s="148">
        <v>0.227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1661696</v>
      </c>
      <c r="D87" s="53">
        <v>1814068.27</v>
      </c>
      <c r="E87" s="53">
        <v>1810547.5100000002</v>
      </c>
      <c r="F87" s="54">
        <v>99.80591910137981</v>
      </c>
      <c r="G87" s="40"/>
      <c r="H87" s="151">
        <v>7029.6050000000005</v>
      </c>
      <c r="I87" s="152">
        <v>7559.754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0.05</v>
      </c>
      <c r="I39" s="148">
        <v>0.045</v>
      </c>
      <c r="J39" s="148">
        <v>0.04</v>
      </c>
      <c r="K39" s="41">
        <v>88.88888888888889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5.9</v>
      </c>
      <c r="I61" s="146">
        <v>5.636</v>
      </c>
      <c r="J61" s="146">
        <v>5.574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0.365</v>
      </c>
      <c r="I62" s="146">
        <v>0.336</v>
      </c>
      <c r="J62" s="146">
        <v>0.638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12.7</v>
      </c>
      <c r="I63" s="146">
        <v>10.672</v>
      </c>
      <c r="J63" s="146">
        <v>11.117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18.965</v>
      </c>
      <c r="I64" s="148">
        <v>16.644000000000002</v>
      </c>
      <c r="J64" s="148">
        <v>17.329</v>
      </c>
      <c r="K64" s="41">
        <v>104.1155972122086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25.964</v>
      </c>
      <c r="I66" s="148">
        <v>33.755</v>
      </c>
      <c r="J66" s="148">
        <v>35.47</v>
      </c>
      <c r="K66" s="41">
        <v>105.08072878092133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0.531</v>
      </c>
      <c r="I72" s="146">
        <v>0.63</v>
      </c>
      <c r="J72" s="146">
        <v>1.209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3.683</v>
      </c>
      <c r="I73" s="146">
        <v>4.443</v>
      </c>
      <c r="J73" s="146">
        <v>3.364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5.133</v>
      </c>
      <c r="I74" s="146">
        <v>5.097</v>
      </c>
      <c r="J74" s="146">
        <v>4.874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0.077</v>
      </c>
      <c r="I75" s="146">
        <v>0.102</v>
      </c>
      <c r="J75" s="146">
        <v>0.08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2.553</v>
      </c>
      <c r="I76" s="146">
        <v>2.664</v>
      </c>
      <c r="J76" s="146">
        <v>3.194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0.7</v>
      </c>
      <c r="I78" s="146">
        <v>1.434</v>
      </c>
      <c r="J78" s="146">
        <v>1.776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12.734</v>
      </c>
      <c r="I79" s="146">
        <v>16.274</v>
      </c>
      <c r="J79" s="146">
        <v>16.296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25.411</v>
      </c>
      <c r="I80" s="148">
        <v>30.644</v>
      </c>
      <c r="J80" s="148">
        <v>30.793</v>
      </c>
      <c r="K80" s="41">
        <v>100.48622895183397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0.212</v>
      </c>
      <c r="I82" s="146">
        <v>0.154</v>
      </c>
      <c r="J82" s="146">
        <v>0.154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>
        <v>0.017</v>
      </c>
      <c r="J83" s="146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0.212</v>
      </c>
      <c r="I84" s="148">
        <v>0.17099999999999999</v>
      </c>
      <c r="J84" s="148">
        <v>0.17099999999999999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70.602</v>
      </c>
      <c r="I87" s="152">
        <v>81.259</v>
      </c>
      <c r="J87" s="152">
        <v>83.80300000000001</v>
      </c>
      <c r="K87" s="54">
        <v>103.13073013450818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46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3.669</v>
      </c>
      <c r="I36" s="146">
        <v>0.7</v>
      </c>
      <c r="J36" s="146">
        <v>1.2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3.669</v>
      </c>
      <c r="I37" s="148">
        <v>0.7</v>
      </c>
      <c r="J37" s="148">
        <v>1.2</v>
      </c>
      <c r="K37" s="41">
        <v>171.42857142857144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5.56</v>
      </c>
      <c r="I61" s="146">
        <v>5.66</v>
      </c>
      <c r="J61" s="146">
        <v>6.18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1.016</v>
      </c>
      <c r="I62" s="146">
        <v>1.058</v>
      </c>
      <c r="J62" s="146">
        <v>1.869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123.952</v>
      </c>
      <c r="I63" s="146">
        <v>135.952</v>
      </c>
      <c r="J63" s="146">
        <v>127.219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130.528</v>
      </c>
      <c r="I64" s="148">
        <v>142.67</v>
      </c>
      <c r="J64" s="148">
        <v>135.268</v>
      </c>
      <c r="K64" s="41">
        <v>94.81180346253592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1.933</v>
      </c>
      <c r="I66" s="148">
        <v>1.718</v>
      </c>
      <c r="J66" s="148">
        <v>1.775</v>
      </c>
      <c r="K66" s="41">
        <v>103.31781140861467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1.138</v>
      </c>
      <c r="I72" s="146">
        <v>1.47</v>
      </c>
      <c r="J72" s="146">
        <v>1.55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1.714</v>
      </c>
      <c r="I73" s="146">
        <v>1.99</v>
      </c>
      <c r="J73" s="146">
        <v>1.014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4.138</v>
      </c>
      <c r="I76" s="146">
        <v>5.367</v>
      </c>
      <c r="J76" s="146">
        <v>6.404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0.689</v>
      </c>
      <c r="I78" s="146">
        <v>0.585</v>
      </c>
      <c r="J78" s="146">
        <v>0.812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0.277</v>
      </c>
      <c r="I79" s="146">
        <v>0.36</v>
      </c>
      <c r="J79" s="146">
        <v>0.547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7.956</v>
      </c>
      <c r="I80" s="148">
        <v>9.771999999999998</v>
      </c>
      <c r="J80" s="148">
        <v>10.327</v>
      </c>
      <c r="K80" s="41">
        <v>105.67949242734345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0.222</v>
      </c>
      <c r="I82" s="146">
        <v>0.272</v>
      </c>
      <c r="J82" s="146">
        <v>0.245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0.19</v>
      </c>
      <c r="I83" s="146">
        <v>0.24</v>
      </c>
      <c r="J83" s="146">
        <v>0.26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0.41200000000000003</v>
      </c>
      <c r="I84" s="148">
        <v>0.512</v>
      </c>
      <c r="J84" s="148">
        <v>0.505</v>
      </c>
      <c r="K84" s="41">
        <v>98.6328125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144.498</v>
      </c>
      <c r="I87" s="152">
        <v>155.37199999999996</v>
      </c>
      <c r="J87" s="152">
        <v>149.075</v>
      </c>
      <c r="K87" s="54">
        <v>95.94714620394925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67.659</v>
      </c>
      <c r="I36" s="146">
        <v>136.98</v>
      </c>
      <c r="J36" s="146">
        <v>115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67.659</v>
      </c>
      <c r="I37" s="148">
        <v>136.98</v>
      </c>
      <c r="J37" s="148">
        <v>115</v>
      </c>
      <c r="K37" s="41">
        <v>83.95386187764637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0.615</v>
      </c>
      <c r="I39" s="148">
        <v>0.66</v>
      </c>
      <c r="J39" s="148">
        <v>0.7</v>
      </c>
      <c r="K39" s="41">
        <v>106.06060606060606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33.123</v>
      </c>
      <c r="I61" s="146">
        <v>44.669</v>
      </c>
      <c r="J61" s="146">
        <v>48.455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365.099</v>
      </c>
      <c r="I62" s="146">
        <v>558.96</v>
      </c>
      <c r="J62" s="146">
        <v>360.928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275.482</v>
      </c>
      <c r="I63" s="146">
        <v>414.546</v>
      </c>
      <c r="J63" s="146">
        <v>347.891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673.704</v>
      </c>
      <c r="I64" s="148">
        <v>1018.175</v>
      </c>
      <c r="J64" s="148">
        <v>757.274</v>
      </c>
      <c r="K64" s="41">
        <v>74.37562305104721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68.667</v>
      </c>
      <c r="I66" s="148">
        <v>64.888</v>
      </c>
      <c r="J66" s="148">
        <v>66.623</v>
      </c>
      <c r="K66" s="41">
        <v>102.67383799778078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>
        <v>0.07</v>
      </c>
      <c r="J68" s="146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>
        <v>0.07</v>
      </c>
      <c r="J70" s="148">
        <v>0.07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33.662</v>
      </c>
      <c r="I72" s="146">
        <v>37.489</v>
      </c>
      <c r="J72" s="146">
        <v>40.824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0.899</v>
      </c>
      <c r="I73" s="146">
        <v>2.649</v>
      </c>
      <c r="J73" s="146">
        <v>4.187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1.017</v>
      </c>
      <c r="I74" s="146">
        <v>0.42</v>
      </c>
      <c r="J74" s="146">
        <v>0.382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0.456</v>
      </c>
      <c r="I75" s="146">
        <v>0.35</v>
      </c>
      <c r="J75" s="146">
        <v>0.303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73.35</v>
      </c>
      <c r="I76" s="146">
        <v>88.02</v>
      </c>
      <c r="J76" s="146">
        <v>72.566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20.431</v>
      </c>
      <c r="I78" s="146">
        <v>15.421</v>
      </c>
      <c r="J78" s="146">
        <v>18.9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9.035</v>
      </c>
      <c r="I79" s="146">
        <v>4.23</v>
      </c>
      <c r="J79" s="146">
        <v>3.607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138.85</v>
      </c>
      <c r="I80" s="148">
        <v>148.57899999999998</v>
      </c>
      <c r="J80" s="148">
        <v>140.769</v>
      </c>
      <c r="K80" s="41">
        <v>94.74353710820509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0.195</v>
      </c>
      <c r="I82" s="146">
        <v>0.239</v>
      </c>
      <c r="J82" s="146">
        <v>0.216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0.075</v>
      </c>
      <c r="I83" s="146">
        <v>0.094</v>
      </c>
      <c r="J83" s="146">
        <v>0.102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0.27</v>
      </c>
      <c r="I84" s="148">
        <v>0.33299999999999996</v>
      </c>
      <c r="J84" s="148">
        <v>0.318</v>
      </c>
      <c r="K84" s="41">
        <v>95.4954954954955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949.765</v>
      </c>
      <c r="I87" s="152">
        <v>1369.685</v>
      </c>
      <c r="J87" s="152">
        <v>1080.7540000000001</v>
      </c>
      <c r="K87" s="54">
        <v>78.90529574318184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0.018</v>
      </c>
      <c r="I33" s="146">
        <v>0.02</v>
      </c>
      <c r="J33" s="146">
        <v>0.02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1.587</v>
      </c>
      <c r="I36" s="146">
        <v>4</v>
      </c>
      <c r="J36" s="146">
        <v>3.5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1.605</v>
      </c>
      <c r="I37" s="148">
        <v>4.02</v>
      </c>
      <c r="J37" s="148">
        <v>3.52</v>
      </c>
      <c r="K37" s="41">
        <v>87.56218905472637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0.24</v>
      </c>
      <c r="I39" s="148">
        <v>0.26</v>
      </c>
      <c r="J39" s="148">
        <v>0.275</v>
      </c>
      <c r="K39" s="41">
        <v>105.76923076923077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81.58</v>
      </c>
      <c r="I61" s="146">
        <v>83.595</v>
      </c>
      <c r="J61" s="146">
        <v>102.617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69.8</v>
      </c>
      <c r="I62" s="146">
        <v>80.185</v>
      </c>
      <c r="J62" s="146">
        <v>71.666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219.33</v>
      </c>
      <c r="I63" s="146">
        <v>230.692</v>
      </c>
      <c r="J63" s="146">
        <v>236.273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370.71000000000004</v>
      </c>
      <c r="I64" s="148">
        <v>394.472</v>
      </c>
      <c r="J64" s="148">
        <v>410.55600000000004</v>
      </c>
      <c r="K64" s="41">
        <v>104.07734896266403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46.28</v>
      </c>
      <c r="I66" s="148">
        <v>54.342</v>
      </c>
      <c r="J66" s="148">
        <v>54.766</v>
      </c>
      <c r="K66" s="41">
        <v>100.78024364211842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0.07</v>
      </c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0.07</v>
      </c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26.796</v>
      </c>
      <c r="I72" s="146">
        <v>35.618</v>
      </c>
      <c r="J72" s="146">
        <v>33.022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3.923</v>
      </c>
      <c r="I73" s="146">
        <v>3.95</v>
      </c>
      <c r="J73" s="146">
        <v>7.549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8.755</v>
      </c>
      <c r="I74" s="146">
        <v>3.887</v>
      </c>
      <c r="J74" s="146">
        <v>4.124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0.092</v>
      </c>
      <c r="I75" s="146">
        <v>0.07</v>
      </c>
      <c r="J75" s="146">
        <v>0.077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209.484</v>
      </c>
      <c r="I76" s="146">
        <v>232.684</v>
      </c>
      <c r="J76" s="146">
        <v>254.389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1.408</v>
      </c>
      <c r="I78" s="146">
        <v>1.962</v>
      </c>
      <c r="J78" s="146">
        <v>1.906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67.857</v>
      </c>
      <c r="I79" s="146">
        <v>88.801</v>
      </c>
      <c r="J79" s="146">
        <v>104.28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318.315</v>
      </c>
      <c r="I80" s="148">
        <v>366.972</v>
      </c>
      <c r="J80" s="148">
        <v>405.347</v>
      </c>
      <c r="K80" s="41">
        <v>110.45720109436142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0.314</v>
      </c>
      <c r="I82" s="146">
        <v>0.745</v>
      </c>
      <c r="J82" s="146">
        <v>0.284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0.132</v>
      </c>
      <c r="I83" s="146">
        <v>0.174</v>
      </c>
      <c r="J83" s="146">
        <v>0.174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0.446</v>
      </c>
      <c r="I84" s="148">
        <v>0.919</v>
      </c>
      <c r="J84" s="148">
        <v>0.45799999999999996</v>
      </c>
      <c r="K84" s="41">
        <v>49.83677910772578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737.666</v>
      </c>
      <c r="I87" s="152">
        <v>820.9849999999999</v>
      </c>
      <c r="J87" s="152">
        <v>874.922</v>
      </c>
      <c r="K87" s="54">
        <v>106.56979116549024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55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6.5</v>
      </c>
      <c r="I9" s="146">
        <v>8.002</v>
      </c>
      <c r="J9" s="146">
        <v>5.83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0.252</v>
      </c>
      <c r="I10" s="146">
        <v>0.221</v>
      </c>
      <c r="J10" s="146">
        <v>0.34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0.316</v>
      </c>
      <c r="I11" s="146">
        <v>0.334</v>
      </c>
      <c r="J11" s="146">
        <v>0.316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8.6</v>
      </c>
      <c r="I12" s="146">
        <v>9.424</v>
      </c>
      <c r="J12" s="146">
        <v>11.839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15.668</v>
      </c>
      <c r="I13" s="148">
        <v>17.981</v>
      </c>
      <c r="J13" s="148">
        <v>18.325</v>
      </c>
      <c r="K13" s="41">
        <v>101.91313052666703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3.8</v>
      </c>
      <c r="I15" s="148">
        <v>4.912</v>
      </c>
      <c r="J15" s="148">
        <v>4.058</v>
      </c>
      <c r="K15" s="41">
        <v>82.61400651465797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>
        <v>0.184</v>
      </c>
      <c r="I17" s="148">
        <v>0.184</v>
      </c>
      <c r="J17" s="148">
        <v>0.39</v>
      </c>
      <c r="K17" s="41">
        <v>211.95652173913044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0.051</v>
      </c>
      <c r="I19" s="146">
        <v>0.034</v>
      </c>
      <c r="J19" s="146">
        <v>0.049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0.439</v>
      </c>
      <c r="I20" s="146">
        <v>0.422</v>
      </c>
      <c r="J20" s="146">
        <v>0.57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0.656</v>
      </c>
      <c r="I21" s="146">
        <v>0.461</v>
      </c>
      <c r="J21" s="146">
        <v>0.67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1.146</v>
      </c>
      <c r="I22" s="148">
        <v>0.917</v>
      </c>
      <c r="J22" s="148">
        <v>1.2890000000000001</v>
      </c>
      <c r="K22" s="41">
        <v>140.567066521265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0.3</v>
      </c>
      <c r="I24" s="148">
        <v>0.161</v>
      </c>
      <c r="J24" s="148">
        <v>0.25</v>
      </c>
      <c r="K24" s="41">
        <v>155.27950310559007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0.055</v>
      </c>
      <c r="I26" s="148">
        <v>0.06</v>
      </c>
      <c r="J26" s="148">
        <v>0.05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1.075</v>
      </c>
      <c r="I28" s="146">
        <v>0.378</v>
      </c>
      <c r="J28" s="146">
        <v>0.95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1.075</v>
      </c>
      <c r="I31" s="148">
        <v>0.378</v>
      </c>
      <c r="J31" s="148">
        <v>0.95</v>
      </c>
      <c r="K31" s="41">
        <v>251.32275132275132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0.12</v>
      </c>
      <c r="I33" s="146">
        <v>0.14</v>
      </c>
      <c r="J33" s="146">
        <v>0.135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0.8</v>
      </c>
      <c r="I35" s="146">
        <v>0.6</v>
      </c>
      <c r="J35" s="146">
        <v>0.6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0.075</v>
      </c>
      <c r="I36" s="146">
        <v>0.095</v>
      </c>
      <c r="J36" s="146">
        <v>0.075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0.995</v>
      </c>
      <c r="I37" s="148">
        <v>0.835</v>
      </c>
      <c r="J37" s="148">
        <v>0.8099999999999999</v>
      </c>
      <c r="K37" s="41">
        <v>97.0059880239521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0.055</v>
      </c>
      <c r="I39" s="148">
        <v>0.047</v>
      </c>
      <c r="J39" s="148">
        <v>0.04</v>
      </c>
      <c r="K39" s="41">
        <v>85.1063829787234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1.396</v>
      </c>
      <c r="I63" s="146">
        <v>1.776</v>
      </c>
      <c r="J63" s="146">
        <v>0.887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1.396</v>
      </c>
      <c r="I64" s="148">
        <v>1.776</v>
      </c>
      <c r="J64" s="148">
        <v>0.887</v>
      </c>
      <c r="K64" s="41">
        <v>49.943693693693696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0.03</v>
      </c>
      <c r="I68" s="146">
        <v>0.009</v>
      </c>
      <c r="J68" s="146">
        <v>0.015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0.12</v>
      </c>
      <c r="I69" s="146">
        <v>0.184</v>
      </c>
      <c r="J69" s="146">
        <v>0.19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0.15</v>
      </c>
      <c r="I70" s="148">
        <v>0.193</v>
      </c>
      <c r="J70" s="148">
        <v>0.20500000000000002</v>
      </c>
      <c r="K70" s="41">
        <v>106.21761658031087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0.12</v>
      </c>
      <c r="I76" s="146">
        <v>0.11</v>
      </c>
      <c r="J76" s="146">
        <v>0.03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0.12</v>
      </c>
      <c r="I80" s="148">
        <v>0.11</v>
      </c>
      <c r="J80" s="148">
        <v>0.03</v>
      </c>
      <c r="K80" s="41">
        <v>27.272727272727273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0.015</v>
      </c>
      <c r="I82" s="146">
        <v>0.018</v>
      </c>
      <c r="J82" s="146">
        <v>0.018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0.04</v>
      </c>
      <c r="I83" s="146">
        <v>0.041</v>
      </c>
      <c r="J83" s="146">
        <v>0.041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0.055</v>
      </c>
      <c r="I84" s="148">
        <v>0.059</v>
      </c>
      <c r="J84" s="148">
        <v>0.059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24.999000000000002</v>
      </c>
      <c r="I87" s="152">
        <v>27.613000000000007</v>
      </c>
      <c r="J87" s="152">
        <v>27.343</v>
      </c>
      <c r="K87" s="54">
        <v>99.02219968855248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13.425</v>
      </c>
      <c r="I9" s="146">
        <v>9.312</v>
      </c>
      <c r="J9" s="146">
        <v>9.397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42.878</v>
      </c>
      <c r="I10" s="146">
        <v>53.145</v>
      </c>
      <c r="J10" s="146">
        <v>30.014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82.16</v>
      </c>
      <c r="I11" s="146">
        <v>103.729</v>
      </c>
      <c r="J11" s="146">
        <v>57.512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4.524</v>
      </c>
      <c r="I12" s="146">
        <v>2.889</v>
      </c>
      <c r="J12" s="146">
        <v>3.167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142.987</v>
      </c>
      <c r="I13" s="148">
        <v>169.07500000000002</v>
      </c>
      <c r="J13" s="148">
        <v>100.09</v>
      </c>
      <c r="K13" s="41">
        <v>59.19858051160727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0.19</v>
      </c>
      <c r="I15" s="148">
        <v>0.3</v>
      </c>
      <c r="J15" s="148">
        <v>0.2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>
        <v>0.006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0.028</v>
      </c>
      <c r="I34" s="146">
        <v>0.031</v>
      </c>
      <c r="J34" s="146">
        <v>0.026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0.015</v>
      </c>
      <c r="I36" s="146">
        <v>0.012</v>
      </c>
      <c r="J36" s="146">
        <v>0.012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0.043</v>
      </c>
      <c r="I37" s="148">
        <v>0.043</v>
      </c>
      <c r="J37" s="148">
        <v>0.038</v>
      </c>
      <c r="K37" s="41">
        <v>88.37209302325581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0.607</v>
      </c>
      <c r="I41" s="146">
        <v>0.73</v>
      </c>
      <c r="J41" s="146">
        <v>0.712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6.154</v>
      </c>
      <c r="I43" s="146">
        <v>6.759</v>
      </c>
      <c r="J43" s="146">
        <v>4.842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0.12</v>
      </c>
      <c r="I45" s="146">
        <v>0.06</v>
      </c>
      <c r="J45" s="146">
        <v>0.125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0.39</v>
      </c>
      <c r="I49" s="146">
        <v>0.883</v>
      </c>
      <c r="J49" s="146">
        <v>1.5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7.271</v>
      </c>
      <c r="I50" s="148">
        <v>8.432</v>
      </c>
      <c r="J50" s="148">
        <v>7.178999999999999</v>
      </c>
      <c r="K50" s="41">
        <v>85.13994307400378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0.137</v>
      </c>
      <c r="I58" s="146">
        <v>0.197</v>
      </c>
      <c r="J58" s="146">
        <v>0.219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0.137</v>
      </c>
      <c r="I59" s="148">
        <v>0.197</v>
      </c>
      <c r="J59" s="148">
        <v>0.219</v>
      </c>
      <c r="K59" s="41">
        <v>111.16751269035532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0.08</v>
      </c>
      <c r="I68" s="146">
        <v>0.027</v>
      </c>
      <c r="J68" s="146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4.7</v>
      </c>
      <c r="I69" s="146">
        <v>6.316</v>
      </c>
      <c r="J69" s="146">
        <v>4.7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4.78</v>
      </c>
      <c r="I70" s="148">
        <v>6.343</v>
      </c>
      <c r="J70" s="148">
        <v>4.7700000000000005</v>
      </c>
      <c r="K70" s="41">
        <v>75.20100898628411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0.131</v>
      </c>
      <c r="I72" s="146">
        <v>0.124</v>
      </c>
      <c r="J72" s="146">
        <v>0.069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2.14</v>
      </c>
      <c r="I73" s="146">
        <v>0.643</v>
      </c>
      <c r="J73" s="146">
        <v>0.64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0.221</v>
      </c>
      <c r="I75" s="146">
        <v>0.562</v>
      </c>
      <c r="J75" s="146">
        <v>0.562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0.7</v>
      </c>
      <c r="I76" s="146">
        <v>0.6</v>
      </c>
      <c r="J76" s="146">
        <v>0.85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0.004</v>
      </c>
      <c r="I77" s="146">
        <v>0.006</v>
      </c>
      <c r="J77" s="146">
        <v>0.006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2</v>
      </c>
      <c r="I78" s="146">
        <v>2.185</v>
      </c>
      <c r="J78" s="146">
        <v>1.794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0.06</v>
      </c>
      <c r="I79" s="146">
        <v>0.055</v>
      </c>
      <c r="J79" s="146">
        <v>0.024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5.255999999999999</v>
      </c>
      <c r="I80" s="148">
        <v>4.175</v>
      </c>
      <c r="J80" s="148">
        <v>3.945</v>
      </c>
      <c r="K80" s="41">
        <v>94.49101796407186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0.12</v>
      </c>
      <c r="I83" s="146">
        <v>0.116</v>
      </c>
      <c r="J83" s="146">
        <v>0.116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0.12</v>
      </c>
      <c r="I84" s="148">
        <v>0.116</v>
      </c>
      <c r="J84" s="148">
        <v>0.116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160.784</v>
      </c>
      <c r="I87" s="152">
        <v>188.68700000000004</v>
      </c>
      <c r="J87" s="152">
        <v>116.55699999999999</v>
      </c>
      <c r="K87" s="54">
        <v>61.772671143215995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55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0.12</v>
      </c>
      <c r="I10" s="146">
        <v>0.239</v>
      </c>
      <c r="J10" s="146">
        <v>0.239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0.025</v>
      </c>
      <c r="I11" s="146">
        <v>0.049</v>
      </c>
      <c r="J11" s="146">
        <v>0.049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0.045</v>
      </c>
      <c r="I12" s="146">
        <v>0.033</v>
      </c>
      <c r="J12" s="146">
        <v>0.033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0.19</v>
      </c>
      <c r="I13" s="148">
        <v>0.32099999999999995</v>
      </c>
      <c r="J13" s="148">
        <v>0.32099999999999995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0.311</v>
      </c>
      <c r="I19" s="146"/>
      <c r="J19" s="146">
        <v>0.47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0.311</v>
      </c>
      <c r="I22" s="148"/>
      <c r="J22" s="148">
        <v>0.47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21.367</v>
      </c>
      <c r="I24" s="148">
        <v>32.667</v>
      </c>
      <c r="J24" s="148">
        <v>24.767</v>
      </c>
      <c r="K24" s="41">
        <v>75.81657330027244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12.684</v>
      </c>
      <c r="I26" s="148">
        <v>17.958</v>
      </c>
      <c r="J26" s="148">
        <v>12.8</v>
      </c>
      <c r="K26" s="41">
        <v>71.27742510301816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10.375</v>
      </c>
      <c r="I28" s="146">
        <v>17.488</v>
      </c>
      <c r="J28" s="146">
        <v>7.935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17.101</v>
      </c>
      <c r="I29" s="146">
        <v>15.605</v>
      </c>
      <c r="J29" s="146">
        <v>34.732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25.5</v>
      </c>
      <c r="I30" s="146">
        <v>32</v>
      </c>
      <c r="J30" s="146">
        <v>44.52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52.976</v>
      </c>
      <c r="I31" s="148">
        <v>65.093</v>
      </c>
      <c r="J31" s="148">
        <v>87.18700000000001</v>
      </c>
      <c r="K31" s="41">
        <v>133.94220576713317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3.01</v>
      </c>
      <c r="I33" s="146">
        <v>3.051</v>
      </c>
      <c r="J33" s="146">
        <v>2.9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3.9</v>
      </c>
      <c r="I34" s="146">
        <v>5.401</v>
      </c>
      <c r="J34" s="146">
        <v>4.9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50.16</v>
      </c>
      <c r="I35" s="146">
        <v>56.857</v>
      </c>
      <c r="J35" s="146">
        <v>52.08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106.988</v>
      </c>
      <c r="I36" s="146">
        <v>99.016</v>
      </c>
      <c r="J36" s="146">
        <v>67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164.058</v>
      </c>
      <c r="I37" s="148">
        <v>164.325</v>
      </c>
      <c r="J37" s="148">
        <v>126.88</v>
      </c>
      <c r="K37" s="41">
        <v>77.21284040772859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4.45</v>
      </c>
      <c r="I39" s="148">
        <v>4.74</v>
      </c>
      <c r="J39" s="148">
        <v>5</v>
      </c>
      <c r="K39" s="41">
        <v>105.48523206751054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5.155</v>
      </c>
      <c r="I41" s="146">
        <v>3.805</v>
      </c>
      <c r="J41" s="146">
        <v>5.958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>
        <v>0.006</v>
      </c>
      <c r="I42" s="146">
        <v>0.009</v>
      </c>
      <c r="J42" s="146">
        <v>0.01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0.005</v>
      </c>
      <c r="I43" s="146">
        <v>0.017</v>
      </c>
      <c r="J43" s="146">
        <v>0.018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>
        <v>0.005</v>
      </c>
      <c r="J44" s="146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1.966</v>
      </c>
      <c r="I45" s="146">
        <v>1.6</v>
      </c>
      <c r="J45" s="146">
        <v>1.5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2.71</v>
      </c>
      <c r="I48" s="146">
        <v>1.354</v>
      </c>
      <c r="J48" s="146">
        <v>2.74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0.32</v>
      </c>
      <c r="I49" s="146">
        <v>0.45</v>
      </c>
      <c r="J49" s="146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10.162</v>
      </c>
      <c r="I50" s="148">
        <v>7.24</v>
      </c>
      <c r="J50" s="148">
        <v>10.681</v>
      </c>
      <c r="K50" s="41">
        <v>147.52762430939225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14.301</v>
      </c>
      <c r="I52" s="148">
        <v>31.923</v>
      </c>
      <c r="J52" s="148">
        <v>19.65</v>
      </c>
      <c r="K52" s="41">
        <v>61.55436519124142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62.006</v>
      </c>
      <c r="I54" s="146">
        <v>79.929</v>
      </c>
      <c r="J54" s="146">
        <v>71.022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161.52</v>
      </c>
      <c r="I55" s="146">
        <v>320.375</v>
      </c>
      <c r="J55" s="146">
        <v>250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17.865</v>
      </c>
      <c r="I56" s="146">
        <v>42.98</v>
      </c>
      <c r="J56" s="146">
        <v>26.4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5.629</v>
      </c>
      <c r="I57" s="146">
        <v>10.016</v>
      </c>
      <c r="J57" s="146">
        <v>11.664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80.257</v>
      </c>
      <c r="I58" s="146">
        <v>206.664</v>
      </c>
      <c r="J58" s="146">
        <v>94.23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327.27700000000004</v>
      </c>
      <c r="I59" s="148">
        <v>659.9639999999999</v>
      </c>
      <c r="J59" s="148">
        <v>453.316</v>
      </c>
      <c r="K59" s="41">
        <v>68.68798904182653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43.4</v>
      </c>
      <c r="I61" s="146">
        <v>42.534</v>
      </c>
      <c r="J61" s="146">
        <v>42.021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42.606</v>
      </c>
      <c r="I62" s="146">
        <v>42.831</v>
      </c>
      <c r="J62" s="146">
        <v>42.522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36.798</v>
      </c>
      <c r="I63" s="146">
        <v>43.337</v>
      </c>
      <c r="J63" s="146">
        <v>39.065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122.804</v>
      </c>
      <c r="I64" s="148">
        <v>128.702</v>
      </c>
      <c r="J64" s="148">
        <v>123.608</v>
      </c>
      <c r="K64" s="41">
        <v>96.04201954903577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57.597</v>
      </c>
      <c r="I66" s="148">
        <v>50.059</v>
      </c>
      <c r="J66" s="148">
        <v>49.925</v>
      </c>
      <c r="K66" s="41">
        <v>99.73231586727663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317.5</v>
      </c>
      <c r="I68" s="146">
        <v>265.141</v>
      </c>
      <c r="J68" s="146">
        <v>370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82.9</v>
      </c>
      <c r="I69" s="146">
        <v>49.006</v>
      </c>
      <c r="J69" s="146">
        <v>63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400.4</v>
      </c>
      <c r="I70" s="148">
        <v>314.14700000000005</v>
      </c>
      <c r="J70" s="148">
        <v>433</v>
      </c>
      <c r="K70" s="41">
        <v>137.83356199486227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86.3</v>
      </c>
      <c r="I72" s="146">
        <v>66.5</v>
      </c>
      <c r="J72" s="146">
        <v>84.419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43.095</v>
      </c>
      <c r="I73" s="146">
        <v>65.985</v>
      </c>
      <c r="J73" s="146">
        <v>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992.621</v>
      </c>
      <c r="I74" s="146">
        <v>1557.336</v>
      </c>
      <c r="J74" s="146">
        <v>1341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524.975</v>
      </c>
      <c r="I75" s="146">
        <v>594.444</v>
      </c>
      <c r="J75" s="146">
        <v>514.07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36.35</v>
      </c>
      <c r="I76" s="146">
        <v>53.009</v>
      </c>
      <c r="J76" s="146">
        <v>60.8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1765.113</v>
      </c>
      <c r="I77" s="146">
        <v>2705.458</v>
      </c>
      <c r="J77" s="146">
        <v>2228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279.875</v>
      </c>
      <c r="I78" s="146">
        <v>353</v>
      </c>
      <c r="J78" s="146">
        <v>315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515.782</v>
      </c>
      <c r="I79" s="146">
        <v>702.774</v>
      </c>
      <c r="J79" s="146">
        <v>640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4244.111</v>
      </c>
      <c r="I80" s="148">
        <v>6098.506</v>
      </c>
      <c r="J80" s="148">
        <v>5258.289000000001</v>
      </c>
      <c r="K80" s="41">
        <v>86.2225764802068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0.271</v>
      </c>
      <c r="I82" s="146">
        <v>0.383</v>
      </c>
      <c r="J82" s="146">
        <v>0.403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0.52</v>
      </c>
      <c r="I83" s="146">
        <v>0.097</v>
      </c>
      <c r="J83" s="146">
        <v>0.098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0.791</v>
      </c>
      <c r="I84" s="148">
        <v>0.48</v>
      </c>
      <c r="J84" s="148">
        <v>0.501</v>
      </c>
      <c r="K84" s="41">
        <v>104.375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5433.479</v>
      </c>
      <c r="I87" s="152">
        <v>7576.125</v>
      </c>
      <c r="J87" s="152">
        <v>6606.395</v>
      </c>
      <c r="K87" s="54">
        <v>87.20018479103763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37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18" t="s">
        <v>331</v>
      </c>
      <c r="D7" s="21" t="s">
        <v>6</v>
      </c>
      <c r="E7" s="21"/>
      <c r="F7" s="22" t="str">
        <f>CONCATENATE(D6,"=100")</f>
        <v>2020=100</v>
      </c>
      <c r="G7" s="23"/>
      <c r="H7" s="218" t="s">
        <v>331</v>
      </c>
      <c r="I7" s="21" t="s">
        <v>6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0.035</v>
      </c>
      <c r="I10" s="146">
        <v>0.069</v>
      </c>
      <c r="J10" s="146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0.006</v>
      </c>
      <c r="I11" s="146">
        <v>0.011</v>
      </c>
      <c r="J11" s="146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0.006</v>
      </c>
      <c r="I12" s="146">
        <v>0.004</v>
      </c>
      <c r="J12" s="146">
        <v>0.004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0.047</v>
      </c>
      <c r="I13" s="148">
        <v>0.084</v>
      </c>
      <c r="J13" s="148">
        <v>0.083</v>
      </c>
      <c r="K13" s="41">
        <v>98.80952380952381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0.06</v>
      </c>
      <c r="I19" s="146">
        <v>0.038</v>
      </c>
      <c r="J19" s="146">
        <v>0.09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0.06</v>
      </c>
      <c r="I22" s="148">
        <v>0.038</v>
      </c>
      <c r="J22" s="148">
        <v>0.09</v>
      </c>
      <c r="K22" s="41">
        <v>236.8421052631579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4.036</v>
      </c>
      <c r="I24" s="148">
        <v>5.382</v>
      </c>
      <c r="J24" s="148">
        <v>4.6</v>
      </c>
      <c r="K24" s="41">
        <v>85.47008547008546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2.447</v>
      </c>
      <c r="I26" s="148">
        <v>3.136</v>
      </c>
      <c r="J26" s="148">
        <v>2.4</v>
      </c>
      <c r="K26" s="41">
        <v>76.53061224489795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2.172</v>
      </c>
      <c r="I28" s="146">
        <v>2.868</v>
      </c>
      <c r="J28" s="146">
        <v>1.301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3.573</v>
      </c>
      <c r="I29" s="146">
        <v>3.368</v>
      </c>
      <c r="J29" s="146">
        <v>7.641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5.477</v>
      </c>
      <c r="I30" s="146">
        <v>5.8</v>
      </c>
      <c r="J30" s="146">
        <v>8.5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11.222000000000001</v>
      </c>
      <c r="I31" s="148">
        <v>12.036</v>
      </c>
      <c r="J31" s="148">
        <v>17.442</v>
      </c>
      <c r="K31" s="41">
        <v>144.91525423728814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0.47</v>
      </c>
      <c r="I33" s="146">
        <v>0.471</v>
      </c>
      <c r="J33" s="146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0.6</v>
      </c>
      <c r="I34" s="146">
        <v>0.782</v>
      </c>
      <c r="J34" s="146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8.77</v>
      </c>
      <c r="I35" s="146">
        <v>9.527</v>
      </c>
      <c r="J35" s="146">
        <v>8.593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19.918</v>
      </c>
      <c r="I36" s="146">
        <v>19.083</v>
      </c>
      <c r="J36" s="146">
        <v>14.4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29.758</v>
      </c>
      <c r="I37" s="148">
        <v>29.863</v>
      </c>
      <c r="J37" s="148">
        <v>24.143</v>
      </c>
      <c r="K37" s="41">
        <v>80.84586277333156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0.62</v>
      </c>
      <c r="I39" s="148">
        <v>0.65</v>
      </c>
      <c r="J39" s="148">
        <v>0.7</v>
      </c>
      <c r="K39" s="41">
        <v>107.6923076923077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0.694</v>
      </c>
      <c r="I41" s="146">
        <v>0.505</v>
      </c>
      <c r="J41" s="146">
        <v>0.79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>
        <v>0.001</v>
      </c>
      <c r="I42" s="146">
        <v>0.002</v>
      </c>
      <c r="J42" s="146">
        <v>0.002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0.001</v>
      </c>
      <c r="I43" s="146">
        <v>0.002</v>
      </c>
      <c r="J43" s="146">
        <v>0.003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>
        <v>0.001</v>
      </c>
      <c r="J44" s="146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0.197</v>
      </c>
      <c r="I45" s="146">
        <v>0.183</v>
      </c>
      <c r="J45" s="146">
        <v>0.15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0.542</v>
      </c>
      <c r="I48" s="146">
        <v>0.208</v>
      </c>
      <c r="J48" s="146">
        <v>0.421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0.023</v>
      </c>
      <c r="I49" s="146">
        <v>0.045</v>
      </c>
      <c r="J49" s="146">
        <v>0.052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1.458</v>
      </c>
      <c r="I50" s="148">
        <v>0.9460000000000001</v>
      </c>
      <c r="J50" s="148">
        <v>1.419</v>
      </c>
      <c r="K50" s="41">
        <v>150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3.173</v>
      </c>
      <c r="I52" s="148">
        <v>6.437</v>
      </c>
      <c r="J52" s="148">
        <v>3.93</v>
      </c>
      <c r="K52" s="41">
        <v>61.05328569209259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11.781</v>
      </c>
      <c r="I54" s="146">
        <v>15.906</v>
      </c>
      <c r="J54" s="146">
        <v>13.139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34.38</v>
      </c>
      <c r="I55" s="146">
        <v>63.252</v>
      </c>
      <c r="J55" s="146">
        <v>50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3.397</v>
      </c>
      <c r="I56" s="146">
        <v>7.68</v>
      </c>
      <c r="J56" s="146">
        <v>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0.954</v>
      </c>
      <c r="I57" s="146">
        <v>2.715</v>
      </c>
      <c r="J57" s="146">
        <v>3.162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16.384</v>
      </c>
      <c r="I58" s="146">
        <v>40.093</v>
      </c>
      <c r="J58" s="146">
        <v>19.788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66.896</v>
      </c>
      <c r="I59" s="148">
        <v>129.64600000000002</v>
      </c>
      <c r="J59" s="148">
        <v>91.089</v>
      </c>
      <c r="K59" s="41">
        <v>70.25978433580673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7.8</v>
      </c>
      <c r="I61" s="146">
        <v>8.294</v>
      </c>
      <c r="J61" s="146">
        <v>8.404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8.909</v>
      </c>
      <c r="I62" s="146">
        <v>7.913</v>
      </c>
      <c r="J62" s="146">
        <v>7.441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6.189</v>
      </c>
      <c r="I63" s="146">
        <v>8.109</v>
      </c>
      <c r="J63" s="146">
        <v>6.961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22.898</v>
      </c>
      <c r="I64" s="148">
        <v>24.316000000000003</v>
      </c>
      <c r="J64" s="148">
        <v>22.805999999999997</v>
      </c>
      <c r="K64" s="41">
        <v>93.79009705543673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10.382</v>
      </c>
      <c r="I66" s="148">
        <v>9.963</v>
      </c>
      <c r="J66" s="148">
        <v>10.695</v>
      </c>
      <c r="K66" s="41">
        <v>107.34718458295696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59.4</v>
      </c>
      <c r="I68" s="146">
        <v>43.954</v>
      </c>
      <c r="J68" s="146">
        <v>60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10.7</v>
      </c>
      <c r="I69" s="146">
        <v>6.42</v>
      </c>
      <c r="J69" s="146">
        <v>8.4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70.1</v>
      </c>
      <c r="I70" s="148">
        <v>50.374</v>
      </c>
      <c r="J70" s="148">
        <v>68.4</v>
      </c>
      <c r="K70" s="41">
        <v>135.7843331877556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15.525</v>
      </c>
      <c r="I72" s="146">
        <v>13</v>
      </c>
      <c r="J72" s="146">
        <v>16.04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8.25</v>
      </c>
      <c r="I73" s="146">
        <v>10.454</v>
      </c>
      <c r="J73" s="146">
        <v>13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195.144</v>
      </c>
      <c r="I74" s="146">
        <v>266.124</v>
      </c>
      <c r="J74" s="146">
        <v>254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119.205</v>
      </c>
      <c r="I75" s="146">
        <v>120.988</v>
      </c>
      <c r="J75" s="146">
        <v>105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7.235</v>
      </c>
      <c r="I76" s="146">
        <v>8.302</v>
      </c>
      <c r="J76" s="146">
        <v>10.639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395.942</v>
      </c>
      <c r="I77" s="146">
        <v>506.061</v>
      </c>
      <c r="J77" s="146">
        <v>480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54.85</v>
      </c>
      <c r="I78" s="146">
        <v>60</v>
      </c>
      <c r="J78" s="146">
        <v>60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99.537</v>
      </c>
      <c r="I79" s="146">
        <v>112.311</v>
      </c>
      <c r="J79" s="146">
        <v>112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895.6880000000001</v>
      </c>
      <c r="I80" s="148">
        <v>1097.24</v>
      </c>
      <c r="J80" s="148">
        <v>1050.679</v>
      </c>
      <c r="K80" s="41">
        <v>95.75653457766761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0.041</v>
      </c>
      <c r="I82" s="146">
        <v>0.056</v>
      </c>
      <c r="J82" s="146">
        <v>0.056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0.08</v>
      </c>
      <c r="I83" s="146">
        <v>0.015</v>
      </c>
      <c r="J83" s="146">
        <v>0.015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0.121</v>
      </c>
      <c r="I84" s="148">
        <v>0.07100000000000001</v>
      </c>
      <c r="J84" s="148">
        <v>0.07100000000000001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/>
      <c r="D87" s="53"/>
      <c r="E87" s="53"/>
      <c r="F87" s="54"/>
      <c r="G87" s="40"/>
      <c r="H87" s="151">
        <v>1118.9060000000002</v>
      </c>
      <c r="I87" s="152">
        <v>1370.182</v>
      </c>
      <c r="J87" s="152">
        <v>1298.547</v>
      </c>
      <c r="K87" s="54">
        <v>94.77186242411592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</v>
      </c>
      <c r="D9" s="30">
        <v>4</v>
      </c>
      <c r="E9" s="30">
        <v>4</v>
      </c>
      <c r="F9" s="31"/>
      <c r="G9" s="31"/>
      <c r="H9" s="146">
        <v>0.006</v>
      </c>
      <c r="I9" s="146">
        <v>0.005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92</v>
      </c>
      <c r="E10" s="30">
        <v>92</v>
      </c>
      <c r="F10" s="31"/>
      <c r="G10" s="31"/>
      <c r="H10" s="146">
        <v>0.019</v>
      </c>
      <c r="I10" s="146">
        <v>0.184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3</v>
      </c>
      <c r="E11" s="30">
        <v>3</v>
      </c>
      <c r="F11" s="31"/>
      <c r="G11" s="31"/>
      <c r="H11" s="146"/>
      <c r="I11" s="146">
        <v>0.018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1</v>
      </c>
      <c r="E12" s="30">
        <v>1</v>
      </c>
      <c r="F12" s="31"/>
      <c r="G12" s="31"/>
      <c r="H12" s="146">
        <v>0.022</v>
      </c>
      <c r="I12" s="146">
        <v>0.002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100</v>
      </c>
      <c r="E13" s="38">
        <v>100</v>
      </c>
      <c r="F13" s="39">
        <v>100</v>
      </c>
      <c r="G13" s="40"/>
      <c r="H13" s="147">
        <v>0.047</v>
      </c>
      <c r="I13" s="148">
        <v>0.209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375</v>
      </c>
      <c r="D24" s="38">
        <v>465</v>
      </c>
      <c r="E24" s="38">
        <v>500</v>
      </c>
      <c r="F24" s="39">
        <v>107.52688172043011</v>
      </c>
      <c r="G24" s="40"/>
      <c r="H24" s="147">
        <v>1.315</v>
      </c>
      <c r="I24" s="148">
        <v>0.948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31</v>
      </c>
      <c r="D26" s="38">
        <v>10</v>
      </c>
      <c r="E26" s="38">
        <v>50</v>
      </c>
      <c r="F26" s="39">
        <v>500</v>
      </c>
      <c r="G26" s="40"/>
      <c r="H26" s="147">
        <v>0.17</v>
      </c>
      <c r="I26" s="148">
        <v>0.04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1701</v>
      </c>
      <c r="D28" s="30">
        <v>1901</v>
      </c>
      <c r="E28" s="30">
        <v>2000</v>
      </c>
      <c r="F28" s="31"/>
      <c r="G28" s="31"/>
      <c r="H28" s="146">
        <v>6.603</v>
      </c>
      <c r="I28" s="146">
        <v>6.753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1069</v>
      </c>
      <c r="D29" s="30">
        <v>1145</v>
      </c>
      <c r="E29" s="30">
        <v>1086</v>
      </c>
      <c r="F29" s="31"/>
      <c r="G29" s="31"/>
      <c r="H29" s="146">
        <v>1.964</v>
      </c>
      <c r="I29" s="146">
        <v>3.017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57515</v>
      </c>
      <c r="D30" s="30">
        <v>66285</v>
      </c>
      <c r="E30" s="30">
        <v>64500</v>
      </c>
      <c r="F30" s="31"/>
      <c r="G30" s="31"/>
      <c r="H30" s="146">
        <v>167.503</v>
      </c>
      <c r="I30" s="146">
        <v>200.522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60285</v>
      </c>
      <c r="D31" s="38">
        <v>69331</v>
      </c>
      <c r="E31" s="38">
        <v>67586</v>
      </c>
      <c r="F31" s="39">
        <v>97.48308837316641</v>
      </c>
      <c r="G31" s="40"/>
      <c r="H31" s="147">
        <v>176.07</v>
      </c>
      <c r="I31" s="148">
        <v>210.292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100</v>
      </c>
      <c r="E33" s="30">
        <v>100</v>
      </c>
      <c r="F33" s="31"/>
      <c r="G33" s="31"/>
      <c r="H33" s="146">
        <v>0.283</v>
      </c>
      <c r="I33" s="146">
        <v>0.39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40</v>
      </c>
      <c r="E34" s="30">
        <v>40</v>
      </c>
      <c r="F34" s="31"/>
      <c r="G34" s="31"/>
      <c r="H34" s="146">
        <v>0.035</v>
      </c>
      <c r="I34" s="146">
        <v>0.04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163</v>
      </c>
      <c r="D35" s="30">
        <v>142.71</v>
      </c>
      <c r="E35" s="30">
        <v>142.71</v>
      </c>
      <c r="F35" s="31"/>
      <c r="G35" s="31"/>
      <c r="H35" s="146">
        <v>0.718</v>
      </c>
      <c r="I35" s="146">
        <v>0.954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12</v>
      </c>
      <c r="E36" s="30">
        <v>40</v>
      </c>
      <c r="F36" s="31"/>
      <c r="G36" s="31"/>
      <c r="H36" s="146">
        <v>0.092</v>
      </c>
      <c r="I36" s="146">
        <v>0.06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261</v>
      </c>
      <c r="D37" s="38">
        <v>294.71000000000004</v>
      </c>
      <c r="E37" s="38">
        <v>322.71000000000004</v>
      </c>
      <c r="F37" s="39">
        <v>109.50086525737166</v>
      </c>
      <c r="G37" s="40"/>
      <c r="H37" s="147">
        <v>1.1280000000000001</v>
      </c>
      <c r="I37" s="148">
        <v>1.444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3</v>
      </c>
      <c r="F39" s="39">
        <v>100</v>
      </c>
      <c r="G39" s="40"/>
      <c r="H39" s="147">
        <v>0.005</v>
      </c>
      <c r="I39" s="148">
        <v>0.005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7</v>
      </c>
      <c r="E41" s="30">
        <v>5</v>
      </c>
      <c r="F41" s="31"/>
      <c r="G41" s="31"/>
      <c r="H41" s="146">
        <v>0.029</v>
      </c>
      <c r="I41" s="146">
        <v>0.021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341</v>
      </c>
      <c r="D42" s="30">
        <v>387</v>
      </c>
      <c r="E42" s="30">
        <v>459</v>
      </c>
      <c r="F42" s="31"/>
      <c r="G42" s="31"/>
      <c r="H42" s="146">
        <v>1.607</v>
      </c>
      <c r="I42" s="146">
        <v>1.643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180</v>
      </c>
      <c r="D43" s="30">
        <v>43</v>
      </c>
      <c r="E43" s="30">
        <v>45</v>
      </c>
      <c r="F43" s="31"/>
      <c r="G43" s="31"/>
      <c r="H43" s="146">
        <v>0.987</v>
      </c>
      <c r="I43" s="146">
        <v>0.25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154</v>
      </c>
      <c r="D44" s="30">
        <v>177</v>
      </c>
      <c r="E44" s="30">
        <v>177</v>
      </c>
      <c r="F44" s="31"/>
      <c r="G44" s="31"/>
      <c r="H44" s="146">
        <v>0.834</v>
      </c>
      <c r="I44" s="146">
        <v>0.601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55</v>
      </c>
      <c r="D45" s="30">
        <v>40</v>
      </c>
      <c r="E45" s="30">
        <v>40</v>
      </c>
      <c r="F45" s="31"/>
      <c r="G45" s="31"/>
      <c r="H45" s="146">
        <v>0.212</v>
      </c>
      <c r="I45" s="146">
        <v>0.179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97</v>
      </c>
      <c r="E46" s="30">
        <v>90</v>
      </c>
      <c r="F46" s="31"/>
      <c r="G46" s="31"/>
      <c r="H46" s="146">
        <v>0.022</v>
      </c>
      <c r="I46" s="146">
        <v>0.314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17</v>
      </c>
      <c r="D47" s="30">
        <v>2</v>
      </c>
      <c r="E47" s="30"/>
      <c r="F47" s="31"/>
      <c r="G47" s="31"/>
      <c r="H47" s="146">
        <v>0.09</v>
      </c>
      <c r="I47" s="146">
        <v>0.006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752</v>
      </c>
      <c r="D48" s="30">
        <v>604</v>
      </c>
      <c r="E48" s="30">
        <v>605</v>
      </c>
      <c r="F48" s="31"/>
      <c r="G48" s="31"/>
      <c r="H48" s="146">
        <v>3.356</v>
      </c>
      <c r="I48" s="146">
        <v>2.764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165</v>
      </c>
      <c r="D49" s="30">
        <v>94</v>
      </c>
      <c r="E49" s="30">
        <v>94</v>
      </c>
      <c r="F49" s="31"/>
      <c r="G49" s="31"/>
      <c r="H49" s="146">
        <v>0.803</v>
      </c>
      <c r="I49" s="146">
        <v>0.371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1676</v>
      </c>
      <c r="D50" s="38">
        <v>1451</v>
      </c>
      <c r="E50" s="38">
        <v>1515</v>
      </c>
      <c r="F50" s="39">
        <v>104.41075120606479</v>
      </c>
      <c r="G50" s="40"/>
      <c r="H50" s="147">
        <v>7.9399999999999995</v>
      </c>
      <c r="I50" s="148">
        <v>6.148999999999999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183</v>
      </c>
      <c r="D52" s="38">
        <v>276</v>
      </c>
      <c r="E52" s="38">
        <v>289.8</v>
      </c>
      <c r="F52" s="39">
        <v>105</v>
      </c>
      <c r="G52" s="40"/>
      <c r="H52" s="147">
        <v>0.509</v>
      </c>
      <c r="I52" s="148">
        <v>1.407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505</v>
      </c>
      <c r="D54" s="30">
        <v>1225</v>
      </c>
      <c r="E54" s="30">
        <v>1600</v>
      </c>
      <c r="F54" s="31"/>
      <c r="G54" s="31"/>
      <c r="H54" s="146">
        <v>3.535</v>
      </c>
      <c r="I54" s="146">
        <v>9.004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229</v>
      </c>
      <c r="D55" s="30">
        <v>195</v>
      </c>
      <c r="E55" s="30">
        <v>195</v>
      </c>
      <c r="F55" s="31"/>
      <c r="G55" s="31"/>
      <c r="H55" s="146">
        <v>0.843</v>
      </c>
      <c r="I55" s="146">
        <v>0.645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234</v>
      </c>
      <c r="D56" s="30">
        <v>40433</v>
      </c>
      <c r="E56" s="30">
        <v>380</v>
      </c>
      <c r="F56" s="31"/>
      <c r="G56" s="31"/>
      <c r="H56" s="146">
        <v>0.665</v>
      </c>
      <c r="I56" s="146">
        <v>1.04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157</v>
      </c>
      <c r="D57" s="30">
        <v>207</v>
      </c>
      <c r="E57" s="30">
        <v>207</v>
      </c>
      <c r="F57" s="31"/>
      <c r="G57" s="31"/>
      <c r="H57" s="146">
        <v>0.158</v>
      </c>
      <c r="I57" s="146">
        <v>0.31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1424</v>
      </c>
      <c r="D58" s="30">
        <v>1418</v>
      </c>
      <c r="E58" s="30">
        <v>1450</v>
      </c>
      <c r="F58" s="31"/>
      <c r="G58" s="31"/>
      <c r="H58" s="146">
        <v>4.369</v>
      </c>
      <c r="I58" s="146">
        <v>3.44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2549</v>
      </c>
      <c r="D59" s="38">
        <v>43478</v>
      </c>
      <c r="E59" s="38">
        <v>3832</v>
      </c>
      <c r="F59" s="39">
        <v>8.813652881917292</v>
      </c>
      <c r="G59" s="40"/>
      <c r="H59" s="147">
        <v>9.57</v>
      </c>
      <c r="I59" s="148">
        <v>14.439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71</v>
      </c>
      <c r="D61" s="30">
        <v>88</v>
      </c>
      <c r="E61" s="30">
        <v>90</v>
      </c>
      <c r="F61" s="31"/>
      <c r="G61" s="31"/>
      <c r="H61" s="146">
        <v>0.295</v>
      </c>
      <c r="I61" s="146">
        <v>0.502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30</v>
      </c>
      <c r="E62" s="30">
        <v>17</v>
      </c>
      <c r="F62" s="31"/>
      <c r="G62" s="31"/>
      <c r="H62" s="146">
        <v>0.07</v>
      </c>
      <c r="I62" s="146">
        <v>0.065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95</v>
      </c>
      <c r="E63" s="30">
        <v>131</v>
      </c>
      <c r="F63" s="31"/>
      <c r="G63" s="31"/>
      <c r="H63" s="146">
        <v>0.293</v>
      </c>
      <c r="I63" s="146">
        <v>0.319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196</v>
      </c>
      <c r="D64" s="38">
        <v>213</v>
      </c>
      <c r="E64" s="38">
        <v>238</v>
      </c>
      <c r="F64" s="39">
        <v>111.73708920187794</v>
      </c>
      <c r="G64" s="40"/>
      <c r="H64" s="147">
        <v>0.6579999999999999</v>
      </c>
      <c r="I64" s="148">
        <v>0.8859999999999999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148</v>
      </c>
      <c r="D66" s="38">
        <v>326</v>
      </c>
      <c r="E66" s="38">
        <v>360</v>
      </c>
      <c r="F66" s="39">
        <v>110.42944785276073</v>
      </c>
      <c r="G66" s="40"/>
      <c r="H66" s="147">
        <v>0.331</v>
      </c>
      <c r="I66" s="148">
        <v>0.609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5016</v>
      </c>
      <c r="D68" s="30">
        <v>5450</v>
      </c>
      <c r="E68" s="30">
        <v>5000</v>
      </c>
      <c r="F68" s="31"/>
      <c r="G68" s="31"/>
      <c r="H68" s="146">
        <v>14.723</v>
      </c>
      <c r="I68" s="146">
        <v>16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245</v>
      </c>
      <c r="D69" s="30">
        <v>180</v>
      </c>
      <c r="E69" s="30">
        <v>200</v>
      </c>
      <c r="F69" s="31"/>
      <c r="G69" s="31"/>
      <c r="H69" s="146">
        <v>0.647</v>
      </c>
      <c r="I69" s="146">
        <v>0.4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5261</v>
      </c>
      <c r="D70" s="38">
        <v>5630</v>
      </c>
      <c r="E70" s="38">
        <v>5200</v>
      </c>
      <c r="F70" s="39">
        <v>92.36234458259325</v>
      </c>
      <c r="G70" s="40"/>
      <c r="H70" s="147">
        <v>15.370000000000001</v>
      </c>
      <c r="I70" s="148">
        <v>16.4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92</v>
      </c>
      <c r="E72" s="30">
        <v>92</v>
      </c>
      <c r="F72" s="31"/>
      <c r="G72" s="31"/>
      <c r="H72" s="146">
        <v>0.135</v>
      </c>
      <c r="I72" s="146">
        <v>0.111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43442</v>
      </c>
      <c r="D73" s="30">
        <v>39629</v>
      </c>
      <c r="E73" s="30">
        <v>39629</v>
      </c>
      <c r="F73" s="31"/>
      <c r="G73" s="31"/>
      <c r="H73" s="146">
        <v>106.371</v>
      </c>
      <c r="I73" s="146">
        <v>97.051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35914</v>
      </c>
      <c r="D74" s="30">
        <v>37908</v>
      </c>
      <c r="E74" s="30">
        <v>40000</v>
      </c>
      <c r="F74" s="31"/>
      <c r="G74" s="31"/>
      <c r="H74" s="146">
        <v>133.007</v>
      </c>
      <c r="I74" s="146">
        <v>98.924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1671</v>
      </c>
      <c r="D75" s="30">
        <v>1949</v>
      </c>
      <c r="E75" s="30">
        <v>1952</v>
      </c>
      <c r="F75" s="31"/>
      <c r="G75" s="31"/>
      <c r="H75" s="146">
        <v>4.404</v>
      </c>
      <c r="I75" s="146">
        <v>4.45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9197</v>
      </c>
      <c r="D76" s="30">
        <v>8835</v>
      </c>
      <c r="E76" s="30">
        <v>8885</v>
      </c>
      <c r="F76" s="31"/>
      <c r="G76" s="31"/>
      <c r="H76" s="146">
        <v>27.683</v>
      </c>
      <c r="I76" s="146">
        <v>33.573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4189</v>
      </c>
      <c r="D77" s="30">
        <v>4681</v>
      </c>
      <c r="E77" s="30">
        <v>4681</v>
      </c>
      <c r="F77" s="31"/>
      <c r="G77" s="31"/>
      <c r="H77" s="146">
        <v>14.737</v>
      </c>
      <c r="I77" s="146">
        <v>10.984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11950</v>
      </c>
      <c r="D78" s="30">
        <v>11100</v>
      </c>
      <c r="E78" s="30">
        <v>11100</v>
      </c>
      <c r="F78" s="31"/>
      <c r="G78" s="31"/>
      <c r="H78" s="146">
        <v>32.185</v>
      </c>
      <c r="I78" s="146">
        <v>28.305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73483</v>
      </c>
      <c r="D79" s="30">
        <v>72535</v>
      </c>
      <c r="E79" s="30">
        <v>72535</v>
      </c>
      <c r="F79" s="31"/>
      <c r="G79" s="31"/>
      <c r="H79" s="146">
        <v>255.82</v>
      </c>
      <c r="I79" s="146">
        <v>217.605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179915</v>
      </c>
      <c r="D80" s="38">
        <v>176729</v>
      </c>
      <c r="E80" s="38">
        <v>178874</v>
      </c>
      <c r="F80" s="39">
        <v>101.21372270538508</v>
      </c>
      <c r="G80" s="40"/>
      <c r="H80" s="147">
        <v>574.3420000000001</v>
      </c>
      <c r="I80" s="148">
        <v>491.00300000000004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250903</v>
      </c>
      <c r="D87" s="53">
        <v>298306.71</v>
      </c>
      <c r="E87" s="53">
        <v>258870.51</v>
      </c>
      <c r="F87" s="54">
        <v>86.77998225383531</v>
      </c>
      <c r="G87" s="40"/>
      <c r="H87" s="151">
        <v>787.455</v>
      </c>
      <c r="I87" s="152">
        <v>743.831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55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1872</v>
      </c>
      <c r="D9" s="30">
        <v>1704</v>
      </c>
      <c r="E9" s="30">
        <v>1704</v>
      </c>
      <c r="F9" s="31"/>
      <c r="G9" s="31"/>
      <c r="H9" s="146">
        <v>5.691</v>
      </c>
      <c r="I9" s="146">
        <v>6.38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2698</v>
      </c>
      <c r="D10" s="30">
        <v>1908</v>
      </c>
      <c r="E10" s="30">
        <v>1908</v>
      </c>
      <c r="F10" s="31"/>
      <c r="G10" s="31"/>
      <c r="H10" s="146">
        <v>6.475</v>
      </c>
      <c r="I10" s="146">
        <v>3.598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8685</v>
      </c>
      <c r="D11" s="30">
        <v>9233</v>
      </c>
      <c r="E11" s="30">
        <v>9233</v>
      </c>
      <c r="F11" s="31"/>
      <c r="G11" s="31"/>
      <c r="H11" s="146">
        <v>23.449</v>
      </c>
      <c r="I11" s="146">
        <v>17.463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207</v>
      </c>
      <c r="D12" s="30">
        <v>197</v>
      </c>
      <c r="E12" s="30">
        <v>197</v>
      </c>
      <c r="F12" s="31"/>
      <c r="G12" s="31"/>
      <c r="H12" s="146">
        <v>0.46</v>
      </c>
      <c r="I12" s="146">
        <v>0.347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13462</v>
      </c>
      <c r="D13" s="38">
        <v>13042</v>
      </c>
      <c r="E13" s="38">
        <v>13042</v>
      </c>
      <c r="F13" s="39">
        <v>100</v>
      </c>
      <c r="G13" s="40"/>
      <c r="H13" s="147">
        <v>36.075</v>
      </c>
      <c r="I13" s="148">
        <v>27.788000000000004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65</v>
      </c>
      <c r="D15" s="38">
        <v>55</v>
      </c>
      <c r="E15" s="38">
        <v>55</v>
      </c>
      <c r="F15" s="39">
        <v>100</v>
      </c>
      <c r="G15" s="40"/>
      <c r="H15" s="147">
        <v>0.13</v>
      </c>
      <c r="I15" s="148">
        <v>0.105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530</v>
      </c>
      <c r="D17" s="38">
        <v>616</v>
      </c>
      <c r="E17" s="38">
        <v>616</v>
      </c>
      <c r="F17" s="39">
        <v>100</v>
      </c>
      <c r="G17" s="40"/>
      <c r="H17" s="147">
        <v>1.2</v>
      </c>
      <c r="I17" s="148">
        <v>2.156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20335</v>
      </c>
      <c r="D19" s="30">
        <v>20258</v>
      </c>
      <c r="E19" s="30">
        <v>21305</v>
      </c>
      <c r="F19" s="31"/>
      <c r="G19" s="31"/>
      <c r="H19" s="146">
        <v>142.345</v>
      </c>
      <c r="I19" s="146">
        <v>144.874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/>
      <c r="F20" s="31"/>
      <c r="G20" s="31"/>
      <c r="H20" s="146">
        <v>0.011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20337</v>
      </c>
      <c r="D22" s="38">
        <v>20258</v>
      </c>
      <c r="E22" s="38">
        <v>21305</v>
      </c>
      <c r="F22" s="39">
        <v>105.16832856155592</v>
      </c>
      <c r="G22" s="40"/>
      <c r="H22" s="147">
        <v>142.356</v>
      </c>
      <c r="I22" s="148">
        <v>144.874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77454</v>
      </c>
      <c r="D24" s="38">
        <v>87473</v>
      </c>
      <c r="E24" s="38">
        <v>87500</v>
      </c>
      <c r="F24" s="39">
        <v>100.03086666742881</v>
      </c>
      <c r="G24" s="40"/>
      <c r="H24" s="147">
        <v>418.233</v>
      </c>
      <c r="I24" s="148">
        <v>415.869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27295</v>
      </c>
      <c r="D26" s="38">
        <v>28310</v>
      </c>
      <c r="E26" s="38">
        <v>28050</v>
      </c>
      <c r="F26" s="39">
        <v>99.08159660897209</v>
      </c>
      <c r="G26" s="40"/>
      <c r="H26" s="147">
        <v>148.303</v>
      </c>
      <c r="I26" s="148">
        <v>140.04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67838</v>
      </c>
      <c r="D28" s="30">
        <v>86152</v>
      </c>
      <c r="E28" s="30">
        <v>87000</v>
      </c>
      <c r="F28" s="31"/>
      <c r="G28" s="31"/>
      <c r="H28" s="146">
        <v>324.708</v>
      </c>
      <c r="I28" s="146">
        <v>356.397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35308</v>
      </c>
      <c r="D29" s="30">
        <v>40391</v>
      </c>
      <c r="E29" s="30">
        <v>39410</v>
      </c>
      <c r="F29" s="31"/>
      <c r="G29" s="31"/>
      <c r="H29" s="146">
        <v>97.928</v>
      </c>
      <c r="I29" s="146">
        <v>167.526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114127</v>
      </c>
      <c r="D30" s="30">
        <v>131672</v>
      </c>
      <c r="E30" s="30">
        <v>119500</v>
      </c>
      <c r="F30" s="31"/>
      <c r="G30" s="31"/>
      <c r="H30" s="146">
        <v>360.778</v>
      </c>
      <c r="I30" s="146">
        <v>516.483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217273</v>
      </c>
      <c r="D31" s="38">
        <v>258215</v>
      </c>
      <c r="E31" s="38">
        <v>245910</v>
      </c>
      <c r="F31" s="39">
        <v>95.23459132893132</v>
      </c>
      <c r="G31" s="40"/>
      <c r="H31" s="147">
        <v>783.414</v>
      </c>
      <c r="I31" s="148">
        <v>1040.406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23163</v>
      </c>
      <c r="D33" s="30">
        <v>24320</v>
      </c>
      <c r="E33" s="30">
        <v>26100</v>
      </c>
      <c r="F33" s="31"/>
      <c r="G33" s="31"/>
      <c r="H33" s="146">
        <v>105.998</v>
      </c>
      <c r="I33" s="146">
        <v>99.41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10288</v>
      </c>
      <c r="D34" s="30">
        <v>13040</v>
      </c>
      <c r="E34" s="30">
        <v>13040</v>
      </c>
      <c r="F34" s="31"/>
      <c r="G34" s="31"/>
      <c r="H34" s="146">
        <v>35.368</v>
      </c>
      <c r="I34" s="146">
        <v>36.04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50324</v>
      </c>
      <c r="D35" s="30">
        <v>55780.77</v>
      </c>
      <c r="E35" s="30">
        <v>55780.77</v>
      </c>
      <c r="F35" s="31"/>
      <c r="G35" s="31"/>
      <c r="H35" s="146">
        <v>265.706</v>
      </c>
      <c r="I35" s="146">
        <v>352.937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6794</v>
      </c>
      <c r="D36" s="30">
        <v>7637</v>
      </c>
      <c r="E36" s="30">
        <v>6040</v>
      </c>
      <c r="F36" s="31"/>
      <c r="G36" s="31"/>
      <c r="H36" s="146">
        <v>25.746</v>
      </c>
      <c r="I36" s="146">
        <v>45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90569</v>
      </c>
      <c r="D37" s="38">
        <v>100777.76999999999</v>
      </c>
      <c r="E37" s="38">
        <v>100960.76999999999</v>
      </c>
      <c r="F37" s="39">
        <v>100.18158766561315</v>
      </c>
      <c r="G37" s="40"/>
      <c r="H37" s="147">
        <v>432.818</v>
      </c>
      <c r="I37" s="148">
        <v>533.387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6075</v>
      </c>
      <c r="D39" s="38">
        <v>6003</v>
      </c>
      <c r="E39" s="38">
        <v>5803</v>
      </c>
      <c r="F39" s="39">
        <v>96.66833250041645</v>
      </c>
      <c r="G39" s="40"/>
      <c r="H39" s="147">
        <v>10.491</v>
      </c>
      <c r="I39" s="148">
        <v>10.205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33504</v>
      </c>
      <c r="D41" s="30">
        <v>36846</v>
      </c>
      <c r="E41" s="30">
        <v>36805</v>
      </c>
      <c r="F41" s="31"/>
      <c r="G41" s="31"/>
      <c r="H41" s="146">
        <v>146.16</v>
      </c>
      <c r="I41" s="146">
        <v>125.541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184512</v>
      </c>
      <c r="D42" s="30">
        <v>226841</v>
      </c>
      <c r="E42" s="30">
        <v>207490</v>
      </c>
      <c r="F42" s="31"/>
      <c r="G42" s="31"/>
      <c r="H42" s="146">
        <v>967.008</v>
      </c>
      <c r="I42" s="146">
        <v>1126.075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53660</v>
      </c>
      <c r="D43" s="30">
        <v>51361</v>
      </c>
      <c r="E43" s="30">
        <v>56045</v>
      </c>
      <c r="F43" s="31"/>
      <c r="G43" s="31"/>
      <c r="H43" s="146">
        <v>244.967</v>
      </c>
      <c r="I43" s="146">
        <v>219.619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118163</v>
      </c>
      <c r="D44" s="30">
        <v>138086</v>
      </c>
      <c r="E44" s="30">
        <v>130877</v>
      </c>
      <c r="F44" s="31"/>
      <c r="G44" s="31"/>
      <c r="H44" s="146">
        <v>454.754</v>
      </c>
      <c r="I44" s="146">
        <v>628.406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69243</v>
      </c>
      <c r="D45" s="30">
        <v>72927</v>
      </c>
      <c r="E45" s="30">
        <v>72040</v>
      </c>
      <c r="F45" s="31"/>
      <c r="G45" s="31"/>
      <c r="H45" s="146">
        <v>287.133</v>
      </c>
      <c r="I45" s="146">
        <v>267.587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66664</v>
      </c>
      <c r="D46" s="30">
        <v>76890</v>
      </c>
      <c r="E46" s="30">
        <v>73790</v>
      </c>
      <c r="F46" s="31"/>
      <c r="G46" s="31"/>
      <c r="H46" s="146">
        <v>270.593</v>
      </c>
      <c r="I46" s="146">
        <v>270.98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87757</v>
      </c>
      <c r="D47" s="30">
        <v>115434</v>
      </c>
      <c r="E47" s="30">
        <v>109000</v>
      </c>
      <c r="F47" s="31"/>
      <c r="G47" s="31"/>
      <c r="H47" s="146">
        <v>381.55</v>
      </c>
      <c r="I47" s="146">
        <v>482.151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105117</v>
      </c>
      <c r="D48" s="30">
        <v>119001</v>
      </c>
      <c r="E48" s="30">
        <v>118605</v>
      </c>
      <c r="F48" s="31"/>
      <c r="G48" s="31"/>
      <c r="H48" s="146">
        <v>516.277</v>
      </c>
      <c r="I48" s="146">
        <v>481.506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69636</v>
      </c>
      <c r="D49" s="30">
        <v>70680</v>
      </c>
      <c r="E49" s="30">
        <v>70680</v>
      </c>
      <c r="F49" s="31"/>
      <c r="G49" s="31"/>
      <c r="H49" s="146">
        <v>301.11</v>
      </c>
      <c r="I49" s="146">
        <v>284.789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788256</v>
      </c>
      <c r="D50" s="38">
        <v>908066</v>
      </c>
      <c r="E50" s="38">
        <v>875332</v>
      </c>
      <c r="F50" s="39">
        <v>96.39519594390715</v>
      </c>
      <c r="G50" s="40"/>
      <c r="H50" s="147">
        <v>3569.552</v>
      </c>
      <c r="I50" s="148">
        <v>3886.6539999999995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18457</v>
      </c>
      <c r="D52" s="38">
        <v>19614.34</v>
      </c>
      <c r="E52" s="38">
        <v>19659.38</v>
      </c>
      <c r="F52" s="39">
        <v>100.22962791508661</v>
      </c>
      <c r="G52" s="40"/>
      <c r="H52" s="147">
        <v>51.773</v>
      </c>
      <c r="I52" s="148">
        <v>53.231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67547</v>
      </c>
      <c r="D54" s="30">
        <v>66225</v>
      </c>
      <c r="E54" s="30">
        <v>67600</v>
      </c>
      <c r="F54" s="31"/>
      <c r="G54" s="31"/>
      <c r="H54" s="146">
        <v>256.801</v>
      </c>
      <c r="I54" s="146">
        <v>248.004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42379</v>
      </c>
      <c r="D55" s="30">
        <v>44735</v>
      </c>
      <c r="E55" s="30">
        <v>44735</v>
      </c>
      <c r="F55" s="31"/>
      <c r="G55" s="31"/>
      <c r="H55" s="146">
        <v>148.281</v>
      </c>
      <c r="I55" s="146">
        <v>156.885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34940</v>
      </c>
      <c r="D56" s="30">
        <v>40785</v>
      </c>
      <c r="E56" s="30">
        <v>36580</v>
      </c>
      <c r="F56" s="31"/>
      <c r="G56" s="31"/>
      <c r="H56" s="146">
        <v>111.826</v>
      </c>
      <c r="I56" s="146">
        <v>137.04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59161</v>
      </c>
      <c r="D57" s="30">
        <v>69429</v>
      </c>
      <c r="E57" s="30">
        <v>69429</v>
      </c>
      <c r="F57" s="31"/>
      <c r="G57" s="31"/>
      <c r="H57" s="146">
        <v>240.068</v>
      </c>
      <c r="I57" s="146">
        <v>247.348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49644</v>
      </c>
      <c r="D58" s="30">
        <v>54102</v>
      </c>
      <c r="E58" s="30">
        <v>54950</v>
      </c>
      <c r="F58" s="31"/>
      <c r="G58" s="31"/>
      <c r="H58" s="146">
        <v>170.828</v>
      </c>
      <c r="I58" s="146">
        <v>140.331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253671</v>
      </c>
      <c r="D59" s="38">
        <v>275276</v>
      </c>
      <c r="E59" s="38">
        <v>273294</v>
      </c>
      <c r="F59" s="39">
        <v>99.27999535012134</v>
      </c>
      <c r="G59" s="40"/>
      <c r="H59" s="147">
        <v>927.804</v>
      </c>
      <c r="I59" s="148">
        <v>929.6080000000001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1388</v>
      </c>
      <c r="D61" s="30">
        <v>1583</v>
      </c>
      <c r="E61" s="30">
        <v>1440</v>
      </c>
      <c r="F61" s="31"/>
      <c r="G61" s="31"/>
      <c r="H61" s="146">
        <v>4.803</v>
      </c>
      <c r="I61" s="146">
        <v>5.737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795</v>
      </c>
      <c r="D62" s="30">
        <v>795</v>
      </c>
      <c r="E62" s="30">
        <v>700</v>
      </c>
      <c r="F62" s="31"/>
      <c r="G62" s="31"/>
      <c r="H62" s="146">
        <v>1.741</v>
      </c>
      <c r="I62" s="146">
        <v>1.736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2421</v>
      </c>
      <c r="D63" s="30">
        <v>2414</v>
      </c>
      <c r="E63" s="30">
        <v>2619</v>
      </c>
      <c r="F63" s="31"/>
      <c r="G63" s="31"/>
      <c r="H63" s="146">
        <v>7.252</v>
      </c>
      <c r="I63" s="146">
        <v>8.128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4604</v>
      </c>
      <c r="D64" s="38">
        <v>4792</v>
      </c>
      <c r="E64" s="38">
        <v>4759</v>
      </c>
      <c r="F64" s="39">
        <v>99.31135225375625</v>
      </c>
      <c r="G64" s="40"/>
      <c r="H64" s="147">
        <v>13.796</v>
      </c>
      <c r="I64" s="148">
        <v>15.600999999999999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8969</v>
      </c>
      <c r="D66" s="38">
        <v>9735</v>
      </c>
      <c r="E66" s="38">
        <v>10260</v>
      </c>
      <c r="F66" s="39">
        <v>105.39291217257319</v>
      </c>
      <c r="G66" s="40"/>
      <c r="H66" s="147">
        <v>27.108</v>
      </c>
      <c r="I66" s="148">
        <v>17.941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67252</v>
      </c>
      <c r="D68" s="30">
        <v>68750</v>
      </c>
      <c r="E68" s="30">
        <v>68000</v>
      </c>
      <c r="F68" s="31"/>
      <c r="G68" s="31"/>
      <c r="H68" s="146">
        <v>214.862</v>
      </c>
      <c r="I68" s="146">
        <v>196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4696</v>
      </c>
      <c r="D69" s="30">
        <v>4400</v>
      </c>
      <c r="E69" s="30">
        <v>4400</v>
      </c>
      <c r="F69" s="31"/>
      <c r="G69" s="31"/>
      <c r="H69" s="146">
        <v>11.818</v>
      </c>
      <c r="I69" s="146">
        <v>10.4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71948</v>
      </c>
      <c r="D70" s="38">
        <v>73150</v>
      </c>
      <c r="E70" s="38">
        <v>72400</v>
      </c>
      <c r="F70" s="39">
        <v>98.97470950102529</v>
      </c>
      <c r="G70" s="40"/>
      <c r="H70" s="147">
        <v>226.68</v>
      </c>
      <c r="I70" s="148">
        <v>206.4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2970</v>
      </c>
      <c r="D72" s="30">
        <v>2719</v>
      </c>
      <c r="E72" s="30">
        <v>2720</v>
      </c>
      <c r="F72" s="31"/>
      <c r="G72" s="31"/>
      <c r="H72" s="146">
        <v>7.1</v>
      </c>
      <c r="I72" s="146">
        <v>3.44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59174</v>
      </c>
      <c r="D73" s="30">
        <v>55178</v>
      </c>
      <c r="E73" s="30">
        <v>55178</v>
      </c>
      <c r="F73" s="31"/>
      <c r="G73" s="31"/>
      <c r="H73" s="146">
        <v>153.491</v>
      </c>
      <c r="I73" s="146">
        <v>143.62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57990</v>
      </c>
      <c r="D74" s="30">
        <v>60198</v>
      </c>
      <c r="E74" s="30">
        <v>63000</v>
      </c>
      <c r="F74" s="31"/>
      <c r="G74" s="31"/>
      <c r="H74" s="146">
        <v>214.307</v>
      </c>
      <c r="I74" s="146">
        <v>156.316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13981</v>
      </c>
      <c r="D75" s="30">
        <v>12725</v>
      </c>
      <c r="E75" s="30">
        <v>12684</v>
      </c>
      <c r="F75" s="31"/>
      <c r="G75" s="31"/>
      <c r="H75" s="146">
        <v>33.458</v>
      </c>
      <c r="I75" s="146">
        <v>22.284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14393</v>
      </c>
      <c r="D76" s="30">
        <v>14042</v>
      </c>
      <c r="E76" s="30">
        <v>14142</v>
      </c>
      <c r="F76" s="31"/>
      <c r="G76" s="31"/>
      <c r="H76" s="146">
        <v>45.709</v>
      </c>
      <c r="I76" s="146">
        <v>54.401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6573</v>
      </c>
      <c r="D77" s="30">
        <v>7667</v>
      </c>
      <c r="E77" s="30">
        <v>7667</v>
      </c>
      <c r="F77" s="31"/>
      <c r="G77" s="31"/>
      <c r="H77" s="146">
        <v>23.262</v>
      </c>
      <c r="I77" s="146">
        <v>18.984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18169</v>
      </c>
      <c r="D78" s="30">
        <v>17400</v>
      </c>
      <c r="E78" s="30">
        <v>17400</v>
      </c>
      <c r="F78" s="31"/>
      <c r="G78" s="31"/>
      <c r="H78" s="146">
        <v>47.809</v>
      </c>
      <c r="I78" s="146">
        <v>48.245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140146</v>
      </c>
      <c r="D79" s="30">
        <v>137425</v>
      </c>
      <c r="E79" s="30">
        <v>137425</v>
      </c>
      <c r="F79" s="31"/>
      <c r="G79" s="31"/>
      <c r="H79" s="146">
        <v>501.963</v>
      </c>
      <c r="I79" s="146">
        <v>431.742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313396</v>
      </c>
      <c r="D80" s="38">
        <v>307354</v>
      </c>
      <c r="E80" s="38">
        <v>310216</v>
      </c>
      <c r="F80" s="39">
        <v>100.93117382562127</v>
      </c>
      <c r="G80" s="40"/>
      <c r="H80" s="147">
        <v>1027.099</v>
      </c>
      <c r="I80" s="148">
        <v>879.0319999999999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102</v>
      </c>
      <c r="F82" s="31"/>
      <c r="G82" s="31"/>
      <c r="H82" s="146">
        <v>0.113</v>
      </c>
      <c r="I82" s="146">
        <v>0.112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136</v>
      </c>
      <c r="E83" s="30">
        <v>136</v>
      </c>
      <c r="F83" s="31"/>
      <c r="G83" s="31"/>
      <c r="H83" s="146">
        <v>0.115</v>
      </c>
      <c r="I83" s="146">
        <v>0.115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238</v>
      </c>
      <c r="D84" s="38">
        <v>238</v>
      </c>
      <c r="E84" s="38">
        <v>238</v>
      </c>
      <c r="F84" s="39">
        <v>100</v>
      </c>
      <c r="G84" s="40"/>
      <c r="H84" s="147">
        <v>0.228</v>
      </c>
      <c r="I84" s="148">
        <v>0.227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1912599</v>
      </c>
      <c r="D87" s="53">
        <v>2112975.1100000003</v>
      </c>
      <c r="E87" s="53">
        <v>2069400.15</v>
      </c>
      <c r="F87" s="54">
        <v>97.93774380995902</v>
      </c>
      <c r="G87" s="40"/>
      <c r="H87" s="151">
        <v>7817.060000000001</v>
      </c>
      <c r="I87" s="152">
        <v>8303.524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2996</v>
      </c>
      <c r="D28" s="30">
        <v>3218.76</v>
      </c>
      <c r="E28" s="30">
        <v>3200</v>
      </c>
      <c r="F28" s="31"/>
      <c r="G28" s="31"/>
      <c r="H28" s="146">
        <v>12.008</v>
      </c>
      <c r="I28" s="146">
        <v>12.637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2549</v>
      </c>
      <c r="D29" s="30">
        <v>5701</v>
      </c>
      <c r="E29" s="30">
        <v>3600</v>
      </c>
      <c r="F29" s="31"/>
      <c r="G29" s="31"/>
      <c r="H29" s="146">
        <v>7.317</v>
      </c>
      <c r="I29" s="146">
        <v>18.09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3915</v>
      </c>
      <c r="D30" s="30">
        <v>3485</v>
      </c>
      <c r="E30" s="30">
        <v>3850</v>
      </c>
      <c r="F30" s="31"/>
      <c r="G30" s="31"/>
      <c r="H30" s="146">
        <v>11.287</v>
      </c>
      <c r="I30" s="146">
        <v>10.836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9460</v>
      </c>
      <c r="D31" s="38">
        <v>12404.76</v>
      </c>
      <c r="E31" s="38">
        <v>10650</v>
      </c>
      <c r="F31" s="39">
        <v>85.8541398624399</v>
      </c>
      <c r="G31" s="40"/>
      <c r="H31" s="147">
        <v>30.612000000000002</v>
      </c>
      <c r="I31" s="148">
        <v>41.563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347</v>
      </c>
      <c r="D33" s="30">
        <v>360</v>
      </c>
      <c r="E33" s="30">
        <v>350</v>
      </c>
      <c r="F33" s="31"/>
      <c r="G33" s="31"/>
      <c r="H33" s="146">
        <v>1.416</v>
      </c>
      <c r="I33" s="146">
        <v>1.229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771</v>
      </c>
      <c r="D34" s="30">
        <v>644</v>
      </c>
      <c r="E34" s="30">
        <v>644</v>
      </c>
      <c r="F34" s="31"/>
      <c r="G34" s="31"/>
      <c r="H34" s="146">
        <v>1.56</v>
      </c>
      <c r="I34" s="146">
        <v>2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410</v>
      </c>
      <c r="D35" s="30">
        <v>400</v>
      </c>
      <c r="E35" s="30">
        <v>400</v>
      </c>
      <c r="F35" s="31"/>
      <c r="G35" s="31"/>
      <c r="H35" s="146">
        <v>2.197</v>
      </c>
      <c r="I35" s="146">
        <v>2.089</v>
      </c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1528</v>
      </c>
      <c r="D37" s="38">
        <v>1404</v>
      </c>
      <c r="E37" s="38">
        <v>1394</v>
      </c>
      <c r="F37" s="39">
        <v>99.28774928774929</v>
      </c>
      <c r="G37" s="40"/>
      <c r="H37" s="147">
        <v>5.173</v>
      </c>
      <c r="I37" s="148">
        <v>5.318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12715</v>
      </c>
      <c r="D39" s="38">
        <v>12200</v>
      </c>
      <c r="E39" s="38">
        <v>12100</v>
      </c>
      <c r="F39" s="39">
        <v>99.18032786885246</v>
      </c>
      <c r="G39" s="40"/>
      <c r="H39" s="147">
        <v>16.936</v>
      </c>
      <c r="I39" s="148">
        <v>16.25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12537</v>
      </c>
      <c r="D41" s="30">
        <v>11032</v>
      </c>
      <c r="E41" s="30">
        <v>5370</v>
      </c>
      <c r="F41" s="31"/>
      <c r="G41" s="31"/>
      <c r="H41" s="146">
        <v>51.075</v>
      </c>
      <c r="I41" s="146">
        <v>34.533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5000</v>
      </c>
      <c r="D42" s="30">
        <v>4500</v>
      </c>
      <c r="E42" s="30">
        <v>4650</v>
      </c>
      <c r="F42" s="31"/>
      <c r="G42" s="31"/>
      <c r="H42" s="146">
        <v>26.37</v>
      </c>
      <c r="I42" s="146">
        <v>19.886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1287</v>
      </c>
      <c r="D43" s="30">
        <v>1420</v>
      </c>
      <c r="E43" s="30">
        <v>1400</v>
      </c>
      <c r="F43" s="31"/>
      <c r="G43" s="31"/>
      <c r="H43" s="146">
        <v>5.097</v>
      </c>
      <c r="I43" s="146">
        <v>4.686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6">
        <v>49.027</v>
      </c>
      <c r="I44" s="146">
        <v>37.279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875</v>
      </c>
      <c r="E45" s="30">
        <v>700</v>
      </c>
      <c r="F45" s="31"/>
      <c r="G45" s="31"/>
      <c r="H45" s="146">
        <v>4.117</v>
      </c>
      <c r="I45" s="146">
        <v>2.931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13000</v>
      </c>
      <c r="E46" s="30">
        <v>12000</v>
      </c>
      <c r="F46" s="31"/>
      <c r="G46" s="31"/>
      <c r="H46" s="146">
        <v>60.4</v>
      </c>
      <c r="I46" s="146">
        <v>43.1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5040</v>
      </c>
      <c r="D47" s="30">
        <v>5040</v>
      </c>
      <c r="E47" s="30">
        <v>5040</v>
      </c>
      <c r="F47" s="31"/>
      <c r="G47" s="31"/>
      <c r="H47" s="146">
        <v>20.827</v>
      </c>
      <c r="I47" s="146">
        <v>18.602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46">
        <v>8.208</v>
      </c>
      <c r="I48" s="146">
        <v>6.755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13507</v>
      </c>
      <c r="D49" s="30">
        <v>3298</v>
      </c>
      <c r="E49" s="30">
        <v>3298</v>
      </c>
      <c r="F49" s="31"/>
      <c r="G49" s="31"/>
      <c r="H49" s="146">
        <v>59.163</v>
      </c>
      <c r="I49" s="146">
        <v>12.97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65121</v>
      </c>
      <c r="D50" s="38">
        <v>50915</v>
      </c>
      <c r="E50" s="38">
        <v>44208</v>
      </c>
      <c r="F50" s="39">
        <v>86.82706471570265</v>
      </c>
      <c r="G50" s="40"/>
      <c r="H50" s="147">
        <v>284.284</v>
      </c>
      <c r="I50" s="148">
        <v>180.742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946</v>
      </c>
      <c r="D52" s="38">
        <v>1862.25</v>
      </c>
      <c r="E52" s="38">
        <v>946</v>
      </c>
      <c r="F52" s="39">
        <v>50.79876493489059</v>
      </c>
      <c r="G52" s="40"/>
      <c r="H52" s="147">
        <v>2.477</v>
      </c>
      <c r="I52" s="148">
        <v>3.049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21500</v>
      </c>
      <c r="D54" s="30">
        <v>21000</v>
      </c>
      <c r="E54" s="30">
        <v>21000</v>
      </c>
      <c r="F54" s="31"/>
      <c r="G54" s="31"/>
      <c r="H54" s="146">
        <v>69.125</v>
      </c>
      <c r="I54" s="146">
        <v>59.4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43108</v>
      </c>
      <c r="D55" s="30">
        <v>41070</v>
      </c>
      <c r="E55" s="30">
        <v>41070</v>
      </c>
      <c r="F55" s="31"/>
      <c r="G55" s="31"/>
      <c r="H55" s="146">
        <v>166.09</v>
      </c>
      <c r="I55" s="146">
        <v>143.745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59509</v>
      </c>
      <c r="D56" s="30">
        <v>37485</v>
      </c>
      <c r="E56" s="30">
        <v>46500</v>
      </c>
      <c r="F56" s="31"/>
      <c r="G56" s="31"/>
      <c r="H56" s="146">
        <v>212.804</v>
      </c>
      <c r="I56" s="146">
        <v>131.15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10623</v>
      </c>
      <c r="D57" s="30">
        <v>6256</v>
      </c>
      <c r="E57" s="30">
        <v>6256</v>
      </c>
      <c r="F57" s="31"/>
      <c r="G57" s="31"/>
      <c r="H57" s="146">
        <v>37.71</v>
      </c>
      <c r="I57" s="146">
        <v>19.334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8710</v>
      </c>
      <c r="D58" s="30">
        <v>22803</v>
      </c>
      <c r="E58" s="30">
        <v>21800</v>
      </c>
      <c r="F58" s="31"/>
      <c r="G58" s="31"/>
      <c r="H58" s="146">
        <v>32.713</v>
      </c>
      <c r="I58" s="146">
        <v>60.817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143450</v>
      </c>
      <c r="D59" s="38">
        <v>128614</v>
      </c>
      <c r="E59" s="38">
        <v>136626</v>
      </c>
      <c r="F59" s="39">
        <v>106.22949290123937</v>
      </c>
      <c r="G59" s="40"/>
      <c r="H59" s="147">
        <v>518.442</v>
      </c>
      <c r="I59" s="148">
        <v>414.446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1003</v>
      </c>
      <c r="D61" s="30">
        <v>756</v>
      </c>
      <c r="E61" s="30">
        <v>680</v>
      </c>
      <c r="F61" s="31"/>
      <c r="G61" s="31"/>
      <c r="H61" s="146">
        <v>2.81</v>
      </c>
      <c r="I61" s="146">
        <v>2.15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136</v>
      </c>
      <c r="D62" s="30">
        <v>136</v>
      </c>
      <c r="E62" s="30">
        <v>136</v>
      </c>
      <c r="F62" s="31"/>
      <c r="G62" s="31"/>
      <c r="H62" s="146">
        <v>0.306</v>
      </c>
      <c r="I62" s="146">
        <v>0.285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7214</v>
      </c>
      <c r="D63" s="30">
        <v>7193</v>
      </c>
      <c r="E63" s="30"/>
      <c r="F63" s="31"/>
      <c r="G63" s="31"/>
      <c r="H63" s="146">
        <v>22.352</v>
      </c>
      <c r="I63" s="146">
        <v>23.857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8353</v>
      </c>
      <c r="D64" s="38">
        <v>8085</v>
      </c>
      <c r="E64" s="38">
        <v>816</v>
      </c>
      <c r="F64" s="39">
        <v>10.092764378478664</v>
      </c>
      <c r="G64" s="40"/>
      <c r="H64" s="147">
        <v>25.468</v>
      </c>
      <c r="I64" s="148">
        <v>26.291999999999998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11573</v>
      </c>
      <c r="D66" s="38">
        <v>7018</v>
      </c>
      <c r="E66" s="38">
        <v>7700</v>
      </c>
      <c r="F66" s="39">
        <v>109.71786833855799</v>
      </c>
      <c r="G66" s="40"/>
      <c r="H66" s="147">
        <v>32.158</v>
      </c>
      <c r="I66" s="148">
        <v>11.581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8989</v>
      </c>
      <c r="D68" s="30"/>
      <c r="E68" s="30"/>
      <c r="F68" s="31"/>
      <c r="G68" s="31"/>
      <c r="H68" s="146">
        <v>22.07</v>
      </c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>
        <v>205</v>
      </c>
      <c r="D69" s="30"/>
      <c r="E69" s="30"/>
      <c r="F69" s="31"/>
      <c r="G69" s="31"/>
      <c r="H69" s="146">
        <v>0.46</v>
      </c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9194</v>
      </c>
      <c r="D70" s="38"/>
      <c r="E70" s="38"/>
      <c r="F70" s="39"/>
      <c r="G70" s="40"/>
      <c r="H70" s="147">
        <v>22.53</v>
      </c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8727</v>
      </c>
      <c r="D72" s="30">
        <v>8282</v>
      </c>
      <c r="E72" s="30">
        <v>8300</v>
      </c>
      <c r="F72" s="31"/>
      <c r="G72" s="31"/>
      <c r="H72" s="146">
        <v>28.867</v>
      </c>
      <c r="I72" s="146">
        <v>11.569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985</v>
      </c>
      <c r="D73" s="30">
        <v>854</v>
      </c>
      <c r="E73" s="30">
        <v>854</v>
      </c>
      <c r="F73" s="31"/>
      <c r="G73" s="31"/>
      <c r="H73" s="146">
        <v>3.152</v>
      </c>
      <c r="I73" s="146">
        <v>2.81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13647</v>
      </c>
      <c r="D74" s="30">
        <v>12319</v>
      </c>
      <c r="E74" s="30">
        <v>12000</v>
      </c>
      <c r="F74" s="31"/>
      <c r="G74" s="31"/>
      <c r="H74" s="146">
        <v>48.454</v>
      </c>
      <c r="I74" s="146">
        <v>27.56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17080</v>
      </c>
      <c r="D75" s="30">
        <v>15792</v>
      </c>
      <c r="E75" s="30">
        <v>15792</v>
      </c>
      <c r="F75" s="31"/>
      <c r="G75" s="31"/>
      <c r="H75" s="146">
        <v>38.448</v>
      </c>
      <c r="I75" s="146">
        <v>35.592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242</v>
      </c>
      <c r="D76" s="30">
        <v>120</v>
      </c>
      <c r="E76" s="30">
        <v>120</v>
      </c>
      <c r="F76" s="31"/>
      <c r="G76" s="31"/>
      <c r="H76" s="146">
        <v>0.726</v>
      </c>
      <c r="I76" s="146">
        <v>0.396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1746</v>
      </c>
      <c r="D77" s="30">
        <v>2401</v>
      </c>
      <c r="E77" s="30">
        <v>2401</v>
      </c>
      <c r="F77" s="31"/>
      <c r="G77" s="31"/>
      <c r="H77" s="146">
        <v>4.656</v>
      </c>
      <c r="I77" s="146">
        <v>4.999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300</v>
      </c>
      <c r="E78" s="30">
        <v>300</v>
      </c>
      <c r="F78" s="31"/>
      <c r="G78" s="31"/>
      <c r="H78" s="146">
        <v>0.935</v>
      </c>
      <c r="I78" s="146">
        <v>0.795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3327</v>
      </c>
      <c r="D79" s="30">
        <v>1940</v>
      </c>
      <c r="E79" s="30">
        <v>1940</v>
      </c>
      <c r="F79" s="31"/>
      <c r="G79" s="31"/>
      <c r="H79" s="146">
        <v>10.844</v>
      </c>
      <c r="I79" s="146">
        <v>6.014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46082</v>
      </c>
      <c r="D80" s="38">
        <v>42008</v>
      </c>
      <c r="E80" s="38">
        <v>41707</v>
      </c>
      <c r="F80" s="39">
        <v>99.28346981527328</v>
      </c>
      <c r="G80" s="40"/>
      <c r="H80" s="147">
        <v>136.082</v>
      </c>
      <c r="I80" s="148">
        <v>89.735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308422</v>
      </c>
      <c r="D87" s="53">
        <v>264511.01</v>
      </c>
      <c r="E87" s="53">
        <v>256147</v>
      </c>
      <c r="F87" s="54">
        <v>96.83793502584258</v>
      </c>
      <c r="G87" s="40"/>
      <c r="H87" s="151">
        <v>1074.1619999999998</v>
      </c>
      <c r="I87" s="152">
        <v>788.9760000000001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43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184</v>
      </c>
      <c r="D9" s="30">
        <v>162</v>
      </c>
      <c r="E9" s="30">
        <v>162</v>
      </c>
      <c r="F9" s="31"/>
      <c r="G9" s="31"/>
      <c r="H9" s="146">
        <v>0.379</v>
      </c>
      <c r="I9" s="146">
        <v>0.64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38</v>
      </c>
      <c r="E10" s="30">
        <v>38</v>
      </c>
      <c r="F10" s="31"/>
      <c r="G10" s="31"/>
      <c r="H10" s="146">
        <v>0.047</v>
      </c>
      <c r="I10" s="146">
        <v>0.068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691</v>
      </c>
      <c r="D11" s="30">
        <v>457</v>
      </c>
      <c r="E11" s="30">
        <v>457</v>
      </c>
      <c r="F11" s="31"/>
      <c r="G11" s="31"/>
      <c r="H11" s="146">
        <v>0.946</v>
      </c>
      <c r="I11" s="146">
        <v>2.056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4</v>
      </c>
      <c r="D12" s="30">
        <v>5</v>
      </c>
      <c r="E12" s="30">
        <v>5</v>
      </c>
      <c r="F12" s="31"/>
      <c r="G12" s="31"/>
      <c r="H12" s="146">
        <v>0.008</v>
      </c>
      <c r="I12" s="146">
        <v>0.023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901</v>
      </c>
      <c r="D13" s="38">
        <v>662</v>
      </c>
      <c r="E13" s="38">
        <v>662</v>
      </c>
      <c r="F13" s="39">
        <v>100</v>
      </c>
      <c r="G13" s="40"/>
      <c r="H13" s="147">
        <v>1.38</v>
      </c>
      <c r="I13" s="148">
        <v>2.7870000000000004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152</v>
      </c>
      <c r="D17" s="38">
        <v>138</v>
      </c>
      <c r="E17" s="38"/>
      <c r="F17" s="39"/>
      <c r="G17" s="40"/>
      <c r="H17" s="147">
        <v>0.343</v>
      </c>
      <c r="I17" s="148">
        <v>0.345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17194</v>
      </c>
      <c r="D19" s="30">
        <v>14846</v>
      </c>
      <c r="E19" s="30">
        <v>14846</v>
      </c>
      <c r="F19" s="31"/>
      <c r="G19" s="31"/>
      <c r="H19" s="146">
        <v>114.77</v>
      </c>
      <c r="I19" s="146">
        <v>90.561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17194</v>
      </c>
      <c r="D22" s="38">
        <v>14846</v>
      </c>
      <c r="E22" s="38">
        <v>14846</v>
      </c>
      <c r="F22" s="39">
        <v>100</v>
      </c>
      <c r="G22" s="40"/>
      <c r="H22" s="147">
        <v>114.77</v>
      </c>
      <c r="I22" s="148">
        <v>90.561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77718</v>
      </c>
      <c r="D24" s="38">
        <v>68590</v>
      </c>
      <c r="E24" s="38">
        <v>69000</v>
      </c>
      <c r="F24" s="39">
        <v>100.59775477474851</v>
      </c>
      <c r="G24" s="40"/>
      <c r="H24" s="147">
        <v>334.378</v>
      </c>
      <c r="I24" s="148">
        <v>264.611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20042</v>
      </c>
      <c r="D26" s="38">
        <v>16700</v>
      </c>
      <c r="E26" s="38">
        <v>19000</v>
      </c>
      <c r="F26" s="39">
        <v>113.77245508982035</v>
      </c>
      <c r="G26" s="40"/>
      <c r="H26" s="147">
        <v>105.688</v>
      </c>
      <c r="I26" s="148">
        <v>74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178895</v>
      </c>
      <c r="D28" s="30">
        <v>157719.24</v>
      </c>
      <c r="E28" s="30">
        <v>156800</v>
      </c>
      <c r="F28" s="31"/>
      <c r="G28" s="31"/>
      <c r="H28" s="146">
        <v>762.306</v>
      </c>
      <c r="I28" s="146">
        <v>638.211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100974</v>
      </c>
      <c r="D29" s="30">
        <v>100145</v>
      </c>
      <c r="E29" s="30">
        <v>101319</v>
      </c>
      <c r="F29" s="31"/>
      <c r="G29" s="31"/>
      <c r="H29" s="146">
        <v>331.918</v>
      </c>
      <c r="I29" s="146">
        <v>317.787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191840</v>
      </c>
      <c r="D30" s="30">
        <v>171665</v>
      </c>
      <c r="E30" s="30">
        <v>172000</v>
      </c>
      <c r="F30" s="31"/>
      <c r="G30" s="31"/>
      <c r="H30" s="146">
        <v>648.933</v>
      </c>
      <c r="I30" s="146">
        <v>534.992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471709</v>
      </c>
      <c r="D31" s="38">
        <v>429529.24</v>
      </c>
      <c r="E31" s="38">
        <v>430119</v>
      </c>
      <c r="F31" s="39">
        <v>100.13730380730308</v>
      </c>
      <c r="G31" s="40"/>
      <c r="H31" s="147">
        <v>1743.1570000000002</v>
      </c>
      <c r="I31" s="148">
        <v>1490.99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34303</v>
      </c>
      <c r="D33" s="30">
        <v>35663</v>
      </c>
      <c r="E33" s="30">
        <v>35000</v>
      </c>
      <c r="F33" s="31"/>
      <c r="G33" s="31"/>
      <c r="H33" s="146">
        <v>140.157</v>
      </c>
      <c r="I33" s="146">
        <v>121.042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18494</v>
      </c>
      <c r="D34" s="30">
        <v>15456</v>
      </c>
      <c r="E34" s="30">
        <v>15456</v>
      </c>
      <c r="F34" s="31"/>
      <c r="G34" s="31"/>
      <c r="H34" s="146">
        <v>47.186</v>
      </c>
      <c r="I34" s="146">
        <v>60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102036</v>
      </c>
      <c r="D35" s="30">
        <v>94400</v>
      </c>
      <c r="E35" s="30">
        <v>94400</v>
      </c>
      <c r="F35" s="31"/>
      <c r="G35" s="31"/>
      <c r="H35" s="146">
        <v>547.176</v>
      </c>
      <c r="I35" s="146">
        <v>520.364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13426</v>
      </c>
      <c r="D36" s="30">
        <v>13120</v>
      </c>
      <c r="E36" s="30">
        <v>13426</v>
      </c>
      <c r="F36" s="31"/>
      <c r="G36" s="31"/>
      <c r="H36" s="146">
        <v>46.519</v>
      </c>
      <c r="I36" s="146">
        <v>65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168259</v>
      </c>
      <c r="D37" s="38">
        <v>158639</v>
      </c>
      <c r="E37" s="38">
        <v>158282</v>
      </c>
      <c r="F37" s="39">
        <v>99.77496075996444</v>
      </c>
      <c r="G37" s="40"/>
      <c r="H37" s="147">
        <v>781.038</v>
      </c>
      <c r="I37" s="148">
        <v>766.4060000000001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8476</v>
      </c>
      <c r="D39" s="38">
        <v>8200</v>
      </c>
      <c r="E39" s="38">
        <v>8000</v>
      </c>
      <c r="F39" s="39">
        <v>97.5609756097561</v>
      </c>
      <c r="G39" s="40"/>
      <c r="H39" s="147">
        <v>11.291</v>
      </c>
      <c r="I39" s="148">
        <v>11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41882</v>
      </c>
      <c r="D41" s="30">
        <v>42732</v>
      </c>
      <c r="E41" s="30">
        <v>48300</v>
      </c>
      <c r="F41" s="31"/>
      <c r="G41" s="31"/>
      <c r="H41" s="146">
        <v>172.878</v>
      </c>
      <c r="I41" s="146">
        <v>137.03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174734</v>
      </c>
      <c r="D42" s="30">
        <v>147520</v>
      </c>
      <c r="E42" s="30">
        <v>156788</v>
      </c>
      <c r="F42" s="31"/>
      <c r="G42" s="31"/>
      <c r="H42" s="146">
        <v>926.134</v>
      </c>
      <c r="I42" s="146">
        <v>659.662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20856</v>
      </c>
      <c r="D43" s="30">
        <v>20972</v>
      </c>
      <c r="E43" s="30">
        <v>21100</v>
      </c>
      <c r="F43" s="31"/>
      <c r="G43" s="31"/>
      <c r="H43" s="146">
        <v>90.087</v>
      </c>
      <c r="I43" s="146">
        <v>77.909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127775</v>
      </c>
      <c r="D44" s="30">
        <v>124687</v>
      </c>
      <c r="E44" s="30">
        <v>126800</v>
      </c>
      <c r="F44" s="31"/>
      <c r="G44" s="31"/>
      <c r="H44" s="146">
        <v>626.355</v>
      </c>
      <c r="I44" s="146">
        <v>463.722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37005</v>
      </c>
      <c r="D45" s="30">
        <v>37788</v>
      </c>
      <c r="E45" s="30">
        <v>40000</v>
      </c>
      <c r="F45" s="31"/>
      <c r="G45" s="31"/>
      <c r="H45" s="146">
        <v>155.987</v>
      </c>
      <c r="I45" s="146">
        <v>134.208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65473</v>
      </c>
      <c r="D46" s="30">
        <v>65293</v>
      </c>
      <c r="E46" s="30">
        <v>68000</v>
      </c>
      <c r="F46" s="31"/>
      <c r="G46" s="31"/>
      <c r="H46" s="146">
        <v>267.326</v>
      </c>
      <c r="I46" s="146">
        <v>218.938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101990</v>
      </c>
      <c r="D47" s="30">
        <v>85037</v>
      </c>
      <c r="E47" s="30">
        <v>79000</v>
      </c>
      <c r="F47" s="31"/>
      <c r="G47" s="31"/>
      <c r="H47" s="146">
        <v>428.552</v>
      </c>
      <c r="I47" s="146">
        <v>318.994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197051</v>
      </c>
      <c r="D48" s="30">
        <v>181553</v>
      </c>
      <c r="E48" s="30">
        <v>181500</v>
      </c>
      <c r="F48" s="31"/>
      <c r="G48" s="31"/>
      <c r="H48" s="146">
        <v>924.16</v>
      </c>
      <c r="I48" s="146">
        <v>701.622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54029</v>
      </c>
      <c r="D49" s="30">
        <v>62664</v>
      </c>
      <c r="E49" s="30">
        <v>62664</v>
      </c>
      <c r="F49" s="31"/>
      <c r="G49" s="31"/>
      <c r="H49" s="146">
        <v>236.66</v>
      </c>
      <c r="I49" s="146">
        <v>246.448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820795</v>
      </c>
      <c r="D50" s="38">
        <v>768246</v>
      </c>
      <c r="E50" s="38">
        <v>784152</v>
      </c>
      <c r="F50" s="39">
        <v>102.07043056520958</v>
      </c>
      <c r="G50" s="40"/>
      <c r="H50" s="147">
        <v>3828.1389999999997</v>
      </c>
      <c r="I50" s="148">
        <v>2958.533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46007</v>
      </c>
      <c r="D52" s="38">
        <v>53046</v>
      </c>
      <c r="E52" s="38">
        <v>53046</v>
      </c>
      <c r="F52" s="39">
        <v>100</v>
      </c>
      <c r="G52" s="40"/>
      <c r="H52" s="147">
        <v>127.072</v>
      </c>
      <c r="I52" s="148">
        <v>151.735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104576</v>
      </c>
      <c r="D54" s="30">
        <v>97000</v>
      </c>
      <c r="E54" s="30">
        <v>97000</v>
      </c>
      <c r="F54" s="31"/>
      <c r="G54" s="31"/>
      <c r="H54" s="146">
        <v>377.044</v>
      </c>
      <c r="I54" s="146">
        <v>321.5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100585</v>
      </c>
      <c r="D55" s="30">
        <v>95830</v>
      </c>
      <c r="E55" s="30">
        <v>95830</v>
      </c>
      <c r="F55" s="31"/>
      <c r="G55" s="31"/>
      <c r="H55" s="146">
        <v>381.641</v>
      </c>
      <c r="I55" s="146">
        <v>373.737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211434</v>
      </c>
      <c r="D56" s="30">
        <v>212496</v>
      </c>
      <c r="E56" s="30">
        <v>218000</v>
      </c>
      <c r="F56" s="31"/>
      <c r="G56" s="31"/>
      <c r="H56" s="146">
        <v>756.103</v>
      </c>
      <c r="I56" s="146">
        <v>746.6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95616</v>
      </c>
      <c r="D57" s="30">
        <v>83117</v>
      </c>
      <c r="E57" s="30">
        <v>83117</v>
      </c>
      <c r="F57" s="31"/>
      <c r="G57" s="31"/>
      <c r="H57" s="146">
        <v>339.42</v>
      </c>
      <c r="I57" s="146">
        <v>256.864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136443</v>
      </c>
      <c r="D58" s="30">
        <v>116266</v>
      </c>
      <c r="E58" s="30">
        <v>116000</v>
      </c>
      <c r="F58" s="31"/>
      <c r="G58" s="31"/>
      <c r="H58" s="146">
        <v>512.443</v>
      </c>
      <c r="I58" s="146">
        <v>333.848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648654</v>
      </c>
      <c r="D59" s="38">
        <v>604709</v>
      </c>
      <c r="E59" s="38">
        <v>609947</v>
      </c>
      <c r="F59" s="39">
        <v>100.86620175985475</v>
      </c>
      <c r="G59" s="40"/>
      <c r="H59" s="147">
        <v>2366.651</v>
      </c>
      <c r="I59" s="148">
        <v>2032.549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2005</v>
      </c>
      <c r="D61" s="30">
        <v>2267</v>
      </c>
      <c r="E61" s="30">
        <v>2040</v>
      </c>
      <c r="F61" s="31"/>
      <c r="G61" s="31"/>
      <c r="H61" s="146">
        <v>5.616</v>
      </c>
      <c r="I61" s="146">
        <v>6.446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2877</v>
      </c>
      <c r="D62" s="30">
        <v>2877</v>
      </c>
      <c r="E62" s="30">
        <v>2902</v>
      </c>
      <c r="F62" s="31"/>
      <c r="G62" s="31"/>
      <c r="H62" s="146">
        <v>5.825</v>
      </c>
      <c r="I62" s="146">
        <v>5.46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903</v>
      </c>
      <c r="D63" s="30">
        <v>900</v>
      </c>
      <c r="E63" s="30">
        <v>8316</v>
      </c>
      <c r="F63" s="31"/>
      <c r="G63" s="31"/>
      <c r="H63" s="146">
        <v>2.874</v>
      </c>
      <c r="I63" s="146">
        <v>2.986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5785</v>
      </c>
      <c r="D64" s="38">
        <v>6044</v>
      </c>
      <c r="E64" s="38">
        <v>13258</v>
      </c>
      <c r="F64" s="39">
        <v>219.35804103242884</v>
      </c>
      <c r="G64" s="40"/>
      <c r="H64" s="147">
        <v>14.315</v>
      </c>
      <c r="I64" s="148">
        <v>14.892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10789</v>
      </c>
      <c r="D66" s="38">
        <v>13034</v>
      </c>
      <c r="E66" s="38">
        <v>8900</v>
      </c>
      <c r="F66" s="39">
        <v>68.28295227865583</v>
      </c>
      <c r="G66" s="40"/>
      <c r="H66" s="147">
        <v>40.449</v>
      </c>
      <c r="I66" s="148">
        <v>24.113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50939</v>
      </c>
      <c r="D68" s="30">
        <v>51650</v>
      </c>
      <c r="E68" s="30">
        <v>55000</v>
      </c>
      <c r="F68" s="31"/>
      <c r="G68" s="31"/>
      <c r="H68" s="146">
        <v>155.199</v>
      </c>
      <c r="I68" s="146">
        <v>125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688</v>
      </c>
      <c r="D69" s="30">
        <v>650</v>
      </c>
      <c r="E69" s="30">
        <v>700</v>
      </c>
      <c r="F69" s="31"/>
      <c r="G69" s="31"/>
      <c r="H69" s="146">
        <v>1.948</v>
      </c>
      <c r="I69" s="146">
        <v>1.4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51627</v>
      </c>
      <c r="D70" s="38">
        <v>52300</v>
      </c>
      <c r="E70" s="38">
        <v>55700</v>
      </c>
      <c r="F70" s="39">
        <v>106.50095602294455</v>
      </c>
      <c r="G70" s="40"/>
      <c r="H70" s="147">
        <v>157.14700000000002</v>
      </c>
      <c r="I70" s="148">
        <v>126.4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6">
        <v>0.015</v>
      </c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11335</v>
      </c>
      <c r="D73" s="30">
        <v>9239</v>
      </c>
      <c r="E73" s="30">
        <v>9239</v>
      </c>
      <c r="F73" s="31"/>
      <c r="G73" s="31"/>
      <c r="H73" s="146">
        <v>25.34</v>
      </c>
      <c r="I73" s="146">
        <v>20.658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9383</v>
      </c>
      <c r="D74" s="30">
        <v>5757</v>
      </c>
      <c r="E74" s="30">
        <v>5000</v>
      </c>
      <c r="F74" s="31"/>
      <c r="G74" s="31"/>
      <c r="H74" s="146">
        <v>31.946</v>
      </c>
      <c r="I74" s="146">
        <v>12.661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20779</v>
      </c>
      <c r="D75" s="30">
        <v>18821</v>
      </c>
      <c r="E75" s="30">
        <v>18828</v>
      </c>
      <c r="F75" s="31"/>
      <c r="G75" s="31"/>
      <c r="H75" s="146">
        <v>45.807</v>
      </c>
      <c r="I75" s="146">
        <v>40.952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1800</v>
      </c>
      <c r="D76" s="30">
        <v>1153</v>
      </c>
      <c r="E76" s="30">
        <v>1153</v>
      </c>
      <c r="F76" s="31"/>
      <c r="G76" s="31"/>
      <c r="H76" s="146">
        <v>5.4</v>
      </c>
      <c r="I76" s="146">
        <v>4.035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5238</v>
      </c>
      <c r="D77" s="30">
        <v>3756</v>
      </c>
      <c r="E77" s="30">
        <v>3756</v>
      </c>
      <c r="F77" s="31"/>
      <c r="G77" s="31"/>
      <c r="H77" s="146">
        <v>15.033</v>
      </c>
      <c r="I77" s="146">
        <v>8.537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13926</v>
      </c>
      <c r="D78" s="30">
        <v>12100</v>
      </c>
      <c r="E78" s="30">
        <v>12100</v>
      </c>
      <c r="F78" s="31"/>
      <c r="G78" s="31"/>
      <c r="H78" s="146">
        <v>41.139</v>
      </c>
      <c r="I78" s="146">
        <v>30.775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29938</v>
      </c>
      <c r="D79" s="30">
        <v>17440</v>
      </c>
      <c r="E79" s="30">
        <v>17440</v>
      </c>
      <c r="F79" s="31"/>
      <c r="G79" s="31"/>
      <c r="H79" s="146">
        <v>90.998</v>
      </c>
      <c r="I79" s="146">
        <v>52.32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92409</v>
      </c>
      <c r="D80" s="38">
        <v>68266</v>
      </c>
      <c r="E80" s="38">
        <v>67516</v>
      </c>
      <c r="F80" s="39">
        <v>98.90135645855916</v>
      </c>
      <c r="G80" s="40"/>
      <c r="H80" s="147">
        <v>255.678</v>
      </c>
      <c r="I80" s="148">
        <v>169.938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57</v>
      </c>
      <c r="F82" s="31"/>
      <c r="G82" s="31"/>
      <c r="H82" s="146">
        <v>0.087</v>
      </c>
      <c r="I82" s="146">
        <v>0.087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43</v>
      </c>
      <c r="D83" s="30">
        <v>43</v>
      </c>
      <c r="E83" s="30">
        <v>43</v>
      </c>
      <c r="F83" s="31"/>
      <c r="G83" s="31"/>
      <c r="H83" s="146">
        <v>0.035</v>
      </c>
      <c r="I83" s="146">
        <v>0.035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100</v>
      </c>
      <c r="D84" s="38">
        <v>100</v>
      </c>
      <c r="E84" s="38">
        <v>100</v>
      </c>
      <c r="F84" s="39">
        <v>100</v>
      </c>
      <c r="G84" s="40"/>
      <c r="H84" s="147">
        <v>0.122</v>
      </c>
      <c r="I84" s="148">
        <v>0.122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2440617</v>
      </c>
      <c r="D87" s="53">
        <v>2263049.24</v>
      </c>
      <c r="E87" s="53">
        <v>2292528</v>
      </c>
      <c r="F87" s="54">
        <v>101.30261239918933</v>
      </c>
      <c r="G87" s="40"/>
      <c r="H87" s="151">
        <v>9881.618</v>
      </c>
      <c r="I87" s="152">
        <v>8178.982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52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63" t="s">
        <v>71</v>
      </c>
      <c r="K2" s="26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64" t="s">
        <v>2</v>
      </c>
      <c r="D4" s="265"/>
      <c r="E4" s="265"/>
      <c r="F4" s="266"/>
      <c r="G4" s="9"/>
      <c r="H4" s="267" t="s">
        <v>3</v>
      </c>
      <c r="I4" s="268"/>
      <c r="J4" s="268"/>
      <c r="K4" s="26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2021=100</v>
      </c>
      <c r="G7" s="23"/>
      <c r="H7" s="20" t="s">
        <v>6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184</v>
      </c>
      <c r="D9" s="30">
        <v>162</v>
      </c>
      <c r="E9" s="30">
        <v>162</v>
      </c>
      <c r="F9" s="31"/>
      <c r="G9" s="31"/>
      <c r="H9" s="146">
        <v>0.379</v>
      </c>
      <c r="I9" s="146">
        <v>0.64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38</v>
      </c>
      <c r="E10" s="30">
        <v>38</v>
      </c>
      <c r="F10" s="31"/>
      <c r="G10" s="31"/>
      <c r="H10" s="146">
        <v>0.047</v>
      </c>
      <c r="I10" s="146">
        <v>0.068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691</v>
      </c>
      <c r="D11" s="30">
        <v>457</v>
      </c>
      <c r="E11" s="30">
        <v>457</v>
      </c>
      <c r="F11" s="31"/>
      <c r="G11" s="31"/>
      <c r="H11" s="146">
        <v>0.946</v>
      </c>
      <c r="I11" s="146">
        <v>2.056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4</v>
      </c>
      <c r="D12" s="30">
        <v>5</v>
      </c>
      <c r="E12" s="30">
        <v>5</v>
      </c>
      <c r="F12" s="31"/>
      <c r="G12" s="31"/>
      <c r="H12" s="146">
        <v>0.008</v>
      </c>
      <c r="I12" s="146">
        <v>0.023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901</v>
      </c>
      <c r="D13" s="38">
        <v>662</v>
      </c>
      <c r="E13" s="38">
        <v>662</v>
      </c>
      <c r="F13" s="39">
        <v>100</v>
      </c>
      <c r="G13" s="40"/>
      <c r="H13" s="147">
        <v>1.38</v>
      </c>
      <c r="I13" s="148">
        <v>2.7870000000000004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152</v>
      </c>
      <c r="D17" s="38">
        <v>138</v>
      </c>
      <c r="E17" s="38"/>
      <c r="F17" s="39"/>
      <c r="G17" s="40"/>
      <c r="H17" s="147">
        <v>0.343</v>
      </c>
      <c r="I17" s="148">
        <v>0.345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17194</v>
      </c>
      <c r="D19" s="30">
        <v>14846</v>
      </c>
      <c r="E19" s="30">
        <v>14846</v>
      </c>
      <c r="F19" s="31"/>
      <c r="G19" s="31"/>
      <c r="H19" s="146">
        <v>114.77</v>
      </c>
      <c r="I19" s="146">
        <v>90.561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17194</v>
      </c>
      <c r="D22" s="38">
        <v>14846</v>
      </c>
      <c r="E22" s="38">
        <v>14846</v>
      </c>
      <c r="F22" s="39">
        <v>100</v>
      </c>
      <c r="G22" s="40"/>
      <c r="H22" s="147">
        <v>114.77</v>
      </c>
      <c r="I22" s="148">
        <v>90.561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77718</v>
      </c>
      <c r="D24" s="38">
        <v>68590</v>
      </c>
      <c r="E24" s="38">
        <v>69000</v>
      </c>
      <c r="F24" s="39">
        <v>100.59775477474851</v>
      </c>
      <c r="G24" s="40"/>
      <c r="H24" s="147">
        <v>334.378</v>
      </c>
      <c r="I24" s="148">
        <v>264.611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20042</v>
      </c>
      <c r="D26" s="38">
        <v>16700</v>
      </c>
      <c r="E26" s="38">
        <v>19000</v>
      </c>
      <c r="F26" s="39">
        <v>113.77245508982035</v>
      </c>
      <c r="G26" s="40"/>
      <c r="H26" s="147">
        <v>105.688</v>
      </c>
      <c r="I26" s="148">
        <v>74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181891</v>
      </c>
      <c r="D28" s="30">
        <v>160938</v>
      </c>
      <c r="E28" s="30">
        <v>160000</v>
      </c>
      <c r="F28" s="31"/>
      <c r="G28" s="31"/>
      <c r="H28" s="146">
        <v>774.314</v>
      </c>
      <c r="I28" s="146">
        <v>650.848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103523</v>
      </c>
      <c r="D29" s="30">
        <v>105846</v>
      </c>
      <c r="E29" s="30">
        <v>104919</v>
      </c>
      <c r="F29" s="31"/>
      <c r="G29" s="31"/>
      <c r="H29" s="146">
        <v>339.235</v>
      </c>
      <c r="I29" s="146">
        <v>335.877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195755</v>
      </c>
      <c r="D30" s="30">
        <v>175150</v>
      </c>
      <c r="E30" s="30">
        <v>175850</v>
      </c>
      <c r="F30" s="31"/>
      <c r="G30" s="31"/>
      <c r="H30" s="146">
        <v>660.22</v>
      </c>
      <c r="I30" s="146">
        <v>545.828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481169</v>
      </c>
      <c r="D31" s="38">
        <v>441934</v>
      </c>
      <c r="E31" s="38">
        <v>440769</v>
      </c>
      <c r="F31" s="39">
        <v>99.73638597618648</v>
      </c>
      <c r="G31" s="40"/>
      <c r="H31" s="147">
        <v>1773.769</v>
      </c>
      <c r="I31" s="148">
        <v>1532.5529999999999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34650</v>
      </c>
      <c r="D33" s="30">
        <v>36023</v>
      </c>
      <c r="E33" s="30">
        <v>35350</v>
      </c>
      <c r="F33" s="31"/>
      <c r="G33" s="31"/>
      <c r="H33" s="146">
        <v>141.573</v>
      </c>
      <c r="I33" s="146">
        <v>122.271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19265</v>
      </c>
      <c r="D34" s="30">
        <v>16100</v>
      </c>
      <c r="E34" s="30">
        <v>16100</v>
      </c>
      <c r="F34" s="31"/>
      <c r="G34" s="31"/>
      <c r="H34" s="146">
        <v>48.746</v>
      </c>
      <c r="I34" s="146">
        <v>62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102446</v>
      </c>
      <c r="D35" s="30">
        <v>94889.53</v>
      </c>
      <c r="E35" s="30">
        <v>94889.53</v>
      </c>
      <c r="F35" s="31"/>
      <c r="G35" s="31"/>
      <c r="H35" s="146">
        <v>549.373</v>
      </c>
      <c r="I35" s="146">
        <v>522.454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13426</v>
      </c>
      <c r="D36" s="30">
        <v>13120</v>
      </c>
      <c r="E36" s="30">
        <v>13426</v>
      </c>
      <c r="F36" s="31"/>
      <c r="G36" s="31"/>
      <c r="H36" s="146">
        <v>46.519</v>
      </c>
      <c r="I36" s="146">
        <v>65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169787</v>
      </c>
      <c r="D37" s="38">
        <v>160132.53</v>
      </c>
      <c r="E37" s="38">
        <v>159765.53</v>
      </c>
      <c r="F37" s="39">
        <v>99.77081483693539</v>
      </c>
      <c r="G37" s="40"/>
      <c r="H37" s="147">
        <v>786.211</v>
      </c>
      <c r="I37" s="148">
        <v>771.7249999999999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21191</v>
      </c>
      <c r="D39" s="38">
        <v>20400</v>
      </c>
      <c r="E39" s="38">
        <v>20100</v>
      </c>
      <c r="F39" s="39">
        <v>98.52941176470588</v>
      </c>
      <c r="G39" s="40"/>
      <c r="H39" s="147">
        <v>28.227</v>
      </c>
      <c r="I39" s="148">
        <v>27.25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54419</v>
      </c>
      <c r="D41" s="30">
        <v>53764</v>
      </c>
      <c r="E41" s="30">
        <v>53670</v>
      </c>
      <c r="F41" s="31"/>
      <c r="G41" s="31"/>
      <c r="H41" s="146">
        <v>223.953</v>
      </c>
      <c r="I41" s="146">
        <v>171.563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179734</v>
      </c>
      <c r="D42" s="30">
        <v>152020</v>
      </c>
      <c r="E42" s="30">
        <v>161438</v>
      </c>
      <c r="F42" s="31"/>
      <c r="G42" s="31"/>
      <c r="H42" s="146">
        <v>952.504</v>
      </c>
      <c r="I42" s="146">
        <v>679.548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22143</v>
      </c>
      <c r="D43" s="30">
        <v>22392</v>
      </c>
      <c r="E43" s="30">
        <v>22500</v>
      </c>
      <c r="F43" s="31"/>
      <c r="G43" s="31"/>
      <c r="H43" s="146">
        <v>95.184</v>
      </c>
      <c r="I43" s="146">
        <v>82.595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137775</v>
      </c>
      <c r="D44" s="30">
        <v>134687</v>
      </c>
      <c r="E44" s="30">
        <v>136800</v>
      </c>
      <c r="F44" s="31"/>
      <c r="G44" s="31"/>
      <c r="H44" s="146">
        <v>675.382</v>
      </c>
      <c r="I44" s="146">
        <v>501.001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38005</v>
      </c>
      <c r="D45" s="30">
        <v>38663</v>
      </c>
      <c r="E45" s="30">
        <v>40700</v>
      </c>
      <c r="F45" s="31"/>
      <c r="G45" s="31"/>
      <c r="H45" s="146">
        <v>160.104</v>
      </c>
      <c r="I45" s="146">
        <v>137.139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80473</v>
      </c>
      <c r="D46" s="30">
        <v>78293</v>
      </c>
      <c r="E46" s="30">
        <v>80000</v>
      </c>
      <c r="F46" s="31"/>
      <c r="G46" s="31"/>
      <c r="H46" s="146">
        <v>327.726</v>
      </c>
      <c r="I46" s="146">
        <v>262.038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107030</v>
      </c>
      <c r="D47" s="30">
        <v>90077</v>
      </c>
      <c r="E47" s="30">
        <v>84040</v>
      </c>
      <c r="F47" s="31"/>
      <c r="G47" s="31"/>
      <c r="H47" s="146">
        <v>449.379</v>
      </c>
      <c r="I47" s="146">
        <v>337.596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198801</v>
      </c>
      <c r="D48" s="30">
        <v>183303</v>
      </c>
      <c r="E48" s="30">
        <v>183250</v>
      </c>
      <c r="F48" s="31"/>
      <c r="G48" s="31"/>
      <c r="H48" s="146">
        <v>932.368</v>
      </c>
      <c r="I48" s="146">
        <v>708.377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67536</v>
      </c>
      <c r="D49" s="30">
        <v>65962</v>
      </c>
      <c r="E49" s="30">
        <v>65962</v>
      </c>
      <c r="F49" s="31"/>
      <c r="G49" s="31"/>
      <c r="H49" s="146">
        <v>295.823</v>
      </c>
      <c r="I49" s="146">
        <v>259.418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885916</v>
      </c>
      <c r="D50" s="38">
        <v>819161</v>
      </c>
      <c r="E50" s="38">
        <v>828360</v>
      </c>
      <c r="F50" s="39">
        <v>101.1229782667876</v>
      </c>
      <c r="G50" s="40"/>
      <c r="H50" s="147">
        <v>4112.423</v>
      </c>
      <c r="I50" s="148">
        <v>3139.275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46953</v>
      </c>
      <c r="D52" s="38">
        <v>54908.25</v>
      </c>
      <c r="E52" s="38">
        <v>53992</v>
      </c>
      <c r="F52" s="39">
        <v>98.33130722614543</v>
      </c>
      <c r="G52" s="40"/>
      <c r="H52" s="147">
        <v>129.549</v>
      </c>
      <c r="I52" s="148">
        <v>154.784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126076</v>
      </c>
      <c r="D54" s="30">
        <v>118000</v>
      </c>
      <c r="E54" s="30">
        <v>118000</v>
      </c>
      <c r="F54" s="31"/>
      <c r="G54" s="31"/>
      <c r="H54" s="146">
        <v>446.169</v>
      </c>
      <c r="I54" s="146">
        <v>380.9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143693</v>
      </c>
      <c r="D55" s="30">
        <v>136900</v>
      </c>
      <c r="E55" s="30">
        <v>136900</v>
      </c>
      <c r="F55" s="31"/>
      <c r="G55" s="31"/>
      <c r="H55" s="146">
        <v>547.731</v>
      </c>
      <c r="I55" s="146">
        <v>517.482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270943</v>
      </c>
      <c r="D56" s="30">
        <v>249981</v>
      </c>
      <c r="E56" s="30">
        <v>264500</v>
      </c>
      <c r="F56" s="31"/>
      <c r="G56" s="31"/>
      <c r="H56" s="146">
        <v>968.907</v>
      </c>
      <c r="I56" s="146">
        <v>877.75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106239</v>
      </c>
      <c r="D57" s="30">
        <v>89373</v>
      </c>
      <c r="E57" s="30">
        <v>89373</v>
      </c>
      <c r="F57" s="31"/>
      <c r="G57" s="31"/>
      <c r="H57" s="146">
        <v>377.13</v>
      </c>
      <c r="I57" s="146">
        <v>276.198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145153</v>
      </c>
      <c r="D58" s="30">
        <v>139069</v>
      </c>
      <c r="E58" s="30">
        <v>137800</v>
      </c>
      <c r="F58" s="31"/>
      <c r="G58" s="31"/>
      <c r="H58" s="146">
        <v>545.156</v>
      </c>
      <c r="I58" s="146">
        <v>394.665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792104</v>
      </c>
      <c r="D59" s="38">
        <v>733323</v>
      </c>
      <c r="E59" s="38">
        <v>746573</v>
      </c>
      <c r="F59" s="39">
        <v>101.80684364188768</v>
      </c>
      <c r="G59" s="40"/>
      <c r="H59" s="147">
        <v>2885.093</v>
      </c>
      <c r="I59" s="148">
        <v>2446.995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3008</v>
      </c>
      <c r="D61" s="30">
        <v>3023</v>
      </c>
      <c r="E61" s="30">
        <v>2720</v>
      </c>
      <c r="F61" s="31"/>
      <c r="G61" s="31"/>
      <c r="H61" s="146">
        <v>8.426</v>
      </c>
      <c r="I61" s="146">
        <v>8.597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3013</v>
      </c>
      <c r="D62" s="30">
        <v>3013</v>
      </c>
      <c r="E62" s="30">
        <v>3038</v>
      </c>
      <c r="F62" s="31"/>
      <c r="G62" s="31"/>
      <c r="H62" s="146">
        <v>6.131</v>
      </c>
      <c r="I62" s="146">
        <v>5.745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8117</v>
      </c>
      <c r="D63" s="30">
        <v>8093</v>
      </c>
      <c r="E63" s="30">
        <v>8316</v>
      </c>
      <c r="F63" s="31"/>
      <c r="G63" s="31"/>
      <c r="H63" s="146">
        <v>25.226</v>
      </c>
      <c r="I63" s="146">
        <v>26.843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14138</v>
      </c>
      <c r="D64" s="38">
        <v>14129</v>
      </c>
      <c r="E64" s="38">
        <v>14074</v>
      </c>
      <c r="F64" s="39">
        <v>99.61072970486234</v>
      </c>
      <c r="G64" s="40"/>
      <c r="H64" s="147">
        <v>39.783</v>
      </c>
      <c r="I64" s="148">
        <v>41.185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22362</v>
      </c>
      <c r="D66" s="38">
        <v>20052</v>
      </c>
      <c r="E66" s="38">
        <v>16600</v>
      </c>
      <c r="F66" s="39">
        <v>82.78475962497507</v>
      </c>
      <c r="G66" s="40"/>
      <c r="H66" s="147">
        <v>72.607</v>
      </c>
      <c r="I66" s="148">
        <v>35.694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59928</v>
      </c>
      <c r="D68" s="30">
        <v>61650</v>
      </c>
      <c r="E68" s="30">
        <v>55000</v>
      </c>
      <c r="F68" s="31"/>
      <c r="G68" s="31"/>
      <c r="H68" s="146">
        <v>177.269</v>
      </c>
      <c r="I68" s="146">
        <v>125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893</v>
      </c>
      <c r="D69" s="30">
        <v>650</v>
      </c>
      <c r="E69" s="30">
        <v>700</v>
      </c>
      <c r="F69" s="31"/>
      <c r="G69" s="31"/>
      <c r="H69" s="146">
        <v>2.408</v>
      </c>
      <c r="I69" s="146">
        <v>1.4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60821</v>
      </c>
      <c r="D70" s="38">
        <v>62300</v>
      </c>
      <c r="E70" s="38">
        <v>55700</v>
      </c>
      <c r="F70" s="39">
        <v>89.40609951845907</v>
      </c>
      <c r="G70" s="40"/>
      <c r="H70" s="147">
        <v>179.677</v>
      </c>
      <c r="I70" s="148">
        <v>126.4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8737</v>
      </c>
      <c r="D72" s="30">
        <v>8282</v>
      </c>
      <c r="E72" s="30">
        <v>8300</v>
      </c>
      <c r="F72" s="31"/>
      <c r="G72" s="31"/>
      <c r="H72" s="146">
        <v>28.882</v>
      </c>
      <c r="I72" s="146">
        <v>11.569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12320</v>
      </c>
      <c r="D73" s="30">
        <v>10093</v>
      </c>
      <c r="E73" s="30">
        <v>10093</v>
      </c>
      <c r="F73" s="31"/>
      <c r="G73" s="31"/>
      <c r="H73" s="146">
        <v>28.492</v>
      </c>
      <c r="I73" s="146">
        <v>23.468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23030</v>
      </c>
      <c r="D74" s="30">
        <v>18076</v>
      </c>
      <c r="E74" s="30">
        <v>17000</v>
      </c>
      <c r="F74" s="31"/>
      <c r="G74" s="31"/>
      <c r="H74" s="146">
        <v>80.4</v>
      </c>
      <c r="I74" s="146">
        <v>40.221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37859</v>
      </c>
      <c r="D75" s="30">
        <v>34613</v>
      </c>
      <c r="E75" s="30">
        <v>34620</v>
      </c>
      <c r="F75" s="31"/>
      <c r="G75" s="31"/>
      <c r="H75" s="146">
        <v>84.255</v>
      </c>
      <c r="I75" s="146">
        <v>76.544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2042</v>
      </c>
      <c r="D76" s="30">
        <v>1273</v>
      </c>
      <c r="E76" s="30">
        <v>1273</v>
      </c>
      <c r="F76" s="31"/>
      <c r="G76" s="31"/>
      <c r="H76" s="146">
        <v>6.126</v>
      </c>
      <c r="I76" s="146">
        <v>4.431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6984</v>
      </c>
      <c r="D77" s="30">
        <v>6157</v>
      </c>
      <c r="E77" s="30">
        <v>6157</v>
      </c>
      <c r="F77" s="31"/>
      <c r="G77" s="31"/>
      <c r="H77" s="146">
        <v>19.689</v>
      </c>
      <c r="I77" s="146">
        <v>13.536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14254</v>
      </c>
      <c r="D78" s="30">
        <v>12400</v>
      </c>
      <c r="E78" s="30">
        <v>12400</v>
      </c>
      <c r="F78" s="31"/>
      <c r="G78" s="31"/>
      <c r="H78" s="146">
        <v>42.074</v>
      </c>
      <c r="I78" s="146">
        <v>31.565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33265</v>
      </c>
      <c r="D79" s="30">
        <v>19380</v>
      </c>
      <c r="E79" s="30">
        <v>19380</v>
      </c>
      <c r="F79" s="31"/>
      <c r="G79" s="31"/>
      <c r="H79" s="146">
        <v>101.842</v>
      </c>
      <c r="I79" s="146">
        <v>58.334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138491</v>
      </c>
      <c r="D80" s="38">
        <v>110274</v>
      </c>
      <c r="E80" s="38">
        <v>109223</v>
      </c>
      <c r="F80" s="39">
        <v>99.04691949144858</v>
      </c>
      <c r="G80" s="40"/>
      <c r="H80" s="147">
        <v>391.76</v>
      </c>
      <c r="I80" s="148">
        <v>259.668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57</v>
      </c>
      <c r="F82" s="31"/>
      <c r="G82" s="31"/>
      <c r="H82" s="146">
        <v>0.087</v>
      </c>
      <c r="I82" s="146">
        <v>0.087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43</v>
      </c>
      <c r="D83" s="30">
        <v>43</v>
      </c>
      <c r="E83" s="30">
        <v>43</v>
      </c>
      <c r="F83" s="31"/>
      <c r="G83" s="31"/>
      <c r="H83" s="146">
        <v>0.035</v>
      </c>
      <c r="I83" s="146">
        <v>0.035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100</v>
      </c>
      <c r="D84" s="38">
        <v>100</v>
      </c>
      <c r="E84" s="38">
        <v>100</v>
      </c>
      <c r="F84" s="39">
        <v>100</v>
      </c>
      <c r="G84" s="40"/>
      <c r="H84" s="147">
        <v>0.122</v>
      </c>
      <c r="I84" s="148">
        <v>0.122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69</v>
      </c>
      <c r="B87" s="52"/>
      <c r="C87" s="53">
        <v>2749039</v>
      </c>
      <c r="D87" s="53">
        <v>2537649.7800000003</v>
      </c>
      <c r="E87" s="53">
        <v>2548764.5300000003</v>
      </c>
      <c r="F87" s="54">
        <v>100.43799385114521</v>
      </c>
      <c r="G87" s="40"/>
      <c r="H87" s="151">
        <v>10955.779999999997</v>
      </c>
      <c r="I87" s="152">
        <v>8967.954999999996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2022-02-18T12:04:30Z</cp:lastPrinted>
  <dcterms:created xsi:type="dcterms:W3CDTF">2022-02-15T09:02:41Z</dcterms:created>
  <dcterms:modified xsi:type="dcterms:W3CDTF">2022-02-18T14:04:59Z</dcterms:modified>
  <cp:category/>
  <cp:version/>
  <cp:contentType/>
  <cp:contentStatus/>
</cp:coreProperties>
</file>