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activeTab="0"/>
  </bookViews>
  <sheets>
    <sheet name="portada 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maí9aíz" sheetId="13" r:id="rId13"/>
    <sheet name="pat10ana" sheetId="14" r:id="rId14"/>
    <sheet name="pat11ana" sheetId="15" r:id="rId15"/>
    <sheet name="rem12no)" sheetId="16" r:id="rId16"/>
    <sheet name="alg13dón" sheetId="17" r:id="rId17"/>
    <sheet name="lec14tal" sheetId="18" r:id="rId18"/>
    <sheet name="tom15-V)" sheetId="19" r:id="rId19"/>
    <sheet name="alc16ofa" sheetId="20" r:id="rId20"/>
    <sheet name="col17lor" sheetId="21" r:id="rId21"/>
    <sheet name="ajo18ajo" sheetId="22" r:id="rId22"/>
    <sheet name="ceb19osa" sheetId="23" r:id="rId23"/>
    <sheet name="ceb20ano" sheetId="24" r:id="rId24"/>
    <sheet name="gui21des" sheetId="25" r:id="rId25"/>
    <sheet name="hab22des" sheetId="26" r:id="rId26"/>
    <sheet name="esc23las" sheetId="27" r:id="rId27"/>
    <sheet name="esp24cas" sheetId="28" r:id="rId28"/>
    <sheet name="otr25tas" sheetId="29" r:id="rId29"/>
    <sheet name="bró26oli" sheetId="30" r:id="rId30"/>
    <sheet name="ber27ena" sheetId="31" r:id="rId31"/>
    <sheet name="zan28ria" sheetId="32" r:id="rId32"/>
    <sheet name="cle29nas" sheetId="33" r:id="rId33"/>
    <sheet name="híb30na)" sheetId="34" r:id="rId34"/>
    <sheet name="agu31ate" sheetId="35" r:id="rId35"/>
    <sheet name="ace32ara" sheetId="36" r:id="rId36"/>
    <sheet name="ace33ite" sheetId="37" r:id="rId37"/>
  </sheets>
  <externalReferences>
    <externalReference r:id="rId40"/>
    <externalReference r:id="rId41"/>
    <externalReference r:id="rId42"/>
    <externalReference r:id="rId43"/>
    <externalReference r:id="rId44"/>
  </externalReferences>
  <definedNames>
    <definedName name="_xlnm.Print_Area" localSheetId="0">'portada '!$A$1:$K$70</definedName>
    <definedName name="_xlnm.Print_Area" localSheetId="2">'resumen nacional'!$A$1:$AB$99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_cebolla">'[3] cebolla variedades'!#REF!</definedName>
    <definedName name="menú_cua_patata">'[4]patata total por tipos'!#REF!</definedName>
    <definedName name="menú_cua_tomate">'[4]tomate épocas de recolección'!#REF!</definedName>
    <definedName name="Menú_cuaderno" localSheetId="35">'ace32ara'!#REF!</definedName>
    <definedName name="Menú_cuaderno" localSheetId="36">'ace33ite'!#REF!</definedName>
    <definedName name="Menú_cuaderno" localSheetId="34">'agu31ate'!#REF!</definedName>
    <definedName name="Menú_cuaderno" localSheetId="21">'ajo18ajo'!#REF!</definedName>
    <definedName name="Menú_cuaderno" localSheetId="19">'alc16ofa'!#REF!</definedName>
    <definedName name="Menú_cuaderno" localSheetId="16">'alg13dón'!#REF!</definedName>
    <definedName name="Menú_cuaderno" localSheetId="9">'ave6ena'!#REF!</definedName>
    <definedName name="Menú_cuaderno" localSheetId="30">'ber27ena'!#REF!</definedName>
    <definedName name="Menú_cuaderno" localSheetId="29">'bró26oli'!#REF!</definedName>
    <definedName name="Menú_cuaderno" localSheetId="22">'ceb19osa'!#REF!</definedName>
    <definedName name="Menú_cuaderno" localSheetId="23">'ceb20ano'!#REF!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32">'cle29nas'!#REF!</definedName>
    <definedName name="Menú_cuaderno" localSheetId="20">'col17lor'!#REF!</definedName>
    <definedName name="Menú_cuaderno" localSheetId="26">'esc23las'!#REF!</definedName>
    <definedName name="Menú_cuaderno" localSheetId="27">'esp24cas'!#REF!</definedName>
    <definedName name="Menú_cuaderno" localSheetId="24">'gui21des'!#REF!</definedName>
    <definedName name="Menú_cuaderno" localSheetId="25">'hab22des'!#REF!</definedName>
    <definedName name="Menú_cuaderno" localSheetId="33">'híb30na)'!#REF!</definedName>
    <definedName name="Menú_cuaderno" localSheetId="17">'lec14tal'!#REF!</definedName>
    <definedName name="Menú_cuaderno" localSheetId="12">'maí9aíz'!#REF!</definedName>
    <definedName name="Menú_cuaderno" localSheetId="28">'otr25tas'!#REF!</definedName>
    <definedName name="Menú_cuaderno" localSheetId="13">'pat10ana'!#REF!</definedName>
    <definedName name="Menú_cuaderno" localSheetId="14">'pat11ana'!#REF!</definedName>
    <definedName name="Menú_cuaderno" localSheetId="0">'[5]tri0ndo'!#REF!</definedName>
    <definedName name="Menú_cuaderno" localSheetId="15">'rem12no)'!#REF!</definedName>
    <definedName name="Menú_cuaderno" localSheetId="18">'tom15-V)'!#REF!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31">'zan28ria'!#REF!</definedName>
    <definedName name="Menú_cuaderno">'tri0ndo'!#REF!</definedName>
    <definedName name="Menú_índice" localSheetId="0">#REF!</definedName>
    <definedName name="Menú_índice">'índice'!#REF!</definedName>
    <definedName name="Menú_portada" localSheetId="0">'portada '!$A$77:$D$90</definedName>
    <definedName name="Menú_portada">#REF!</definedName>
    <definedName name="Menú_resumen" localSheetId="0">'[3]resumen nacional'!#REF!</definedName>
    <definedName name="Menú_resumen">'resumen nacional'!#REF!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<sst xmlns="http://schemas.openxmlformats.org/spreadsheetml/2006/main" count="2717" uniqueCount="298">
  <si>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</si>
  <si>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</si>
  <si>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</si>
  <si>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</si>
  <si>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</si>
  <si>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</si>
  <si>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</si>
  <si>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</si>
  <si>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</si>
  <si>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</si>
  <si>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</si>
  <si>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</si>
  <si>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</si>
  <si>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</si>
  <si>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</si>
  <si>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</si>
  <si>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</si>
  <si>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</si>
  <si>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</si>
  <si>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</si>
  <si>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</si>
  <si>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</si>
  <si>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</si>
  <si>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</si>
  <si>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</si>
  <si>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</si>
  <si>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</si>
  <si>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</si>
  <si>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</si>
  <si>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</si>
  <si>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</si>
  <si>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</si>
  <si>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</si>
  <si>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</si>
  <si>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</si>
  <si>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</si>
  <si>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</si>
  <si>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</si>
  <si>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</si>
  <si>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</si>
  <si>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</si>
  <si>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</si>
  <si>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</si>
  <si>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</si>
  <si>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</si>
  <si>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</si>
  <si>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</si>
  <si>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</si>
  <si>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</si>
  <si>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</si>
  <si>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</si>
  <si>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</si>
  <si>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</si>
  <si>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</si>
  <si>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</si>
  <si>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</si>
  <si>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</si>
  <si>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</si>
  <si>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</si>
  <si>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</si>
  <si>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</si>
  <si>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</si>
  <si>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</si>
  <si>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</si>
  <si>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</si>
  <si>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</si>
  <si>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</si>
  <si>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</si>
  <si>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</si>
  <si>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2018 ENERO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</si>
  <si>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</si>
  <si>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</si>
  <si>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</si>
  <si>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</si>
  <si>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</si>
  <si>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</si>
  <si>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</si>
  <si>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</si>
  <si>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</si>
  <si>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PATATA EXTRATEMPRANA</t>
  </si>
  <si>
    <t>PATATA TEMPRANA</t>
  </si>
  <si>
    <t>REMOLACHA AZUCARERA (R. VERANO)</t>
  </si>
  <si>
    <t>ALGODÓN</t>
  </si>
  <si>
    <t>LECHUGA TOTAL</t>
  </si>
  <si>
    <t>TOMATE (REC. 1-I/31-V)</t>
  </si>
  <si>
    <t>ALCACHOFA</t>
  </si>
  <si>
    <t>COLIFLOR</t>
  </si>
  <si>
    <t>AJO</t>
  </si>
  <si>
    <t>CEBOLLA BABOSA</t>
  </si>
  <si>
    <t>CEBOLLA GRANO Y MEDIO GRANO</t>
  </si>
  <si>
    <t>GUISANTES VERDES</t>
  </si>
  <si>
    <t>HABAS VERDES</t>
  </si>
  <si>
    <t>ESCAROLAS</t>
  </si>
  <si>
    <t>ESPINACAS</t>
  </si>
  <si>
    <t>OTRAS SETAS</t>
  </si>
  <si>
    <t>BRÓCOLI</t>
  </si>
  <si>
    <t>BERENJENA</t>
  </si>
  <si>
    <t>ZANAHORIA</t>
  </si>
  <si>
    <t>CLEMENTINAS</t>
  </si>
  <si>
    <t>HÍBRIDOS (MANDARINA)</t>
  </si>
  <si>
    <t>AGUACATE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</si>
  <si>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</si>
  <si>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</si>
  <si>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</si>
  <si>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</si>
  <si>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</si>
  <si>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</si>
  <si>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</si>
  <si>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</si>
  <si>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</si>
  <si>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MES (*)</t>
  </si>
  <si>
    <t>ENERO 2018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</si>
  <si>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</si>
  <si>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</si>
  <si>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</si>
  <si>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</si>
  <si>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</si>
  <si>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</si>
  <si>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</si>
  <si>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</si>
  <si>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</si>
  <si>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</si>
  <si>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</si>
  <si>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</si>
  <si>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</si>
  <si>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</si>
  <si>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</si>
  <si>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</si>
  <si>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</si>
  <si>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</si>
  <si>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</si>
  <si>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</si>
  <si>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</si>
  <si>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</si>
  <si>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</si>
  <si>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</si>
  <si>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</si>
  <si>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</si>
  <si>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</si>
  <si>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</si>
  <si>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</si>
  <si>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</si>
  <si>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</si>
  <si>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</si>
  <si>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</si>
  <si>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</si>
  <si>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HORTALIZAS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</si>
  <si>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</si>
  <si>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</si>
  <si>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</si>
  <si>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</si>
  <si>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</si>
  <si>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</si>
  <si>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</si>
  <si>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</si>
  <si>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</si>
  <si>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</si>
  <si>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</si>
  <si>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</si>
  <si>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</si>
  <si>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</si>
  <si>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</si>
  <si>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</si>
  <si>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</si>
  <si>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</si>
  <si>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</si>
  <si>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escarolas</t>
  </si>
  <si>
    <t>espinacas</t>
  </si>
  <si>
    <t>brócoli</t>
  </si>
  <si>
    <t>apio</t>
  </si>
  <si>
    <t>pepino</t>
  </si>
  <si>
    <t>berenjena</t>
  </si>
  <si>
    <t>calabaza</t>
  </si>
  <si>
    <t>calabacín</t>
  </si>
  <si>
    <t>zanahoria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</si>
  <si>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</si>
  <si>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</si>
  <si>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</si>
  <si>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</si>
  <si>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</si>
  <si>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</si>
  <si>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</si>
  <si>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</si>
  <si>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</si>
  <si>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</si>
  <si>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</si>
  <si>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</si>
  <si>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</si>
  <si>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</si>
  <si>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</si>
  <si>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</si>
  <si>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</si>
  <si>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</si>
  <si>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</si>
  <si>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</si>
  <si>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</si>
  <si>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</si>
  <si>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</si>
  <si>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</si>
  <si>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</si>
  <si>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</si>
  <si>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</si>
  <si>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</si>
  <si>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</si>
  <si>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</si>
  <si>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</si>
  <si>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</si>
  <si>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</si>
  <si>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</si>
  <si>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</si>
  <si>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</si>
  <si>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</si>
  <si>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</si>
  <si>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</si>
  <si>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</si>
  <si>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</si>
  <si>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maíz</t>
  </si>
  <si>
    <t xml:space="preserve"> patata extratemprana</t>
  </si>
  <si>
    <t xml:space="preserve"> patata temprana</t>
  </si>
  <si>
    <t xml:space="preserve"> remolacha azucarera (r. verano)</t>
  </si>
  <si>
    <t xml:space="preserve"> algodón</t>
  </si>
  <si>
    <t xml:space="preserve"> lechuga total</t>
  </si>
  <si>
    <t xml:space="preserve"> tomate (rec. 1-i/31-v)</t>
  </si>
  <si>
    <t xml:space="preserve"> alcachofa</t>
  </si>
  <si>
    <t xml:space="preserve"> coliflor</t>
  </si>
  <si>
    <t xml:space="preserve"> ajo</t>
  </si>
  <si>
    <t xml:space="preserve"> cebolla babosa</t>
  </si>
  <si>
    <t xml:space="preserve"> cebolla grano y medio grano</t>
  </si>
  <si>
    <t xml:space="preserve"> guisantes verdes</t>
  </si>
  <si>
    <t xml:space="preserve"> habas verdes</t>
  </si>
  <si>
    <t xml:space="preserve"> escarolas</t>
  </si>
  <si>
    <t xml:space="preserve"> espinacas</t>
  </si>
  <si>
    <t xml:space="preserve"> otras setas</t>
  </si>
  <si>
    <t xml:space="preserve"> brócoli</t>
  </si>
  <si>
    <t xml:space="preserve"> berenjena</t>
  </si>
  <si>
    <t xml:space="preserve"> zanahoria</t>
  </si>
  <si>
    <t xml:space="preserve"> clementinas</t>
  </si>
  <si>
    <t xml:space="preserve"> híbridos (mandarina)</t>
  </si>
  <si>
    <t xml:space="preserve"> aguacate</t>
  </si>
  <si>
    <t xml:space="preserve"> aceituna de almazara</t>
  </si>
  <si>
    <t xml:space="preserve"> aceite</t>
  </si>
  <si>
    <t>SECRETARÍA GENERAL TÉCNICA</t>
  </si>
  <si>
    <t>AVANCES DE SUPERFICIES Y PRODUCCIONES AGRÍCOLAS</t>
  </si>
  <si>
    <t>ESTIMACIONES DE ENERO</t>
  </si>
  <si>
    <t>MINISTERIO DE AGRICULTURA Y PESCA, ALIMENTACIÓN Y MEDIO AMBIENTE</t>
  </si>
  <si>
    <t>SUBDIRECCIÓN GENERAL DE ESTADÍSTICA</t>
  </si>
  <si>
    <t>Área de Estadísticas Agroalimentarias Físicas</t>
  </si>
  <si>
    <t xml:space="preserve"> DISPONIBLE EN LA WEB DEL MAPAMA:</t>
  </si>
  <si>
    <t xml:space="preserve">     http://www.mapama.es/</t>
  </si>
  <si>
    <t>DEFINITIVO</t>
  </si>
  <si>
    <t>cereales otoño invierno</t>
  </si>
  <si>
    <t>remolacha total</t>
  </si>
  <si>
    <t>mandarina total (11)</t>
  </si>
  <si>
    <t>manzana total</t>
  </si>
  <si>
    <t>habas verdes (8)</t>
  </si>
  <si>
    <t>endivias (9)</t>
  </si>
  <si>
    <t>champiñón (9)</t>
  </si>
  <si>
    <t>otras setas (9)</t>
  </si>
  <si>
    <t>pepinillo (9)</t>
  </si>
  <si>
    <t>nabo (10)</t>
  </si>
  <si>
    <t>rábano (9)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</si>
  <si>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</si>
  <si>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</si>
  <si>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</si>
  <si>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</si>
  <si>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</si>
  <si>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</si>
  <si>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</si>
  <si>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</si>
  <si>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</si>
  <si>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</si>
  <si>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</si>
  <si>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</si>
  <si>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</si>
  <si>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</si>
  <si>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</si>
  <si>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</si>
  <si>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MES (1)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</si>
  <si>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</si>
  <si>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</si>
  <si>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</si>
  <si>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</si>
  <si>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</si>
  <si>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</si>
  <si>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</si>
  <si>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</si>
  <si>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>(9) La superficie se expresa en miles de áreas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</si>
  <si>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</si>
  <si>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</si>
  <si>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</si>
  <si>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</si>
  <si>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</si>
  <si>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</si>
  <si>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(15)Producción de uva, no de pasa</t>
  </si>
  <si>
    <t>(16)En 2016 y posteriores son datos de entrada de uva en bodega.En cosechas anteriores son la producción provincial de uva</t>
  </si>
  <si>
    <t>DEFINIT.</t>
  </si>
  <si>
    <t>FECHA:  12/03/2018</t>
  </si>
  <si>
    <t>Nota: En Madrid sin actualizar información por falta de envío de datos por la comunidad autónoma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</si>
</sst>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  <numFmt numFmtId="167" formatCode="#,##0.0000"/>
    <numFmt numFmtId="168" formatCode="#,##0.00000"/>
    <numFmt numFmtId="169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03">
    <xf numFmtId="0" fontId="0" fillId="0" borderId="0" xfId="0" applyFont="1" applyAlignment="1">
      <alignment/>
    </xf>
    <xf numFmtId="0" fontId="4" fillId="0" borderId="0" xfId="52" applyFont="1" applyAlignment="1">
      <alignment vertical="justify"/>
      <protection/>
    </xf>
    <xf numFmtId="0" fontId="4" fillId="33" borderId="0" xfId="52" applyFont="1" applyFill="1" applyAlignment="1">
      <alignment vertical="justify"/>
      <protection/>
    </xf>
    <xf numFmtId="0" fontId="5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justify"/>
      <protection/>
    </xf>
    <xf numFmtId="0" fontId="5" fillId="33" borderId="0" xfId="52" applyFont="1" applyFill="1" applyBorder="1" applyAlignment="1" quotePrefix="1">
      <alignment horizontal="left" vertical="justify"/>
      <protection/>
    </xf>
    <xf numFmtId="0" fontId="5" fillId="33" borderId="0" xfId="52" applyFont="1" applyFill="1" applyBorder="1" applyAlignment="1">
      <alignment horizontal="left" vertical="center"/>
      <protection/>
    </xf>
    <xf numFmtId="0" fontId="6" fillId="34" borderId="10" xfId="52" applyFont="1" applyFill="1" applyBorder="1" applyAlignment="1" quotePrefix="1">
      <alignment horizontal="center" vertical="justify"/>
      <protection/>
    </xf>
    <xf numFmtId="0" fontId="6" fillId="33" borderId="0" xfId="52" applyFont="1" applyFill="1" applyBorder="1" applyAlignment="1">
      <alignment vertical="justify"/>
      <protection/>
    </xf>
    <xf numFmtId="0" fontId="6" fillId="33" borderId="0" xfId="52" applyFont="1" applyFill="1" applyAlignment="1">
      <alignment vertical="justify"/>
      <protection/>
    </xf>
    <xf numFmtId="0" fontId="5" fillId="0" borderId="0" xfId="52" applyFont="1" applyAlignment="1">
      <alignment vertical="justify"/>
      <protection/>
    </xf>
    <xf numFmtId="0" fontId="6" fillId="34" borderId="11" xfId="52" applyFont="1" applyFill="1" applyBorder="1" applyAlignment="1" quotePrefix="1">
      <alignment horizontal="center" vertical="justify"/>
      <protection/>
    </xf>
    <xf numFmtId="0" fontId="6" fillId="34" borderId="12" xfId="52" applyFont="1" applyFill="1" applyBorder="1" applyAlignment="1">
      <alignment vertical="justify"/>
      <protection/>
    </xf>
    <xf numFmtId="0" fontId="6" fillId="34" borderId="13" xfId="52" applyFont="1" applyFill="1" applyBorder="1" applyAlignment="1">
      <alignment vertical="justify"/>
      <protection/>
    </xf>
    <xf numFmtId="0" fontId="6" fillId="34" borderId="14" xfId="52" applyFont="1" applyFill="1" applyBorder="1" applyAlignment="1">
      <alignment vertical="justify"/>
      <protection/>
    </xf>
    <xf numFmtId="1" fontId="6" fillId="34" borderId="15" xfId="52" applyNumberFormat="1" applyFont="1" applyFill="1" applyBorder="1" applyAlignment="1">
      <alignment horizontal="center" vertical="justify"/>
      <protection/>
    </xf>
    <xf numFmtId="1" fontId="6" fillId="34" borderId="16" xfId="52" applyNumberFormat="1" applyFont="1" applyFill="1" applyBorder="1" applyAlignment="1">
      <alignment horizontal="center" vertical="justify"/>
      <protection/>
    </xf>
    <xf numFmtId="1" fontId="6" fillId="34" borderId="17" xfId="52" applyNumberFormat="1" applyFont="1" applyFill="1" applyBorder="1" applyAlignment="1">
      <alignment horizontal="center" vertical="justify"/>
      <protection/>
    </xf>
    <xf numFmtId="1" fontId="6" fillId="33" borderId="0" xfId="52" applyNumberFormat="1" applyFont="1" applyFill="1" applyAlignment="1">
      <alignment horizontal="center" vertical="justify"/>
      <protection/>
    </xf>
    <xf numFmtId="0" fontId="6" fillId="34" borderId="18" xfId="52" applyFont="1" applyFill="1" applyBorder="1" applyAlignment="1">
      <alignment vertical="justify"/>
      <protection/>
    </xf>
    <xf numFmtId="0" fontId="6" fillId="34" borderId="12" xfId="52" applyFont="1" applyFill="1" applyBorder="1" applyAlignment="1">
      <alignment horizontal="center" vertical="justify"/>
      <protection/>
    </xf>
    <xf numFmtId="0" fontId="6" fillId="34" borderId="13" xfId="52" applyFont="1" applyFill="1" applyBorder="1" applyAlignment="1">
      <alignment horizontal="center" vertical="justify"/>
      <protection/>
    </xf>
    <xf numFmtId="0" fontId="6" fillId="34" borderId="14" xfId="52" applyFont="1" applyFill="1" applyBorder="1" applyAlignment="1">
      <alignment horizontal="center" vertical="justify"/>
      <protection/>
    </xf>
    <xf numFmtId="0" fontId="6" fillId="33" borderId="0" xfId="52" applyFont="1" applyFill="1" applyAlignment="1">
      <alignment horizontal="center" vertical="justify"/>
      <protection/>
    </xf>
    <xf numFmtId="0" fontId="4" fillId="33" borderId="19" xfId="52" applyFont="1" applyFill="1" applyBorder="1" applyAlignment="1">
      <alignment horizontal="fill" vertical="justify"/>
      <protection/>
    </xf>
    <xf numFmtId="0" fontId="4" fillId="33" borderId="0" xfId="52" applyFont="1" applyFill="1" applyAlignment="1">
      <alignment horizontal="fill" vertical="justify"/>
      <protection/>
    </xf>
    <xf numFmtId="0" fontId="4" fillId="33" borderId="0" xfId="52" applyFont="1" applyFill="1" applyBorder="1" applyAlignment="1">
      <alignment horizontal="fill" vertical="justify"/>
      <protection/>
    </xf>
    <xf numFmtId="0" fontId="4" fillId="33" borderId="20" xfId="52" applyFont="1" applyFill="1" applyBorder="1" applyAlignment="1">
      <alignment horizontal="fill" vertical="justify"/>
      <protection/>
    </xf>
    <xf numFmtId="0" fontId="7" fillId="33" borderId="19" xfId="52" applyFont="1" applyFill="1" applyBorder="1" applyAlignment="1" quotePrefix="1">
      <alignment horizontal="left" vertical="justify"/>
      <protection/>
    </xf>
    <xf numFmtId="0" fontId="7" fillId="33" borderId="0" xfId="52" applyFont="1" applyFill="1" applyAlignment="1">
      <alignment vertical="justify"/>
      <protection/>
    </xf>
    <xf numFmtId="3" fontId="7" fillId="33" borderId="0" xfId="52" applyNumberFormat="1" applyFont="1" applyFill="1" applyAlignment="1" applyProtection="1">
      <alignment vertical="justify"/>
      <protection/>
    </xf>
    <xf numFmtId="164" fontId="7" fillId="33" borderId="0" xfId="52" applyNumberFormat="1" applyFont="1" applyFill="1" applyAlignment="1" applyProtection="1">
      <alignment vertical="justify"/>
      <protection/>
    </xf>
    <xf numFmtId="164" fontId="7" fillId="33" borderId="20" xfId="52" applyNumberFormat="1" applyFont="1" applyFill="1" applyBorder="1" applyAlignment="1" applyProtection="1">
      <alignment vertical="justify"/>
      <protection/>
    </xf>
    <xf numFmtId="0" fontId="7" fillId="0" borderId="0" xfId="52" applyFont="1" applyAlignment="1">
      <alignment vertical="justify"/>
      <protection/>
    </xf>
    <xf numFmtId="0" fontId="7" fillId="0" borderId="19" xfId="52" applyFont="1" applyBorder="1" applyAlignment="1">
      <alignment vertical="justify"/>
      <protection/>
    </xf>
    <xf numFmtId="0" fontId="7" fillId="33" borderId="19" xfId="52" applyFont="1" applyFill="1" applyBorder="1" applyAlignment="1">
      <alignment vertical="justify"/>
      <protection/>
    </xf>
    <xf numFmtId="0" fontId="6" fillId="34" borderId="21" xfId="52" applyFont="1" applyFill="1" applyBorder="1" applyAlignment="1">
      <alignment vertical="justify"/>
      <protection/>
    </xf>
    <xf numFmtId="0" fontId="6" fillId="34" borderId="22" xfId="52" applyFont="1" applyFill="1" applyBorder="1" applyAlignment="1">
      <alignment vertical="justify"/>
      <protection/>
    </xf>
    <xf numFmtId="3" fontId="6" fillId="34" borderId="22" xfId="52" applyNumberFormat="1" applyFont="1" applyFill="1" applyBorder="1" applyAlignment="1" applyProtection="1">
      <alignment vertical="justify"/>
      <protection/>
    </xf>
    <xf numFmtId="164" fontId="6" fillId="34" borderId="23" xfId="52" applyNumberFormat="1" applyFont="1" applyFill="1" applyBorder="1" applyAlignment="1" applyProtection="1">
      <alignment vertical="justify"/>
      <protection/>
    </xf>
    <xf numFmtId="164" fontId="6" fillId="33" borderId="0" xfId="52" applyNumberFormat="1" applyFont="1" applyFill="1" applyAlignment="1" applyProtection="1">
      <alignment vertical="justify"/>
      <protection/>
    </xf>
    <xf numFmtId="164" fontId="6" fillId="34" borderId="24" xfId="52" applyNumberFormat="1" applyFont="1" applyFill="1" applyBorder="1" applyAlignment="1" applyProtection="1">
      <alignment vertical="justify"/>
      <protection/>
    </xf>
    <xf numFmtId="0" fontId="6" fillId="0" borderId="0" xfId="52" applyFont="1" applyAlignment="1">
      <alignment vertical="justify"/>
      <protection/>
    </xf>
    <xf numFmtId="0" fontId="6" fillId="34" borderId="21" xfId="52" applyFont="1" applyFill="1" applyBorder="1" applyAlignment="1" quotePrefix="1">
      <alignment horizontal="left" vertical="justify"/>
      <protection/>
    </xf>
    <xf numFmtId="0" fontId="7" fillId="33" borderId="0" xfId="52" applyFont="1" applyFill="1" applyBorder="1" applyAlignment="1">
      <alignment vertical="justify"/>
      <protection/>
    </xf>
    <xf numFmtId="3" fontId="7" fillId="33" borderId="0" xfId="52" applyNumberFormat="1" applyFont="1" applyFill="1" applyBorder="1" applyAlignment="1" applyProtection="1">
      <alignment vertical="justify"/>
      <protection/>
    </xf>
    <xf numFmtId="164" fontId="7" fillId="33" borderId="0" xfId="52" applyNumberFormat="1" applyFont="1" applyFill="1" applyBorder="1" applyAlignment="1" applyProtection="1">
      <alignment vertical="justify"/>
      <protection/>
    </xf>
    <xf numFmtId="0" fontId="7" fillId="34" borderId="25" xfId="52" applyFont="1" applyFill="1" applyBorder="1" applyAlignment="1">
      <alignment vertical="justify"/>
      <protection/>
    </xf>
    <xf numFmtId="0" fontId="7" fillId="34" borderId="16" xfId="52" applyFont="1" applyFill="1" applyBorder="1" applyAlignment="1">
      <alignment vertical="justify"/>
      <protection/>
    </xf>
    <xf numFmtId="3" fontId="7" fillId="34" borderId="16" xfId="52" applyNumberFormat="1" applyFont="1" applyFill="1" applyBorder="1" applyAlignment="1" applyProtection="1">
      <alignment vertical="justify"/>
      <protection/>
    </xf>
    <xf numFmtId="164" fontId="7" fillId="34" borderId="17" xfId="52" applyNumberFormat="1" applyFont="1" applyFill="1" applyBorder="1" applyAlignment="1" applyProtection="1">
      <alignment vertical="justify"/>
      <protection/>
    </xf>
    <xf numFmtId="0" fontId="6" fillId="34" borderId="19" xfId="52" applyFont="1" applyFill="1" applyBorder="1" applyAlignment="1">
      <alignment vertical="justify"/>
      <protection/>
    </xf>
    <xf numFmtId="0" fontId="6" fillId="34" borderId="0" xfId="52" applyFont="1" applyFill="1" applyBorder="1" applyAlignment="1">
      <alignment vertical="justify"/>
      <protection/>
    </xf>
    <xf numFmtId="3" fontId="6" fillId="34" borderId="0" xfId="52" applyNumberFormat="1" applyFont="1" applyFill="1" applyBorder="1" applyAlignment="1" applyProtection="1">
      <alignment vertical="justify"/>
      <protection/>
    </xf>
    <xf numFmtId="164" fontId="6" fillId="34" borderId="20" xfId="52" applyNumberFormat="1" applyFont="1" applyFill="1" applyBorder="1" applyAlignment="1" applyProtection="1">
      <alignment vertical="justify"/>
      <protection/>
    </xf>
    <xf numFmtId="0" fontId="2" fillId="34" borderId="26" xfId="52" applyFont="1" applyFill="1" applyBorder="1" applyAlignment="1">
      <alignment vertical="justify"/>
      <protection/>
    </xf>
    <xf numFmtId="0" fontId="2" fillId="34" borderId="13" xfId="52" applyFont="1" applyFill="1" applyBorder="1" applyAlignment="1">
      <alignment vertical="justify"/>
      <protection/>
    </xf>
    <xf numFmtId="3" fontId="2" fillId="34" borderId="13" xfId="52" applyNumberFormat="1" applyFont="1" applyFill="1" applyBorder="1" applyAlignment="1">
      <alignment vertical="justify"/>
      <protection/>
    </xf>
    <xf numFmtId="0" fontId="2" fillId="34" borderId="14" xfId="52" applyFont="1" applyFill="1" applyBorder="1" applyAlignment="1">
      <alignment vertical="justify"/>
      <protection/>
    </xf>
    <xf numFmtId="0" fontId="2" fillId="33" borderId="13" xfId="52" applyFont="1" applyFill="1" applyBorder="1" applyAlignment="1">
      <alignment vertical="justify"/>
      <protection/>
    </xf>
    <xf numFmtId="165" fontId="2" fillId="34" borderId="12" xfId="52" applyNumberFormat="1" applyFont="1" applyFill="1" applyBorder="1" applyAlignment="1">
      <alignment vertical="justify"/>
      <protection/>
    </xf>
    <xf numFmtId="165" fontId="2" fillId="34" borderId="13" xfId="52" applyNumberFormat="1" applyFont="1" applyFill="1" applyBorder="1" applyAlignment="1">
      <alignment vertical="justify"/>
      <protection/>
    </xf>
    <xf numFmtId="0" fontId="2" fillId="0" borderId="0" xfId="52" applyFont="1" applyAlignment="1">
      <alignment vertical="justify"/>
      <protection/>
    </xf>
    <xf numFmtId="37" fontId="2" fillId="0" borderId="0" xfId="52" applyNumberFormat="1" applyFont="1" applyAlignment="1" applyProtection="1">
      <alignment vertical="justify"/>
      <protection/>
    </xf>
    <xf numFmtId="0" fontId="9" fillId="0" borderId="0" xfId="56" applyFont="1" applyFill="1">
      <alignment/>
      <protection/>
    </xf>
    <xf numFmtId="0" fontId="9" fillId="0" borderId="0" xfId="56" applyFont="1">
      <alignment/>
      <protection/>
    </xf>
    <xf numFmtId="0" fontId="6" fillId="0" borderId="0" xfId="56" applyFont="1" applyFill="1" applyAlignment="1" quotePrefix="1">
      <alignment horizontal="left"/>
      <protection/>
    </xf>
    <xf numFmtId="0" fontId="6" fillId="0" borderId="0" xfId="56" applyFont="1" applyFill="1">
      <alignment/>
      <protection/>
    </xf>
    <xf numFmtId="0" fontId="6" fillId="0" borderId="0" xfId="56" applyFont="1">
      <alignment/>
      <protection/>
    </xf>
    <xf numFmtId="0" fontId="6" fillId="34" borderId="15" xfId="56" applyFont="1" applyFill="1" applyBorder="1">
      <alignment/>
      <protection/>
    </xf>
    <xf numFmtId="0" fontId="6" fillId="34" borderId="17" xfId="56" applyFont="1" applyFill="1" applyBorder="1">
      <alignment/>
      <protection/>
    </xf>
    <xf numFmtId="0" fontId="6" fillId="0" borderId="0" xfId="56" applyFont="1" applyFill="1" applyBorder="1">
      <alignment/>
      <protection/>
    </xf>
    <xf numFmtId="0" fontId="6" fillId="34" borderId="27" xfId="56" applyFont="1" applyFill="1" applyBorder="1" applyAlignment="1" quotePrefix="1">
      <alignment horizontal="center"/>
      <protection/>
    </xf>
    <xf numFmtId="0" fontId="6" fillId="34" borderId="20" xfId="56" applyFont="1" applyFill="1" applyBorder="1">
      <alignment/>
      <protection/>
    </xf>
    <xf numFmtId="0" fontId="6" fillId="34" borderId="16" xfId="56" applyFont="1" applyFill="1" applyBorder="1" applyAlignment="1">
      <alignment horizontal="center"/>
      <protection/>
    </xf>
    <xf numFmtId="0" fontId="6" fillId="34" borderId="17" xfId="56" applyNumberFormat="1" applyFont="1" applyFill="1" applyBorder="1" applyAlignment="1" applyProtection="1">
      <alignment horizontal="center"/>
      <protection/>
    </xf>
    <xf numFmtId="0" fontId="6" fillId="34" borderId="12" xfId="56" applyFont="1" applyFill="1" applyBorder="1" applyAlignment="1">
      <alignment vertical="center"/>
      <protection/>
    </xf>
    <xf numFmtId="0" fontId="6" fillId="34" borderId="14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34" borderId="12" xfId="56" applyFont="1" applyFill="1" applyBorder="1" applyAlignment="1">
      <alignment horizontal="center" vertical="center"/>
      <protection/>
    </xf>
    <xf numFmtId="0" fontId="6" fillId="34" borderId="13" xfId="56" applyNumberFormat="1" applyFont="1" applyFill="1" applyBorder="1" applyAlignment="1" applyProtection="1">
      <alignment horizontal="center" vertical="center"/>
      <protection/>
    </xf>
    <xf numFmtId="0" fontId="6" fillId="34" borderId="14" xfId="52" applyFont="1" applyFill="1" applyBorder="1" applyAlignment="1">
      <alignment horizontal="center" vertical="center"/>
      <protection/>
    </xf>
    <xf numFmtId="0" fontId="6" fillId="0" borderId="0" xfId="56" applyFont="1" applyAlignment="1">
      <alignment vertical="center"/>
      <protection/>
    </xf>
    <xf numFmtId="0" fontId="7" fillId="0" borderId="0" xfId="56" applyFont="1" applyFill="1" applyAlignment="1">
      <alignment vertical="justify"/>
      <protection/>
    </xf>
    <xf numFmtId="0" fontId="4" fillId="0" borderId="0" xfId="56" applyFont="1" applyFill="1" applyAlignment="1">
      <alignment vertical="justify"/>
      <protection/>
    </xf>
    <xf numFmtId="165" fontId="4" fillId="0" borderId="0" xfId="56" applyNumberFormat="1" applyFont="1" applyFill="1" applyAlignment="1">
      <alignment vertical="justify"/>
      <protection/>
    </xf>
    <xf numFmtId="0" fontId="4" fillId="0" borderId="0" xfId="56" applyFont="1" applyAlignment="1">
      <alignment vertical="justify"/>
      <protection/>
    </xf>
    <xf numFmtId="165" fontId="4" fillId="0" borderId="0" xfId="56" applyNumberFormat="1" applyFont="1" applyAlignment="1">
      <alignment vertical="justify"/>
      <protection/>
    </xf>
    <xf numFmtId="165" fontId="4" fillId="0" borderId="0" xfId="56" applyNumberFormat="1" applyFont="1" applyAlignment="1" applyProtection="1">
      <alignment vertical="justify"/>
      <protection/>
    </xf>
    <xf numFmtId="0" fontId="7" fillId="0" borderId="0" xfId="56" applyFont="1" applyAlignment="1">
      <alignment vertical="justify"/>
      <protection/>
    </xf>
    <xf numFmtId="0" fontId="4" fillId="0" borderId="0" xfId="56" applyFont="1" applyFill="1" applyAlignment="1">
      <alignment horizontal="right" vertical="justify"/>
      <protection/>
    </xf>
    <xf numFmtId="0" fontId="4" fillId="0" borderId="0" xfId="56" applyFont="1" applyAlignment="1">
      <alignment horizontal="right" vertical="justify"/>
      <protection/>
    </xf>
    <xf numFmtId="165" fontId="4" fillId="0" borderId="0" xfId="56" applyNumberFormat="1" applyFont="1" applyFill="1" applyAlignment="1" applyProtection="1">
      <alignment vertical="justify"/>
      <protection/>
    </xf>
    <xf numFmtId="0" fontId="7" fillId="0" borderId="0" xfId="56" applyFont="1" applyAlignment="1">
      <alignment vertical="center"/>
      <protection/>
    </xf>
    <xf numFmtId="0" fontId="4" fillId="0" borderId="0" xfId="56" applyFont="1">
      <alignment/>
      <protection/>
    </xf>
    <xf numFmtId="0" fontId="6" fillId="34" borderId="12" xfId="56" applyFont="1" applyFill="1" applyBorder="1">
      <alignment/>
      <protection/>
    </xf>
    <xf numFmtId="0" fontId="6" fillId="34" borderId="14" xfId="56" applyFont="1" applyFill="1" applyBorder="1">
      <alignment/>
      <protection/>
    </xf>
    <xf numFmtId="0" fontId="6" fillId="34" borderId="12" xfId="56" applyFont="1" applyFill="1" applyBorder="1" applyAlignment="1">
      <alignment horizontal="center"/>
      <protection/>
    </xf>
    <xf numFmtId="0" fontId="6" fillId="34" borderId="13" xfId="56" applyNumberFormat="1" applyFont="1" applyFill="1" applyBorder="1" applyAlignment="1" applyProtection="1">
      <alignment horizontal="center"/>
      <protection/>
    </xf>
    <xf numFmtId="0" fontId="7" fillId="0" borderId="0" xfId="56" applyFont="1" applyAlignment="1">
      <alignment horizontal="fill" vertical="justify"/>
      <protection/>
    </xf>
    <xf numFmtId="164" fontId="4" fillId="0" borderId="0" xfId="56" applyNumberFormat="1" applyFont="1" applyAlignment="1" applyProtection="1">
      <alignment vertical="justify"/>
      <protection/>
    </xf>
    <xf numFmtId="0" fontId="7" fillId="0" borderId="0" xfId="56" applyFont="1">
      <alignment/>
      <protection/>
    </xf>
    <xf numFmtId="165" fontId="4" fillId="0" borderId="0" xfId="56" applyNumberFormat="1" applyFont="1" applyFill="1" applyAlignment="1">
      <alignment horizontal="right" vertical="justify"/>
      <protection/>
    </xf>
    <xf numFmtId="165" fontId="4" fillId="0" borderId="0" xfId="56" applyNumberFormat="1" applyFont="1" applyAlignment="1">
      <alignment horizontal="right" vertical="justify"/>
      <protection/>
    </xf>
    <xf numFmtId="3" fontId="7" fillId="0" borderId="0" xfId="56" applyNumberFormat="1" applyFont="1" applyFill="1" applyAlignment="1">
      <alignment horizontal="right" vertical="justify"/>
      <protection/>
    </xf>
    <xf numFmtId="3" fontId="7" fillId="0" borderId="0" xfId="56" applyNumberFormat="1" applyFont="1" applyAlignment="1">
      <alignment horizontal="right" vertical="justify"/>
      <protection/>
    </xf>
    <xf numFmtId="0" fontId="2" fillId="33" borderId="0" xfId="53" applyFill="1">
      <alignment/>
      <protection/>
    </xf>
    <xf numFmtId="0" fontId="2" fillId="0" borderId="0" xfId="53">
      <alignment/>
      <protection/>
    </xf>
    <xf numFmtId="0" fontId="5" fillId="33" borderId="0" xfId="53" applyFont="1" applyFill="1" applyAlignment="1" quotePrefix="1">
      <alignment horizontal="left"/>
      <protection/>
    </xf>
    <xf numFmtId="0" fontId="5" fillId="33" borderId="0" xfId="53" applyFont="1" applyFill="1" applyAlignment="1" quotePrefix="1">
      <alignment/>
      <protection/>
    </xf>
    <xf numFmtId="0" fontId="5" fillId="33" borderId="0" xfId="53" applyFont="1" applyFill="1" applyAlignment="1">
      <alignment/>
      <protection/>
    </xf>
    <xf numFmtId="0" fontId="11" fillId="33" borderId="0" xfId="53" applyFont="1" applyFill="1">
      <alignment/>
      <protection/>
    </xf>
    <xf numFmtId="0" fontId="5" fillId="34" borderId="28" xfId="53" applyFont="1" applyFill="1" applyBorder="1">
      <alignment/>
      <protection/>
    </xf>
    <xf numFmtId="0" fontId="5" fillId="34" borderId="29" xfId="53" applyFont="1" applyFill="1" applyBorder="1">
      <alignment/>
      <protection/>
    </xf>
    <xf numFmtId="0" fontId="5" fillId="34" borderId="30" xfId="53" applyFont="1" applyFill="1" applyBorder="1" applyAlignment="1" quotePrefix="1">
      <alignment horizontal="center"/>
      <protection/>
    </xf>
    <xf numFmtId="0" fontId="5" fillId="33" borderId="0" xfId="53" applyFont="1" applyFill="1">
      <alignment/>
      <protection/>
    </xf>
    <xf numFmtId="0" fontId="5" fillId="34" borderId="19" xfId="53" applyFont="1" applyFill="1" applyBorder="1" applyAlignment="1">
      <alignment horizontal="left"/>
      <protection/>
    </xf>
    <xf numFmtId="0" fontId="5" fillId="34" borderId="0" xfId="53" applyFont="1" applyFill="1" applyBorder="1" applyAlignment="1">
      <alignment horizontal="left"/>
      <protection/>
    </xf>
    <xf numFmtId="0" fontId="5" fillId="34" borderId="31" xfId="53" applyFont="1" applyFill="1" applyBorder="1" applyAlignment="1">
      <alignment horizontal="center"/>
      <protection/>
    </xf>
    <xf numFmtId="0" fontId="5" fillId="33" borderId="19" xfId="53" applyFont="1" applyFill="1" applyBorder="1" applyAlignment="1">
      <alignment horizontal="left"/>
      <protection/>
    </xf>
    <xf numFmtId="0" fontId="5" fillId="33" borderId="0" xfId="53" applyFont="1" applyFill="1" applyBorder="1" applyAlignment="1">
      <alignment horizontal="left"/>
      <protection/>
    </xf>
    <xf numFmtId="0" fontId="5" fillId="33" borderId="31" xfId="53" applyFont="1" applyFill="1" applyBorder="1" applyAlignment="1">
      <alignment horizontal="center"/>
      <protection/>
    </xf>
    <xf numFmtId="0" fontId="5" fillId="34" borderId="32" xfId="53" applyFont="1" applyFill="1" applyBorder="1" applyAlignment="1">
      <alignment horizontal="left"/>
      <protection/>
    </xf>
    <xf numFmtId="0" fontId="5" fillId="34" borderId="33" xfId="53" applyFont="1" applyFill="1" applyBorder="1" applyAlignment="1">
      <alignment horizontal="left"/>
      <protection/>
    </xf>
    <xf numFmtId="0" fontId="5" fillId="34" borderId="34" xfId="53" applyFont="1" applyFill="1" applyBorder="1" applyAlignment="1">
      <alignment horizontal="center"/>
      <protection/>
    </xf>
    <xf numFmtId="0" fontId="2" fillId="0" borderId="0" xfId="53" applyBorder="1">
      <alignment/>
      <protection/>
    </xf>
    <xf numFmtId="0" fontId="2" fillId="33" borderId="0" xfId="54" applyFill="1">
      <alignment/>
      <protection/>
    </xf>
    <xf numFmtId="0" fontId="2" fillId="0" borderId="0" xfId="54">
      <alignment/>
      <protection/>
    </xf>
    <xf numFmtId="0" fontId="2" fillId="33" borderId="0" xfId="54" applyFill="1" applyAlignment="1">
      <alignment/>
      <protection/>
    </xf>
    <xf numFmtId="0" fontId="2" fillId="33" borderId="19" xfId="54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" fillId="33" borderId="31" xfId="54" applyFont="1" applyFill="1" applyBorder="1" applyAlignment="1">
      <alignment horizontal="left"/>
      <protection/>
    </xf>
    <xf numFmtId="0" fontId="4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left"/>
      <protection/>
    </xf>
    <xf numFmtId="0" fontId="7" fillId="33" borderId="0" xfId="54" applyFont="1" applyFill="1" applyAlignment="1">
      <alignment horizontal="center"/>
      <protection/>
    </xf>
    <xf numFmtId="0" fontId="2" fillId="34" borderId="35" xfId="54" applyFill="1" applyBorder="1">
      <alignment/>
      <protection/>
    </xf>
    <xf numFmtId="0" fontId="2" fillId="34" borderId="36" xfId="54" applyFill="1" applyBorder="1">
      <alignment/>
      <protection/>
    </xf>
    <xf numFmtId="0" fontId="2" fillId="34" borderId="37" xfId="54" applyFill="1" applyBorder="1">
      <alignment/>
      <protection/>
    </xf>
    <xf numFmtId="0" fontId="2" fillId="34" borderId="38" xfId="54" applyFill="1" applyBorder="1">
      <alignment/>
      <protection/>
    </xf>
    <xf numFmtId="0" fontId="2" fillId="34" borderId="0" xfId="54" applyFill="1" applyBorder="1">
      <alignment/>
      <protection/>
    </xf>
    <xf numFmtId="0" fontId="2" fillId="34" borderId="39" xfId="54" applyFill="1" applyBorder="1">
      <alignment/>
      <protection/>
    </xf>
    <xf numFmtId="0" fontId="2" fillId="34" borderId="40" xfId="54" applyFill="1" applyBorder="1">
      <alignment/>
      <protection/>
    </xf>
    <xf numFmtId="0" fontId="2" fillId="34" borderId="41" xfId="54" applyFill="1" applyBorder="1">
      <alignment/>
      <protection/>
    </xf>
    <xf numFmtId="0" fontId="2" fillId="34" borderId="42" xfId="54" applyFill="1" applyBorder="1">
      <alignment/>
      <protection/>
    </xf>
    <xf numFmtId="0" fontId="10" fillId="33" borderId="0" xfId="54" applyFont="1" applyFill="1" applyAlignment="1">
      <alignment/>
      <protection/>
    </xf>
    <xf numFmtId="0" fontId="13" fillId="33" borderId="0" xfId="54" applyFont="1" applyFill="1">
      <alignment/>
      <protection/>
    </xf>
    <xf numFmtId="0" fontId="3" fillId="33" borderId="0" xfId="54" applyFont="1" applyFill="1" applyAlignment="1">
      <alignment horizontal="center"/>
      <protection/>
    </xf>
    <xf numFmtId="0" fontId="10" fillId="33" borderId="0" xfId="54" applyFont="1" applyFill="1" applyBorder="1" applyAlignment="1" quotePrefix="1">
      <alignment horizontal="center" vertical="center"/>
      <protection/>
    </xf>
    <xf numFmtId="0" fontId="13" fillId="0" borderId="0" xfId="54" applyFont="1">
      <alignment/>
      <protection/>
    </xf>
    <xf numFmtId="0" fontId="2" fillId="0" borderId="0" xfId="54" applyBorder="1">
      <alignment/>
      <protection/>
    </xf>
    <xf numFmtId="166" fontId="7" fillId="33" borderId="0" xfId="52" applyNumberFormat="1" applyFont="1" applyFill="1" applyBorder="1" applyAlignment="1" applyProtection="1">
      <alignment vertical="justify"/>
      <protection/>
    </xf>
    <xf numFmtId="166" fontId="6" fillId="34" borderId="21" xfId="52" applyNumberFormat="1" applyFont="1" applyFill="1" applyBorder="1" applyAlignment="1" applyProtection="1">
      <alignment vertical="justify"/>
      <protection/>
    </xf>
    <xf numFmtId="166" fontId="6" fillId="34" borderId="22" xfId="52" applyNumberFormat="1" applyFont="1" applyFill="1" applyBorder="1" applyAlignment="1" applyProtection="1">
      <alignment vertical="justify"/>
      <protection/>
    </xf>
    <xf numFmtId="166" fontId="7" fillId="34" borderId="15" xfId="52" applyNumberFormat="1" applyFont="1" applyFill="1" applyBorder="1" applyAlignment="1" applyProtection="1">
      <alignment vertical="justify"/>
      <protection/>
    </xf>
    <xf numFmtId="166" fontId="7" fillId="34" borderId="16" xfId="52" applyNumberFormat="1" applyFont="1" applyFill="1" applyBorder="1" applyAlignment="1" applyProtection="1">
      <alignment vertical="justify"/>
      <protection/>
    </xf>
    <xf numFmtId="166" fontId="6" fillId="34" borderId="27" xfId="52" applyNumberFormat="1" applyFont="1" applyFill="1" applyBorder="1" applyAlignment="1" applyProtection="1">
      <alignment vertical="justify"/>
      <protection/>
    </xf>
    <xf numFmtId="166" fontId="6" fillId="34" borderId="0" xfId="52" applyNumberFormat="1" applyFont="1" applyFill="1" applyBorder="1" applyAlignment="1" applyProtection="1">
      <alignment vertical="justify"/>
      <protection/>
    </xf>
    <xf numFmtId="4" fontId="7" fillId="33" borderId="0" xfId="52" applyNumberFormat="1" applyFont="1" applyFill="1" applyAlignment="1" applyProtection="1">
      <alignment vertical="justify"/>
      <protection/>
    </xf>
    <xf numFmtId="4" fontId="6" fillId="34" borderId="22" xfId="52" applyNumberFormat="1" applyFont="1" applyFill="1" applyBorder="1" applyAlignment="1" applyProtection="1">
      <alignment vertical="justify"/>
      <protection/>
    </xf>
    <xf numFmtId="4" fontId="7" fillId="33" borderId="0" xfId="52" applyNumberFormat="1" applyFont="1" applyFill="1" applyBorder="1" applyAlignment="1" applyProtection="1">
      <alignment vertical="justify"/>
      <protection/>
    </xf>
    <xf numFmtId="4" fontId="7" fillId="34" borderId="16" xfId="52" applyNumberFormat="1" applyFont="1" applyFill="1" applyBorder="1" applyAlignment="1" applyProtection="1">
      <alignment vertical="justify"/>
      <protection/>
    </xf>
    <xf numFmtId="4" fontId="6" fillId="34" borderId="0" xfId="52" applyNumberFormat="1" applyFont="1" applyFill="1" applyBorder="1" applyAlignment="1" applyProtection="1">
      <alignment vertical="justify"/>
      <protection/>
    </xf>
    <xf numFmtId="169" fontId="4" fillId="0" borderId="0" xfId="56" applyNumberFormat="1" applyFont="1" applyAlignment="1">
      <alignment vertical="justify"/>
      <protection/>
    </xf>
    <xf numFmtId="0" fontId="7" fillId="0" borderId="0" xfId="56" applyFont="1" applyBorder="1" applyAlignment="1">
      <alignment vertical="justify"/>
      <protection/>
    </xf>
    <xf numFmtId="0" fontId="47" fillId="0" borderId="0" xfId="0" applyFont="1" applyAlignment="1">
      <alignment/>
    </xf>
    <xf numFmtId="0" fontId="3" fillId="0" borderId="0" xfId="53" applyFont="1" applyBorder="1">
      <alignment/>
      <protection/>
    </xf>
    <xf numFmtId="0" fontId="2" fillId="33" borderId="0" xfId="54" applyFill="1" applyAlignment="1">
      <alignment horizontal="center" vertical="center" wrapText="1"/>
      <protection/>
    </xf>
    <xf numFmtId="0" fontId="4" fillId="33" borderId="28" xfId="54" applyFont="1" applyFill="1" applyBorder="1" applyAlignment="1">
      <alignment horizontal="left"/>
      <protection/>
    </xf>
    <xf numFmtId="0" fontId="4" fillId="33" borderId="29" xfId="54" applyFont="1" applyFill="1" applyBorder="1" applyAlignment="1">
      <alignment horizontal="left"/>
      <protection/>
    </xf>
    <xf numFmtId="0" fontId="4" fillId="33" borderId="30" xfId="54" applyFont="1" applyFill="1" applyBorder="1" applyAlignment="1">
      <alignment horizontal="left"/>
      <protection/>
    </xf>
    <xf numFmtId="0" fontId="4" fillId="33" borderId="19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31" xfId="54" applyFont="1" applyFill="1" applyBorder="1" applyAlignment="1">
      <alignment horizontal="center" vertical="center"/>
      <protection/>
    </xf>
    <xf numFmtId="0" fontId="4" fillId="33" borderId="32" xfId="54" applyFont="1" applyFill="1" applyBorder="1" applyAlignment="1">
      <alignment horizontal="left"/>
      <protection/>
    </xf>
    <xf numFmtId="0" fontId="4" fillId="33" borderId="33" xfId="54" applyFont="1" applyFill="1" applyBorder="1" applyAlignment="1">
      <alignment horizontal="left"/>
      <protection/>
    </xf>
    <xf numFmtId="0" fontId="4" fillId="33" borderId="34" xfId="54" applyFont="1" applyFill="1" applyBorder="1" applyAlignment="1">
      <alignment horizontal="left"/>
      <protection/>
    </xf>
    <xf numFmtId="0" fontId="7" fillId="33" borderId="0" xfId="54" applyFont="1" applyFill="1" applyAlignment="1">
      <alignment horizontal="left"/>
      <protection/>
    </xf>
    <xf numFmtId="0" fontId="3" fillId="33" borderId="0" xfId="54" applyFont="1" applyFill="1" applyAlignment="1">
      <alignment horizontal="left"/>
      <protection/>
    </xf>
    <xf numFmtId="0" fontId="10" fillId="33" borderId="43" xfId="54" applyFont="1" applyFill="1" applyBorder="1" applyAlignment="1">
      <alignment horizontal="center" vertical="center"/>
      <protection/>
    </xf>
    <xf numFmtId="0" fontId="10" fillId="33" borderId="44" xfId="54" applyFont="1" applyFill="1" applyBorder="1" applyAlignment="1" quotePrefix="1">
      <alignment horizontal="center" vertical="center"/>
      <protection/>
    </xf>
    <xf numFmtId="0" fontId="10" fillId="33" borderId="45" xfId="54" applyFont="1" applyFill="1" applyBorder="1" applyAlignment="1" quotePrefix="1">
      <alignment horizontal="center" vertical="center"/>
      <protection/>
    </xf>
    <xf numFmtId="0" fontId="12" fillId="34" borderId="38" xfId="54" applyFont="1" applyFill="1" applyBorder="1" applyAlignment="1">
      <alignment horizontal="center" vertical="center"/>
      <protection/>
    </xf>
    <xf numFmtId="0" fontId="12" fillId="34" borderId="0" xfId="54" applyFont="1" applyFill="1" applyBorder="1" applyAlignment="1">
      <alignment horizontal="center" vertical="center"/>
      <protection/>
    </xf>
    <xf numFmtId="0" fontId="12" fillId="34" borderId="39" xfId="54" applyFont="1" applyFill="1" applyBorder="1" applyAlignment="1">
      <alignment horizontal="center" vertical="center"/>
      <protection/>
    </xf>
    <xf numFmtId="0" fontId="10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center"/>
      <protection/>
    </xf>
    <xf numFmtId="0" fontId="10" fillId="33" borderId="0" xfId="53" applyFont="1" applyFill="1" applyAlignment="1">
      <alignment horizontal="center"/>
      <protection/>
    </xf>
    <xf numFmtId="0" fontId="6" fillId="34" borderId="46" xfId="56" applyFont="1" applyFill="1" applyBorder="1" applyAlignment="1" quotePrefix="1">
      <alignment horizontal="center"/>
      <protection/>
    </xf>
    <xf numFmtId="0" fontId="6" fillId="34" borderId="47" xfId="56" applyFont="1" applyFill="1" applyBorder="1" applyAlignment="1" quotePrefix="1">
      <alignment horizontal="center"/>
      <protection/>
    </xf>
    <xf numFmtId="0" fontId="6" fillId="34" borderId="48" xfId="56" applyFont="1" applyFill="1" applyBorder="1" applyAlignment="1" quotePrefix="1">
      <alignment horizontal="center"/>
      <protection/>
    </xf>
    <xf numFmtId="2" fontId="6" fillId="0" borderId="0" xfId="55" applyNumberFormat="1" applyFont="1" applyBorder="1" applyAlignment="1">
      <alignment horizontal="left" vertical="top" wrapText="1"/>
      <protection/>
    </xf>
    <xf numFmtId="0" fontId="7" fillId="0" borderId="0" xfId="56" applyNumberFormat="1" applyFont="1" applyBorder="1" applyAlignment="1">
      <alignment vertical="center" wrapText="1"/>
      <protection/>
    </xf>
    <xf numFmtId="0" fontId="7" fillId="0" borderId="0" xfId="56" applyNumberFormat="1" applyFont="1" applyAlignment="1">
      <alignment vertical="justify" wrapText="1"/>
      <protection/>
    </xf>
    <xf numFmtId="0" fontId="7" fillId="0" borderId="0" xfId="56" applyFont="1" applyAlignment="1">
      <alignment vertical="justify" wrapText="1"/>
      <protection/>
    </xf>
    <xf numFmtId="0" fontId="7" fillId="0" borderId="0" xfId="56" applyNumberFormat="1" applyFont="1" applyAlignment="1">
      <alignment horizontal="left" vertical="top" wrapText="1" readingOrder="1"/>
      <protection/>
    </xf>
    <xf numFmtId="0" fontId="3" fillId="33" borderId="0" xfId="52" applyFont="1" applyFill="1" applyBorder="1" applyAlignment="1" quotePrefix="1">
      <alignment horizontal="center" vertical="center"/>
      <protection/>
    </xf>
    <xf numFmtId="0" fontId="5" fillId="33" borderId="0" xfId="52" applyFont="1" applyFill="1" applyBorder="1" applyAlignment="1">
      <alignment horizontal="center" vertical="justify"/>
      <protection/>
    </xf>
    <xf numFmtId="0" fontId="6" fillId="34" borderId="15" xfId="52" applyFont="1" applyFill="1" applyBorder="1" applyAlignment="1">
      <alignment horizontal="center" vertical="center"/>
      <protection/>
    </xf>
    <xf numFmtId="0" fontId="6" fillId="34" borderId="16" xfId="52" applyFont="1" applyFill="1" applyBorder="1" applyAlignment="1">
      <alignment horizontal="center" vertical="center"/>
      <protection/>
    </xf>
    <xf numFmtId="0" fontId="6" fillId="34" borderId="17" xfId="52" applyFont="1" applyFill="1" applyBorder="1" applyAlignment="1">
      <alignment horizontal="center" vertical="center"/>
      <protection/>
    </xf>
    <xf numFmtId="0" fontId="6" fillId="34" borderId="15" xfId="52" applyFont="1" applyFill="1" applyBorder="1" applyAlignment="1" quotePrefix="1">
      <alignment horizontal="center" vertical="center"/>
      <protection/>
    </xf>
    <xf numFmtId="0" fontId="6" fillId="34" borderId="16" xfId="52" applyFont="1" applyFill="1" applyBorder="1" applyAlignment="1" quotePrefix="1">
      <alignment horizontal="center" vertical="center"/>
      <protection/>
    </xf>
    <xf numFmtId="0" fontId="6" fillId="34" borderId="17" xfId="52" applyFont="1" applyFill="1" applyBorder="1" applyAlignment="1" quotePrefix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 2" xfId="54"/>
    <cellStyle name="Normal 3 2 2 2" xfId="55"/>
    <cellStyle name="Normal_AVAGFORM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externalLink" Target="externalLinks/externalLink3.xml" /><Relationship Id="rId43" Type="http://schemas.openxmlformats.org/officeDocument/2006/relationships/externalLink" Target="externalLinks/externalLink4.xml" /><Relationship Id="rId44" Type="http://schemas.openxmlformats.org/officeDocument/2006/relationships/externalLink" Target="externalLinks/externalLink5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95250</xdr:rowOff>
    </xdr:from>
    <xdr:to>
      <xdr:col>1</xdr:col>
      <xdr:colOff>247650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47700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Portada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cuaderno_Noviembre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cuaderno_Diciembre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cuaderno_Agosto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portada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 "/>
      <sheetName val="índice 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eb42tal"/>
      <sheetName val=" cebolla variedades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  <sheetName val="Hoja_del_progr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 "/>
      <sheetName val="índice 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patata total por tipos"/>
      <sheetName val="rem13no)"/>
      <sheetName val="rem14no)"/>
      <sheetName val="alg15dón"/>
      <sheetName val="tom16-V)"/>
      <sheetName val="tom17II)"/>
      <sheetName val="tom18tal"/>
      <sheetName val="tomate épocas de recolección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  <sheetName val="Hoja_del_program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maí8aíz"/>
      <sheetName val="arr9roz"/>
      <sheetName val="jud10cas"/>
      <sheetName val="hab11cas"/>
      <sheetName val="len12jas"/>
      <sheetName val="gar13zos"/>
      <sheetName val="gui14cos"/>
      <sheetName val="vez15eza"/>
      <sheetName val="alt16lce"/>
      <sheetName val="yer17ros"/>
      <sheetName val="pat18ión"/>
      <sheetName val="pat19día"/>
      <sheetName val="rem20no)"/>
      <sheetName val="alg21dón"/>
      <sheetName val="gir22sol"/>
      <sheetName val="tab23aco"/>
      <sheetName val="maí24ero"/>
      <sheetName val="alf25lfa"/>
      <sheetName val="vez26aje"/>
      <sheetName val="lec27tal"/>
      <sheetName val="tom28IX)"/>
      <sheetName val="tom29II)"/>
      <sheetName val="tom30rva"/>
      <sheetName val="pim31rva"/>
      <sheetName val="fre32són"/>
      <sheetName val="alc33ofa"/>
      <sheetName val="ajo34ajo"/>
      <sheetName val="ceb35osa"/>
      <sheetName val="ceb36ano"/>
      <sheetName val="otr37las"/>
      <sheetName val="ceb38tal"/>
      <sheetName val="end39ias"/>
      <sheetName val="esc40las"/>
      <sheetName val="ber41ena"/>
      <sheetName val="cal42cín"/>
      <sheetName val="nar43lce"/>
      <sheetName val="lim45món"/>
      <sheetName val="man46dra"/>
      <sheetName val="man47esa"/>
      <sheetName val="per48tal"/>
      <sheetName val="alb49que"/>
      <sheetName val="mel50tón"/>
      <sheetName val="plá51ano"/>
      <sheetName val="hig52igo"/>
      <sheetName val="nec53ina"/>
      <sheetName val="alm54dra"/>
      <sheetName val="ave55ana"/>
      <sheetName val="uva56esa"/>
      <sheetName val="uva57ión"/>
      <sheetName val="uva59asa"/>
      <sheetName val="ace60ezo"/>
      <sheetName val="ace61ara"/>
      <sheetName val="ace62ite"/>
      <sheetName val="Hoja_del_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K76"/>
  <sheetViews>
    <sheetView tabSelected="1" view="pageBreakPreview" zoomScale="60" workbookViewId="0" topLeftCell="A1">
      <selection activeCell="H69" sqref="H69"/>
    </sheetView>
  </sheetViews>
  <sheetFormatPr defaultColWidth="11.421875" defaultRowHeight="15"/>
  <cols>
    <col min="1" max="1" width="11.57421875" style="127" customWidth="1"/>
    <col min="2" max="2" width="14.140625" style="127" customWidth="1"/>
    <col min="3" max="10" width="11.57421875" style="127" customWidth="1"/>
    <col min="11" max="11" width="1.57421875" style="127" customWidth="1"/>
    <col min="12" max="16384" width="11.57421875" style="127" customWidth="1"/>
  </cols>
  <sheetData>
    <row r="1" spans="1:11" ht="12.75">
      <c r="A1" s="126"/>
      <c r="B1" s="166" t="s">
        <v>244</v>
      </c>
      <c r="C1" s="166"/>
      <c r="D1" s="166"/>
      <c r="E1" s="126"/>
      <c r="F1" s="126"/>
      <c r="G1" s="126"/>
      <c r="H1" s="126"/>
      <c r="I1" s="126"/>
      <c r="J1" s="126"/>
      <c r="K1" s="126"/>
    </row>
    <row r="2" spans="1:11" ht="12.75">
      <c r="A2" s="126"/>
      <c r="B2" s="166"/>
      <c r="C2" s="166"/>
      <c r="D2" s="166"/>
      <c r="E2" s="126"/>
      <c r="F2" s="126"/>
      <c r="G2" s="167"/>
      <c r="H2" s="168"/>
      <c r="I2" s="168"/>
      <c r="J2" s="169"/>
      <c r="K2" s="128"/>
    </row>
    <row r="3" spans="1:11" ht="5.25" customHeight="1">
      <c r="A3" s="126"/>
      <c r="B3" s="166"/>
      <c r="C3" s="166"/>
      <c r="D3" s="166"/>
      <c r="E3" s="126"/>
      <c r="F3" s="126"/>
      <c r="G3" s="129"/>
      <c r="H3" s="130"/>
      <c r="I3" s="130"/>
      <c r="J3" s="131"/>
      <c r="K3" s="128"/>
    </row>
    <row r="4" spans="1:11" ht="12.75">
      <c r="A4" s="126"/>
      <c r="B4" s="166"/>
      <c r="C4" s="166"/>
      <c r="D4" s="166"/>
      <c r="E4" s="126"/>
      <c r="F4" s="126"/>
      <c r="G4" s="170" t="s">
        <v>241</v>
      </c>
      <c r="H4" s="171"/>
      <c r="I4" s="171"/>
      <c r="J4" s="172"/>
      <c r="K4" s="128"/>
    </row>
    <row r="5" spans="1:11" ht="12.75">
      <c r="A5" s="126"/>
      <c r="B5" s="126"/>
      <c r="C5" s="126"/>
      <c r="D5" s="126"/>
      <c r="E5" s="126"/>
      <c r="F5" s="126"/>
      <c r="G5" s="173"/>
      <c r="H5" s="174"/>
      <c r="I5" s="174"/>
      <c r="J5" s="175"/>
      <c r="K5" s="128"/>
    </row>
    <row r="6" spans="1:11" ht="12.75">
      <c r="A6" s="126"/>
      <c r="B6" s="126"/>
      <c r="C6" s="126"/>
      <c r="D6" s="126"/>
      <c r="E6" s="126"/>
      <c r="F6" s="126"/>
      <c r="G6" s="132"/>
      <c r="H6" s="132"/>
      <c r="I6" s="132"/>
      <c r="J6" s="132"/>
      <c r="K6" s="128"/>
    </row>
    <row r="7" spans="1:11" ht="5.25" customHeight="1">
      <c r="A7" s="126"/>
      <c r="B7" s="126"/>
      <c r="C7" s="126"/>
      <c r="D7" s="126"/>
      <c r="E7" s="126"/>
      <c r="F7" s="126"/>
      <c r="G7" s="133"/>
      <c r="H7" s="133"/>
      <c r="I7" s="133"/>
      <c r="J7" s="133"/>
      <c r="K7" s="128"/>
    </row>
    <row r="8" spans="1:11" ht="12.75">
      <c r="A8" s="126"/>
      <c r="B8" s="126"/>
      <c r="C8" s="126"/>
      <c r="D8" s="126"/>
      <c r="E8" s="126"/>
      <c r="F8" s="126"/>
      <c r="G8" s="176" t="s">
        <v>245</v>
      </c>
      <c r="H8" s="176"/>
      <c r="I8" s="176"/>
      <c r="J8" s="176"/>
      <c r="K8" s="176"/>
    </row>
    <row r="9" spans="1:11" ht="16.5" customHeight="1">
      <c r="A9" s="126"/>
      <c r="B9" s="126"/>
      <c r="C9" s="126"/>
      <c r="D9" s="134"/>
      <c r="E9" s="134"/>
      <c r="F9" s="126"/>
      <c r="G9" s="176" t="s">
        <v>246</v>
      </c>
      <c r="H9" s="176"/>
      <c r="I9" s="176"/>
      <c r="J9" s="176"/>
      <c r="K9" s="176"/>
    </row>
    <row r="10" spans="1:11" ht="12.75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</row>
    <row r="11" spans="1:11" ht="12.75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1" ht="12.75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</row>
    <row r="13" spans="1:11" ht="12.75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</row>
    <row r="14" spans="1:11" ht="12.75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</row>
    <row r="15" spans="1:11" ht="12.75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</row>
    <row r="16" spans="1:11" ht="12.75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</row>
    <row r="17" spans="1:11" ht="12.75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</row>
    <row r="18" spans="1:11" ht="12.75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</row>
    <row r="19" spans="1:11" ht="12.7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</row>
    <row r="20" spans="1:11" ht="12.75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</row>
    <row r="21" spans="1:11" ht="12.75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</row>
    <row r="22" spans="1:11" ht="12.75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</row>
    <row r="23" spans="1:11" ht="13.5" thickBot="1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</row>
    <row r="24" spans="1:11" ht="13.5" thickTop="1">
      <c r="A24" s="126"/>
      <c r="B24" s="126"/>
      <c r="C24" s="135"/>
      <c r="D24" s="136"/>
      <c r="E24" s="136"/>
      <c r="F24" s="136"/>
      <c r="G24" s="136"/>
      <c r="H24" s="136"/>
      <c r="I24" s="137"/>
      <c r="J24" s="126"/>
      <c r="K24" s="126"/>
    </row>
    <row r="25" spans="1:11" ht="12.75">
      <c r="A25" s="126"/>
      <c r="B25" s="126"/>
      <c r="C25" s="138"/>
      <c r="D25" s="139"/>
      <c r="E25" s="139"/>
      <c r="F25" s="139"/>
      <c r="G25" s="139"/>
      <c r="H25" s="139"/>
      <c r="I25" s="140"/>
      <c r="J25" s="126"/>
      <c r="K25" s="126"/>
    </row>
    <row r="26" spans="1:11" ht="12.75">
      <c r="A26" s="126"/>
      <c r="B26" s="126"/>
      <c r="C26" s="138"/>
      <c r="D26" s="139"/>
      <c r="E26" s="139"/>
      <c r="F26" s="139"/>
      <c r="G26" s="139"/>
      <c r="H26" s="139"/>
      <c r="I26" s="140"/>
      <c r="J26" s="126"/>
      <c r="K26" s="126"/>
    </row>
    <row r="27" spans="1:11" ht="18.75" customHeight="1">
      <c r="A27" s="126"/>
      <c r="B27" s="126"/>
      <c r="C27" s="181" t="s">
        <v>242</v>
      </c>
      <c r="D27" s="182"/>
      <c r="E27" s="182"/>
      <c r="F27" s="182"/>
      <c r="G27" s="182"/>
      <c r="H27" s="182"/>
      <c r="I27" s="183"/>
      <c r="J27" s="126"/>
      <c r="K27" s="126"/>
    </row>
    <row r="28" spans="1:11" ht="12.75">
      <c r="A28" s="126"/>
      <c r="B28" s="126"/>
      <c r="C28" s="138"/>
      <c r="D28" s="139"/>
      <c r="E28" s="139"/>
      <c r="F28" s="139"/>
      <c r="G28" s="139"/>
      <c r="H28" s="139"/>
      <c r="I28" s="140"/>
      <c r="J28" s="126"/>
      <c r="K28" s="126"/>
    </row>
    <row r="29" spans="1:11" ht="12.75">
      <c r="A29" s="126"/>
      <c r="B29" s="126"/>
      <c r="C29" s="138"/>
      <c r="D29" s="139"/>
      <c r="E29" s="139"/>
      <c r="F29" s="139"/>
      <c r="G29" s="139"/>
      <c r="H29" s="139"/>
      <c r="I29" s="140"/>
      <c r="J29" s="126"/>
      <c r="K29" s="126"/>
    </row>
    <row r="30" spans="1:11" ht="18.75" customHeight="1">
      <c r="A30" s="126"/>
      <c r="B30" s="126"/>
      <c r="C30" s="181" t="s">
        <v>243</v>
      </c>
      <c r="D30" s="182"/>
      <c r="E30" s="182"/>
      <c r="F30" s="182"/>
      <c r="G30" s="182"/>
      <c r="H30" s="182"/>
      <c r="I30" s="183"/>
      <c r="J30" s="126"/>
      <c r="K30" s="126"/>
    </row>
    <row r="31" spans="1:11" ht="12.75">
      <c r="A31" s="126"/>
      <c r="B31" s="126"/>
      <c r="C31" s="138"/>
      <c r="D31" s="139"/>
      <c r="E31" s="139"/>
      <c r="F31" s="139"/>
      <c r="G31" s="139"/>
      <c r="H31" s="139"/>
      <c r="I31" s="140"/>
      <c r="J31" s="126"/>
      <c r="K31" s="126"/>
    </row>
    <row r="32" spans="1:11" ht="12.75">
      <c r="A32" s="126"/>
      <c r="B32" s="126"/>
      <c r="C32" s="138"/>
      <c r="D32" s="139"/>
      <c r="E32" s="139"/>
      <c r="F32" s="139"/>
      <c r="G32" s="139"/>
      <c r="H32" s="139"/>
      <c r="I32" s="140"/>
      <c r="J32" s="126"/>
      <c r="K32" s="126"/>
    </row>
    <row r="33" spans="1:11" ht="12.75">
      <c r="A33" s="126"/>
      <c r="B33" s="126"/>
      <c r="C33" s="138"/>
      <c r="D33" s="139"/>
      <c r="E33" s="139"/>
      <c r="F33" s="139"/>
      <c r="G33" s="139"/>
      <c r="H33" s="139"/>
      <c r="I33" s="140"/>
      <c r="J33" s="126"/>
      <c r="K33" s="126"/>
    </row>
    <row r="34" spans="1:11" ht="13.5" thickBot="1">
      <c r="A34" s="126"/>
      <c r="B34" s="126"/>
      <c r="C34" s="141"/>
      <c r="D34" s="142"/>
      <c r="E34" s="142"/>
      <c r="F34" s="142"/>
      <c r="G34" s="142"/>
      <c r="H34" s="142"/>
      <c r="I34" s="143"/>
      <c r="J34" s="126"/>
      <c r="K34" s="126"/>
    </row>
    <row r="35" spans="1:11" ht="13.5" thickTop="1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</row>
    <row r="36" spans="1:11" ht="12.75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</row>
    <row r="37" spans="1:11" ht="12.75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</row>
    <row r="38" spans="1:11" ht="12.75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</row>
    <row r="39" spans="1:11" ht="12.7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</row>
    <row r="40" spans="1:11" ht="15">
      <c r="A40" s="126"/>
      <c r="B40" s="126"/>
      <c r="C40" s="126"/>
      <c r="D40" s="126"/>
      <c r="E40" s="184"/>
      <c r="F40" s="184"/>
      <c r="G40" s="184"/>
      <c r="H40" s="126"/>
      <c r="I40" s="126"/>
      <c r="J40" s="126"/>
      <c r="K40" s="126"/>
    </row>
    <row r="41" spans="1:11" ht="12.75">
      <c r="A41" s="126"/>
      <c r="B41" s="126"/>
      <c r="C41" s="126"/>
      <c r="D41" s="126"/>
      <c r="E41" s="185"/>
      <c r="F41" s="185"/>
      <c r="G41" s="185"/>
      <c r="H41" s="126"/>
      <c r="I41" s="126"/>
      <c r="J41" s="126"/>
      <c r="K41" s="126"/>
    </row>
    <row r="42" spans="1:11" ht="15">
      <c r="A42" s="126"/>
      <c r="B42" s="126"/>
      <c r="C42" s="126"/>
      <c r="D42" s="126"/>
      <c r="E42" s="184"/>
      <c r="F42" s="184"/>
      <c r="G42" s="184"/>
      <c r="H42" s="126"/>
      <c r="I42" s="126"/>
      <c r="J42" s="126"/>
      <c r="K42" s="126"/>
    </row>
    <row r="43" spans="1:11" ht="12.75">
      <c r="A43" s="126"/>
      <c r="B43" s="126"/>
      <c r="C43" s="126"/>
      <c r="D43" s="126"/>
      <c r="E43" s="185"/>
      <c r="F43" s="185"/>
      <c r="G43" s="185"/>
      <c r="H43" s="126"/>
      <c r="I43" s="126"/>
      <c r="J43" s="126"/>
      <c r="K43" s="126"/>
    </row>
    <row r="44" spans="1:11" ht="15">
      <c r="A44" s="126"/>
      <c r="B44" s="126"/>
      <c r="C44" s="126"/>
      <c r="D44" s="126"/>
      <c r="E44" s="144" t="s">
        <v>247</v>
      </c>
      <c r="F44" s="144"/>
      <c r="G44" s="144"/>
      <c r="H44" s="126"/>
      <c r="I44" s="126"/>
      <c r="J44" s="126"/>
      <c r="K44" s="126"/>
    </row>
    <row r="45" spans="1:11" ht="12.75">
      <c r="A45" s="126"/>
      <c r="B45" s="126"/>
      <c r="C45" s="126"/>
      <c r="D45" s="126"/>
      <c r="E45" s="177" t="s">
        <v>248</v>
      </c>
      <c r="F45" s="177"/>
      <c r="G45" s="177"/>
      <c r="H45" s="126"/>
      <c r="I45" s="126"/>
      <c r="J45" s="126"/>
      <c r="K45" s="126"/>
    </row>
    <row r="46" spans="1:11" ht="12.75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</row>
    <row r="47" spans="1:11" ht="12.75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</row>
    <row r="48" spans="1:11" ht="12.75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</row>
    <row r="49" spans="1:11" ht="12.75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</row>
    <row r="50" spans="1:11" ht="12.75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</row>
    <row r="51" spans="1:11" ht="12.75">
      <c r="A51" s="126"/>
      <c r="B51" s="126"/>
      <c r="C51" s="126"/>
      <c r="D51" s="126"/>
      <c r="E51" s="126"/>
      <c r="F51" s="126"/>
      <c r="G51" s="126"/>
      <c r="H51" s="126"/>
      <c r="I51" s="126"/>
      <c r="J51" s="126"/>
      <c r="K51" s="126"/>
    </row>
    <row r="52" spans="1:11" ht="12.75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</row>
    <row r="53" spans="1:11" ht="15">
      <c r="A53" s="126"/>
      <c r="B53" s="126"/>
      <c r="C53" s="126"/>
      <c r="D53" s="145"/>
      <c r="E53" s="126"/>
      <c r="F53" s="146"/>
      <c r="G53" s="146"/>
      <c r="H53" s="126"/>
      <c r="I53" s="126"/>
      <c r="J53" s="126"/>
      <c r="K53" s="126"/>
    </row>
    <row r="54" spans="1:11" ht="12.75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</row>
    <row r="55" spans="1:11" ht="12.75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</row>
    <row r="56" spans="1:11" ht="12.7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</row>
    <row r="57" spans="1:11" ht="12.7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</row>
    <row r="58" spans="1:11" ht="12.7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</row>
    <row r="59" spans="1:11" ht="12.7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</row>
    <row r="60" spans="1:11" ht="12.7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</row>
    <row r="61" spans="1:11" ht="12.7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</row>
    <row r="62" spans="1:11" ht="12.7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</row>
    <row r="63" spans="1:11" ht="12.7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</row>
    <row r="64" spans="1:11" ht="12.7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</row>
    <row r="65" spans="1:11" ht="12.7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</row>
    <row r="66" spans="1:11" ht="12.7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</row>
    <row r="67" spans="1:11" ht="13.5" thickBot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</row>
    <row r="68" spans="1:11" ht="19.5" customHeight="1" thickBot="1" thickTop="1">
      <c r="A68" s="126"/>
      <c r="B68" s="126"/>
      <c r="C68" s="126"/>
      <c r="D68" s="126"/>
      <c r="E68" s="126"/>
      <c r="F68" s="126"/>
      <c r="G68" s="126"/>
      <c r="H68" s="178" t="s">
        <v>296</v>
      </c>
      <c r="I68" s="179"/>
      <c r="J68" s="180"/>
      <c r="K68" s="147"/>
    </row>
    <row r="69" spans="1:11" s="148" customFormat="1" ht="12.75" customHeight="1" thickTop="1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</row>
    <row r="70" spans="1:11" ht="12.75" customHeight="1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</row>
    <row r="71" spans="1:11" ht="12.75" customHeight="1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</row>
    <row r="72" spans="1:11" ht="12.75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</row>
    <row r="73" spans="1:11" ht="12.7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</row>
    <row r="76" spans="1:4" ht="12.75">
      <c r="A76" s="149"/>
      <c r="B76" s="149"/>
      <c r="C76" s="149"/>
      <c r="D76" s="149"/>
    </row>
  </sheetData>
  <sheetProtection/>
  <mergeCells count="14">
    <mergeCell ref="E45:G45"/>
    <mergeCell ref="H68:J68"/>
    <mergeCell ref="C27:I27"/>
    <mergeCell ref="C30:I30"/>
    <mergeCell ref="E40:G40"/>
    <mergeCell ref="E41:G41"/>
    <mergeCell ref="E42:G42"/>
    <mergeCell ref="E43:G43"/>
    <mergeCell ref="B1:D4"/>
    <mergeCell ref="G2:J2"/>
    <mergeCell ref="G4:J4"/>
    <mergeCell ref="G5:J5"/>
    <mergeCell ref="G8:K8"/>
    <mergeCell ref="G9:K9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="98" zoomScaleSheetLayoutView="98" zoomScalePageLayoutView="0" workbookViewId="0" topLeftCell="A1">
      <selection activeCell="K88" sqref="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96" t="s">
        <v>69</v>
      </c>
      <c r="K2" s="19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7" t="s">
        <v>2</v>
      </c>
      <c r="D4" s="198"/>
      <c r="E4" s="198"/>
      <c r="F4" s="199"/>
      <c r="G4" s="9"/>
      <c r="H4" s="200" t="s">
        <v>3</v>
      </c>
      <c r="I4" s="201"/>
      <c r="J4" s="201"/>
      <c r="K4" s="202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2017=100</v>
      </c>
      <c r="G7" s="23"/>
      <c r="H7" s="20" t="s">
        <v>249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27</v>
      </c>
      <c r="D9" s="30">
        <v>104</v>
      </c>
      <c r="E9" s="30">
        <v>104</v>
      </c>
      <c r="F9" s="31"/>
      <c r="G9" s="31"/>
      <c r="H9" s="150">
        <v>0.038</v>
      </c>
      <c r="I9" s="150">
        <v>0.269</v>
      </c>
      <c r="J9" s="150"/>
      <c r="K9" s="32"/>
    </row>
    <row r="10" spans="1:11" s="33" customFormat="1" ht="11.25" customHeight="1">
      <c r="A10" s="35" t="s">
        <v>8</v>
      </c>
      <c r="B10" s="29"/>
      <c r="C10" s="30">
        <v>60</v>
      </c>
      <c r="D10" s="30">
        <v>59</v>
      </c>
      <c r="E10" s="30">
        <v>59</v>
      </c>
      <c r="F10" s="31"/>
      <c r="G10" s="31"/>
      <c r="H10" s="150">
        <v>0.085</v>
      </c>
      <c r="I10" s="150">
        <v>0.155</v>
      </c>
      <c r="J10" s="150"/>
      <c r="K10" s="32"/>
    </row>
    <row r="11" spans="1:11" s="33" customFormat="1" ht="11.25" customHeight="1">
      <c r="A11" s="28" t="s">
        <v>9</v>
      </c>
      <c r="B11" s="29"/>
      <c r="C11" s="30">
        <v>9</v>
      </c>
      <c r="D11" s="30">
        <v>50</v>
      </c>
      <c r="E11" s="30">
        <v>50</v>
      </c>
      <c r="F11" s="31"/>
      <c r="G11" s="31"/>
      <c r="H11" s="150">
        <v>0.013</v>
      </c>
      <c r="I11" s="150">
        <v>0.155</v>
      </c>
      <c r="J11" s="150"/>
      <c r="K11" s="32"/>
    </row>
    <row r="12" spans="1:11" s="33" customFormat="1" ht="11.25" customHeight="1">
      <c r="A12" s="35" t="s">
        <v>10</v>
      </c>
      <c r="B12" s="29"/>
      <c r="C12" s="30">
        <v>37</v>
      </c>
      <c r="D12" s="30">
        <v>16</v>
      </c>
      <c r="E12" s="30">
        <v>16</v>
      </c>
      <c r="F12" s="31"/>
      <c r="G12" s="31"/>
      <c r="H12" s="150">
        <v>0.052</v>
      </c>
      <c r="I12" s="150">
        <v>0.029</v>
      </c>
      <c r="J12" s="150"/>
      <c r="K12" s="32"/>
    </row>
    <row r="13" spans="1:11" s="42" customFormat="1" ht="11.25" customHeight="1">
      <c r="A13" s="36" t="s">
        <v>11</v>
      </c>
      <c r="B13" s="37"/>
      <c r="C13" s="38">
        <v>133</v>
      </c>
      <c r="D13" s="38">
        <v>229</v>
      </c>
      <c r="E13" s="38">
        <v>229</v>
      </c>
      <c r="F13" s="39">
        <v>100</v>
      </c>
      <c r="G13" s="40"/>
      <c r="H13" s="151">
        <v>0.188</v>
      </c>
      <c r="I13" s="152">
        <v>0.6080000000000001</v>
      </c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101</v>
      </c>
      <c r="D17" s="38">
        <v>49</v>
      </c>
      <c r="E17" s="38">
        <v>144</v>
      </c>
      <c r="F17" s="39">
        <v>293.8775510204082</v>
      </c>
      <c r="G17" s="40"/>
      <c r="H17" s="151">
        <v>0.101</v>
      </c>
      <c r="I17" s="152">
        <v>0.101</v>
      </c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6368</v>
      </c>
      <c r="D19" s="30">
        <v>7289</v>
      </c>
      <c r="E19" s="30">
        <v>7289</v>
      </c>
      <c r="F19" s="31"/>
      <c r="G19" s="31"/>
      <c r="H19" s="150">
        <v>38.208</v>
      </c>
      <c r="I19" s="150">
        <v>31.343</v>
      </c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>
        <v>6368</v>
      </c>
      <c r="D22" s="38">
        <v>7289</v>
      </c>
      <c r="E22" s="38">
        <v>7289</v>
      </c>
      <c r="F22" s="39">
        <v>100</v>
      </c>
      <c r="G22" s="40"/>
      <c r="H22" s="151">
        <v>38.208</v>
      </c>
      <c r="I22" s="152">
        <v>31.343</v>
      </c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11249</v>
      </c>
      <c r="D24" s="38">
        <v>13470</v>
      </c>
      <c r="E24" s="38">
        <v>13000</v>
      </c>
      <c r="F24" s="39">
        <v>96.51076466221232</v>
      </c>
      <c r="G24" s="40"/>
      <c r="H24" s="151">
        <v>55.821</v>
      </c>
      <c r="I24" s="152">
        <v>59.781</v>
      </c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469</v>
      </c>
      <c r="D26" s="38">
        <v>400</v>
      </c>
      <c r="E26" s="38">
        <v>400</v>
      </c>
      <c r="F26" s="39">
        <v>100</v>
      </c>
      <c r="G26" s="40"/>
      <c r="H26" s="151">
        <v>2.126</v>
      </c>
      <c r="I26" s="152">
        <v>1.25</v>
      </c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2655</v>
      </c>
      <c r="D28" s="30">
        <v>3249</v>
      </c>
      <c r="E28" s="30">
        <v>3236</v>
      </c>
      <c r="F28" s="31"/>
      <c r="G28" s="31"/>
      <c r="H28" s="150">
        <v>9.01</v>
      </c>
      <c r="I28" s="150">
        <v>11.98</v>
      </c>
      <c r="J28" s="150"/>
      <c r="K28" s="32"/>
    </row>
    <row r="29" spans="1:11" s="33" customFormat="1" ht="11.25" customHeight="1">
      <c r="A29" s="35" t="s">
        <v>21</v>
      </c>
      <c r="B29" s="29"/>
      <c r="C29" s="30">
        <v>15783</v>
      </c>
      <c r="D29" s="30">
        <v>18885</v>
      </c>
      <c r="E29" s="30">
        <v>17849</v>
      </c>
      <c r="F29" s="31"/>
      <c r="G29" s="31"/>
      <c r="H29" s="150">
        <v>34.421</v>
      </c>
      <c r="I29" s="150">
        <v>22.261</v>
      </c>
      <c r="J29" s="150"/>
      <c r="K29" s="32"/>
    </row>
    <row r="30" spans="1:11" s="33" customFormat="1" ht="11.25" customHeight="1">
      <c r="A30" s="35" t="s">
        <v>22</v>
      </c>
      <c r="B30" s="29"/>
      <c r="C30" s="30">
        <v>6622</v>
      </c>
      <c r="D30" s="30">
        <v>9460</v>
      </c>
      <c r="E30" s="30">
        <v>9500</v>
      </c>
      <c r="F30" s="31"/>
      <c r="G30" s="31"/>
      <c r="H30" s="150">
        <v>11.443</v>
      </c>
      <c r="I30" s="150">
        <v>9.007</v>
      </c>
      <c r="J30" s="150"/>
      <c r="K30" s="32"/>
    </row>
    <row r="31" spans="1:11" s="42" customFormat="1" ht="11.25" customHeight="1">
      <c r="A31" s="43" t="s">
        <v>23</v>
      </c>
      <c r="B31" s="37"/>
      <c r="C31" s="38">
        <v>25060</v>
      </c>
      <c r="D31" s="38">
        <v>31594</v>
      </c>
      <c r="E31" s="38">
        <v>30585</v>
      </c>
      <c r="F31" s="39">
        <v>96.8063556371463</v>
      </c>
      <c r="G31" s="40"/>
      <c r="H31" s="151">
        <v>54.873999999999995</v>
      </c>
      <c r="I31" s="152">
        <v>43.248</v>
      </c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2027</v>
      </c>
      <c r="D33" s="30">
        <v>2000</v>
      </c>
      <c r="E33" s="30">
        <v>2100</v>
      </c>
      <c r="F33" s="31"/>
      <c r="G33" s="31"/>
      <c r="H33" s="150">
        <v>4.059</v>
      </c>
      <c r="I33" s="150">
        <v>2.633</v>
      </c>
      <c r="J33" s="150"/>
      <c r="K33" s="32"/>
    </row>
    <row r="34" spans="1:11" s="33" customFormat="1" ht="11.25" customHeight="1">
      <c r="A34" s="35" t="s">
        <v>25</v>
      </c>
      <c r="B34" s="29"/>
      <c r="C34" s="30">
        <v>3978</v>
      </c>
      <c r="D34" s="30">
        <v>4400</v>
      </c>
      <c r="E34" s="30">
        <v>4400</v>
      </c>
      <c r="F34" s="31"/>
      <c r="G34" s="31"/>
      <c r="H34" s="150">
        <v>7.542</v>
      </c>
      <c r="I34" s="150">
        <v>8</v>
      </c>
      <c r="J34" s="150"/>
      <c r="K34" s="32"/>
    </row>
    <row r="35" spans="1:11" s="33" customFormat="1" ht="11.25" customHeight="1">
      <c r="A35" s="35" t="s">
        <v>26</v>
      </c>
      <c r="B35" s="29"/>
      <c r="C35" s="30">
        <v>2341</v>
      </c>
      <c r="D35" s="30">
        <v>3000</v>
      </c>
      <c r="E35" s="30">
        <v>2700</v>
      </c>
      <c r="F35" s="31"/>
      <c r="G35" s="31"/>
      <c r="H35" s="150">
        <v>4.782</v>
      </c>
      <c r="I35" s="150">
        <v>6.8</v>
      </c>
      <c r="J35" s="150"/>
      <c r="K35" s="32"/>
    </row>
    <row r="36" spans="1:11" s="33" customFormat="1" ht="11.25" customHeight="1">
      <c r="A36" s="35" t="s">
        <v>27</v>
      </c>
      <c r="B36" s="29"/>
      <c r="C36" s="30">
        <v>291</v>
      </c>
      <c r="D36" s="30">
        <v>1815</v>
      </c>
      <c r="E36" s="30">
        <v>1815</v>
      </c>
      <c r="F36" s="31"/>
      <c r="G36" s="31"/>
      <c r="H36" s="150">
        <v>0.789</v>
      </c>
      <c r="I36" s="150">
        <v>4.175</v>
      </c>
      <c r="J36" s="150"/>
      <c r="K36" s="32"/>
    </row>
    <row r="37" spans="1:11" s="42" customFormat="1" ht="11.25" customHeight="1">
      <c r="A37" s="36" t="s">
        <v>28</v>
      </c>
      <c r="B37" s="37"/>
      <c r="C37" s="38">
        <v>8637</v>
      </c>
      <c r="D37" s="38">
        <v>11215</v>
      </c>
      <c r="E37" s="38">
        <v>11015</v>
      </c>
      <c r="F37" s="39">
        <v>98.21667409719126</v>
      </c>
      <c r="G37" s="40"/>
      <c r="H37" s="151">
        <v>17.172</v>
      </c>
      <c r="I37" s="152">
        <v>21.608</v>
      </c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15316</v>
      </c>
      <c r="D39" s="38">
        <v>14400</v>
      </c>
      <c r="E39" s="38">
        <v>14736</v>
      </c>
      <c r="F39" s="39">
        <v>102.33333333333333</v>
      </c>
      <c r="G39" s="40"/>
      <c r="H39" s="151">
        <v>14.106</v>
      </c>
      <c r="I39" s="152">
        <v>10</v>
      </c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2477</v>
      </c>
      <c r="D41" s="30">
        <v>2712</v>
      </c>
      <c r="E41" s="30">
        <v>1880</v>
      </c>
      <c r="F41" s="31"/>
      <c r="G41" s="31"/>
      <c r="H41" s="150">
        <v>7.342</v>
      </c>
      <c r="I41" s="150">
        <v>1.826</v>
      </c>
      <c r="J41" s="150"/>
      <c r="K41" s="32"/>
    </row>
    <row r="42" spans="1:11" s="33" customFormat="1" ht="11.25" customHeight="1">
      <c r="A42" s="35" t="s">
        <v>31</v>
      </c>
      <c r="B42" s="29"/>
      <c r="C42" s="30">
        <v>10344</v>
      </c>
      <c r="D42" s="30">
        <v>14234</v>
      </c>
      <c r="E42" s="30">
        <v>14200</v>
      </c>
      <c r="F42" s="31"/>
      <c r="G42" s="31"/>
      <c r="H42" s="150">
        <v>41.065</v>
      </c>
      <c r="I42" s="150">
        <v>32.147</v>
      </c>
      <c r="J42" s="150"/>
      <c r="K42" s="32"/>
    </row>
    <row r="43" spans="1:11" s="33" customFormat="1" ht="11.25" customHeight="1">
      <c r="A43" s="35" t="s">
        <v>32</v>
      </c>
      <c r="B43" s="29"/>
      <c r="C43" s="30">
        <v>13135</v>
      </c>
      <c r="D43" s="30">
        <v>12061</v>
      </c>
      <c r="E43" s="30">
        <v>12100</v>
      </c>
      <c r="F43" s="31"/>
      <c r="G43" s="31"/>
      <c r="H43" s="150">
        <v>45.657</v>
      </c>
      <c r="I43" s="150">
        <v>17.036</v>
      </c>
      <c r="J43" s="150"/>
      <c r="K43" s="32"/>
    </row>
    <row r="44" spans="1:11" s="33" customFormat="1" ht="11.25" customHeight="1">
      <c r="A44" s="35" t="s">
        <v>33</v>
      </c>
      <c r="B44" s="29"/>
      <c r="C44" s="30">
        <v>22257</v>
      </c>
      <c r="D44" s="30">
        <v>24802</v>
      </c>
      <c r="E44" s="30">
        <v>24500</v>
      </c>
      <c r="F44" s="31"/>
      <c r="G44" s="31"/>
      <c r="H44" s="150">
        <v>81.865</v>
      </c>
      <c r="I44" s="150">
        <v>35.224</v>
      </c>
      <c r="J44" s="150"/>
      <c r="K44" s="32"/>
    </row>
    <row r="45" spans="1:11" s="33" customFormat="1" ht="11.25" customHeight="1">
      <c r="A45" s="35" t="s">
        <v>34</v>
      </c>
      <c r="B45" s="29"/>
      <c r="C45" s="30">
        <v>12512</v>
      </c>
      <c r="D45" s="30">
        <v>12329</v>
      </c>
      <c r="E45" s="30">
        <v>11700</v>
      </c>
      <c r="F45" s="31"/>
      <c r="G45" s="31"/>
      <c r="H45" s="150">
        <v>40.699</v>
      </c>
      <c r="I45" s="150">
        <v>9.242</v>
      </c>
      <c r="J45" s="150"/>
      <c r="K45" s="32"/>
    </row>
    <row r="46" spans="1:11" s="33" customFormat="1" ht="11.25" customHeight="1">
      <c r="A46" s="35" t="s">
        <v>35</v>
      </c>
      <c r="B46" s="29"/>
      <c r="C46" s="30">
        <v>1347</v>
      </c>
      <c r="D46" s="30">
        <v>1725</v>
      </c>
      <c r="E46" s="30">
        <v>2300</v>
      </c>
      <c r="F46" s="31"/>
      <c r="G46" s="31"/>
      <c r="H46" s="150">
        <v>3.117</v>
      </c>
      <c r="I46" s="150">
        <v>1.315</v>
      </c>
      <c r="J46" s="150"/>
      <c r="K46" s="32"/>
    </row>
    <row r="47" spans="1:11" s="33" customFormat="1" ht="11.25" customHeight="1">
      <c r="A47" s="35" t="s">
        <v>36</v>
      </c>
      <c r="B47" s="29"/>
      <c r="C47" s="30">
        <v>1034</v>
      </c>
      <c r="D47" s="30">
        <v>1281</v>
      </c>
      <c r="E47" s="30">
        <v>930</v>
      </c>
      <c r="F47" s="31"/>
      <c r="G47" s="31"/>
      <c r="H47" s="150">
        <v>2.399</v>
      </c>
      <c r="I47" s="150">
        <v>1.762</v>
      </c>
      <c r="J47" s="150"/>
      <c r="K47" s="32"/>
    </row>
    <row r="48" spans="1:11" s="33" customFormat="1" ht="11.25" customHeight="1">
      <c r="A48" s="35" t="s">
        <v>37</v>
      </c>
      <c r="B48" s="29"/>
      <c r="C48" s="30">
        <v>8113</v>
      </c>
      <c r="D48" s="30">
        <v>8517</v>
      </c>
      <c r="E48" s="30">
        <v>8517</v>
      </c>
      <c r="F48" s="31"/>
      <c r="G48" s="31"/>
      <c r="H48" s="150">
        <v>26.12</v>
      </c>
      <c r="I48" s="150">
        <v>6.251</v>
      </c>
      <c r="J48" s="150"/>
      <c r="K48" s="32"/>
    </row>
    <row r="49" spans="1:11" s="33" customFormat="1" ht="11.25" customHeight="1">
      <c r="A49" s="35" t="s">
        <v>38</v>
      </c>
      <c r="B49" s="29"/>
      <c r="C49" s="30">
        <v>15975</v>
      </c>
      <c r="D49" s="30">
        <v>16685</v>
      </c>
      <c r="E49" s="30">
        <v>16500</v>
      </c>
      <c r="F49" s="31"/>
      <c r="G49" s="31"/>
      <c r="H49" s="150">
        <v>52.373</v>
      </c>
      <c r="I49" s="150">
        <v>13.578</v>
      </c>
      <c r="J49" s="150"/>
      <c r="K49" s="32"/>
    </row>
    <row r="50" spans="1:11" s="42" customFormat="1" ht="11.25" customHeight="1">
      <c r="A50" s="43" t="s">
        <v>39</v>
      </c>
      <c r="B50" s="37"/>
      <c r="C50" s="38">
        <v>87194</v>
      </c>
      <c r="D50" s="38">
        <v>94346</v>
      </c>
      <c r="E50" s="38">
        <v>92627</v>
      </c>
      <c r="F50" s="39">
        <v>98.17798316833782</v>
      </c>
      <c r="G50" s="40"/>
      <c r="H50" s="151">
        <v>300.637</v>
      </c>
      <c r="I50" s="152">
        <v>118.38100000000001</v>
      </c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5762</v>
      </c>
      <c r="D52" s="38">
        <v>5762</v>
      </c>
      <c r="E52" s="38">
        <v>5762</v>
      </c>
      <c r="F52" s="39">
        <v>100</v>
      </c>
      <c r="G52" s="40"/>
      <c r="H52" s="151">
        <v>9.929</v>
      </c>
      <c r="I52" s="152">
        <v>14.894</v>
      </c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39042</v>
      </c>
      <c r="D54" s="30">
        <v>47315</v>
      </c>
      <c r="E54" s="30">
        <v>39500</v>
      </c>
      <c r="F54" s="31"/>
      <c r="G54" s="31"/>
      <c r="H54" s="150">
        <v>89.66</v>
      </c>
      <c r="I54" s="150">
        <v>94.955</v>
      </c>
      <c r="J54" s="150"/>
      <c r="K54" s="32"/>
    </row>
    <row r="55" spans="1:11" s="33" customFormat="1" ht="11.25" customHeight="1">
      <c r="A55" s="35" t="s">
        <v>42</v>
      </c>
      <c r="B55" s="29"/>
      <c r="C55" s="30">
        <v>79605</v>
      </c>
      <c r="D55" s="30">
        <v>86700</v>
      </c>
      <c r="E55" s="30">
        <v>85000</v>
      </c>
      <c r="F55" s="31"/>
      <c r="G55" s="31"/>
      <c r="H55" s="150">
        <v>150.002</v>
      </c>
      <c r="I55" s="150">
        <v>138.72</v>
      </c>
      <c r="J55" s="150"/>
      <c r="K55" s="32"/>
    </row>
    <row r="56" spans="1:11" s="33" customFormat="1" ht="11.25" customHeight="1">
      <c r="A56" s="35" t="s">
        <v>43</v>
      </c>
      <c r="B56" s="29"/>
      <c r="C56" s="30">
        <v>8437</v>
      </c>
      <c r="D56" s="30">
        <v>10215</v>
      </c>
      <c r="E56" s="30">
        <v>9250</v>
      </c>
      <c r="F56" s="31"/>
      <c r="G56" s="31"/>
      <c r="H56" s="150">
        <v>23.141</v>
      </c>
      <c r="I56" s="150">
        <v>19.744</v>
      </c>
      <c r="J56" s="150"/>
      <c r="K56" s="32"/>
    </row>
    <row r="57" spans="1:11" s="33" customFormat="1" ht="11.25" customHeight="1">
      <c r="A57" s="35" t="s">
        <v>44</v>
      </c>
      <c r="B57" s="29"/>
      <c r="C57" s="30">
        <v>4693</v>
      </c>
      <c r="D57" s="30">
        <v>7071</v>
      </c>
      <c r="E57" s="30">
        <v>7071</v>
      </c>
      <c r="F57" s="31"/>
      <c r="G57" s="31"/>
      <c r="H57" s="150">
        <v>9.648</v>
      </c>
      <c r="I57" s="150">
        <v>9.8994</v>
      </c>
      <c r="J57" s="150"/>
      <c r="K57" s="32"/>
    </row>
    <row r="58" spans="1:11" s="33" customFormat="1" ht="11.25" customHeight="1">
      <c r="A58" s="35" t="s">
        <v>45</v>
      </c>
      <c r="B58" s="29"/>
      <c r="C58" s="30">
        <v>43965</v>
      </c>
      <c r="D58" s="30">
        <v>44665</v>
      </c>
      <c r="E58" s="30">
        <v>45857</v>
      </c>
      <c r="F58" s="31"/>
      <c r="G58" s="31"/>
      <c r="H58" s="150">
        <v>96.546</v>
      </c>
      <c r="I58" s="150">
        <v>40.275</v>
      </c>
      <c r="J58" s="150"/>
      <c r="K58" s="32"/>
    </row>
    <row r="59" spans="1:11" s="42" customFormat="1" ht="11.25" customHeight="1">
      <c r="A59" s="36" t="s">
        <v>46</v>
      </c>
      <c r="B59" s="37"/>
      <c r="C59" s="38">
        <v>175742</v>
      </c>
      <c r="D59" s="38">
        <v>195966</v>
      </c>
      <c r="E59" s="38">
        <v>186678</v>
      </c>
      <c r="F59" s="39">
        <v>95.26040231468724</v>
      </c>
      <c r="G59" s="40"/>
      <c r="H59" s="151">
        <v>368.997</v>
      </c>
      <c r="I59" s="152">
        <v>303.5934</v>
      </c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2532</v>
      </c>
      <c r="D61" s="30">
        <v>2497</v>
      </c>
      <c r="E61" s="30">
        <v>1647.8</v>
      </c>
      <c r="F61" s="31"/>
      <c r="G61" s="31"/>
      <c r="H61" s="150">
        <v>3.598</v>
      </c>
      <c r="I61" s="150">
        <v>4.825</v>
      </c>
      <c r="J61" s="150"/>
      <c r="K61" s="32"/>
    </row>
    <row r="62" spans="1:11" s="33" customFormat="1" ht="11.25" customHeight="1">
      <c r="A62" s="35" t="s">
        <v>48</v>
      </c>
      <c r="B62" s="29"/>
      <c r="C62" s="30">
        <v>1002</v>
      </c>
      <c r="D62" s="30">
        <v>1127</v>
      </c>
      <c r="E62" s="30">
        <v>927</v>
      </c>
      <c r="F62" s="31"/>
      <c r="G62" s="31"/>
      <c r="H62" s="150">
        <v>1.515</v>
      </c>
      <c r="I62" s="150">
        <v>1.359</v>
      </c>
      <c r="J62" s="150"/>
      <c r="K62" s="32"/>
    </row>
    <row r="63" spans="1:11" s="33" customFormat="1" ht="11.25" customHeight="1">
      <c r="A63" s="35" t="s">
        <v>49</v>
      </c>
      <c r="B63" s="29"/>
      <c r="C63" s="30">
        <v>1808</v>
      </c>
      <c r="D63" s="30">
        <v>1958</v>
      </c>
      <c r="E63" s="30">
        <v>1916</v>
      </c>
      <c r="F63" s="31"/>
      <c r="G63" s="31"/>
      <c r="H63" s="150">
        <v>1.546</v>
      </c>
      <c r="I63" s="150">
        <v>3.935</v>
      </c>
      <c r="J63" s="150"/>
      <c r="K63" s="32"/>
    </row>
    <row r="64" spans="1:11" s="42" customFormat="1" ht="11.25" customHeight="1">
      <c r="A64" s="36" t="s">
        <v>50</v>
      </c>
      <c r="B64" s="37"/>
      <c r="C64" s="38">
        <v>5342</v>
      </c>
      <c r="D64" s="38">
        <v>5582</v>
      </c>
      <c r="E64" s="38">
        <v>4490.8</v>
      </c>
      <c r="F64" s="39">
        <v>80.45145109279828</v>
      </c>
      <c r="G64" s="40"/>
      <c r="H64" s="151">
        <v>6.659</v>
      </c>
      <c r="I64" s="152">
        <v>10.119</v>
      </c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19291</v>
      </c>
      <c r="D66" s="38">
        <v>18406</v>
      </c>
      <c r="E66" s="38">
        <v>19280</v>
      </c>
      <c r="F66" s="39">
        <v>104.74845159187221</v>
      </c>
      <c r="G66" s="40"/>
      <c r="H66" s="151">
        <v>15.57</v>
      </c>
      <c r="I66" s="152">
        <v>18.087</v>
      </c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44650</v>
      </c>
      <c r="D68" s="30">
        <v>50100</v>
      </c>
      <c r="E68" s="30">
        <v>50000</v>
      </c>
      <c r="F68" s="31"/>
      <c r="G68" s="31"/>
      <c r="H68" s="150">
        <v>72.378</v>
      </c>
      <c r="I68" s="150">
        <v>60.5</v>
      </c>
      <c r="J68" s="150"/>
      <c r="K68" s="32"/>
    </row>
    <row r="69" spans="1:11" s="33" customFormat="1" ht="11.25" customHeight="1">
      <c r="A69" s="35" t="s">
        <v>53</v>
      </c>
      <c r="B69" s="29"/>
      <c r="C69" s="30">
        <v>7990</v>
      </c>
      <c r="D69" s="30">
        <v>4800</v>
      </c>
      <c r="E69" s="30">
        <v>5000</v>
      </c>
      <c r="F69" s="31"/>
      <c r="G69" s="31"/>
      <c r="H69" s="150">
        <v>10.707</v>
      </c>
      <c r="I69" s="150">
        <v>5.5</v>
      </c>
      <c r="J69" s="150"/>
      <c r="K69" s="32"/>
    </row>
    <row r="70" spans="1:11" s="42" customFormat="1" ht="11.25" customHeight="1">
      <c r="A70" s="36" t="s">
        <v>54</v>
      </c>
      <c r="B70" s="37"/>
      <c r="C70" s="38">
        <v>52640</v>
      </c>
      <c r="D70" s="38">
        <v>54900</v>
      </c>
      <c r="E70" s="38">
        <v>55000</v>
      </c>
      <c r="F70" s="39">
        <v>100.18214936247723</v>
      </c>
      <c r="G70" s="40"/>
      <c r="H70" s="151">
        <v>83.08500000000001</v>
      </c>
      <c r="I70" s="152">
        <v>66</v>
      </c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4317</v>
      </c>
      <c r="D72" s="30">
        <v>4805</v>
      </c>
      <c r="E72" s="30">
        <v>4858</v>
      </c>
      <c r="F72" s="31"/>
      <c r="G72" s="31"/>
      <c r="H72" s="150">
        <v>1.184</v>
      </c>
      <c r="I72" s="150">
        <v>5.565</v>
      </c>
      <c r="J72" s="150"/>
      <c r="K72" s="32"/>
    </row>
    <row r="73" spans="1:11" s="33" customFormat="1" ht="11.25" customHeight="1">
      <c r="A73" s="35" t="s">
        <v>56</v>
      </c>
      <c r="B73" s="29"/>
      <c r="C73" s="30">
        <v>10586</v>
      </c>
      <c r="D73" s="30">
        <v>11800</v>
      </c>
      <c r="E73" s="30">
        <v>12380</v>
      </c>
      <c r="F73" s="31"/>
      <c r="G73" s="31"/>
      <c r="H73" s="150">
        <v>16.187</v>
      </c>
      <c r="I73" s="150">
        <v>23.58</v>
      </c>
      <c r="J73" s="150"/>
      <c r="K73" s="32"/>
    </row>
    <row r="74" spans="1:11" s="33" customFormat="1" ht="11.25" customHeight="1">
      <c r="A74" s="35" t="s">
        <v>57</v>
      </c>
      <c r="B74" s="29"/>
      <c r="C74" s="30">
        <v>27612</v>
      </c>
      <c r="D74" s="30">
        <v>31095</v>
      </c>
      <c r="E74" s="30">
        <v>31130</v>
      </c>
      <c r="F74" s="31"/>
      <c r="G74" s="31"/>
      <c r="H74" s="150">
        <v>46.824</v>
      </c>
      <c r="I74" s="150">
        <v>37.314</v>
      </c>
      <c r="J74" s="150"/>
      <c r="K74" s="32"/>
    </row>
    <row r="75" spans="1:11" s="33" customFormat="1" ht="11.25" customHeight="1">
      <c r="A75" s="35" t="s">
        <v>58</v>
      </c>
      <c r="B75" s="29"/>
      <c r="C75" s="30">
        <v>24119</v>
      </c>
      <c r="D75" s="30">
        <v>28017</v>
      </c>
      <c r="E75" s="30">
        <v>28017</v>
      </c>
      <c r="F75" s="31"/>
      <c r="G75" s="31"/>
      <c r="H75" s="150">
        <v>21.384</v>
      </c>
      <c r="I75" s="150">
        <v>48.439</v>
      </c>
      <c r="J75" s="150"/>
      <c r="K75" s="32"/>
    </row>
    <row r="76" spans="1:11" s="33" customFormat="1" ht="11.25" customHeight="1">
      <c r="A76" s="35" t="s">
        <v>59</v>
      </c>
      <c r="B76" s="29"/>
      <c r="C76" s="30">
        <v>2544</v>
      </c>
      <c r="D76" s="30">
        <v>796</v>
      </c>
      <c r="E76" s="30">
        <v>455</v>
      </c>
      <c r="F76" s="31"/>
      <c r="G76" s="31"/>
      <c r="H76" s="150">
        <v>5.722</v>
      </c>
      <c r="I76" s="150">
        <v>2.229</v>
      </c>
      <c r="J76" s="150"/>
      <c r="K76" s="32"/>
    </row>
    <row r="77" spans="1:11" s="33" customFormat="1" ht="11.25" customHeight="1">
      <c r="A77" s="35" t="s">
        <v>60</v>
      </c>
      <c r="B77" s="29"/>
      <c r="C77" s="30">
        <v>4766</v>
      </c>
      <c r="D77" s="30">
        <v>4930</v>
      </c>
      <c r="E77" s="30">
        <v>4930</v>
      </c>
      <c r="F77" s="31"/>
      <c r="G77" s="31"/>
      <c r="H77" s="150">
        <v>7.453</v>
      </c>
      <c r="I77" s="150">
        <v>12.842</v>
      </c>
      <c r="J77" s="150"/>
      <c r="K77" s="32"/>
    </row>
    <row r="78" spans="1:11" s="33" customFormat="1" ht="11.25" customHeight="1">
      <c r="A78" s="35" t="s">
        <v>61</v>
      </c>
      <c r="B78" s="29"/>
      <c r="C78" s="30">
        <v>8780</v>
      </c>
      <c r="D78" s="30">
        <v>9200</v>
      </c>
      <c r="E78" s="30">
        <v>9200</v>
      </c>
      <c r="F78" s="31"/>
      <c r="G78" s="31"/>
      <c r="H78" s="150">
        <v>17.499</v>
      </c>
      <c r="I78" s="150">
        <v>11.04</v>
      </c>
      <c r="J78" s="150"/>
      <c r="K78" s="32"/>
    </row>
    <row r="79" spans="1:11" s="33" customFormat="1" ht="11.25" customHeight="1">
      <c r="A79" s="35" t="s">
        <v>62</v>
      </c>
      <c r="B79" s="29"/>
      <c r="C79" s="30">
        <v>13479</v>
      </c>
      <c r="D79" s="30">
        <v>13631</v>
      </c>
      <c r="E79" s="30">
        <v>14503</v>
      </c>
      <c r="F79" s="31"/>
      <c r="G79" s="31"/>
      <c r="H79" s="150">
        <v>26.131</v>
      </c>
      <c r="I79" s="150">
        <v>31.827</v>
      </c>
      <c r="J79" s="150"/>
      <c r="K79" s="32"/>
    </row>
    <row r="80" spans="1:11" s="42" customFormat="1" ht="11.25" customHeight="1">
      <c r="A80" s="43" t="s">
        <v>63</v>
      </c>
      <c r="B80" s="37"/>
      <c r="C80" s="38">
        <v>96203</v>
      </c>
      <c r="D80" s="38">
        <v>104274</v>
      </c>
      <c r="E80" s="38">
        <v>105473</v>
      </c>
      <c r="F80" s="39">
        <v>101.14985518921303</v>
      </c>
      <c r="G80" s="40"/>
      <c r="H80" s="151">
        <v>142.384</v>
      </c>
      <c r="I80" s="152">
        <v>172.83599999999998</v>
      </c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159</v>
      </c>
      <c r="D82" s="30">
        <v>159</v>
      </c>
      <c r="E82" s="30">
        <v>159</v>
      </c>
      <c r="F82" s="31"/>
      <c r="G82" s="31"/>
      <c r="H82" s="150">
        <v>0.13</v>
      </c>
      <c r="I82" s="150">
        <v>0.13</v>
      </c>
      <c r="J82" s="150"/>
      <c r="K82" s="32"/>
    </row>
    <row r="83" spans="1:11" s="33" customFormat="1" ht="11.25" customHeight="1">
      <c r="A83" s="35" t="s">
        <v>65</v>
      </c>
      <c r="B83" s="29"/>
      <c r="C83" s="30">
        <v>183</v>
      </c>
      <c r="D83" s="30">
        <v>183</v>
      </c>
      <c r="E83" s="30">
        <v>180</v>
      </c>
      <c r="F83" s="31"/>
      <c r="G83" s="31"/>
      <c r="H83" s="150">
        <v>0.13</v>
      </c>
      <c r="I83" s="150">
        <v>0.13</v>
      </c>
      <c r="J83" s="150"/>
      <c r="K83" s="32"/>
    </row>
    <row r="84" spans="1:11" s="42" customFormat="1" ht="11.25" customHeight="1">
      <c r="A84" s="36" t="s">
        <v>66</v>
      </c>
      <c r="B84" s="37"/>
      <c r="C84" s="38">
        <v>342</v>
      </c>
      <c r="D84" s="38">
        <v>342</v>
      </c>
      <c r="E84" s="38">
        <v>339</v>
      </c>
      <c r="F84" s="39">
        <v>99.12280701754386</v>
      </c>
      <c r="G84" s="40"/>
      <c r="H84" s="151">
        <v>0.26</v>
      </c>
      <c r="I84" s="152">
        <v>0.26</v>
      </c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509849</v>
      </c>
      <c r="D87" s="53">
        <v>558224</v>
      </c>
      <c r="E87" s="53">
        <v>547047.8</v>
      </c>
      <c r="F87" s="54">
        <f>IF(D87&gt;0,100*E87/D87,0)</f>
        <v>97.99790048439337</v>
      </c>
      <c r="G87" s="40"/>
      <c r="H87" s="155">
        <v>1110.117</v>
      </c>
      <c r="I87" s="156">
        <v>872.1093999999999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2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="91" zoomScaleSheetLayoutView="91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96" t="s">
        <v>69</v>
      </c>
      <c r="K2" s="19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7" t="s">
        <v>2</v>
      </c>
      <c r="D4" s="198"/>
      <c r="E4" s="198"/>
      <c r="F4" s="199"/>
      <c r="G4" s="9"/>
      <c r="H4" s="200" t="s">
        <v>3</v>
      </c>
      <c r="I4" s="201"/>
      <c r="J4" s="201"/>
      <c r="K4" s="202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2017=100</v>
      </c>
      <c r="G7" s="23"/>
      <c r="H7" s="20" t="s">
        <v>249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63</v>
      </c>
      <c r="D9" s="30">
        <v>60</v>
      </c>
      <c r="E9" s="30">
        <v>60</v>
      </c>
      <c r="F9" s="31"/>
      <c r="G9" s="31"/>
      <c r="H9" s="150">
        <v>0.124</v>
      </c>
      <c r="I9" s="150">
        <v>0.231</v>
      </c>
      <c r="J9" s="150"/>
      <c r="K9" s="32"/>
    </row>
    <row r="10" spans="1:11" s="33" customFormat="1" ht="11.25" customHeight="1">
      <c r="A10" s="35" t="s">
        <v>8</v>
      </c>
      <c r="B10" s="29"/>
      <c r="C10" s="30">
        <v>858</v>
      </c>
      <c r="D10" s="30">
        <v>452</v>
      </c>
      <c r="E10" s="30">
        <v>505</v>
      </c>
      <c r="F10" s="31"/>
      <c r="G10" s="31"/>
      <c r="H10" s="150">
        <v>1.098</v>
      </c>
      <c r="I10" s="150">
        <v>1.809</v>
      </c>
      <c r="J10" s="150"/>
      <c r="K10" s="32"/>
    </row>
    <row r="11" spans="1:11" s="33" customFormat="1" ht="11.25" customHeight="1">
      <c r="A11" s="28" t="s">
        <v>9</v>
      </c>
      <c r="B11" s="29"/>
      <c r="C11" s="30">
        <v>4773</v>
      </c>
      <c r="D11" s="30">
        <v>2945</v>
      </c>
      <c r="E11" s="30">
        <v>2945</v>
      </c>
      <c r="F11" s="31"/>
      <c r="G11" s="31"/>
      <c r="H11" s="150">
        <v>9.689</v>
      </c>
      <c r="I11" s="150">
        <v>6.217</v>
      </c>
      <c r="J11" s="150"/>
      <c r="K11" s="32"/>
    </row>
    <row r="12" spans="1:11" s="33" customFormat="1" ht="11.25" customHeight="1">
      <c r="A12" s="35" t="s">
        <v>10</v>
      </c>
      <c r="B12" s="29"/>
      <c r="C12" s="30">
        <v>5</v>
      </c>
      <c r="D12" s="30">
        <v>39</v>
      </c>
      <c r="E12" s="30">
        <v>39</v>
      </c>
      <c r="F12" s="31"/>
      <c r="G12" s="31"/>
      <c r="H12" s="150">
        <v>0.008</v>
      </c>
      <c r="I12" s="150">
        <v>0.148</v>
      </c>
      <c r="J12" s="150"/>
      <c r="K12" s="32"/>
    </row>
    <row r="13" spans="1:11" s="42" customFormat="1" ht="11.25" customHeight="1">
      <c r="A13" s="36" t="s">
        <v>11</v>
      </c>
      <c r="B13" s="37"/>
      <c r="C13" s="38">
        <v>5699</v>
      </c>
      <c r="D13" s="38">
        <v>3496</v>
      </c>
      <c r="E13" s="38">
        <v>3549</v>
      </c>
      <c r="F13" s="39">
        <v>101.51601830663616</v>
      </c>
      <c r="G13" s="40"/>
      <c r="H13" s="151">
        <v>10.918999999999999</v>
      </c>
      <c r="I13" s="152">
        <v>8.405</v>
      </c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45</v>
      </c>
      <c r="D17" s="38">
        <v>45</v>
      </c>
      <c r="E17" s="38">
        <v>44</v>
      </c>
      <c r="F17" s="39">
        <v>97.77777777777777</v>
      </c>
      <c r="G17" s="40"/>
      <c r="H17" s="151">
        <v>0.054</v>
      </c>
      <c r="I17" s="152">
        <v>0.02</v>
      </c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181</v>
      </c>
      <c r="D19" s="30">
        <v>85</v>
      </c>
      <c r="E19" s="30">
        <v>85</v>
      </c>
      <c r="F19" s="31"/>
      <c r="G19" s="31"/>
      <c r="H19" s="150">
        <v>0.815</v>
      </c>
      <c r="I19" s="150">
        <v>0.349</v>
      </c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>
        <v>181</v>
      </c>
      <c r="D22" s="38">
        <v>85</v>
      </c>
      <c r="E22" s="38">
        <v>85</v>
      </c>
      <c r="F22" s="39">
        <v>100</v>
      </c>
      <c r="G22" s="40"/>
      <c r="H22" s="151">
        <v>0.815</v>
      </c>
      <c r="I22" s="152">
        <v>0.349</v>
      </c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83</v>
      </c>
      <c r="D24" s="38">
        <v>52</v>
      </c>
      <c r="E24" s="38">
        <v>60</v>
      </c>
      <c r="F24" s="39">
        <v>115.38461538461539</v>
      </c>
      <c r="G24" s="40"/>
      <c r="H24" s="151">
        <v>0.34</v>
      </c>
      <c r="I24" s="152">
        <v>0.201</v>
      </c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140</v>
      </c>
      <c r="D26" s="38">
        <v>185</v>
      </c>
      <c r="E26" s="38">
        <v>300</v>
      </c>
      <c r="F26" s="39">
        <v>162.16216216216216</v>
      </c>
      <c r="G26" s="40"/>
      <c r="H26" s="151">
        <v>0.521</v>
      </c>
      <c r="I26" s="152">
        <v>0.56</v>
      </c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446</v>
      </c>
      <c r="D28" s="30">
        <v>391</v>
      </c>
      <c r="E28" s="30">
        <v>391</v>
      </c>
      <c r="F28" s="31"/>
      <c r="G28" s="31"/>
      <c r="H28" s="150">
        <v>1.457</v>
      </c>
      <c r="I28" s="150">
        <v>1.074</v>
      </c>
      <c r="J28" s="150"/>
      <c r="K28" s="32"/>
    </row>
    <row r="29" spans="1:11" s="33" customFormat="1" ht="11.25" customHeight="1">
      <c r="A29" s="35" t="s">
        <v>21</v>
      </c>
      <c r="B29" s="29"/>
      <c r="C29" s="30">
        <v>13327</v>
      </c>
      <c r="D29" s="30">
        <v>8710</v>
      </c>
      <c r="E29" s="30">
        <v>8114</v>
      </c>
      <c r="F29" s="31"/>
      <c r="G29" s="31"/>
      <c r="H29" s="150">
        <v>29.447</v>
      </c>
      <c r="I29" s="150">
        <v>13.896</v>
      </c>
      <c r="J29" s="150"/>
      <c r="K29" s="32"/>
    </row>
    <row r="30" spans="1:11" s="33" customFormat="1" ht="11.25" customHeight="1">
      <c r="A30" s="35" t="s">
        <v>22</v>
      </c>
      <c r="B30" s="29"/>
      <c r="C30" s="30">
        <v>5646</v>
      </c>
      <c r="D30" s="30">
        <v>3452</v>
      </c>
      <c r="E30" s="30">
        <v>3500</v>
      </c>
      <c r="F30" s="31"/>
      <c r="G30" s="31"/>
      <c r="H30" s="150">
        <v>11.301</v>
      </c>
      <c r="I30" s="150">
        <v>5.22</v>
      </c>
      <c r="J30" s="150"/>
      <c r="K30" s="32"/>
    </row>
    <row r="31" spans="1:11" s="42" customFormat="1" ht="11.25" customHeight="1">
      <c r="A31" s="43" t="s">
        <v>23</v>
      </c>
      <c r="B31" s="37"/>
      <c r="C31" s="38">
        <v>19419</v>
      </c>
      <c r="D31" s="38">
        <v>12553</v>
      </c>
      <c r="E31" s="38">
        <v>12005</v>
      </c>
      <c r="F31" s="39">
        <v>95.63450967896121</v>
      </c>
      <c r="G31" s="40"/>
      <c r="H31" s="151">
        <v>42.205</v>
      </c>
      <c r="I31" s="152">
        <v>20.19</v>
      </c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67</v>
      </c>
      <c r="D33" s="30">
        <v>70</v>
      </c>
      <c r="E33" s="30">
        <v>60</v>
      </c>
      <c r="F33" s="31"/>
      <c r="G33" s="31"/>
      <c r="H33" s="150">
        <v>0.197</v>
      </c>
      <c r="I33" s="150">
        <v>0.144</v>
      </c>
      <c r="J33" s="150"/>
      <c r="K33" s="32"/>
    </row>
    <row r="34" spans="1:11" s="33" customFormat="1" ht="11.25" customHeight="1">
      <c r="A34" s="35" t="s">
        <v>25</v>
      </c>
      <c r="B34" s="29"/>
      <c r="C34" s="30">
        <v>429</v>
      </c>
      <c r="D34" s="30">
        <v>460</v>
      </c>
      <c r="E34" s="30">
        <v>460</v>
      </c>
      <c r="F34" s="31"/>
      <c r="G34" s="31"/>
      <c r="H34" s="150">
        <v>1.456</v>
      </c>
      <c r="I34" s="150">
        <v>1.4</v>
      </c>
      <c r="J34" s="150"/>
      <c r="K34" s="32"/>
    </row>
    <row r="35" spans="1:11" s="33" customFormat="1" ht="11.25" customHeight="1">
      <c r="A35" s="35" t="s">
        <v>26</v>
      </c>
      <c r="B35" s="29"/>
      <c r="C35" s="30">
        <v>620</v>
      </c>
      <c r="D35" s="30">
        <v>700</v>
      </c>
      <c r="E35" s="30">
        <v>800</v>
      </c>
      <c r="F35" s="31"/>
      <c r="G35" s="31"/>
      <c r="H35" s="150">
        <v>2.125</v>
      </c>
      <c r="I35" s="150">
        <v>1.6</v>
      </c>
      <c r="J35" s="150"/>
      <c r="K35" s="32"/>
    </row>
    <row r="36" spans="1:11" s="33" customFormat="1" ht="11.25" customHeight="1">
      <c r="A36" s="35" t="s">
        <v>27</v>
      </c>
      <c r="B36" s="29"/>
      <c r="C36" s="30">
        <v>13</v>
      </c>
      <c r="D36" s="30">
        <v>13</v>
      </c>
      <c r="E36" s="30">
        <v>13</v>
      </c>
      <c r="F36" s="31"/>
      <c r="G36" s="31"/>
      <c r="H36" s="150">
        <v>0.036</v>
      </c>
      <c r="I36" s="150">
        <v>0.039</v>
      </c>
      <c r="J36" s="150"/>
      <c r="K36" s="32"/>
    </row>
    <row r="37" spans="1:11" s="42" customFormat="1" ht="11.25" customHeight="1">
      <c r="A37" s="36" t="s">
        <v>28</v>
      </c>
      <c r="B37" s="37"/>
      <c r="C37" s="38">
        <v>1129</v>
      </c>
      <c r="D37" s="38">
        <v>1243</v>
      </c>
      <c r="E37" s="38">
        <v>1333</v>
      </c>
      <c r="F37" s="39">
        <v>107.24054706355591</v>
      </c>
      <c r="G37" s="40"/>
      <c r="H37" s="151">
        <v>3.814</v>
      </c>
      <c r="I37" s="152">
        <v>3.1830000000000003</v>
      </c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13484</v>
      </c>
      <c r="D41" s="30">
        <v>9054</v>
      </c>
      <c r="E41" s="30">
        <v>19000</v>
      </c>
      <c r="F41" s="31"/>
      <c r="G41" s="31"/>
      <c r="H41" s="150">
        <v>28.162</v>
      </c>
      <c r="I41" s="150">
        <v>3.042</v>
      </c>
      <c r="J41" s="150"/>
      <c r="K41" s="32"/>
    </row>
    <row r="42" spans="1:11" s="33" customFormat="1" ht="11.25" customHeight="1">
      <c r="A42" s="35" t="s">
        <v>31</v>
      </c>
      <c r="B42" s="29"/>
      <c r="C42" s="30">
        <v>3959</v>
      </c>
      <c r="D42" s="30">
        <v>3015</v>
      </c>
      <c r="E42" s="30">
        <v>3150</v>
      </c>
      <c r="F42" s="31"/>
      <c r="G42" s="31"/>
      <c r="H42" s="150">
        <v>14.606</v>
      </c>
      <c r="I42" s="150">
        <v>4.976</v>
      </c>
      <c r="J42" s="150"/>
      <c r="K42" s="32"/>
    </row>
    <row r="43" spans="1:11" s="33" customFormat="1" ht="11.25" customHeight="1">
      <c r="A43" s="35" t="s">
        <v>32</v>
      </c>
      <c r="B43" s="29"/>
      <c r="C43" s="30">
        <v>8997</v>
      </c>
      <c r="D43" s="30">
        <v>6169</v>
      </c>
      <c r="E43" s="30">
        <v>6600</v>
      </c>
      <c r="F43" s="31"/>
      <c r="G43" s="31"/>
      <c r="H43" s="150">
        <v>27.558</v>
      </c>
      <c r="I43" s="150">
        <v>5.67</v>
      </c>
      <c r="J43" s="150"/>
      <c r="K43" s="32"/>
    </row>
    <row r="44" spans="1:11" s="33" customFormat="1" ht="11.25" customHeight="1">
      <c r="A44" s="35" t="s">
        <v>33</v>
      </c>
      <c r="B44" s="29"/>
      <c r="C44" s="30">
        <v>16099</v>
      </c>
      <c r="D44" s="30">
        <v>12730</v>
      </c>
      <c r="E44" s="30">
        <v>12600</v>
      </c>
      <c r="F44" s="31"/>
      <c r="G44" s="31"/>
      <c r="H44" s="150">
        <v>35.927</v>
      </c>
      <c r="I44" s="150">
        <v>15.235</v>
      </c>
      <c r="J44" s="150"/>
      <c r="K44" s="32"/>
    </row>
    <row r="45" spans="1:11" s="33" customFormat="1" ht="11.25" customHeight="1">
      <c r="A45" s="35" t="s">
        <v>34</v>
      </c>
      <c r="B45" s="29"/>
      <c r="C45" s="30">
        <v>11674</v>
      </c>
      <c r="D45" s="30">
        <v>8401</v>
      </c>
      <c r="E45" s="30">
        <v>10000</v>
      </c>
      <c r="F45" s="31"/>
      <c r="G45" s="31"/>
      <c r="H45" s="150">
        <v>30.924</v>
      </c>
      <c r="I45" s="150">
        <v>5.267</v>
      </c>
      <c r="J45" s="150"/>
      <c r="K45" s="32"/>
    </row>
    <row r="46" spans="1:11" s="33" customFormat="1" ht="11.25" customHeight="1">
      <c r="A46" s="35" t="s">
        <v>35</v>
      </c>
      <c r="B46" s="29"/>
      <c r="C46" s="30">
        <v>11331</v>
      </c>
      <c r="D46" s="30">
        <v>7787</v>
      </c>
      <c r="E46" s="30">
        <v>11000</v>
      </c>
      <c r="F46" s="31"/>
      <c r="G46" s="31"/>
      <c r="H46" s="150">
        <v>29.457</v>
      </c>
      <c r="I46" s="150">
        <v>6.368</v>
      </c>
      <c r="J46" s="150"/>
      <c r="K46" s="32"/>
    </row>
    <row r="47" spans="1:11" s="33" customFormat="1" ht="11.25" customHeight="1">
      <c r="A47" s="35" t="s">
        <v>36</v>
      </c>
      <c r="B47" s="29"/>
      <c r="C47" s="30">
        <v>16724</v>
      </c>
      <c r="D47" s="30">
        <v>11956</v>
      </c>
      <c r="E47" s="30">
        <v>15200</v>
      </c>
      <c r="F47" s="31"/>
      <c r="G47" s="31"/>
      <c r="H47" s="150">
        <v>51.949</v>
      </c>
      <c r="I47" s="150">
        <v>23.728</v>
      </c>
      <c r="J47" s="150"/>
      <c r="K47" s="32"/>
    </row>
    <row r="48" spans="1:11" s="33" customFormat="1" ht="11.25" customHeight="1">
      <c r="A48" s="35" t="s">
        <v>37</v>
      </c>
      <c r="B48" s="29"/>
      <c r="C48" s="30">
        <v>14495</v>
      </c>
      <c r="D48" s="30">
        <v>7673</v>
      </c>
      <c r="E48" s="30">
        <v>7673</v>
      </c>
      <c r="F48" s="31"/>
      <c r="G48" s="31"/>
      <c r="H48" s="150">
        <v>48.901</v>
      </c>
      <c r="I48" s="150">
        <v>8.149</v>
      </c>
      <c r="J48" s="150"/>
      <c r="K48" s="32"/>
    </row>
    <row r="49" spans="1:11" s="33" customFormat="1" ht="11.25" customHeight="1">
      <c r="A49" s="35" t="s">
        <v>38</v>
      </c>
      <c r="B49" s="29"/>
      <c r="C49" s="30">
        <v>4896</v>
      </c>
      <c r="D49" s="30">
        <v>3393</v>
      </c>
      <c r="E49" s="30">
        <v>3350</v>
      </c>
      <c r="F49" s="31"/>
      <c r="G49" s="31"/>
      <c r="H49" s="150">
        <v>13.815</v>
      </c>
      <c r="I49" s="150">
        <v>2.853</v>
      </c>
      <c r="J49" s="150"/>
      <c r="K49" s="32"/>
    </row>
    <row r="50" spans="1:11" s="42" customFormat="1" ht="11.25" customHeight="1">
      <c r="A50" s="43" t="s">
        <v>39</v>
      </c>
      <c r="B50" s="37"/>
      <c r="C50" s="38">
        <v>101659</v>
      </c>
      <c r="D50" s="38">
        <v>70178</v>
      </c>
      <c r="E50" s="38">
        <v>88573</v>
      </c>
      <c r="F50" s="39">
        <v>126.21191826498332</v>
      </c>
      <c r="G50" s="40"/>
      <c r="H50" s="151">
        <v>281.299</v>
      </c>
      <c r="I50" s="152">
        <v>75.288</v>
      </c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1298</v>
      </c>
      <c r="D52" s="38">
        <v>1298</v>
      </c>
      <c r="E52" s="38">
        <v>1298</v>
      </c>
      <c r="F52" s="39">
        <v>100</v>
      </c>
      <c r="G52" s="40"/>
      <c r="H52" s="151">
        <v>2.035</v>
      </c>
      <c r="I52" s="152">
        <v>2.035</v>
      </c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4495</v>
      </c>
      <c r="D54" s="30">
        <v>2760</v>
      </c>
      <c r="E54" s="30">
        <v>2430</v>
      </c>
      <c r="F54" s="31"/>
      <c r="G54" s="31"/>
      <c r="H54" s="150">
        <v>6.306</v>
      </c>
      <c r="I54" s="150">
        <v>3.187</v>
      </c>
      <c r="J54" s="150"/>
      <c r="K54" s="32"/>
    </row>
    <row r="55" spans="1:11" s="33" customFormat="1" ht="11.25" customHeight="1">
      <c r="A55" s="35" t="s">
        <v>42</v>
      </c>
      <c r="B55" s="29"/>
      <c r="C55" s="30">
        <v>1875</v>
      </c>
      <c r="D55" s="30">
        <v>1800</v>
      </c>
      <c r="E55" s="30">
        <v>1800</v>
      </c>
      <c r="F55" s="31"/>
      <c r="G55" s="31"/>
      <c r="H55" s="150">
        <v>2.507</v>
      </c>
      <c r="I55" s="150">
        <v>1.55</v>
      </c>
      <c r="J55" s="150"/>
      <c r="K55" s="32"/>
    </row>
    <row r="56" spans="1:11" s="33" customFormat="1" ht="11.25" customHeight="1">
      <c r="A56" s="35" t="s">
        <v>43</v>
      </c>
      <c r="B56" s="29"/>
      <c r="C56" s="30">
        <v>1225</v>
      </c>
      <c r="D56" s="30">
        <v>916</v>
      </c>
      <c r="E56" s="30">
        <v>1998</v>
      </c>
      <c r="F56" s="31"/>
      <c r="G56" s="31"/>
      <c r="H56" s="150">
        <v>2.707</v>
      </c>
      <c r="I56" s="150">
        <v>2.861</v>
      </c>
      <c r="J56" s="150"/>
      <c r="K56" s="32"/>
    </row>
    <row r="57" spans="1:11" s="33" customFormat="1" ht="11.25" customHeight="1">
      <c r="A57" s="35" t="s">
        <v>44</v>
      </c>
      <c r="B57" s="29"/>
      <c r="C57" s="30">
        <v>5965</v>
      </c>
      <c r="D57" s="30">
        <v>3458</v>
      </c>
      <c r="E57" s="30">
        <v>3458</v>
      </c>
      <c r="F57" s="31"/>
      <c r="G57" s="31"/>
      <c r="H57" s="150">
        <v>8.958</v>
      </c>
      <c r="I57" s="150">
        <v>6.916</v>
      </c>
      <c r="J57" s="150"/>
      <c r="K57" s="32"/>
    </row>
    <row r="58" spans="1:11" s="33" customFormat="1" ht="11.25" customHeight="1">
      <c r="A58" s="35" t="s">
        <v>45</v>
      </c>
      <c r="B58" s="29"/>
      <c r="C58" s="30">
        <v>9107</v>
      </c>
      <c r="D58" s="30">
        <v>7043</v>
      </c>
      <c r="E58" s="30">
        <v>6149</v>
      </c>
      <c r="F58" s="31"/>
      <c r="G58" s="31"/>
      <c r="H58" s="150">
        <v>12.983</v>
      </c>
      <c r="I58" s="150">
        <v>4.46</v>
      </c>
      <c r="J58" s="150"/>
      <c r="K58" s="32"/>
    </row>
    <row r="59" spans="1:11" s="42" customFormat="1" ht="11.25" customHeight="1">
      <c r="A59" s="36" t="s">
        <v>46</v>
      </c>
      <c r="B59" s="37"/>
      <c r="C59" s="38">
        <v>22667</v>
      </c>
      <c r="D59" s="38">
        <v>15977</v>
      </c>
      <c r="E59" s="38">
        <v>15835</v>
      </c>
      <c r="F59" s="39">
        <v>99.11122238217438</v>
      </c>
      <c r="G59" s="40"/>
      <c r="H59" s="151">
        <v>33.461</v>
      </c>
      <c r="I59" s="152">
        <v>18.974</v>
      </c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70</v>
      </c>
      <c r="D61" s="30">
        <v>84</v>
      </c>
      <c r="E61" s="30">
        <v>55</v>
      </c>
      <c r="F61" s="31"/>
      <c r="G61" s="31"/>
      <c r="H61" s="150">
        <v>0.046</v>
      </c>
      <c r="I61" s="150">
        <v>0.075</v>
      </c>
      <c r="J61" s="150"/>
      <c r="K61" s="32"/>
    </row>
    <row r="62" spans="1:11" s="33" customFormat="1" ht="11.25" customHeight="1">
      <c r="A62" s="35" t="s">
        <v>48</v>
      </c>
      <c r="B62" s="29"/>
      <c r="C62" s="30">
        <v>527</v>
      </c>
      <c r="D62" s="30">
        <v>457</v>
      </c>
      <c r="E62" s="30">
        <v>407</v>
      </c>
      <c r="F62" s="31"/>
      <c r="G62" s="31"/>
      <c r="H62" s="150">
        <v>0.566</v>
      </c>
      <c r="I62" s="150">
        <v>0.406</v>
      </c>
      <c r="J62" s="150"/>
      <c r="K62" s="32"/>
    </row>
    <row r="63" spans="1:11" s="33" customFormat="1" ht="11.25" customHeight="1">
      <c r="A63" s="35" t="s">
        <v>49</v>
      </c>
      <c r="B63" s="29"/>
      <c r="C63" s="30">
        <v>242</v>
      </c>
      <c r="D63" s="30">
        <v>242</v>
      </c>
      <c r="E63" s="30">
        <v>163</v>
      </c>
      <c r="F63" s="31"/>
      <c r="G63" s="31"/>
      <c r="H63" s="150">
        <v>0.185</v>
      </c>
      <c r="I63" s="150">
        <v>0.458</v>
      </c>
      <c r="J63" s="150"/>
      <c r="K63" s="32"/>
    </row>
    <row r="64" spans="1:11" s="42" customFormat="1" ht="11.25" customHeight="1">
      <c r="A64" s="36" t="s">
        <v>50</v>
      </c>
      <c r="B64" s="37"/>
      <c r="C64" s="38">
        <v>839</v>
      </c>
      <c r="D64" s="38">
        <v>783</v>
      </c>
      <c r="E64" s="38">
        <v>625</v>
      </c>
      <c r="F64" s="39">
        <v>79.82120051085569</v>
      </c>
      <c r="G64" s="40"/>
      <c r="H64" s="151">
        <v>0.7969999999999999</v>
      </c>
      <c r="I64" s="152">
        <v>0.9390000000000001</v>
      </c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751</v>
      </c>
      <c r="D66" s="38">
        <v>477</v>
      </c>
      <c r="E66" s="38">
        <v>495</v>
      </c>
      <c r="F66" s="39">
        <v>103.77358490566037</v>
      </c>
      <c r="G66" s="40"/>
      <c r="H66" s="151">
        <v>0.208</v>
      </c>
      <c r="I66" s="152">
        <v>0.136</v>
      </c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78</v>
      </c>
      <c r="D68" s="30">
        <v>100</v>
      </c>
      <c r="E68" s="30">
        <v>100</v>
      </c>
      <c r="F68" s="31"/>
      <c r="G68" s="31"/>
      <c r="H68" s="150">
        <v>0.06</v>
      </c>
      <c r="I68" s="150">
        <v>0.1</v>
      </c>
      <c r="J68" s="150"/>
      <c r="K68" s="32"/>
    </row>
    <row r="69" spans="1:11" s="33" customFormat="1" ht="11.25" customHeight="1">
      <c r="A69" s="35" t="s">
        <v>53</v>
      </c>
      <c r="B69" s="29"/>
      <c r="C69" s="30">
        <v>113</v>
      </c>
      <c r="D69" s="30">
        <v>50</v>
      </c>
      <c r="E69" s="30">
        <v>100</v>
      </c>
      <c r="F69" s="31"/>
      <c r="G69" s="31"/>
      <c r="H69" s="150">
        <v>0.102</v>
      </c>
      <c r="I69" s="150">
        <v>0.05</v>
      </c>
      <c r="J69" s="150"/>
      <c r="K69" s="32"/>
    </row>
    <row r="70" spans="1:11" s="42" customFormat="1" ht="11.25" customHeight="1">
      <c r="A70" s="36" t="s">
        <v>54</v>
      </c>
      <c r="B70" s="37"/>
      <c r="C70" s="38">
        <v>191</v>
      </c>
      <c r="D70" s="38">
        <v>150</v>
      </c>
      <c r="E70" s="38">
        <v>200</v>
      </c>
      <c r="F70" s="39">
        <v>133.33333333333334</v>
      </c>
      <c r="G70" s="40"/>
      <c r="H70" s="151">
        <v>0.16199999999999998</v>
      </c>
      <c r="I70" s="152">
        <v>0.15000000000000002</v>
      </c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108</v>
      </c>
      <c r="D72" s="30">
        <v>212</v>
      </c>
      <c r="E72" s="30">
        <v>202</v>
      </c>
      <c r="F72" s="31"/>
      <c r="G72" s="31"/>
      <c r="H72" s="150">
        <v>0.012</v>
      </c>
      <c r="I72" s="150">
        <v>0.279</v>
      </c>
      <c r="J72" s="150"/>
      <c r="K72" s="32"/>
    </row>
    <row r="73" spans="1:11" s="33" customFormat="1" ht="11.25" customHeight="1">
      <c r="A73" s="35" t="s">
        <v>56</v>
      </c>
      <c r="B73" s="29"/>
      <c r="C73" s="30">
        <v>15</v>
      </c>
      <c r="D73" s="30">
        <v>15</v>
      </c>
      <c r="E73" s="30">
        <v>15</v>
      </c>
      <c r="F73" s="31"/>
      <c r="G73" s="31"/>
      <c r="H73" s="150">
        <v>0.03</v>
      </c>
      <c r="I73" s="150">
        <v>0.03</v>
      </c>
      <c r="J73" s="150"/>
      <c r="K73" s="32"/>
    </row>
    <row r="74" spans="1:11" s="33" customFormat="1" ht="11.25" customHeight="1">
      <c r="A74" s="35" t="s">
        <v>57</v>
      </c>
      <c r="B74" s="29"/>
      <c r="C74" s="30">
        <v>253</v>
      </c>
      <c r="D74" s="30">
        <v>345</v>
      </c>
      <c r="E74" s="30">
        <v>345</v>
      </c>
      <c r="F74" s="31"/>
      <c r="G74" s="31"/>
      <c r="H74" s="150">
        <v>0.253</v>
      </c>
      <c r="I74" s="150">
        <v>0.311</v>
      </c>
      <c r="J74" s="150"/>
      <c r="K74" s="32"/>
    </row>
    <row r="75" spans="1:11" s="33" customFormat="1" ht="11.25" customHeight="1">
      <c r="A75" s="35" t="s">
        <v>58</v>
      </c>
      <c r="B75" s="29"/>
      <c r="C75" s="30">
        <v>562</v>
      </c>
      <c r="D75" s="30">
        <v>329</v>
      </c>
      <c r="E75" s="30">
        <v>329</v>
      </c>
      <c r="F75" s="31"/>
      <c r="G75" s="31"/>
      <c r="H75" s="150">
        <v>0.194</v>
      </c>
      <c r="I75" s="150">
        <v>0.544</v>
      </c>
      <c r="J75" s="150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/>
      <c r="I76" s="150"/>
      <c r="J76" s="150"/>
      <c r="K76" s="32"/>
    </row>
    <row r="77" spans="1:11" s="33" customFormat="1" ht="11.25" customHeight="1">
      <c r="A77" s="35" t="s">
        <v>60</v>
      </c>
      <c r="B77" s="29"/>
      <c r="C77" s="30">
        <v>2</v>
      </c>
      <c r="D77" s="30"/>
      <c r="E77" s="30"/>
      <c r="F77" s="31"/>
      <c r="G77" s="31"/>
      <c r="H77" s="150">
        <v>0.002</v>
      </c>
      <c r="I77" s="150"/>
      <c r="J77" s="150"/>
      <c r="K77" s="32"/>
    </row>
    <row r="78" spans="1:11" s="33" customFormat="1" ht="11.25" customHeight="1">
      <c r="A78" s="35" t="s">
        <v>61</v>
      </c>
      <c r="B78" s="29"/>
      <c r="C78" s="30">
        <v>3</v>
      </c>
      <c r="D78" s="30"/>
      <c r="E78" s="30"/>
      <c r="F78" s="31"/>
      <c r="G78" s="31"/>
      <c r="H78" s="150">
        <v>0.002</v>
      </c>
      <c r="I78" s="150"/>
      <c r="J78" s="150"/>
      <c r="K78" s="32"/>
    </row>
    <row r="79" spans="1:11" s="33" customFormat="1" ht="11.25" customHeight="1">
      <c r="A79" s="35" t="s">
        <v>62</v>
      </c>
      <c r="B79" s="29"/>
      <c r="C79" s="30">
        <v>41</v>
      </c>
      <c r="D79" s="30">
        <v>41</v>
      </c>
      <c r="E79" s="30">
        <v>5</v>
      </c>
      <c r="F79" s="31"/>
      <c r="G79" s="31"/>
      <c r="H79" s="150">
        <v>0.111</v>
      </c>
      <c r="I79" s="150">
        <v>0.069</v>
      </c>
      <c r="J79" s="150"/>
      <c r="K79" s="32"/>
    </row>
    <row r="80" spans="1:11" s="42" customFormat="1" ht="11.25" customHeight="1">
      <c r="A80" s="43" t="s">
        <v>63</v>
      </c>
      <c r="B80" s="37"/>
      <c r="C80" s="38">
        <v>984</v>
      </c>
      <c r="D80" s="38">
        <v>942</v>
      </c>
      <c r="E80" s="38">
        <v>896</v>
      </c>
      <c r="F80" s="39">
        <v>95.11677282377919</v>
      </c>
      <c r="G80" s="40"/>
      <c r="H80" s="151">
        <v>0.604</v>
      </c>
      <c r="I80" s="152">
        <v>1.233</v>
      </c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90</v>
      </c>
      <c r="D82" s="30">
        <v>90</v>
      </c>
      <c r="E82" s="30">
        <v>90</v>
      </c>
      <c r="F82" s="31"/>
      <c r="G82" s="31"/>
      <c r="H82" s="150">
        <v>0.065</v>
      </c>
      <c r="I82" s="150">
        <v>0.065</v>
      </c>
      <c r="J82" s="150"/>
      <c r="K82" s="32"/>
    </row>
    <row r="83" spans="1:11" s="33" customFormat="1" ht="11.25" customHeight="1">
      <c r="A83" s="35" t="s">
        <v>65</v>
      </c>
      <c r="B83" s="29"/>
      <c r="C83" s="30">
        <v>81</v>
      </c>
      <c r="D83" s="30">
        <v>81</v>
      </c>
      <c r="E83" s="30">
        <v>80</v>
      </c>
      <c r="F83" s="31"/>
      <c r="G83" s="31"/>
      <c r="H83" s="150">
        <v>0.056</v>
      </c>
      <c r="I83" s="150">
        <v>0.056</v>
      </c>
      <c r="J83" s="150"/>
      <c r="K83" s="32"/>
    </row>
    <row r="84" spans="1:11" s="42" customFormat="1" ht="11.25" customHeight="1">
      <c r="A84" s="36" t="s">
        <v>66</v>
      </c>
      <c r="B84" s="37"/>
      <c r="C84" s="38">
        <v>171</v>
      </c>
      <c r="D84" s="38">
        <v>171</v>
      </c>
      <c r="E84" s="38">
        <v>170</v>
      </c>
      <c r="F84" s="39">
        <v>99.41520467836257</v>
      </c>
      <c r="G84" s="40"/>
      <c r="H84" s="151">
        <v>0.121</v>
      </c>
      <c r="I84" s="152">
        <v>0.121</v>
      </c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155256</v>
      </c>
      <c r="D87" s="53">
        <v>107635</v>
      </c>
      <c r="E87" s="53">
        <v>125468</v>
      </c>
      <c r="F87" s="54">
        <f>IF(D87&gt;0,100*E87/D87,0)</f>
        <v>116.56803084498537</v>
      </c>
      <c r="G87" s="40"/>
      <c r="H87" s="155">
        <v>377.355</v>
      </c>
      <c r="I87" s="156">
        <v>131.784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2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="86" zoomScaleSheetLayoutView="86" zoomScalePageLayoutView="0" workbookViewId="0" topLeftCell="A1">
      <selection activeCell="K88" sqref="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96" t="s">
        <v>69</v>
      </c>
      <c r="K2" s="19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7" t="s">
        <v>2</v>
      </c>
      <c r="D4" s="198"/>
      <c r="E4" s="198"/>
      <c r="F4" s="199"/>
      <c r="G4" s="9"/>
      <c r="H4" s="200" t="s">
        <v>3</v>
      </c>
      <c r="I4" s="201"/>
      <c r="J4" s="201"/>
      <c r="K4" s="202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2017=100</v>
      </c>
      <c r="G7" s="23"/>
      <c r="H7" s="20" t="s">
        <v>249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</v>
      </c>
      <c r="D9" s="30">
        <v>68</v>
      </c>
      <c r="E9" s="30">
        <v>68</v>
      </c>
      <c r="F9" s="31"/>
      <c r="G9" s="31"/>
      <c r="H9" s="150">
        <v>0.002</v>
      </c>
      <c r="I9" s="150">
        <v>0.408</v>
      </c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>
        <v>3</v>
      </c>
      <c r="E10" s="30"/>
      <c r="F10" s="31"/>
      <c r="G10" s="31"/>
      <c r="H10" s="150"/>
      <c r="I10" s="150">
        <v>0.008</v>
      </c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>
        <v>170</v>
      </c>
      <c r="E11" s="30">
        <v>170</v>
      </c>
      <c r="F11" s="31"/>
      <c r="G11" s="31"/>
      <c r="H11" s="150"/>
      <c r="I11" s="150">
        <v>0.51</v>
      </c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>
        <v>34</v>
      </c>
      <c r="E12" s="30">
        <v>34</v>
      </c>
      <c r="F12" s="31"/>
      <c r="G12" s="31"/>
      <c r="H12" s="150"/>
      <c r="I12" s="150">
        <v>0.17</v>
      </c>
      <c r="J12" s="150"/>
      <c r="K12" s="32"/>
    </row>
    <row r="13" spans="1:11" s="42" customFormat="1" ht="11.25" customHeight="1">
      <c r="A13" s="36" t="s">
        <v>11</v>
      </c>
      <c r="B13" s="37"/>
      <c r="C13" s="38">
        <v>1</v>
      </c>
      <c r="D13" s="38">
        <v>275</v>
      </c>
      <c r="E13" s="38">
        <v>272</v>
      </c>
      <c r="F13" s="39">
        <v>98.9090909090909</v>
      </c>
      <c r="G13" s="40"/>
      <c r="H13" s="151">
        <v>0.002</v>
      </c>
      <c r="I13" s="152">
        <v>1.0959999999999999</v>
      </c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57</v>
      </c>
      <c r="D17" s="38">
        <v>14</v>
      </c>
      <c r="E17" s="38">
        <v>43</v>
      </c>
      <c r="F17" s="39">
        <v>307.14285714285717</v>
      </c>
      <c r="G17" s="40"/>
      <c r="H17" s="151">
        <v>0.12</v>
      </c>
      <c r="I17" s="152">
        <v>0.031</v>
      </c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230</v>
      </c>
      <c r="D19" s="30">
        <v>285</v>
      </c>
      <c r="E19" s="30">
        <v>285</v>
      </c>
      <c r="F19" s="31"/>
      <c r="G19" s="31"/>
      <c r="H19" s="150">
        <v>1.139</v>
      </c>
      <c r="I19" s="150">
        <v>1.197</v>
      </c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>
        <v>230</v>
      </c>
      <c r="D22" s="38">
        <v>285</v>
      </c>
      <c r="E22" s="38">
        <v>285</v>
      </c>
      <c r="F22" s="39">
        <v>100</v>
      </c>
      <c r="G22" s="40"/>
      <c r="H22" s="151">
        <v>1.139</v>
      </c>
      <c r="I22" s="152">
        <v>1.197</v>
      </c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1282</v>
      </c>
      <c r="D24" s="38">
        <v>999</v>
      </c>
      <c r="E24" s="38">
        <v>1025</v>
      </c>
      <c r="F24" s="39">
        <v>102.6026026026026</v>
      </c>
      <c r="G24" s="40"/>
      <c r="H24" s="151">
        <v>4.712</v>
      </c>
      <c r="I24" s="152">
        <v>2.423</v>
      </c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1440</v>
      </c>
      <c r="D26" s="38">
        <v>1150</v>
      </c>
      <c r="E26" s="38">
        <v>1300</v>
      </c>
      <c r="F26" s="39">
        <v>113.04347826086956</v>
      </c>
      <c r="G26" s="40"/>
      <c r="H26" s="151">
        <v>6.118</v>
      </c>
      <c r="I26" s="152">
        <v>3.7</v>
      </c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6228</v>
      </c>
      <c r="D28" s="30">
        <v>5808</v>
      </c>
      <c r="E28" s="30">
        <v>5808</v>
      </c>
      <c r="F28" s="31"/>
      <c r="G28" s="31"/>
      <c r="H28" s="150">
        <v>21.259</v>
      </c>
      <c r="I28" s="150">
        <v>18.672</v>
      </c>
      <c r="J28" s="150"/>
      <c r="K28" s="32"/>
    </row>
    <row r="29" spans="1:11" s="33" customFormat="1" ht="11.25" customHeight="1">
      <c r="A29" s="35" t="s">
        <v>21</v>
      </c>
      <c r="B29" s="29"/>
      <c r="C29" s="30">
        <v>21983</v>
      </c>
      <c r="D29" s="30">
        <v>20596</v>
      </c>
      <c r="E29" s="30">
        <v>19053</v>
      </c>
      <c r="F29" s="31"/>
      <c r="G29" s="31"/>
      <c r="H29" s="150">
        <v>49.704</v>
      </c>
      <c r="I29" s="150">
        <v>31.37</v>
      </c>
      <c r="J29" s="150"/>
      <c r="K29" s="32"/>
    </row>
    <row r="30" spans="1:11" s="33" customFormat="1" ht="11.25" customHeight="1">
      <c r="A30" s="35" t="s">
        <v>22</v>
      </c>
      <c r="B30" s="29"/>
      <c r="C30" s="30">
        <v>7135</v>
      </c>
      <c r="D30" s="30">
        <v>1718</v>
      </c>
      <c r="E30" s="30">
        <v>3500</v>
      </c>
      <c r="F30" s="31"/>
      <c r="G30" s="31"/>
      <c r="H30" s="150">
        <v>16.934</v>
      </c>
      <c r="I30" s="150">
        <v>9.685</v>
      </c>
      <c r="J30" s="150"/>
      <c r="K30" s="32"/>
    </row>
    <row r="31" spans="1:11" s="42" customFormat="1" ht="11.25" customHeight="1">
      <c r="A31" s="43" t="s">
        <v>23</v>
      </c>
      <c r="B31" s="37"/>
      <c r="C31" s="38">
        <v>35346</v>
      </c>
      <c r="D31" s="38">
        <v>28122</v>
      </c>
      <c r="E31" s="38">
        <v>28361</v>
      </c>
      <c r="F31" s="39">
        <v>100.84986843041035</v>
      </c>
      <c r="G31" s="40"/>
      <c r="H31" s="151">
        <v>87.89699999999999</v>
      </c>
      <c r="I31" s="152">
        <v>59.727000000000004</v>
      </c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653</v>
      </c>
      <c r="D33" s="30">
        <v>650</v>
      </c>
      <c r="E33" s="30">
        <v>500</v>
      </c>
      <c r="F33" s="31"/>
      <c r="G33" s="31"/>
      <c r="H33" s="150">
        <v>1.906</v>
      </c>
      <c r="I33" s="150">
        <v>1.9</v>
      </c>
      <c r="J33" s="150"/>
      <c r="K33" s="32"/>
    </row>
    <row r="34" spans="1:11" s="33" customFormat="1" ht="11.25" customHeight="1">
      <c r="A34" s="35" t="s">
        <v>25</v>
      </c>
      <c r="B34" s="29"/>
      <c r="C34" s="30">
        <v>967</v>
      </c>
      <c r="D34" s="30">
        <v>750</v>
      </c>
      <c r="E34" s="30"/>
      <c r="F34" s="31"/>
      <c r="G34" s="31"/>
      <c r="H34" s="150">
        <v>2.272</v>
      </c>
      <c r="I34" s="150">
        <v>1.7</v>
      </c>
      <c r="J34" s="150"/>
      <c r="K34" s="32"/>
    </row>
    <row r="35" spans="1:11" s="33" customFormat="1" ht="11.25" customHeight="1">
      <c r="A35" s="35" t="s">
        <v>26</v>
      </c>
      <c r="B35" s="29"/>
      <c r="C35" s="30">
        <v>2469</v>
      </c>
      <c r="D35" s="30">
        <v>2700</v>
      </c>
      <c r="E35" s="30">
        <v>3000</v>
      </c>
      <c r="F35" s="31"/>
      <c r="G35" s="31"/>
      <c r="H35" s="150">
        <v>9.741</v>
      </c>
      <c r="I35" s="150">
        <v>7.5</v>
      </c>
      <c r="J35" s="150"/>
      <c r="K35" s="32"/>
    </row>
    <row r="36" spans="1:11" s="33" customFormat="1" ht="11.25" customHeight="1">
      <c r="A36" s="35" t="s">
        <v>27</v>
      </c>
      <c r="B36" s="29"/>
      <c r="C36" s="30">
        <v>517</v>
      </c>
      <c r="D36" s="30">
        <v>559</v>
      </c>
      <c r="E36" s="30">
        <v>559</v>
      </c>
      <c r="F36" s="31"/>
      <c r="G36" s="31"/>
      <c r="H36" s="150">
        <v>1.466</v>
      </c>
      <c r="I36" s="150">
        <v>1.677</v>
      </c>
      <c r="J36" s="150"/>
      <c r="K36" s="32"/>
    </row>
    <row r="37" spans="1:11" s="42" customFormat="1" ht="11.25" customHeight="1">
      <c r="A37" s="36" t="s">
        <v>28</v>
      </c>
      <c r="B37" s="37"/>
      <c r="C37" s="38">
        <v>4606</v>
      </c>
      <c r="D37" s="38">
        <v>4659</v>
      </c>
      <c r="E37" s="38">
        <v>4059</v>
      </c>
      <c r="F37" s="39">
        <v>87.1216999356085</v>
      </c>
      <c r="G37" s="40"/>
      <c r="H37" s="151">
        <v>15.385</v>
      </c>
      <c r="I37" s="152">
        <v>12.777</v>
      </c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1453</v>
      </c>
      <c r="D39" s="38">
        <v>1500</v>
      </c>
      <c r="E39" s="38">
        <v>1296</v>
      </c>
      <c r="F39" s="39">
        <v>86.4</v>
      </c>
      <c r="G39" s="40"/>
      <c r="H39" s="151">
        <v>2.051</v>
      </c>
      <c r="I39" s="152">
        <v>1.8</v>
      </c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446</v>
      </c>
      <c r="D41" s="30">
        <v>548</v>
      </c>
      <c r="E41" s="30">
        <v>325</v>
      </c>
      <c r="F41" s="31"/>
      <c r="G41" s="31"/>
      <c r="H41" s="150">
        <v>1.008</v>
      </c>
      <c r="I41" s="150">
        <v>0.347</v>
      </c>
      <c r="J41" s="150"/>
      <c r="K41" s="32"/>
    </row>
    <row r="42" spans="1:11" s="33" customFormat="1" ht="11.25" customHeight="1">
      <c r="A42" s="35" t="s">
        <v>31</v>
      </c>
      <c r="B42" s="29"/>
      <c r="C42" s="30">
        <v>5673</v>
      </c>
      <c r="D42" s="30">
        <v>3659</v>
      </c>
      <c r="E42" s="30">
        <v>3700</v>
      </c>
      <c r="F42" s="31"/>
      <c r="G42" s="31"/>
      <c r="H42" s="150">
        <v>23.11</v>
      </c>
      <c r="I42" s="150">
        <v>8.238</v>
      </c>
      <c r="J42" s="150"/>
      <c r="K42" s="32"/>
    </row>
    <row r="43" spans="1:11" s="33" customFormat="1" ht="11.25" customHeight="1">
      <c r="A43" s="35" t="s">
        <v>32</v>
      </c>
      <c r="B43" s="29"/>
      <c r="C43" s="30">
        <v>2425</v>
      </c>
      <c r="D43" s="30">
        <v>2296</v>
      </c>
      <c r="E43" s="30">
        <v>2400</v>
      </c>
      <c r="F43" s="31"/>
      <c r="G43" s="31"/>
      <c r="H43" s="150">
        <v>9.922</v>
      </c>
      <c r="I43" s="150">
        <v>3.452</v>
      </c>
      <c r="J43" s="150"/>
      <c r="K43" s="32"/>
    </row>
    <row r="44" spans="1:11" s="33" customFormat="1" ht="11.25" customHeight="1">
      <c r="A44" s="35" t="s">
        <v>33</v>
      </c>
      <c r="B44" s="29"/>
      <c r="C44" s="30">
        <v>4379</v>
      </c>
      <c r="D44" s="30">
        <v>4037</v>
      </c>
      <c r="E44" s="30">
        <v>3750</v>
      </c>
      <c r="F44" s="31"/>
      <c r="G44" s="31"/>
      <c r="H44" s="150">
        <v>15.894</v>
      </c>
      <c r="I44" s="150">
        <v>5.378</v>
      </c>
      <c r="J44" s="150"/>
      <c r="K44" s="32"/>
    </row>
    <row r="45" spans="1:11" s="33" customFormat="1" ht="11.25" customHeight="1">
      <c r="A45" s="35" t="s">
        <v>34</v>
      </c>
      <c r="B45" s="29"/>
      <c r="C45" s="30">
        <v>3982</v>
      </c>
      <c r="D45" s="30">
        <v>4015</v>
      </c>
      <c r="E45" s="30">
        <v>3200</v>
      </c>
      <c r="F45" s="31"/>
      <c r="G45" s="31"/>
      <c r="H45" s="150">
        <v>13.068</v>
      </c>
      <c r="I45" s="150">
        <v>2.621</v>
      </c>
      <c r="J45" s="150"/>
      <c r="K45" s="32"/>
    </row>
    <row r="46" spans="1:11" s="33" customFormat="1" ht="11.25" customHeight="1">
      <c r="A46" s="35" t="s">
        <v>35</v>
      </c>
      <c r="B46" s="29"/>
      <c r="C46" s="30">
        <v>2209</v>
      </c>
      <c r="D46" s="30">
        <v>2081</v>
      </c>
      <c r="E46" s="30">
        <v>2000</v>
      </c>
      <c r="F46" s="31"/>
      <c r="G46" s="31"/>
      <c r="H46" s="150">
        <v>7.123</v>
      </c>
      <c r="I46" s="150">
        <v>2.457</v>
      </c>
      <c r="J46" s="150"/>
      <c r="K46" s="32"/>
    </row>
    <row r="47" spans="1:11" s="33" customFormat="1" ht="11.25" customHeight="1">
      <c r="A47" s="35" t="s">
        <v>36</v>
      </c>
      <c r="B47" s="29"/>
      <c r="C47" s="30">
        <v>4745</v>
      </c>
      <c r="D47" s="30">
        <v>3931</v>
      </c>
      <c r="E47" s="30">
        <v>3900</v>
      </c>
      <c r="F47" s="31"/>
      <c r="G47" s="31"/>
      <c r="H47" s="150">
        <v>16.668</v>
      </c>
      <c r="I47" s="150">
        <v>6.406</v>
      </c>
      <c r="J47" s="150"/>
      <c r="K47" s="32"/>
    </row>
    <row r="48" spans="1:11" s="33" customFormat="1" ht="11.25" customHeight="1">
      <c r="A48" s="35" t="s">
        <v>37</v>
      </c>
      <c r="B48" s="29"/>
      <c r="C48" s="30">
        <v>2566</v>
      </c>
      <c r="D48" s="30">
        <v>1802</v>
      </c>
      <c r="E48" s="30">
        <v>1802</v>
      </c>
      <c r="F48" s="31"/>
      <c r="G48" s="31"/>
      <c r="H48" s="150">
        <v>12.596</v>
      </c>
      <c r="I48" s="150">
        <v>1.86</v>
      </c>
      <c r="J48" s="150"/>
      <c r="K48" s="32"/>
    </row>
    <row r="49" spans="1:11" s="33" customFormat="1" ht="11.25" customHeight="1">
      <c r="A49" s="35" t="s">
        <v>38</v>
      </c>
      <c r="B49" s="29"/>
      <c r="C49" s="30">
        <v>4296</v>
      </c>
      <c r="D49" s="30">
        <v>2976</v>
      </c>
      <c r="E49" s="30">
        <v>2890</v>
      </c>
      <c r="F49" s="31"/>
      <c r="G49" s="31"/>
      <c r="H49" s="150">
        <v>13.862</v>
      </c>
      <c r="I49" s="150">
        <v>2.303</v>
      </c>
      <c r="J49" s="150"/>
      <c r="K49" s="32"/>
    </row>
    <row r="50" spans="1:11" s="42" customFormat="1" ht="11.25" customHeight="1">
      <c r="A50" s="43" t="s">
        <v>39</v>
      </c>
      <c r="B50" s="37"/>
      <c r="C50" s="38">
        <v>30721</v>
      </c>
      <c r="D50" s="38">
        <v>25345</v>
      </c>
      <c r="E50" s="38">
        <v>23967</v>
      </c>
      <c r="F50" s="39">
        <v>94.56303018346814</v>
      </c>
      <c r="G50" s="40"/>
      <c r="H50" s="151">
        <v>113.251</v>
      </c>
      <c r="I50" s="152">
        <v>33.062</v>
      </c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5581</v>
      </c>
      <c r="D52" s="38">
        <v>5581</v>
      </c>
      <c r="E52" s="38">
        <v>5581</v>
      </c>
      <c r="F52" s="39">
        <v>100</v>
      </c>
      <c r="G52" s="40"/>
      <c r="H52" s="151">
        <v>10.53</v>
      </c>
      <c r="I52" s="152">
        <v>10.53</v>
      </c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15910</v>
      </c>
      <c r="D54" s="30">
        <v>12800</v>
      </c>
      <c r="E54" s="30">
        <v>12800</v>
      </c>
      <c r="F54" s="31"/>
      <c r="G54" s="31"/>
      <c r="H54" s="150">
        <v>27.523</v>
      </c>
      <c r="I54" s="150">
        <v>15.6</v>
      </c>
      <c r="J54" s="150"/>
      <c r="K54" s="32"/>
    </row>
    <row r="55" spans="1:11" s="33" customFormat="1" ht="11.25" customHeight="1">
      <c r="A55" s="35" t="s">
        <v>42</v>
      </c>
      <c r="B55" s="29"/>
      <c r="C55" s="30">
        <v>14368</v>
      </c>
      <c r="D55" s="30">
        <v>10103</v>
      </c>
      <c r="E55" s="30">
        <v>10500</v>
      </c>
      <c r="F55" s="31"/>
      <c r="G55" s="31"/>
      <c r="H55" s="150">
        <v>32.786</v>
      </c>
      <c r="I55" s="150">
        <v>18.185</v>
      </c>
      <c r="J55" s="150"/>
      <c r="K55" s="32"/>
    </row>
    <row r="56" spans="1:11" s="33" customFormat="1" ht="11.25" customHeight="1">
      <c r="A56" s="35" t="s">
        <v>43</v>
      </c>
      <c r="B56" s="29"/>
      <c r="C56" s="30">
        <v>12258</v>
      </c>
      <c r="D56" s="30">
        <v>6929</v>
      </c>
      <c r="E56" s="30">
        <v>7853</v>
      </c>
      <c r="F56" s="31"/>
      <c r="G56" s="31"/>
      <c r="H56" s="150">
        <v>33.862</v>
      </c>
      <c r="I56" s="150">
        <v>19.705</v>
      </c>
      <c r="J56" s="150"/>
      <c r="K56" s="32"/>
    </row>
    <row r="57" spans="1:11" s="33" customFormat="1" ht="11.25" customHeight="1">
      <c r="A57" s="35" t="s">
        <v>44</v>
      </c>
      <c r="B57" s="29"/>
      <c r="C57" s="30">
        <v>12978</v>
      </c>
      <c r="D57" s="30">
        <v>9610</v>
      </c>
      <c r="E57" s="30">
        <v>9610</v>
      </c>
      <c r="F57" s="31"/>
      <c r="G57" s="31"/>
      <c r="H57" s="150">
        <v>23.516</v>
      </c>
      <c r="I57" s="150">
        <v>19.22</v>
      </c>
      <c r="J57" s="150"/>
      <c r="K57" s="32"/>
    </row>
    <row r="58" spans="1:11" s="33" customFormat="1" ht="11.25" customHeight="1">
      <c r="A58" s="35" t="s">
        <v>45</v>
      </c>
      <c r="B58" s="29"/>
      <c r="C58" s="30">
        <v>34506</v>
      </c>
      <c r="D58" s="30">
        <v>28056</v>
      </c>
      <c r="E58" s="30">
        <v>26652</v>
      </c>
      <c r="F58" s="31"/>
      <c r="G58" s="31"/>
      <c r="H58" s="150">
        <v>65.736</v>
      </c>
      <c r="I58" s="150">
        <v>28.226</v>
      </c>
      <c r="J58" s="150"/>
      <c r="K58" s="32"/>
    </row>
    <row r="59" spans="1:11" s="42" customFormat="1" ht="11.25" customHeight="1">
      <c r="A59" s="36" t="s">
        <v>46</v>
      </c>
      <c r="B59" s="37"/>
      <c r="C59" s="38">
        <v>90020</v>
      </c>
      <c r="D59" s="38">
        <v>67498</v>
      </c>
      <c r="E59" s="38">
        <v>67415</v>
      </c>
      <c r="F59" s="39">
        <v>99.87703339358204</v>
      </c>
      <c r="G59" s="40"/>
      <c r="H59" s="151">
        <v>183.423</v>
      </c>
      <c r="I59" s="152">
        <v>100.93599999999999</v>
      </c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1</v>
      </c>
      <c r="D61" s="30"/>
      <c r="E61" s="30">
        <v>1</v>
      </c>
      <c r="F61" s="31"/>
      <c r="G61" s="31"/>
      <c r="H61" s="150">
        <v>0.003</v>
      </c>
      <c r="I61" s="150"/>
      <c r="J61" s="150"/>
      <c r="K61" s="32"/>
    </row>
    <row r="62" spans="1:11" s="33" customFormat="1" ht="11.25" customHeight="1">
      <c r="A62" s="35" t="s">
        <v>48</v>
      </c>
      <c r="B62" s="29"/>
      <c r="C62" s="30">
        <v>256</v>
      </c>
      <c r="D62" s="30">
        <v>326</v>
      </c>
      <c r="E62" s="30">
        <v>326</v>
      </c>
      <c r="F62" s="31"/>
      <c r="G62" s="31"/>
      <c r="H62" s="150">
        <v>0.518</v>
      </c>
      <c r="I62" s="150">
        <v>0.515</v>
      </c>
      <c r="J62" s="150"/>
      <c r="K62" s="32"/>
    </row>
    <row r="63" spans="1:11" s="33" customFormat="1" ht="11.25" customHeight="1">
      <c r="A63" s="35" t="s">
        <v>49</v>
      </c>
      <c r="B63" s="29"/>
      <c r="C63" s="30">
        <v>325</v>
      </c>
      <c r="D63" s="30">
        <v>327</v>
      </c>
      <c r="E63" s="30"/>
      <c r="F63" s="31"/>
      <c r="G63" s="31"/>
      <c r="H63" s="150">
        <v>0.298</v>
      </c>
      <c r="I63" s="150">
        <v>0.624</v>
      </c>
      <c r="J63" s="150"/>
      <c r="K63" s="32"/>
    </row>
    <row r="64" spans="1:11" s="42" customFormat="1" ht="11.25" customHeight="1">
      <c r="A64" s="36" t="s">
        <v>50</v>
      </c>
      <c r="B64" s="37"/>
      <c r="C64" s="38">
        <v>582</v>
      </c>
      <c r="D64" s="38">
        <v>653</v>
      </c>
      <c r="E64" s="38">
        <v>327</v>
      </c>
      <c r="F64" s="39">
        <v>50.07656967840735</v>
      </c>
      <c r="G64" s="40"/>
      <c r="H64" s="151">
        <v>0.819</v>
      </c>
      <c r="I64" s="152">
        <v>1.139</v>
      </c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419</v>
      </c>
      <c r="D66" s="38">
        <v>386</v>
      </c>
      <c r="E66" s="38">
        <v>383</v>
      </c>
      <c r="F66" s="39">
        <v>99.22279792746114</v>
      </c>
      <c r="G66" s="40"/>
      <c r="H66" s="151">
        <v>0.303</v>
      </c>
      <c r="I66" s="152">
        <v>0.279</v>
      </c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12383</v>
      </c>
      <c r="D68" s="30">
        <v>11000</v>
      </c>
      <c r="E68" s="30">
        <v>11000</v>
      </c>
      <c r="F68" s="31"/>
      <c r="G68" s="31"/>
      <c r="H68" s="150">
        <v>29.1</v>
      </c>
      <c r="I68" s="150">
        <v>21</v>
      </c>
      <c r="J68" s="150"/>
      <c r="K68" s="32"/>
    </row>
    <row r="69" spans="1:11" s="33" customFormat="1" ht="11.25" customHeight="1">
      <c r="A69" s="35" t="s">
        <v>53</v>
      </c>
      <c r="B69" s="29"/>
      <c r="C69" s="30">
        <v>2831</v>
      </c>
      <c r="D69" s="30">
        <v>1200</v>
      </c>
      <c r="E69" s="30">
        <v>1500</v>
      </c>
      <c r="F69" s="31"/>
      <c r="G69" s="31"/>
      <c r="H69" s="150">
        <v>5.059</v>
      </c>
      <c r="I69" s="150">
        <v>1.4</v>
      </c>
      <c r="J69" s="150"/>
      <c r="K69" s="32"/>
    </row>
    <row r="70" spans="1:11" s="42" customFormat="1" ht="11.25" customHeight="1">
      <c r="A70" s="36" t="s">
        <v>54</v>
      </c>
      <c r="B70" s="37"/>
      <c r="C70" s="38">
        <v>15214</v>
      </c>
      <c r="D70" s="38">
        <v>12200</v>
      </c>
      <c r="E70" s="38">
        <v>12500</v>
      </c>
      <c r="F70" s="39">
        <v>102.45901639344262</v>
      </c>
      <c r="G70" s="40"/>
      <c r="H70" s="151">
        <v>34.159</v>
      </c>
      <c r="I70" s="152">
        <v>22.4</v>
      </c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337</v>
      </c>
      <c r="D72" s="30">
        <v>100</v>
      </c>
      <c r="E72" s="30">
        <v>99</v>
      </c>
      <c r="F72" s="31"/>
      <c r="G72" s="31"/>
      <c r="H72" s="150">
        <v>0.057</v>
      </c>
      <c r="I72" s="150">
        <v>0.13</v>
      </c>
      <c r="J72" s="150"/>
      <c r="K72" s="32"/>
    </row>
    <row r="73" spans="1:11" s="33" customFormat="1" ht="11.25" customHeight="1">
      <c r="A73" s="35" t="s">
        <v>56</v>
      </c>
      <c r="B73" s="29"/>
      <c r="C73" s="30">
        <v>10933</v>
      </c>
      <c r="D73" s="30">
        <v>10950</v>
      </c>
      <c r="E73" s="30">
        <v>12417</v>
      </c>
      <c r="F73" s="31"/>
      <c r="G73" s="31"/>
      <c r="H73" s="150">
        <v>25.129</v>
      </c>
      <c r="I73" s="150">
        <v>13.14</v>
      </c>
      <c r="J73" s="150"/>
      <c r="K73" s="32"/>
    </row>
    <row r="74" spans="1:11" s="33" customFormat="1" ht="11.25" customHeight="1">
      <c r="A74" s="35" t="s">
        <v>57</v>
      </c>
      <c r="B74" s="29"/>
      <c r="C74" s="30">
        <v>4588</v>
      </c>
      <c r="D74" s="30">
        <v>5120</v>
      </c>
      <c r="E74" s="30">
        <v>5120</v>
      </c>
      <c r="F74" s="31"/>
      <c r="G74" s="31"/>
      <c r="H74" s="150">
        <v>8.301</v>
      </c>
      <c r="I74" s="150">
        <v>6.912</v>
      </c>
      <c r="J74" s="150"/>
      <c r="K74" s="32"/>
    </row>
    <row r="75" spans="1:11" s="33" customFormat="1" ht="11.25" customHeight="1">
      <c r="A75" s="35" t="s">
        <v>58</v>
      </c>
      <c r="B75" s="29"/>
      <c r="C75" s="30">
        <v>1504</v>
      </c>
      <c r="D75" s="30">
        <v>834</v>
      </c>
      <c r="E75" s="30">
        <v>834</v>
      </c>
      <c r="F75" s="31"/>
      <c r="G75" s="31"/>
      <c r="H75" s="150">
        <v>2.217</v>
      </c>
      <c r="I75" s="150">
        <v>1.18</v>
      </c>
      <c r="J75" s="150"/>
      <c r="K75" s="32"/>
    </row>
    <row r="76" spans="1:11" s="33" customFormat="1" ht="11.25" customHeight="1">
      <c r="A76" s="35" t="s">
        <v>59</v>
      </c>
      <c r="B76" s="29"/>
      <c r="C76" s="30">
        <v>5601</v>
      </c>
      <c r="D76" s="30">
        <v>6154</v>
      </c>
      <c r="E76" s="30">
        <v>6154</v>
      </c>
      <c r="F76" s="31"/>
      <c r="G76" s="31"/>
      <c r="H76" s="150">
        <v>16.168</v>
      </c>
      <c r="I76" s="150">
        <v>25.847</v>
      </c>
      <c r="J76" s="150"/>
      <c r="K76" s="32"/>
    </row>
    <row r="77" spans="1:11" s="33" customFormat="1" ht="11.25" customHeight="1">
      <c r="A77" s="35" t="s">
        <v>60</v>
      </c>
      <c r="B77" s="29"/>
      <c r="C77" s="30">
        <v>1220</v>
      </c>
      <c r="D77" s="30">
        <v>1125</v>
      </c>
      <c r="E77" s="30">
        <v>1125</v>
      </c>
      <c r="F77" s="31"/>
      <c r="G77" s="31"/>
      <c r="H77" s="150">
        <v>2.101</v>
      </c>
      <c r="I77" s="150">
        <v>3.778</v>
      </c>
      <c r="J77" s="150"/>
      <c r="K77" s="32"/>
    </row>
    <row r="78" spans="1:11" s="33" customFormat="1" ht="11.25" customHeight="1">
      <c r="A78" s="35" t="s">
        <v>61</v>
      </c>
      <c r="B78" s="29"/>
      <c r="C78" s="30">
        <v>1431</v>
      </c>
      <c r="D78" s="30">
        <v>1660</v>
      </c>
      <c r="E78" s="30">
        <v>1600</v>
      </c>
      <c r="F78" s="31"/>
      <c r="G78" s="31"/>
      <c r="H78" s="150">
        <v>3.215</v>
      </c>
      <c r="I78" s="150">
        <v>4.553</v>
      </c>
      <c r="J78" s="150"/>
      <c r="K78" s="32"/>
    </row>
    <row r="79" spans="1:11" s="33" customFormat="1" ht="11.25" customHeight="1">
      <c r="A79" s="35" t="s">
        <v>62</v>
      </c>
      <c r="B79" s="29"/>
      <c r="C79" s="30">
        <v>15219</v>
      </c>
      <c r="D79" s="30">
        <v>15405</v>
      </c>
      <c r="E79" s="30">
        <v>14300</v>
      </c>
      <c r="F79" s="31"/>
      <c r="G79" s="31"/>
      <c r="H79" s="150">
        <v>33.736</v>
      </c>
      <c r="I79" s="150">
        <v>42.679</v>
      </c>
      <c r="J79" s="150"/>
      <c r="K79" s="32"/>
    </row>
    <row r="80" spans="1:11" s="42" customFormat="1" ht="11.25" customHeight="1">
      <c r="A80" s="43" t="s">
        <v>63</v>
      </c>
      <c r="B80" s="37"/>
      <c r="C80" s="38">
        <v>40833</v>
      </c>
      <c r="D80" s="38">
        <v>41348</v>
      </c>
      <c r="E80" s="38">
        <v>41649</v>
      </c>
      <c r="F80" s="39">
        <v>100.72796749540485</v>
      </c>
      <c r="G80" s="40"/>
      <c r="H80" s="151">
        <v>90.924</v>
      </c>
      <c r="I80" s="152">
        <v>98.219</v>
      </c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6</v>
      </c>
      <c r="D82" s="30">
        <v>6</v>
      </c>
      <c r="E82" s="30">
        <v>6</v>
      </c>
      <c r="F82" s="31"/>
      <c r="G82" s="31"/>
      <c r="H82" s="150">
        <v>0.004</v>
      </c>
      <c r="I82" s="150">
        <v>0.004</v>
      </c>
      <c r="J82" s="150"/>
      <c r="K82" s="32"/>
    </row>
    <row r="83" spans="1:11" s="33" customFormat="1" ht="11.25" customHeight="1">
      <c r="A83" s="35" t="s">
        <v>65</v>
      </c>
      <c r="B83" s="29"/>
      <c r="C83" s="30">
        <v>1</v>
      </c>
      <c r="D83" s="30"/>
      <c r="E83" s="30"/>
      <c r="F83" s="31"/>
      <c r="G83" s="31"/>
      <c r="H83" s="150">
        <v>0.001</v>
      </c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>
        <v>7</v>
      </c>
      <c r="D84" s="38">
        <v>6</v>
      </c>
      <c r="E84" s="38">
        <v>6</v>
      </c>
      <c r="F84" s="39">
        <v>100</v>
      </c>
      <c r="G84" s="40"/>
      <c r="H84" s="151">
        <v>0.005</v>
      </c>
      <c r="I84" s="152">
        <v>0.004</v>
      </c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227792</v>
      </c>
      <c r="D87" s="53">
        <v>190021</v>
      </c>
      <c r="E87" s="53">
        <v>188469</v>
      </c>
      <c r="F87" s="54">
        <f>IF(D87&gt;0,100*E87/D87,0)</f>
        <v>99.18324816730782</v>
      </c>
      <c r="G87" s="40"/>
      <c r="H87" s="155">
        <v>550.8380000000001</v>
      </c>
      <c r="I87" s="156">
        <v>349.32000000000005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2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="95" zoomScaleSheetLayoutView="95" zoomScalePageLayoutView="0" workbookViewId="0" topLeftCell="A1">
      <selection activeCell="H11" sqref="H1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96" t="s">
        <v>69</v>
      </c>
      <c r="K2" s="19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7" t="s">
        <v>2</v>
      </c>
      <c r="D4" s="198"/>
      <c r="E4" s="198"/>
      <c r="F4" s="199"/>
      <c r="G4" s="9"/>
      <c r="H4" s="200" t="s">
        <v>3</v>
      </c>
      <c r="I4" s="201"/>
      <c r="J4" s="201"/>
      <c r="K4" s="202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249</v>
      </c>
      <c r="D7" s="21" t="s">
        <v>249</v>
      </c>
      <c r="E7" s="21">
        <v>1</v>
      </c>
      <c r="F7" s="22" t="str">
        <f>CONCATENATE(D6,"=100")</f>
        <v>2016=100</v>
      </c>
      <c r="G7" s="23"/>
      <c r="H7" s="20" t="s">
        <v>249</v>
      </c>
      <c r="I7" s="21" t="s">
        <v>249</v>
      </c>
      <c r="J7" s="21">
        <v>1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8749</v>
      </c>
      <c r="D9" s="30">
        <v>8388</v>
      </c>
      <c r="E9" s="30">
        <v>7700</v>
      </c>
      <c r="F9" s="31"/>
      <c r="G9" s="31"/>
      <c r="H9" s="150">
        <v>67.717</v>
      </c>
      <c r="I9" s="150">
        <v>64.755</v>
      </c>
      <c r="J9" s="150">
        <v>56.21</v>
      </c>
      <c r="K9" s="32"/>
    </row>
    <row r="10" spans="1:11" s="33" customFormat="1" ht="11.25" customHeight="1">
      <c r="A10" s="35" t="s">
        <v>8</v>
      </c>
      <c r="B10" s="29"/>
      <c r="C10" s="30">
        <v>2215</v>
      </c>
      <c r="D10" s="30">
        <v>2331</v>
      </c>
      <c r="E10" s="30">
        <v>2255</v>
      </c>
      <c r="F10" s="31"/>
      <c r="G10" s="31"/>
      <c r="H10" s="150">
        <v>16.236</v>
      </c>
      <c r="I10" s="150">
        <v>16.62</v>
      </c>
      <c r="J10" s="150">
        <v>15.785</v>
      </c>
      <c r="K10" s="32"/>
    </row>
    <row r="11" spans="1:11" s="33" customFormat="1" ht="11.25" customHeight="1">
      <c r="A11" s="28" t="s">
        <v>9</v>
      </c>
      <c r="B11" s="29"/>
      <c r="C11" s="30">
        <v>2009</v>
      </c>
      <c r="D11" s="30">
        <v>1951</v>
      </c>
      <c r="E11" s="30">
        <v>1300</v>
      </c>
      <c r="F11" s="31"/>
      <c r="G11" s="31"/>
      <c r="H11" s="150">
        <v>15.53</v>
      </c>
      <c r="I11" s="150">
        <v>14.691</v>
      </c>
      <c r="J11" s="150">
        <v>9.1</v>
      </c>
      <c r="K11" s="32"/>
    </row>
    <row r="12" spans="1:11" s="33" customFormat="1" ht="11.25" customHeight="1">
      <c r="A12" s="35" t="s">
        <v>10</v>
      </c>
      <c r="B12" s="29"/>
      <c r="C12" s="30">
        <v>6007</v>
      </c>
      <c r="D12" s="30">
        <v>5808</v>
      </c>
      <c r="E12" s="30">
        <v>6100</v>
      </c>
      <c r="F12" s="31"/>
      <c r="G12" s="31"/>
      <c r="H12" s="150">
        <v>49.498</v>
      </c>
      <c r="I12" s="150">
        <v>46.232</v>
      </c>
      <c r="J12" s="150">
        <v>31.805</v>
      </c>
      <c r="K12" s="32"/>
    </row>
    <row r="13" spans="1:11" s="42" customFormat="1" ht="11.25" customHeight="1">
      <c r="A13" s="36" t="s">
        <v>11</v>
      </c>
      <c r="B13" s="37"/>
      <c r="C13" s="38">
        <v>18980</v>
      </c>
      <c r="D13" s="38">
        <v>18478</v>
      </c>
      <c r="E13" s="38">
        <v>17355</v>
      </c>
      <c r="F13" s="39">
        <v>93.9225024353285</v>
      </c>
      <c r="G13" s="40"/>
      <c r="H13" s="151">
        <v>148.981</v>
      </c>
      <c r="I13" s="152">
        <v>142.298</v>
      </c>
      <c r="J13" s="152">
        <v>112.9</v>
      </c>
      <c r="K13" s="41">
        <v>79.3405388691338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>
        <v>400</v>
      </c>
      <c r="D15" s="38">
        <v>412</v>
      </c>
      <c r="E15" s="38">
        <v>427</v>
      </c>
      <c r="F15" s="39">
        <v>103.64077669902913</v>
      </c>
      <c r="G15" s="40"/>
      <c r="H15" s="151">
        <v>0.84</v>
      </c>
      <c r="I15" s="152">
        <v>1.03</v>
      </c>
      <c r="J15" s="152">
        <v>1.01</v>
      </c>
      <c r="K15" s="41">
        <v>98.05825242718447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133</v>
      </c>
      <c r="D17" s="38">
        <v>417</v>
      </c>
      <c r="E17" s="38"/>
      <c r="F17" s="39"/>
      <c r="G17" s="40"/>
      <c r="H17" s="151">
        <v>1.04937</v>
      </c>
      <c r="I17" s="152">
        <v>1.084</v>
      </c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9</v>
      </c>
      <c r="D19" s="30">
        <v>5</v>
      </c>
      <c r="E19" s="30">
        <v>1</v>
      </c>
      <c r="F19" s="31"/>
      <c r="G19" s="31"/>
      <c r="H19" s="150">
        <v>0.037</v>
      </c>
      <c r="I19" s="150">
        <v>0.022</v>
      </c>
      <c r="J19" s="150">
        <v>0.004</v>
      </c>
      <c r="K19" s="32"/>
    </row>
    <row r="20" spans="1:11" s="33" customFormat="1" ht="11.25" customHeight="1">
      <c r="A20" s="35" t="s">
        <v>15</v>
      </c>
      <c r="B20" s="29"/>
      <c r="C20" s="30">
        <v>197</v>
      </c>
      <c r="D20" s="30">
        <v>110</v>
      </c>
      <c r="E20" s="30">
        <v>105</v>
      </c>
      <c r="F20" s="31"/>
      <c r="G20" s="31"/>
      <c r="H20" s="150">
        <v>0.827</v>
      </c>
      <c r="I20" s="150">
        <v>0.286</v>
      </c>
      <c r="J20" s="150">
        <v>0.295</v>
      </c>
      <c r="K20" s="32"/>
    </row>
    <row r="21" spans="1:11" s="33" customFormat="1" ht="11.25" customHeight="1">
      <c r="A21" s="35" t="s">
        <v>16</v>
      </c>
      <c r="B21" s="29"/>
      <c r="C21" s="30">
        <v>113</v>
      </c>
      <c r="D21" s="30">
        <v>69</v>
      </c>
      <c r="E21" s="30">
        <v>70</v>
      </c>
      <c r="F21" s="31"/>
      <c r="G21" s="31"/>
      <c r="H21" s="150">
        <v>0.465</v>
      </c>
      <c r="I21" s="150">
        <v>0.135</v>
      </c>
      <c r="J21" s="150">
        <v>0.21</v>
      </c>
      <c r="K21" s="32"/>
    </row>
    <row r="22" spans="1:11" s="42" customFormat="1" ht="11.25" customHeight="1">
      <c r="A22" s="36" t="s">
        <v>17</v>
      </c>
      <c r="B22" s="37"/>
      <c r="C22" s="38">
        <v>319</v>
      </c>
      <c r="D22" s="38">
        <v>184</v>
      </c>
      <c r="E22" s="38">
        <v>176</v>
      </c>
      <c r="F22" s="39">
        <v>95.65217391304348</v>
      </c>
      <c r="G22" s="40"/>
      <c r="H22" s="151">
        <v>1.329</v>
      </c>
      <c r="I22" s="152">
        <v>0.443</v>
      </c>
      <c r="J22" s="152">
        <v>0.509</v>
      </c>
      <c r="K22" s="41">
        <v>114.89841986455981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18235</v>
      </c>
      <c r="D24" s="38">
        <v>14861</v>
      </c>
      <c r="E24" s="38">
        <v>13621</v>
      </c>
      <c r="F24" s="39">
        <v>91.65601238140098</v>
      </c>
      <c r="G24" s="40"/>
      <c r="H24" s="151">
        <v>197.606</v>
      </c>
      <c r="I24" s="152">
        <v>157.62</v>
      </c>
      <c r="J24" s="152">
        <v>147.129</v>
      </c>
      <c r="K24" s="41">
        <v>93.34411876665398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633</v>
      </c>
      <c r="D26" s="38">
        <v>487</v>
      </c>
      <c r="E26" s="38">
        <v>380</v>
      </c>
      <c r="F26" s="39">
        <v>78.02874743326488</v>
      </c>
      <c r="G26" s="40"/>
      <c r="H26" s="151">
        <v>6.297</v>
      </c>
      <c r="I26" s="152">
        <v>4.62</v>
      </c>
      <c r="J26" s="152">
        <v>4.6</v>
      </c>
      <c r="K26" s="41">
        <v>99.56709956709955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51179</v>
      </c>
      <c r="D28" s="30">
        <v>60154</v>
      </c>
      <c r="E28" s="30">
        <v>64805</v>
      </c>
      <c r="F28" s="31"/>
      <c r="G28" s="31"/>
      <c r="H28" s="150">
        <v>644.655</v>
      </c>
      <c r="I28" s="150">
        <v>806.493</v>
      </c>
      <c r="J28" s="150">
        <v>852.508</v>
      </c>
      <c r="K28" s="32"/>
    </row>
    <row r="29" spans="1:11" s="33" customFormat="1" ht="11.25" customHeight="1">
      <c r="A29" s="35" t="s">
        <v>21</v>
      </c>
      <c r="B29" s="29"/>
      <c r="C29" s="30">
        <v>3474</v>
      </c>
      <c r="D29" s="30">
        <v>3299</v>
      </c>
      <c r="E29" s="30">
        <v>2389</v>
      </c>
      <c r="F29" s="31"/>
      <c r="G29" s="31"/>
      <c r="H29" s="150">
        <v>37.99</v>
      </c>
      <c r="I29" s="150">
        <v>36.29</v>
      </c>
      <c r="J29" s="150">
        <v>24.766</v>
      </c>
      <c r="K29" s="32"/>
    </row>
    <row r="30" spans="1:11" s="33" customFormat="1" ht="11.25" customHeight="1">
      <c r="A30" s="35" t="s">
        <v>22</v>
      </c>
      <c r="B30" s="29"/>
      <c r="C30" s="30">
        <v>23031</v>
      </c>
      <c r="D30" s="30">
        <v>19355</v>
      </c>
      <c r="E30" s="30">
        <v>17890</v>
      </c>
      <c r="F30" s="31"/>
      <c r="G30" s="31"/>
      <c r="H30" s="150">
        <v>237.28</v>
      </c>
      <c r="I30" s="150">
        <v>226.844</v>
      </c>
      <c r="J30" s="150">
        <v>204.25</v>
      </c>
      <c r="K30" s="32"/>
    </row>
    <row r="31" spans="1:11" s="42" customFormat="1" ht="11.25" customHeight="1">
      <c r="A31" s="43" t="s">
        <v>23</v>
      </c>
      <c r="B31" s="37"/>
      <c r="C31" s="38">
        <v>77684</v>
      </c>
      <c r="D31" s="38">
        <v>82808</v>
      </c>
      <c r="E31" s="38">
        <v>85084</v>
      </c>
      <c r="F31" s="39">
        <v>102.74852671239493</v>
      </c>
      <c r="G31" s="40"/>
      <c r="H31" s="151">
        <v>919.925</v>
      </c>
      <c r="I31" s="152">
        <v>1069.627</v>
      </c>
      <c r="J31" s="152">
        <v>1081.524</v>
      </c>
      <c r="K31" s="41">
        <v>101.11225688955122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90</v>
      </c>
      <c r="D33" s="30">
        <v>186</v>
      </c>
      <c r="E33" s="30">
        <v>200</v>
      </c>
      <c r="F33" s="31"/>
      <c r="G33" s="31"/>
      <c r="H33" s="150">
        <v>0.481</v>
      </c>
      <c r="I33" s="150">
        <v>0.936</v>
      </c>
      <c r="J33" s="150">
        <v>1</v>
      </c>
      <c r="K33" s="32"/>
    </row>
    <row r="34" spans="1:11" s="33" customFormat="1" ht="11.25" customHeight="1">
      <c r="A34" s="35" t="s">
        <v>25</v>
      </c>
      <c r="B34" s="29"/>
      <c r="C34" s="30">
        <v>7725</v>
      </c>
      <c r="D34" s="30">
        <v>7499</v>
      </c>
      <c r="E34" s="30">
        <v>7000</v>
      </c>
      <c r="F34" s="31"/>
      <c r="G34" s="31"/>
      <c r="H34" s="150">
        <v>84.683</v>
      </c>
      <c r="I34" s="150">
        <v>83.402</v>
      </c>
      <c r="J34" s="150">
        <v>77</v>
      </c>
      <c r="K34" s="32"/>
    </row>
    <row r="35" spans="1:11" s="33" customFormat="1" ht="11.25" customHeight="1">
      <c r="A35" s="35" t="s">
        <v>26</v>
      </c>
      <c r="B35" s="29"/>
      <c r="C35" s="30">
        <v>33286</v>
      </c>
      <c r="D35" s="30">
        <v>30719</v>
      </c>
      <c r="E35" s="30">
        <v>31000</v>
      </c>
      <c r="F35" s="31"/>
      <c r="G35" s="31"/>
      <c r="H35" s="150">
        <v>276.059</v>
      </c>
      <c r="I35" s="150">
        <v>315.282</v>
      </c>
      <c r="J35" s="150">
        <v>280</v>
      </c>
      <c r="K35" s="32"/>
    </row>
    <row r="36" spans="1:11" s="33" customFormat="1" ht="11.25" customHeight="1">
      <c r="A36" s="35" t="s">
        <v>27</v>
      </c>
      <c r="B36" s="29"/>
      <c r="C36" s="30">
        <v>122</v>
      </c>
      <c r="D36" s="30">
        <v>109</v>
      </c>
      <c r="E36" s="30">
        <v>70</v>
      </c>
      <c r="F36" s="31"/>
      <c r="G36" s="31"/>
      <c r="H36" s="150">
        <v>1.098</v>
      </c>
      <c r="I36" s="150">
        <v>0.961</v>
      </c>
      <c r="J36" s="150">
        <v>0.595</v>
      </c>
      <c r="K36" s="32"/>
    </row>
    <row r="37" spans="1:11" s="42" customFormat="1" ht="11.25" customHeight="1">
      <c r="A37" s="36" t="s">
        <v>28</v>
      </c>
      <c r="B37" s="37"/>
      <c r="C37" s="38">
        <v>41223</v>
      </c>
      <c r="D37" s="38">
        <v>38513</v>
      </c>
      <c r="E37" s="38">
        <v>38270</v>
      </c>
      <c r="F37" s="39">
        <v>99.3690442188352</v>
      </c>
      <c r="G37" s="40"/>
      <c r="H37" s="151">
        <v>362.321</v>
      </c>
      <c r="I37" s="152">
        <v>400.581</v>
      </c>
      <c r="J37" s="152">
        <v>358.595</v>
      </c>
      <c r="K37" s="41">
        <v>89.51872405331255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182</v>
      </c>
      <c r="D39" s="38">
        <v>285</v>
      </c>
      <c r="E39" s="38">
        <v>133</v>
      </c>
      <c r="F39" s="39">
        <v>46.666666666666664</v>
      </c>
      <c r="G39" s="40"/>
      <c r="H39" s="151">
        <v>1</v>
      </c>
      <c r="I39" s="152">
        <v>1.569</v>
      </c>
      <c r="J39" s="152">
        <v>0.73</v>
      </c>
      <c r="K39" s="41">
        <v>46.52644996813257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1771</v>
      </c>
      <c r="D41" s="30">
        <v>1276</v>
      </c>
      <c r="E41" s="30">
        <v>1390</v>
      </c>
      <c r="F41" s="31"/>
      <c r="G41" s="31"/>
      <c r="H41" s="150">
        <v>21.695</v>
      </c>
      <c r="I41" s="150">
        <v>15.886</v>
      </c>
      <c r="J41" s="150">
        <v>18.07</v>
      </c>
      <c r="K41" s="32"/>
    </row>
    <row r="42" spans="1:11" s="33" customFormat="1" ht="11.25" customHeight="1">
      <c r="A42" s="35" t="s">
        <v>31</v>
      </c>
      <c r="B42" s="29"/>
      <c r="C42" s="30">
        <v>1046</v>
      </c>
      <c r="D42" s="30">
        <v>980</v>
      </c>
      <c r="E42" s="30">
        <v>745</v>
      </c>
      <c r="F42" s="31"/>
      <c r="G42" s="31"/>
      <c r="H42" s="150">
        <v>10.983</v>
      </c>
      <c r="I42" s="150">
        <v>11.76</v>
      </c>
      <c r="J42" s="150">
        <v>9.685</v>
      </c>
      <c r="K42" s="32"/>
    </row>
    <row r="43" spans="1:11" s="33" customFormat="1" ht="11.25" customHeight="1">
      <c r="A43" s="35" t="s">
        <v>32</v>
      </c>
      <c r="B43" s="29"/>
      <c r="C43" s="30">
        <v>64546</v>
      </c>
      <c r="D43" s="30">
        <v>57860</v>
      </c>
      <c r="E43" s="30">
        <v>53875</v>
      </c>
      <c r="F43" s="31"/>
      <c r="G43" s="31"/>
      <c r="H43" s="150">
        <v>768.133</v>
      </c>
      <c r="I43" s="150">
        <v>561.242</v>
      </c>
      <c r="J43" s="150">
        <v>522.588</v>
      </c>
      <c r="K43" s="32"/>
    </row>
    <row r="44" spans="1:11" s="33" customFormat="1" ht="11.25" customHeight="1">
      <c r="A44" s="35" t="s">
        <v>33</v>
      </c>
      <c r="B44" s="29"/>
      <c r="C44" s="30">
        <v>4045</v>
      </c>
      <c r="D44" s="30">
        <v>2185</v>
      </c>
      <c r="E44" s="30">
        <v>170</v>
      </c>
      <c r="F44" s="31"/>
      <c r="G44" s="31"/>
      <c r="H44" s="150">
        <v>40.45</v>
      </c>
      <c r="I44" s="150">
        <v>21.889</v>
      </c>
      <c r="J44" s="150">
        <v>1.36</v>
      </c>
      <c r="K44" s="32"/>
    </row>
    <row r="45" spans="1:11" s="33" customFormat="1" ht="11.25" customHeight="1">
      <c r="A45" s="35" t="s">
        <v>34</v>
      </c>
      <c r="B45" s="29"/>
      <c r="C45" s="30">
        <v>18230</v>
      </c>
      <c r="D45" s="30">
        <v>16345</v>
      </c>
      <c r="E45" s="30">
        <v>16299</v>
      </c>
      <c r="F45" s="31"/>
      <c r="G45" s="31"/>
      <c r="H45" s="150">
        <v>223.318</v>
      </c>
      <c r="I45" s="150">
        <v>196.14</v>
      </c>
      <c r="J45" s="150">
        <v>211.887</v>
      </c>
      <c r="K45" s="32"/>
    </row>
    <row r="46" spans="1:11" s="33" customFormat="1" ht="11.25" customHeight="1">
      <c r="A46" s="35" t="s">
        <v>35</v>
      </c>
      <c r="B46" s="29"/>
      <c r="C46" s="30">
        <v>103</v>
      </c>
      <c r="D46" s="30">
        <v>105</v>
      </c>
      <c r="E46" s="30">
        <v>80</v>
      </c>
      <c r="F46" s="31"/>
      <c r="G46" s="31"/>
      <c r="H46" s="150">
        <v>1.03</v>
      </c>
      <c r="I46" s="150">
        <v>1.05</v>
      </c>
      <c r="J46" s="150">
        <v>0.88</v>
      </c>
      <c r="K46" s="32"/>
    </row>
    <row r="47" spans="1:11" s="33" customFormat="1" ht="11.25" customHeight="1">
      <c r="A47" s="35" t="s">
        <v>36</v>
      </c>
      <c r="B47" s="29"/>
      <c r="C47" s="30">
        <v>198</v>
      </c>
      <c r="D47" s="30">
        <v>69</v>
      </c>
      <c r="E47" s="30">
        <v>66</v>
      </c>
      <c r="F47" s="31"/>
      <c r="G47" s="31"/>
      <c r="H47" s="150">
        <v>2.376</v>
      </c>
      <c r="I47" s="150">
        <v>0.828</v>
      </c>
      <c r="J47" s="150">
        <v>0.792</v>
      </c>
      <c r="K47" s="32"/>
    </row>
    <row r="48" spans="1:11" s="33" customFormat="1" ht="11.25" customHeight="1">
      <c r="A48" s="35" t="s">
        <v>37</v>
      </c>
      <c r="B48" s="29"/>
      <c r="C48" s="30">
        <v>9079</v>
      </c>
      <c r="D48" s="30">
        <v>6933</v>
      </c>
      <c r="E48" s="30">
        <v>3864</v>
      </c>
      <c r="F48" s="31"/>
      <c r="G48" s="31"/>
      <c r="H48" s="150">
        <v>108.948</v>
      </c>
      <c r="I48" s="150">
        <v>65.864</v>
      </c>
      <c r="J48" s="150">
        <v>27.971</v>
      </c>
      <c r="K48" s="32"/>
    </row>
    <row r="49" spans="1:11" s="33" customFormat="1" ht="11.25" customHeight="1">
      <c r="A49" s="35" t="s">
        <v>38</v>
      </c>
      <c r="B49" s="29"/>
      <c r="C49" s="30">
        <v>18510</v>
      </c>
      <c r="D49" s="30">
        <v>16300</v>
      </c>
      <c r="E49" s="30">
        <v>11783</v>
      </c>
      <c r="F49" s="31"/>
      <c r="G49" s="31"/>
      <c r="H49" s="150">
        <v>240.63</v>
      </c>
      <c r="I49" s="150">
        <v>203.75</v>
      </c>
      <c r="J49" s="150">
        <v>139.039</v>
      </c>
      <c r="K49" s="32"/>
    </row>
    <row r="50" spans="1:11" s="42" customFormat="1" ht="11.25" customHeight="1">
      <c r="A50" s="43" t="s">
        <v>39</v>
      </c>
      <c r="B50" s="37"/>
      <c r="C50" s="38">
        <v>117528</v>
      </c>
      <c r="D50" s="38">
        <v>102053</v>
      </c>
      <c r="E50" s="38">
        <v>88272</v>
      </c>
      <c r="F50" s="39">
        <v>86.49623234985742</v>
      </c>
      <c r="G50" s="40"/>
      <c r="H50" s="151">
        <v>1417.563</v>
      </c>
      <c r="I50" s="152">
        <v>1078.4089999999999</v>
      </c>
      <c r="J50" s="152">
        <v>932.2719999999999</v>
      </c>
      <c r="K50" s="41">
        <v>86.44883342034424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6161</v>
      </c>
      <c r="D52" s="38">
        <v>5772</v>
      </c>
      <c r="E52" s="38">
        <v>5772</v>
      </c>
      <c r="F52" s="39">
        <v>100</v>
      </c>
      <c r="G52" s="40"/>
      <c r="H52" s="151">
        <v>77.105</v>
      </c>
      <c r="I52" s="152">
        <v>72.237</v>
      </c>
      <c r="J52" s="152">
        <v>72.237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11000</v>
      </c>
      <c r="D54" s="30">
        <v>8800</v>
      </c>
      <c r="E54" s="30">
        <v>8000</v>
      </c>
      <c r="F54" s="31"/>
      <c r="G54" s="31"/>
      <c r="H54" s="150">
        <v>146.3</v>
      </c>
      <c r="I54" s="150">
        <v>118.8</v>
      </c>
      <c r="J54" s="150">
        <v>108</v>
      </c>
      <c r="K54" s="32"/>
    </row>
    <row r="55" spans="1:11" s="33" customFormat="1" ht="11.25" customHeight="1">
      <c r="A55" s="35" t="s">
        <v>42</v>
      </c>
      <c r="B55" s="29"/>
      <c r="C55" s="30">
        <v>5854</v>
      </c>
      <c r="D55" s="30">
        <v>4761</v>
      </c>
      <c r="E55" s="30">
        <v>3828</v>
      </c>
      <c r="F55" s="31"/>
      <c r="G55" s="31"/>
      <c r="H55" s="150">
        <v>64.395</v>
      </c>
      <c r="I55" s="150">
        <v>54.152</v>
      </c>
      <c r="J55" s="150">
        <v>44.025</v>
      </c>
      <c r="K55" s="32"/>
    </row>
    <row r="56" spans="1:11" s="33" customFormat="1" ht="11.25" customHeight="1">
      <c r="A56" s="35" t="s">
        <v>43</v>
      </c>
      <c r="B56" s="29"/>
      <c r="C56" s="30">
        <v>1132</v>
      </c>
      <c r="D56" s="30">
        <v>759</v>
      </c>
      <c r="E56" s="30">
        <v>1100</v>
      </c>
      <c r="F56" s="31"/>
      <c r="G56" s="31"/>
      <c r="H56" s="150">
        <v>13.657</v>
      </c>
      <c r="I56" s="150">
        <v>9.117</v>
      </c>
      <c r="J56" s="150">
        <v>12</v>
      </c>
      <c r="K56" s="32"/>
    </row>
    <row r="57" spans="1:11" s="33" customFormat="1" ht="11.25" customHeight="1">
      <c r="A57" s="35" t="s">
        <v>44</v>
      </c>
      <c r="B57" s="29"/>
      <c r="C57" s="30">
        <v>3181</v>
      </c>
      <c r="D57" s="30">
        <v>2381</v>
      </c>
      <c r="E57" s="30">
        <v>2524</v>
      </c>
      <c r="F57" s="31"/>
      <c r="G57" s="31"/>
      <c r="H57" s="150">
        <v>37.836</v>
      </c>
      <c r="I57" s="150">
        <v>28.552</v>
      </c>
      <c r="J57" s="150">
        <v>32.812</v>
      </c>
      <c r="K57" s="32"/>
    </row>
    <row r="58" spans="1:11" s="33" customFormat="1" ht="11.25" customHeight="1">
      <c r="A58" s="35" t="s">
        <v>45</v>
      </c>
      <c r="B58" s="29"/>
      <c r="C58" s="30">
        <v>8263</v>
      </c>
      <c r="D58" s="30">
        <v>6632</v>
      </c>
      <c r="E58" s="30">
        <v>6074</v>
      </c>
      <c r="F58" s="31"/>
      <c r="G58" s="31"/>
      <c r="H58" s="150">
        <v>79.403</v>
      </c>
      <c r="I58" s="150">
        <v>66.825</v>
      </c>
      <c r="J58" s="150">
        <v>64.735</v>
      </c>
      <c r="K58" s="32"/>
    </row>
    <row r="59" spans="1:11" s="42" customFormat="1" ht="11.25" customHeight="1">
      <c r="A59" s="36" t="s">
        <v>46</v>
      </c>
      <c r="B59" s="37"/>
      <c r="C59" s="38">
        <v>29430</v>
      </c>
      <c r="D59" s="38">
        <v>23333</v>
      </c>
      <c r="E59" s="38">
        <v>21526</v>
      </c>
      <c r="F59" s="39">
        <v>92.25560365148074</v>
      </c>
      <c r="G59" s="40"/>
      <c r="H59" s="151">
        <v>341.591</v>
      </c>
      <c r="I59" s="152">
        <v>277.44599999999997</v>
      </c>
      <c r="J59" s="152">
        <v>261.572</v>
      </c>
      <c r="K59" s="41">
        <v>94.27852627177903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384</v>
      </c>
      <c r="D61" s="30">
        <v>310</v>
      </c>
      <c r="E61" s="30">
        <v>135.3</v>
      </c>
      <c r="F61" s="31"/>
      <c r="G61" s="31"/>
      <c r="H61" s="150">
        <v>4.032</v>
      </c>
      <c r="I61" s="150">
        <v>3.098</v>
      </c>
      <c r="J61" s="150">
        <v>1.488</v>
      </c>
      <c r="K61" s="32"/>
    </row>
    <row r="62" spans="1:11" s="33" customFormat="1" ht="11.25" customHeight="1">
      <c r="A62" s="35" t="s">
        <v>48</v>
      </c>
      <c r="B62" s="29"/>
      <c r="C62" s="30">
        <v>94</v>
      </c>
      <c r="D62" s="30">
        <v>124</v>
      </c>
      <c r="E62" s="30">
        <v>129</v>
      </c>
      <c r="F62" s="31"/>
      <c r="G62" s="31"/>
      <c r="H62" s="150">
        <v>0.405</v>
      </c>
      <c r="I62" s="150">
        <v>0.491</v>
      </c>
      <c r="J62" s="150">
        <v>0.501</v>
      </c>
      <c r="K62" s="32"/>
    </row>
    <row r="63" spans="1:11" s="33" customFormat="1" ht="11.25" customHeight="1">
      <c r="A63" s="35" t="s">
        <v>49</v>
      </c>
      <c r="B63" s="29"/>
      <c r="C63" s="30">
        <v>312</v>
      </c>
      <c r="D63" s="30">
        <v>144</v>
      </c>
      <c r="E63" s="30">
        <v>152</v>
      </c>
      <c r="F63" s="31"/>
      <c r="G63" s="31"/>
      <c r="H63" s="150">
        <v>3.391</v>
      </c>
      <c r="I63" s="150">
        <v>1.728</v>
      </c>
      <c r="J63" s="150">
        <v>1.702</v>
      </c>
      <c r="K63" s="32"/>
    </row>
    <row r="64" spans="1:11" s="42" customFormat="1" ht="11.25" customHeight="1">
      <c r="A64" s="36" t="s">
        <v>50</v>
      </c>
      <c r="B64" s="37"/>
      <c r="C64" s="38">
        <v>790</v>
      </c>
      <c r="D64" s="38">
        <v>578</v>
      </c>
      <c r="E64" s="38">
        <v>416.3</v>
      </c>
      <c r="F64" s="39">
        <v>72.0242214532872</v>
      </c>
      <c r="G64" s="40"/>
      <c r="H64" s="151">
        <v>7.828</v>
      </c>
      <c r="I64" s="152">
        <v>5.317</v>
      </c>
      <c r="J64" s="152">
        <v>3.691</v>
      </c>
      <c r="K64" s="41">
        <v>69.41884521346623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350</v>
      </c>
      <c r="D66" s="38">
        <v>140</v>
      </c>
      <c r="E66" s="38">
        <v>125</v>
      </c>
      <c r="F66" s="39">
        <v>89.28571428571429</v>
      </c>
      <c r="G66" s="40"/>
      <c r="H66" s="151">
        <v>3.365</v>
      </c>
      <c r="I66" s="152">
        <v>1.274</v>
      </c>
      <c r="J66" s="152">
        <v>1.025</v>
      </c>
      <c r="K66" s="41">
        <v>80.45525902668759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35347</v>
      </c>
      <c r="D68" s="30">
        <v>29781</v>
      </c>
      <c r="E68" s="30">
        <v>26800</v>
      </c>
      <c r="F68" s="31"/>
      <c r="G68" s="31"/>
      <c r="H68" s="150">
        <v>446.362</v>
      </c>
      <c r="I68" s="150">
        <v>341.052</v>
      </c>
      <c r="J68" s="150">
        <v>343.75</v>
      </c>
      <c r="K68" s="32"/>
    </row>
    <row r="69" spans="1:11" s="33" customFormat="1" ht="11.25" customHeight="1">
      <c r="A69" s="35" t="s">
        <v>53</v>
      </c>
      <c r="B69" s="29"/>
      <c r="C69" s="30">
        <v>20508</v>
      </c>
      <c r="D69" s="30">
        <v>19547</v>
      </c>
      <c r="E69" s="30">
        <v>18300</v>
      </c>
      <c r="F69" s="31"/>
      <c r="G69" s="31"/>
      <c r="H69" s="150">
        <v>267.588</v>
      </c>
      <c r="I69" s="150">
        <v>252</v>
      </c>
      <c r="J69" s="150">
        <v>254</v>
      </c>
      <c r="K69" s="32"/>
    </row>
    <row r="70" spans="1:11" s="42" customFormat="1" ht="11.25" customHeight="1">
      <c r="A70" s="36" t="s">
        <v>54</v>
      </c>
      <c r="B70" s="37"/>
      <c r="C70" s="38">
        <v>55855</v>
      </c>
      <c r="D70" s="38">
        <v>49328</v>
      </c>
      <c r="E70" s="38">
        <v>45100</v>
      </c>
      <c r="F70" s="39">
        <v>91.42880311385015</v>
      </c>
      <c r="G70" s="40"/>
      <c r="H70" s="151">
        <v>713.95</v>
      </c>
      <c r="I70" s="152">
        <v>593.052</v>
      </c>
      <c r="J70" s="152">
        <v>597.75</v>
      </c>
      <c r="K70" s="41">
        <v>100.79217336759676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10</v>
      </c>
      <c r="D72" s="30">
        <v>6</v>
      </c>
      <c r="E72" s="30">
        <v>10</v>
      </c>
      <c r="F72" s="31"/>
      <c r="G72" s="31"/>
      <c r="H72" s="150">
        <v>0.028</v>
      </c>
      <c r="I72" s="150">
        <v>0.019</v>
      </c>
      <c r="J72" s="150">
        <v>0.045</v>
      </c>
      <c r="K72" s="32"/>
    </row>
    <row r="73" spans="1:11" s="33" customFormat="1" ht="11.25" customHeight="1">
      <c r="A73" s="35" t="s">
        <v>56</v>
      </c>
      <c r="B73" s="29"/>
      <c r="C73" s="30">
        <v>3238</v>
      </c>
      <c r="D73" s="30">
        <v>2217</v>
      </c>
      <c r="E73" s="30">
        <v>1772</v>
      </c>
      <c r="F73" s="31"/>
      <c r="G73" s="31"/>
      <c r="H73" s="150">
        <v>36.8</v>
      </c>
      <c r="I73" s="150">
        <v>27.855</v>
      </c>
      <c r="J73" s="150">
        <v>22.263</v>
      </c>
      <c r="K73" s="32"/>
    </row>
    <row r="74" spans="1:11" s="33" customFormat="1" ht="11.25" customHeight="1">
      <c r="A74" s="35" t="s">
        <v>57</v>
      </c>
      <c r="B74" s="29"/>
      <c r="C74" s="30">
        <v>5403</v>
      </c>
      <c r="D74" s="30">
        <v>4120</v>
      </c>
      <c r="E74" s="30">
        <v>3120</v>
      </c>
      <c r="F74" s="31"/>
      <c r="G74" s="31"/>
      <c r="H74" s="150">
        <v>59.279</v>
      </c>
      <c r="I74" s="150">
        <v>51.455</v>
      </c>
      <c r="J74" s="150">
        <v>35.88</v>
      </c>
      <c r="K74" s="32"/>
    </row>
    <row r="75" spans="1:11" s="33" customFormat="1" ht="11.25" customHeight="1">
      <c r="A75" s="35" t="s">
        <v>58</v>
      </c>
      <c r="B75" s="29"/>
      <c r="C75" s="30">
        <v>2946</v>
      </c>
      <c r="D75" s="30">
        <v>2297</v>
      </c>
      <c r="E75" s="30">
        <v>2042</v>
      </c>
      <c r="F75" s="31"/>
      <c r="G75" s="31"/>
      <c r="H75" s="150">
        <v>32.107</v>
      </c>
      <c r="I75" s="150">
        <v>24.905</v>
      </c>
      <c r="J75" s="150">
        <v>24.764</v>
      </c>
      <c r="K75" s="32"/>
    </row>
    <row r="76" spans="1:11" s="33" customFormat="1" ht="11.25" customHeight="1">
      <c r="A76" s="35" t="s">
        <v>59</v>
      </c>
      <c r="B76" s="29"/>
      <c r="C76" s="30">
        <v>231</v>
      </c>
      <c r="D76" s="30">
        <v>171</v>
      </c>
      <c r="E76" s="30">
        <v>171</v>
      </c>
      <c r="F76" s="31"/>
      <c r="G76" s="31"/>
      <c r="H76" s="150">
        <v>2.426</v>
      </c>
      <c r="I76" s="150">
        <v>1.71</v>
      </c>
      <c r="J76" s="150">
        <v>0.51</v>
      </c>
      <c r="K76" s="32"/>
    </row>
    <row r="77" spans="1:11" s="33" customFormat="1" ht="11.25" customHeight="1">
      <c r="A77" s="35" t="s">
        <v>60</v>
      </c>
      <c r="B77" s="29"/>
      <c r="C77" s="30">
        <v>1412</v>
      </c>
      <c r="D77" s="30">
        <v>1000</v>
      </c>
      <c r="E77" s="30">
        <v>807</v>
      </c>
      <c r="F77" s="31"/>
      <c r="G77" s="31"/>
      <c r="H77" s="150">
        <v>17</v>
      </c>
      <c r="I77" s="150">
        <v>11.972</v>
      </c>
      <c r="J77" s="150">
        <v>9.684</v>
      </c>
      <c r="K77" s="32"/>
    </row>
    <row r="78" spans="1:11" s="33" customFormat="1" ht="11.25" customHeight="1">
      <c r="A78" s="35" t="s">
        <v>61</v>
      </c>
      <c r="B78" s="29"/>
      <c r="C78" s="30">
        <v>346</v>
      </c>
      <c r="D78" s="30">
        <v>282</v>
      </c>
      <c r="E78" s="30">
        <v>210</v>
      </c>
      <c r="F78" s="31"/>
      <c r="G78" s="31"/>
      <c r="H78" s="150">
        <v>2.224</v>
      </c>
      <c r="I78" s="150">
        <v>1.811</v>
      </c>
      <c r="J78" s="150">
        <v>1.26</v>
      </c>
      <c r="K78" s="32"/>
    </row>
    <row r="79" spans="1:11" s="33" customFormat="1" ht="11.25" customHeight="1">
      <c r="A79" s="35" t="s">
        <v>62</v>
      </c>
      <c r="B79" s="29"/>
      <c r="C79" s="30">
        <v>15876</v>
      </c>
      <c r="D79" s="30">
        <v>10764</v>
      </c>
      <c r="E79" s="30">
        <v>7187</v>
      </c>
      <c r="F79" s="31"/>
      <c r="G79" s="31"/>
      <c r="H79" s="150">
        <v>212.331</v>
      </c>
      <c r="I79" s="150">
        <v>141.298</v>
      </c>
      <c r="J79" s="150">
        <v>112.624</v>
      </c>
      <c r="K79" s="32"/>
    </row>
    <row r="80" spans="1:11" s="42" customFormat="1" ht="11.25" customHeight="1">
      <c r="A80" s="43" t="s">
        <v>63</v>
      </c>
      <c r="B80" s="37"/>
      <c r="C80" s="38">
        <v>29462</v>
      </c>
      <c r="D80" s="38">
        <v>20857</v>
      </c>
      <c r="E80" s="38">
        <v>15319</v>
      </c>
      <c r="F80" s="39">
        <v>73.4477633408448</v>
      </c>
      <c r="G80" s="40"/>
      <c r="H80" s="151">
        <v>362.19499999999994</v>
      </c>
      <c r="I80" s="152">
        <v>261.025</v>
      </c>
      <c r="J80" s="152">
        <v>207.03</v>
      </c>
      <c r="K80" s="41">
        <v>79.31424193084955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419</v>
      </c>
      <c r="D82" s="30">
        <v>431</v>
      </c>
      <c r="E82" s="30">
        <v>431</v>
      </c>
      <c r="F82" s="31"/>
      <c r="G82" s="31"/>
      <c r="H82" s="150">
        <v>1.064</v>
      </c>
      <c r="I82" s="150">
        <v>1.103</v>
      </c>
      <c r="J82" s="150">
        <v>1.103</v>
      </c>
      <c r="K82" s="32"/>
    </row>
    <row r="83" spans="1:11" s="33" customFormat="1" ht="11.25" customHeight="1">
      <c r="A83" s="35" t="s">
        <v>65</v>
      </c>
      <c r="B83" s="29"/>
      <c r="C83" s="30">
        <v>473</v>
      </c>
      <c r="D83" s="30">
        <v>338</v>
      </c>
      <c r="E83" s="30">
        <v>300</v>
      </c>
      <c r="F83" s="31"/>
      <c r="G83" s="31"/>
      <c r="H83" s="150">
        <v>1.11</v>
      </c>
      <c r="I83" s="150">
        <v>0.773</v>
      </c>
      <c r="J83" s="150">
        <v>0.7</v>
      </c>
      <c r="K83" s="32"/>
    </row>
    <row r="84" spans="1:11" s="42" customFormat="1" ht="11.25" customHeight="1">
      <c r="A84" s="36" t="s">
        <v>66</v>
      </c>
      <c r="B84" s="37"/>
      <c r="C84" s="38">
        <v>892</v>
      </c>
      <c r="D84" s="38">
        <v>769</v>
      </c>
      <c r="E84" s="38">
        <v>731</v>
      </c>
      <c r="F84" s="39">
        <v>95.05851755526658</v>
      </c>
      <c r="G84" s="40"/>
      <c r="H84" s="151">
        <v>2.1740000000000004</v>
      </c>
      <c r="I84" s="152">
        <v>1.876</v>
      </c>
      <c r="J84" s="152">
        <v>1.803</v>
      </c>
      <c r="K84" s="41">
        <v>96.10874200426439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398257</v>
      </c>
      <c r="D87" s="53">
        <v>359275</v>
      </c>
      <c r="E87" s="53">
        <v>332707.3</v>
      </c>
      <c r="F87" s="54">
        <f>IF(D87&gt;0,100*E87/D87,0)</f>
        <v>92.60519100967225</v>
      </c>
      <c r="G87" s="40"/>
      <c r="H87" s="155">
        <v>4565.119369999999</v>
      </c>
      <c r="I87" s="156">
        <v>4069.5080000000003</v>
      </c>
      <c r="J87" s="156">
        <v>3784.3770000000004</v>
      </c>
      <c r="K87" s="54">
        <f>IF(I87&gt;0,100*J87/I87,0)</f>
        <v>92.99347734419003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2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="91" zoomScaleSheetLayoutView="91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96" t="s">
        <v>69</v>
      </c>
      <c r="K2" s="19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7" t="s">
        <v>2</v>
      </c>
      <c r="D4" s="198"/>
      <c r="E4" s="198"/>
      <c r="F4" s="199"/>
      <c r="G4" s="9"/>
      <c r="H4" s="200" t="s">
        <v>3</v>
      </c>
      <c r="I4" s="201"/>
      <c r="J4" s="201"/>
      <c r="K4" s="202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2017=100</v>
      </c>
      <c r="G7" s="23"/>
      <c r="H7" s="20" t="s">
        <v>249</v>
      </c>
      <c r="I7" s="21" t="s">
        <v>6</v>
      </c>
      <c r="J7" s="21">
        <v>1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30</v>
      </c>
      <c r="D9" s="30">
        <v>25</v>
      </c>
      <c r="E9" s="30">
        <v>27</v>
      </c>
      <c r="F9" s="31"/>
      <c r="G9" s="31"/>
      <c r="H9" s="150">
        <v>0.494</v>
      </c>
      <c r="I9" s="150">
        <v>0.398</v>
      </c>
      <c r="J9" s="150">
        <v>0.429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>
        <v>38</v>
      </c>
      <c r="D12" s="30">
        <v>32</v>
      </c>
      <c r="E12" s="30">
        <v>31</v>
      </c>
      <c r="F12" s="31"/>
      <c r="G12" s="31"/>
      <c r="H12" s="150">
        <v>0.599</v>
      </c>
      <c r="I12" s="150">
        <v>0.523</v>
      </c>
      <c r="J12" s="150">
        <v>0.465</v>
      </c>
      <c r="K12" s="32"/>
    </row>
    <row r="13" spans="1:11" s="42" customFormat="1" ht="11.25" customHeight="1">
      <c r="A13" s="36" t="s">
        <v>11</v>
      </c>
      <c r="B13" s="37"/>
      <c r="C13" s="38">
        <v>68</v>
      </c>
      <c r="D13" s="38">
        <v>57</v>
      </c>
      <c r="E13" s="38">
        <v>58</v>
      </c>
      <c r="F13" s="39">
        <v>101.75438596491227</v>
      </c>
      <c r="G13" s="40"/>
      <c r="H13" s="151">
        <v>1.093</v>
      </c>
      <c r="I13" s="152">
        <v>0.921</v>
      </c>
      <c r="J13" s="152">
        <v>0.894</v>
      </c>
      <c r="K13" s="41">
        <v>97.06840390879479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/>
      <c r="I30" s="150"/>
      <c r="J30" s="150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1"/>
      <c r="I31" s="152"/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/>
      <c r="I33" s="150"/>
      <c r="J33" s="150"/>
      <c r="K33" s="32"/>
    </row>
    <row r="34" spans="1:11" s="33" customFormat="1" ht="11.25" customHeight="1">
      <c r="A34" s="35" t="s">
        <v>25</v>
      </c>
      <c r="B34" s="29"/>
      <c r="C34" s="30">
        <v>10</v>
      </c>
      <c r="D34" s="30">
        <v>10</v>
      </c>
      <c r="E34" s="30">
        <v>10</v>
      </c>
      <c r="F34" s="31"/>
      <c r="G34" s="31"/>
      <c r="H34" s="150">
        <v>0.2</v>
      </c>
      <c r="I34" s="150">
        <v>0.2</v>
      </c>
      <c r="J34" s="150">
        <v>0.2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/>
      <c r="I35" s="150"/>
      <c r="J35" s="150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/>
      <c r="I36" s="150"/>
      <c r="J36" s="150"/>
      <c r="K36" s="32"/>
    </row>
    <row r="37" spans="1:11" s="42" customFormat="1" ht="11.25" customHeight="1">
      <c r="A37" s="36" t="s">
        <v>28</v>
      </c>
      <c r="B37" s="37"/>
      <c r="C37" s="38">
        <v>10</v>
      </c>
      <c r="D37" s="38">
        <v>10</v>
      </c>
      <c r="E37" s="38">
        <v>10</v>
      </c>
      <c r="F37" s="39">
        <v>100</v>
      </c>
      <c r="G37" s="40"/>
      <c r="H37" s="151">
        <v>0.2</v>
      </c>
      <c r="I37" s="152">
        <v>0.2</v>
      </c>
      <c r="J37" s="152">
        <v>0.2</v>
      </c>
      <c r="K37" s="41">
        <v>100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224</v>
      </c>
      <c r="D39" s="38">
        <v>230</v>
      </c>
      <c r="E39" s="38">
        <v>235</v>
      </c>
      <c r="F39" s="39">
        <v>102.17391304347827</v>
      </c>
      <c r="G39" s="40"/>
      <c r="H39" s="151">
        <v>5.936</v>
      </c>
      <c r="I39" s="152">
        <v>4.7</v>
      </c>
      <c r="J39" s="152">
        <v>6.1</v>
      </c>
      <c r="K39" s="41">
        <v>129.7872340425532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/>
      <c r="I50" s="152"/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/>
      <c r="I58" s="150"/>
      <c r="J58" s="150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1"/>
      <c r="I59" s="152"/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/>
      <c r="I64" s="152"/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1150</v>
      </c>
      <c r="D66" s="38">
        <v>1150</v>
      </c>
      <c r="E66" s="38">
        <v>999</v>
      </c>
      <c r="F66" s="39">
        <v>86.8695652173913</v>
      </c>
      <c r="G66" s="40"/>
      <c r="H66" s="151">
        <v>36.455</v>
      </c>
      <c r="I66" s="152">
        <v>24.475</v>
      </c>
      <c r="J66" s="152">
        <v>28.472</v>
      </c>
      <c r="K66" s="41">
        <v>116.33094994892748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67</v>
      </c>
      <c r="D72" s="30">
        <v>44</v>
      </c>
      <c r="E72" s="30">
        <v>44</v>
      </c>
      <c r="F72" s="31"/>
      <c r="G72" s="31"/>
      <c r="H72" s="150">
        <v>1.585</v>
      </c>
      <c r="I72" s="150">
        <v>0.93</v>
      </c>
      <c r="J72" s="150">
        <v>0.93</v>
      </c>
      <c r="K72" s="32"/>
    </row>
    <row r="73" spans="1:11" s="33" customFormat="1" ht="11.25" customHeight="1">
      <c r="A73" s="35" t="s">
        <v>56</v>
      </c>
      <c r="B73" s="29"/>
      <c r="C73" s="30">
        <v>276</v>
      </c>
      <c r="D73" s="30">
        <v>500</v>
      </c>
      <c r="E73" s="30">
        <v>550</v>
      </c>
      <c r="F73" s="31"/>
      <c r="G73" s="31"/>
      <c r="H73" s="150">
        <v>8.28</v>
      </c>
      <c r="I73" s="150">
        <v>12</v>
      </c>
      <c r="J73" s="150">
        <v>12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/>
      <c r="I74" s="150"/>
      <c r="J74" s="150"/>
      <c r="K74" s="32"/>
    </row>
    <row r="75" spans="1:11" s="33" customFormat="1" ht="11.25" customHeight="1">
      <c r="A75" s="35" t="s">
        <v>58</v>
      </c>
      <c r="B75" s="29"/>
      <c r="C75" s="30">
        <v>102</v>
      </c>
      <c r="D75" s="30">
        <v>102</v>
      </c>
      <c r="E75" s="30">
        <v>102</v>
      </c>
      <c r="F75" s="31"/>
      <c r="G75" s="31"/>
      <c r="H75" s="150">
        <v>4.363</v>
      </c>
      <c r="I75" s="150">
        <v>4.377</v>
      </c>
      <c r="J75" s="150">
        <v>4.377</v>
      </c>
      <c r="K75" s="32"/>
    </row>
    <row r="76" spans="1:11" s="33" customFormat="1" ht="11.25" customHeight="1">
      <c r="A76" s="35" t="s">
        <v>59</v>
      </c>
      <c r="B76" s="29"/>
      <c r="C76" s="30">
        <v>25</v>
      </c>
      <c r="D76" s="30">
        <v>30</v>
      </c>
      <c r="E76" s="30">
        <v>25</v>
      </c>
      <c r="F76" s="31"/>
      <c r="G76" s="31"/>
      <c r="H76" s="150">
        <v>0.8</v>
      </c>
      <c r="I76" s="150">
        <v>0.96</v>
      </c>
      <c r="J76" s="150">
        <v>0.788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/>
      <c r="I77" s="150"/>
      <c r="J77" s="150"/>
      <c r="K77" s="32"/>
    </row>
    <row r="78" spans="1:11" s="33" customFormat="1" ht="11.25" customHeight="1">
      <c r="A78" s="35" t="s">
        <v>61</v>
      </c>
      <c r="B78" s="29"/>
      <c r="C78" s="30">
        <v>370</v>
      </c>
      <c r="D78" s="30">
        <v>350</v>
      </c>
      <c r="E78" s="30">
        <v>360</v>
      </c>
      <c r="F78" s="31"/>
      <c r="G78" s="31"/>
      <c r="H78" s="150">
        <v>9.916</v>
      </c>
      <c r="I78" s="150">
        <v>9.45</v>
      </c>
      <c r="J78" s="150">
        <v>9.72</v>
      </c>
      <c r="K78" s="32"/>
    </row>
    <row r="79" spans="1:11" s="33" customFormat="1" ht="11.25" customHeight="1">
      <c r="A79" s="35" t="s">
        <v>62</v>
      </c>
      <c r="B79" s="29"/>
      <c r="C79" s="30">
        <v>176</v>
      </c>
      <c r="D79" s="30">
        <v>183</v>
      </c>
      <c r="E79" s="30">
        <v>210</v>
      </c>
      <c r="F79" s="31"/>
      <c r="G79" s="31"/>
      <c r="H79" s="150">
        <v>4</v>
      </c>
      <c r="I79" s="150">
        <v>3.654</v>
      </c>
      <c r="J79" s="150">
        <v>5.262</v>
      </c>
      <c r="K79" s="32"/>
    </row>
    <row r="80" spans="1:11" s="42" customFormat="1" ht="11.25" customHeight="1">
      <c r="A80" s="43" t="s">
        <v>63</v>
      </c>
      <c r="B80" s="37"/>
      <c r="C80" s="38">
        <v>1016</v>
      </c>
      <c r="D80" s="38">
        <v>1209</v>
      </c>
      <c r="E80" s="38">
        <v>1291</v>
      </c>
      <c r="F80" s="39">
        <v>106.78246484698097</v>
      </c>
      <c r="G80" s="40"/>
      <c r="H80" s="151">
        <v>28.944</v>
      </c>
      <c r="I80" s="152">
        <v>31.371</v>
      </c>
      <c r="J80" s="152">
        <v>33.077</v>
      </c>
      <c r="K80" s="41">
        <v>105.43814350833573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588</v>
      </c>
      <c r="D82" s="30">
        <v>588</v>
      </c>
      <c r="E82" s="30">
        <v>588</v>
      </c>
      <c r="F82" s="31"/>
      <c r="G82" s="31"/>
      <c r="H82" s="150">
        <v>21.266</v>
      </c>
      <c r="I82" s="150">
        <v>21.266</v>
      </c>
      <c r="J82" s="150">
        <v>21.266</v>
      </c>
      <c r="K82" s="32"/>
    </row>
    <row r="83" spans="1:11" s="33" customFormat="1" ht="11.25" customHeight="1">
      <c r="A83" s="35" t="s">
        <v>65</v>
      </c>
      <c r="B83" s="29"/>
      <c r="C83" s="30">
        <v>853</v>
      </c>
      <c r="D83" s="30">
        <v>725</v>
      </c>
      <c r="E83" s="30">
        <v>650</v>
      </c>
      <c r="F83" s="31"/>
      <c r="G83" s="31"/>
      <c r="H83" s="150">
        <v>15.819</v>
      </c>
      <c r="I83" s="150">
        <v>13.45</v>
      </c>
      <c r="J83" s="150">
        <v>12</v>
      </c>
      <c r="K83" s="32"/>
    </row>
    <row r="84" spans="1:11" s="42" customFormat="1" ht="11.25" customHeight="1">
      <c r="A84" s="36" t="s">
        <v>66</v>
      </c>
      <c r="B84" s="37"/>
      <c r="C84" s="38">
        <v>1441</v>
      </c>
      <c r="D84" s="38">
        <v>1313</v>
      </c>
      <c r="E84" s="38">
        <v>1238</v>
      </c>
      <c r="F84" s="39">
        <v>94.28789032749428</v>
      </c>
      <c r="G84" s="40"/>
      <c r="H84" s="151">
        <v>37.085</v>
      </c>
      <c r="I84" s="152">
        <v>34.715999999999994</v>
      </c>
      <c r="J84" s="152">
        <v>33.266</v>
      </c>
      <c r="K84" s="41">
        <v>95.82325152667359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3909</v>
      </c>
      <c r="D87" s="53">
        <v>3969</v>
      </c>
      <c r="E87" s="53">
        <v>3831</v>
      </c>
      <c r="F87" s="54">
        <f>IF(D87&gt;0,100*E87/D87,0)</f>
        <v>96.52305366591081</v>
      </c>
      <c r="G87" s="40"/>
      <c r="H87" s="155">
        <v>109.713</v>
      </c>
      <c r="I87" s="156">
        <v>96.383</v>
      </c>
      <c r="J87" s="156">
        <v>102.00899999999999</v>
      </c>
      <c r="K87" s="54">
        <f>IF(I87&gt;0,100*J87/I87,0)</f>
        <v>105.83712895427615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2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="91" zoomScaleSheetLayoutView="91" zoomScalePageLayoutView="0" workbookViewId="0" topLeftCell="A1">
      <selection activeCell="K88" sqref="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96" t="s">
        <v>69</v>
      </c>
      <c r="K2" s="19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7" t="s">
        <v>2</v>
      </c>
      <c r="D4" s="198"/>
      <c r="E4" s="198"/>
      <c r="F4" s="199"/>
      <c r="G4" s="9"/>
      <c r="H4" s="200" t="s">
        <v>3</v>
      </c>
      <c r="I4" s="201"/>
      <c r="J4" s="201"/>
      <c r="K4" s="202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2017=100</v>
      </c>
      <c r="G7" s="23"/>
      <c r="H7" s="20" t="s">
        <v>249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569</v>
      </c>
      <c r="D9" s="30">
        <v>569</v>
      </c>
      <c r="E9" s="30">
        <v>505</v>
      </c>
      <c r="F9" s="31"/>
      <c r="G9" s="31"/>
      <c r="H9" s="150">
        <v>10.817</v>
      </c>
      <c r="I9" s="150">
        <v>8.535</v>
      </c>
      <c r="J9" s="150"/>
      <c r="K9" s="32"/>
    </row>
    <row r="10" spans="1:11" s="33" customFormat="1" ht="11.25" customHeight="1">
      <c r="A10" s="35" t="s">
        <v>8</v>
      </c>
      <c r="B10" s="29"/>
      <c r="C10" s="30">
        <v>144</v>
      </c>
      <c r="D10" s="30">
        <v>105</v>
      </c>
      <c r="E10" s="30">
        <v>80</v>
      </c>
      <c r="F10" s="31"/>
      <c r="G10" s="31"/>
      <c r="H10" s="150">
        <v>2.267</v>
      </c>
      <c r="I10" s="150">
        <v>1.863</v>
      </c>
      <c r="J10" s="150"/>
      <c r="K10" s="32"/>
    </row>
    <row r="11" spans="1:11" s="33" customFormat="1" ht="11.25" customHeight="1">
      <c r="A11" s="28" t="s">
        <v>9</v>
      </c>
      <c r="B11" s="29"/>
      <c r="C11" s="30">
        <v>92</v>
      </c>
      <c r="D11" s="30">
        <v>85</v>
      </c>
      <c r="E11" s="30">
        <v>90</v>
      </c>
      <c r="F11" s="31"/>
      <c r="G11" s="31"/>
      <c r="H11" s="150">
        <v>1.858</v>
      </c>
      <c r="I11" s="150">
        <v>2.164</v>
      </c>
      <c r="J11" s="150"/>
      <c r="K11" s="32"/>
    </row>
    <row r="12" spans="1:11" s="33" customFormat="1" ht="11.25" customHeight="1">
      <c r="A12" s="35" t="s">
        <v>10</v>
      </c>
      <c r="B12" s="29"/>
      <c r="C12" s="30">
        <v>714</v>
      </c>
      <c r="D12" s="30">
        <v>765</v>
      </c>
      <c r="E12" s="30">
        <v>685</v>
      </c>
      <c r="F12" s="31"/>
      <c r="G12" s="31"/>
      <c r="H12" s="150">
        <v>12.374</v>
      </c>
      <c r="I12" s="150">
        <v>14.089</v>
      </c>
      <c r="J12" s="150"/>
      <c r="K12" s="32"/>
    </row>
    <row r="13" spans="1:11" s="42" customFormat="1" ht="11.25" customHeight="1">
      <c r="A13" s="36" t="s">
        <v>11</v>
      </c>
      <c r="B13" s="37"/>
      <c r="C13" s="38">
        <v>1519</v>
      </c>
      <c r="D13" s="38">
        <v>1524</v>
      </c>
      <c r="E13" s="38">
        <v>1360</v>
      </c>
      <c r="F13" s="39">
        <v>89.23884514435696</v>
      </c>
      <c r="G13" s="40"/>
      <c r="H13" s="151">
        <v>27.316000000000003</v>
      </c>
      <c r="I13" s="152">
        <v>26.651</v>
      </c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>
        <v>25</v>
      </c>
      <c r="D20" s="30">
        <v>25</v>
      </c>
      <c r="E20" s="30">
        <v>25</v>
      </c>
      <c r="F20" s="31"/>
      <c r="G20" s="31"/>
      <c r="H20" s="150">
        <v>0.565</v>
      </c>
      <c r="I20" s="150">
        <v>0.517</v>
      </c>
      <c r="J20" s="150"/>
      <c r="K20" s="32"/>
    </row>
    <row r="21" spans="1:11" s="33" customFormat="1" ht="11.25" customHeight="1">
      <c r="A21" s="35" t="s">
        <v>16</v>
      </c>
      <c r="B21" s="29"/>
      <c r="C21" s="30">
        <v>80</v>
      </c>
      <c r="D21" s="30">
        <v>80</v>
      </c>
      <c r="E21" s="30">
        <v>80</v>
      </c>
      <c r="F21" s="31"/>
      <c r="G21" s="31"/>
      <c r="H21" s="150">
        <v>1.8</v>
      </c>
      <c r="I21" s="150">
        <v>1.64</v>
      </c>
      <c r="J21" s="150"/>
      <c r="K21" s="32"/>
    </row>
    <row r="22" spans="1:11" s="42" customFormat="1" ht="11.25" customHeight="1">
      <c r="A22" s="36" t="s">
        <v>17</v>
      </c>
      <c r="B22" s="37"/>
      <c r="C22" s="38">
        <v>105</v>
      </c>
      <c r="D22" s="38">
        <v>105</v>
      </c>
      <c r="E22" s="38">
        <v>105</v>
      </c>
      <c r="F22" s="39">
        <v>100</v>
      </c>
      <c r="G22" s="40"/>
      <c r="H22" s="151">
        <v>2.365</v>
      </c>
      <c r="I22" s="152">
        <v>2.157</v>
      </c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49</v>
      </c>
      <c r="D28" s="30"/>
      <c r="E28" s="30"/>
      <c r="F28" s="31"/>
      <c r="G28" s="31"/>
      <c r="H28" s="150">
        <v>1.095</v>
      </c>
      <c r="I28" s="150"/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>
        <v>19</v>
      </c>
      <c r="D30" s="30"/>
      <c r="E30" s="30"/>
      <c r="F30" s="31"/>
      <c r="G30" s="31"/>
      <c r="H30" s="150">
        <v>0.532</v>
      </c>
      <c r="I30" s="150"/>
      <c r="J30" s="150"/>
      <c r="K30" s="32"/>
    </row>
    <row r="31" spans="1:11" s="42" customFormat="1" ht="11.25" customHeight="1">
      <c r="A31" s="43" t="s">
        <v>23</v>
      </c>
      <c r="B31" s="37"/>
      <c r="C31" s="38">
        <v>68</v>
      </c>
      <c r="D31" s="38"/>
      <c r="E31" s="38"/>
      <c r="F31" s="39"/>
      <c r="G31" s="40"/>
      <c r="H31" s="151">
        <v>1.627</v>
      </c>
      <c r="I31" s="152"/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107</v>
      </c>
      <c r="D33" s="30">
        <v>110</v>
      </c>
      <c r="E33" s="30">
        <v>100</v>
      </c>
      <c r="F33" s="31"/>
      <c r="G33" s="31"/>
      <c r="H33" s="150">
        <v>2.196</v>
      </c>
      <c r="I33" s="150">
        <v>2.2</v>
      </c>
      <c r="J33" s="150"/>
      <c r="K33" s="32"/>
    </row>
    <row r="34" spans="1:11" s="33" customFormat="1" ht="11.25" customHeight="1">
      <c r="A34" s="35" t="s">
        <v>25</v>
      </c>
      <c r="B34" s="29"/>
      <c r="C34" s="30">
        <v>13</v>
      </c>
      <c r="D34" s="30">
        <v>13</v>
      </c>
      <c r="E34" s="30">
        <v>13</v>
      </c>
      <c r="F34" s="31"/>
      <c r="G34" s="31"/>
      <c r="H34" s="150">
        <v>0.284</v>
      </c>
      <c r="I34" s="150">
        <v>0.285</v>
      </c>
      <c r="J34" s="150"/>
      <c r="K34" s="32"/>
    </row>
    <row r="35" spans="1:11" s="33" customFormat="1" ht="11.25" customHeight="1">
      <c r="A35" s="35" t="s">
        <v>26</v>
      </c>
      <c r="B35" s="29"/>
      <c r="C35" s="30"/>
      <c r="D35" s="30">
        <v>5</v>
      </c>
      <c r="E35" s="30">
        <v>5</v>
      </c>
      <c r="F35" s="31"/>
      <c r="G35" s="31"/>
      <c r="H35" s="150"/>
      <c r="I35" s="150">
        <v>0.09</v>
      </c>
      <c r="J35" s="150"/>
      <c r="K35" s="32"/>
    </row>
    <row r="36" spans="1:11" s="33" customFormat="1" ht="11.25" customHeight="1">
      <c r="A36" s="35" t="s">
        <v>27</v>
      </c>
      <c r="B36" s="29"/>
      <c r="C36" s="30">
        <v>22</v>
      </c>
      <c r="D36" s="30">
        <v>20</v>
      </c>
      <c r="E36" s="30">
        <v>45</v>
      </c>
      <c r="F36" s="31"/>
      <c r="G36" s="31"/>
      <c r="H36" s="150">
        <v>0.485</v>
      </c>
      <c r="I36" s="150">
        <v>0.485</v>
      </c>
      <c r="J36" s="150"/>
      <c r="K36" s="32"/>
    </row>
    <row r="37" spans="1:11" s="42" customFormat="1" ht="11.25" customHeight="1">
      <c r="A37" s="36" t="s">
        <v>28</v>
      </c>
      <c r="B37" s="37"/>
      <c r="C37" s="38">
        <v>142</v>
      </c>
      <c r="D37" s="38">
        <v>148</v>
      </c>
      <c r="E37" s="38">
        <v>163</v>
      </c>
      <c r="F37" s="39">
        <v>110.13513513513513</v>
      </c>
      <c r="G37" s="40"/>
      <c r="H37" s="151">
        <v>2.965</v>
      </c>
      <c r="I37" s="152">
        <v>3.06</v>
      </c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1228</v>
      </c>
      <c r="D39" s="38">
        <v>1200</v>
      </c>
      <c r="E39" s="38">
        <v>1220</v>
      </c>
      <c r="F39" s="39">
        <v>101.66666666666667</v>
      </c>
      <c r="G39" s="40"/>
      <c r="H39" s="151">
        <v>43.557</v>
      </c>
      <c r="I39" s="152">
        <v>43.5</v>
      </c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8</v>
      </c>
      <c r="D41" s="30">
        <v>6</v>
      </c>
      <c r="E41" s="30">
        <v>6</v>
      </c>
      <c r="F41" s="31"/>
      <c r="G41" s="31"/>
      <c r="H41" s="150">
        <v>0.256</v>
      </c>
      <c r="I41" s="150">
        <v>0.183</v>
      </c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>
        <v>8</v>
      </c>
      <c r="D50" s="38">
        <v>6</v>
      </c>
      <c r="E50" s="38">
        <v>6</v>
      </c>
      <c r="F50" s="39">
        <v>100</v>
      </c>
      <c r="G50" s="40"/>
      <c r="H50" s="151">
        <v>0.256</v>
      </c>
      <c r="I50" s="152">
        <v>0.183</v>
      </c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42</v>
      </c>
      <c r="B55" s="29"/>
      <c r="C55" s="30">
        <v>12</v>
      </c>
      <c r="D55" s="30">
        <v>10</v>
      </c>
      <c r="E55" s="30">
        <v>10</v>
      </c>
      <c r="F55" s="31"/>
      <c r="G55" s="31"/>
      <c r="H55" s="150">
        <v>0.36</v>
      </c>
      <c r="I55" s="150">
        <v>0.3</v>
      </c>
      <c r="J55" s="150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>
        <v>138</v>
      </c>
      <c r="D58" s="30">
        <v>145</v>
      </c>
      <c r="E58" s="30">
        <v>117</v>
      </c>
      <c r="F58" s="31"/>
      <c r="G58" s="31"/>
      <c r="H58" s="150">
        <v>4.554</v>
      </c>
      <c r="I58" s="150">
        <v>4.64</v>
      </c>
      <c r="J58" s="150"/>
      <c r="K58" s="32"/>
    </row>
    <row r="59" spans="1:11" s="42" customFormat="1" ht="11.25" customHeight="1">
      <c r="A59" s="36" t="s">
        <v>46</v>
      </c>
      <c r="B59" s="37"/>
      <c r="C59" s="38">
        <v>150</v>
      </c>
      <c r="D59" s="38">
        <v>155</v>
      </c>
      <c r="E59" s="38">
        <v>127</v>
      </c>
      <c r="F59" s="39">
        <v>81.93548387096774</v>
      </c>
      <c r="G59" s="40"/>
      <c r="H59" s="151">
        <v>4.914000000000001</v>
      </c>
      <c r="I59" s="152">
        <v>4.9399999999999995</v>
      </c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314</v>
      </c>
      <c r="D61" s="30">
        <v>189</v>
      </c>
      <c r="E61" s="30">
        <v>189</v>
      </c>
      <c r="F61" s="31"/>
      <c r="G61" s="31"/>
      <c r="H61" s="150">
        <v>7.536</v>
      </c>
      <c r="I61" s="150">
        <v>4.725</v>
      </c>
      <c r="J61" s="150"/>
      <c r="K61" s="32"/>
    </row>
    <row r="62" spans="1:11" s="33" customFormat="1" ht="11.25" customHeight="1">
      <c r="A62" s="35" t="s">
        <v>48</v>
      </c>
      <c r="B62" s="29"/>
      <c r="C62" s="30">
        <v>135</v>
      </c>
      <c r="D62" s="30">
        <v>176</v>
      </c>
      <c r="E62" s="30">
        <v>176</v>
      </c>
      <c r="F62" s="31"/>
      <c r="G62" s="31"/>
      <c r="H62" s="150">
        <v>4.32</v>
      </c>
      <c r="I62" s="150">
        <v>5.914</v>
      </c>
      <c r="J62" s="150"/>
      <c r="K62" s="32"/>
    </row>
    <row r="63" spans="1:11" s="33" customFormat="1" ht="11.25" customHeight="1">
      <c r="A63" s="35" t="s">
        <v>49</v>
      </c>
      <c r="B63" s="29"/>
      <c r="C63" s="30">
        <v>851</v>
      </c>
      <c r="D63" s="30">
        <v>918</v>
      </c>
      <c r="E63" s="30">
        <v>918</v>
      </c>
      <c r="F63" s="31"/>
      <c r="G63" s="31"/>
      <c r="H63" s="150">
        <v>35.972</v>
      </c>
      <c r="I63" s="150">
        <v>31.278</v>
      </c>
      <c r="J63" s="150"/>
      <c r="K63" s="32"/>
    </row>
    <row r="64" spans="1:11" s="42" customFormat="1" ht="11.25" customHeight="1">
      <c r="A64" s="36" t="s">
        <v>50</v>
      </c>
      <c r="B64" s="37"/>
      <c r="C64" s="38">
        <v>1300</v>
      </c>
      <c r="D64" s="38">
        <v>1283</v>
      </c>
      <c r="E64" s="38">
        <v>1283</v>
      </c>
      <c r="F64" s="39">
        <v>100</v>
      </c>
      <c r="G64" s="40"/>
      <c r="H64" s="151">
        <v>47.828</v>
      </c>
      <c r="I64" s="152">
        <v>41.917</v>
      </c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2610</v>
      </c>
      <c r="D66" s="38">
        <v>2840</v>
      </c>
      <c r="E66" s="38">
        <v>2540</v>
      </c>
      <c r="F66" s="39">
        <v>89.43661971830986</v>
      </c>
      <c r="G66" s="40"/>
      <c r="H66" s="151">
        <v>114.057</v>
      </c>
      <c r="I66" s="152">
        <v>98.832</v>
      </c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109</v>
      </c>
      <c r="D72" s="30">
        <v>314</v>
      </c>
      <c r="E72" s="30">
        <v>314</v>
      </c>
      <c r="F72" s="31"/>
      <c r="G72" s="31"/>
      <c r="H72" s="150">
        <v>2.346</v>
      </c>
      <c r="I72" s="150">
        <v>12.365</v>
      </c>
      <c r="J72" s="150"/>
      <c r="K72" s="32"/>
    </row>
    <row r="73" spans="1:11" s="33" customFormat="1" ht="11.25" customHeight="1">
      <c r="A73" s="35" t="s">
        <v>56</v>
      </c>
      <c r="B73" s="29"/>
      <c r="C73" s="30">
        <v>1104</v>
      </c>
      <c r="D73" s="30">
        <v>948</v>
      </c>
      <c r="E73" s="30">
        <v>950</v>
      </c>
      <c r="F73" s="31"/>
      <c r="G73" s="31"/>
      <c r="H73" s="150">
        <v>33.12</v>
      </c>
      <c r="I73" s="150">
        <v>23.7</v>
      </c>
      <c r="J73" s="150"/>
      <c r="K73" s="32"/>
    </row>
    <row r="74" spans="1:11" s="33" customFormat="1" ht="11.25" customHeight="1">
      <c r="A74" s="35" t="s">
        <v>57</v>
      </c>
      <c r="B74" s="29"/>
      <c r="C74" s="30">
        <v>120</v>
      </c>
      <c r="D74" s="30">
        <v>120</v>
      </c>
      <c r="E74" s="30">
        <v>120</v>
      </c>
      <c r="F74" s="31"/>
      <c r="G74" s="31"/>
      <c r="H74" s="150">
        <v>4.2</v>
      </c>
      <c r="I74" s="150">
        <v>4.2</v>
      </c>
      <c r="J74" s="150"/>
      <c r="K74" s="32"/>
    </row>
    <row r="75" spans="1:11" s="33" customFormat="1" ht="11.25" customHeight="1">
      <c r="A75" s="35" t="s">
        <v>58</v>
      </c>
      <c r="B75" s="29"/>
      <c r="C75" s="30">
        <v>48</v>
      </c>
      <c r="D75" s="30">
        <v>48</v>
      </c>
      <c r="E75" s="30">
        <v>48</v>
      </c>
      <c r="F75" s="31"/>
      <c r="G75" s="31"/>
      <c r="H75" s="150">
        <v>0.816</v>
      </c>
      <c r="I75" s="150">
        <v>0.816</v>
      </c>
      <c r="J75" s="150"/>
      <c r="K75" s="32"/>
    </row>
    <row r="76" spans="1:11" s="33" customFormat="1" ht="11.25" customHeight="1">
      <c r="A76" s="35" t="s">
        <v>59</v>
      </c>
      <c r="B76" s="29"/>
      <c r="C76" s="30">
        <v>255</v>
      </c>
      <c r="D76" s="30">
        <v>235</v>
      </c>
      <c r="E76" s="30">
        <v>230</v>
      </c>
      <c r="F76" s="31"/>
      <c r="G76" s="31"/>
      <c r="H76" s="150">
        <v>8.747</v>
      </c>
      <c r="I76" s="150">
        <v>9.87</v>
      </c>
      <c r="J76" s="150"/>
      <c r="K76" s="32"/>
    </row>
    <row r="77" spans="1:11" s="33" customFormat="1" ht="11.25" customHeight="1">
      <c r="A77" s="35" t="s">
        <v>60</v>
      </c>
      <c r="B77" s="29"/>
      <c r="C77" s="30">
        <v>3</v>
      </c>
      <c r="D77" s="30">
        <v>5</v>
      </c>
      <c r="E77" s="30">
        <v>5</v>
      </c>
      <c r="F77" s="31"/>
      <c r="G77" s="31"/>
      <c r="H77" s="150">
        <v>0.063</v>
      </c>
      <c r="I77" s="150">
        <v>0.1</v>
      </c>
      <c r="J77" s="150"/>
      <c r="K77" s="32"/>
    </row>
    <row r="78" spans="1:11" s="33" customFormat="1" ht="11.25" customHeight="1">
      <c r="A78" s="35" t="s">
        <v>61</v>
      </c>
      <c r="B78" s="29"/>
      <c r="C78" s="30">
        <v>414</v>
      </c>
      <c r="D78" s="30">
        <v>270</v>
      </c>
      <c r="E78" s="30">
        <v>385</v>
      </c>
      <c r="F78" s="31"/>
      <c r="G78" s="31"/>
      <c r="H78" s="150">
        <v>10.98</v>
      </c>
      <c r="I78" s="150">
        <v>7.56</v>
      </c>
      <c r="J78" s="150"/>
      <c r="K78" s="32"/>
    </row>
    <row r="79" spans="1:11" s="33" customFormat="1" ht="11.25" customHeight="1">
      <c r="A79" s="35" t="s">
        <v>62</v>
      </c>
      <c r="B79" s="29"/>
      <c r="C79" s="30">
        <v>4176</v>
      </c>
      <c r="D79" s="30">
        <v>4334</v>
      </c>
      <c r="E79" s="30">
        <v>4064</v>
      </c>
      <c r="F79" s="31"/>
      <c r="G79" s="31"/>
      <c r="H79" s="150">
        <v>93.277</v>
      </c>
      <c r="I79" s="150">
        <v>161.539</v>
      </c>
      <c r="J79" s="150"/>
      <c r="K79" s="32"/>
    </row>
    <row r="80" spans="1:11" s="42" customFormat="1" ht="11.25" customHeight="1">
      <c r="A80" s="43" t="s">
        <v>63</v>
      </c>
      <c r="B80" s="37"/>
      <c r="C80" s="38">
        <v>6229</v>
      </c>
      <c r="D80" s="38">
        <v>6274</v>
      </c>
      <c r="E80" s="38">
        <v>6116</v>
      </c>
      <c r="F80" s="39">
        <v>97.48167038571884</v>
      </c>
      <c r="G80" s="40"/>
      <c r="H80" s="151">
        <v>153.549</v>
      </c>
      <c r="I80" s="152">
        <v>220.14999999999998</v>
      </c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347</v>
      </c>
      <c r="D82" s="30">
        <v>347</v>
      </c>
      <c r="E82" s="30">
        <v>347</v>
      </c>
      <c r="F82" s="31"/>
      <c r="G82" s="31"/>
      <c r="H82" s="150">
        <v>14.735</v>
      </c>
      <c r="I82" s="150">
        <v>14.735</v>
      </c>
      <c r="J82" s="150"/>
      <c r="K82" s="32"/>
    </row>
    <row r="83" spans="1:11" s="33" customFormat="1" ht="11.25" customHeight="1">
      <c r="A83" s="35" t="s">
        <v>65</v>
      </c>
      <c r="B83" s="29"/>
      <c r="C83" s="30">
        <v>1854</v>
      </c>
      <c r="D83" s="30">
        <v>1575</v>
      </c>
      <c r="E83" s="30">
        <v>1400</v>
      </c>
      <c r="F83" s="31"/>
      <c r="G83" s="31"/>
      <c r="H83" s="150">
        <v>33.888</v>
      </c>
      <c r="I83" s="150">
        <v>28.8</v>
      </c>
      <c r="J83" s="150"/>
      <c r="K83" s="32"/>
    </row>
    <row r="84" spans="1:11" s="42" customFormat="1" ht="11.25" customHeight="1">
      <c r="A84" s="36" t="s">
        <v>66</v>
      </c>
      <c r="B84" s="37"/>
      <c r="C84" s="38">
        <v>2201</v>
      </c>
      <c r="D84" s="38">
        <v>1922</v>
      </c>
      <c r="E84" s="38">
        <v>1747</v>
      </c>
      <c r="F84" s="39">
        <v>90.894901144641</v>
      </c>
      <c r="G84" s="40"/>
      <c r="H84" s="151">
        <v>48.623</v>
      </c>
      <c r="I84" s="152">
        <v>43.535</v>
      </c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15560</v>
      </c>
      <c r="D87" s="53">
        <v>15457</v>
      </c>
      <c r="E87" s="53">
        <v>14667</v>
      </c>
      <c r="F87" s="54">
        <f>IF(D87&gt;0,100*E87/D87,0)</f>
        <v>94.8890470337064</v>
      </c>
      <c r="G87" s="40"/>
      <c r="H87" s="155">
        <v>447.0570000000001</v>
      </c>
      <c r="I87" s="156">
        <v>484.92499999999995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2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="95" zoomScaleSheetLayoutView="95" zoomScalePageLayoutView="0" workbookViewId="0" topLeftCell="A1">
      <selection activeCell="K88" sqref="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96" t="s">
        <v>69</v>
      </c>
      <c r="K2" s="19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7" t="s">
        <v>2</v>
      </c>
      <c r="D4" s="198"/>
      <c r="E4" s="198"/>
      <c r="F4" s="199"/>
      <c r="G4" s="9"/>
      <c r="H4" s="200" t="s">
        <v>3</v>
      </c>
      <c r="I4" s="201"/>
      <c r="J4" s="201"/>
      <c r="K4" s="202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2017=100</v>
      </c>
      <c r="G7" s="23"/>
      <c r="H7" s="20" t="s">
        <v>249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/>
      <c r="I30" s="150"/>
      <c r="J30" s="150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1"/>
      <c r="I31" s="152"/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/>
      <c r="I33" s="150"/>
      <c r="J33" s="150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/>
      <c r="I34" s="150"/>
      <c r="J34" s="150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/>
      <c r="I35" s="150"/>
      <c r="J35" s="150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/>
      <c r="I36" s="150"/>
      <c r="J36" s="150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1"/>
      <c r="I37" s="152"/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/>
      <c r="I50" s="152"/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/>
      <c r="I58" s="150"/>
      <c r="J58" s="150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1"/>
      <c r="I59" s="152"/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/>
      <c r="I64" s="152"/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1"/>
      <c r="I66" s="152"/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/>
      <c r="I72" s="150"/>
      <c r="J72" s="150"/>
      <c r="K72" s="32"/>
    </row>
    <row r="73" spans="1:11" s="33" customFormat="1" ht="11.25" customHeight="1">
      <c r="A73" s="35" t="s">
        <v>56</v>
      </c>
      <c r="B73" s="29"/>
      <c r="C73" s="30">
        <v>1880</v>
      </c>
      <c r="D73" s="30">
        <v>1840</v>
      </c>
      <c r="E73" s="30">
        <v>1840</v>
      </c>
      <c r="F73" s="31"/>
      <c r="G73" s="31"/>
      <c r="H73" s="150">
        <v>159.804</v>
      </c>
      <c r="I73" s="150">
        <v>161.92</v>
      </c>
      <c r="J73" s="150"/>
      <c r="K73" s="32"/>
    </row>
    <row r="74" spans="1:11" s="33" customFormat="1" ht="11.25" customHeight="1">
      <c r="A74" s="35" t="s">
        <v>57</v>
      </c>
      <c r="B74" s="29"/>
      <c r="C74" s="30">
        <v>76</v>
      </c>
      <c r="D74" s="30">
        <v>30</v>
      </c>
      <c r="E74" s="30">
        <v>28</v>
      </c>
      <c r="F74" s="31"/>
      <c r="G74" s="31"/>
      <c r="H74" s="150">
        <v>4.535</v>
      </c>
      <c r="I74" s="150">
        <v>1.8</v>
      </c>
      <c r="J74" s="150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/>
      <c r="I75" s="150"/>
      <c r="J75" s="150"/>
      <c r="K75" s="32"/>
    </row>
    <row r="76" spans="1:11" s="33" customFormat="1" ht="11.25" customHeight="1">
      <c r="A76" s="35" t="s">
        <v>59</v>
      </c>
      <c r="B76" s="29"/>
      <c r="C76" s="30"/>
      <c r="D76" s="30">
        <v>11</v>
      </c>
      <c r="E76" s="30">
        <v>11</v>
      </c>
      <c r="F76" s="31"/>
      <c r="G76" s="31"/>
      <c r="H76" s="150"/>
      <c r="I76" s="150">
        <v>0.825</v>
      </c>
      <c r="J76" s="150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/>
      <c r="I77" s="150"/>
      <c r="J77" s="150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62</v>
      </c>
      <c r="B79" s="29"/>
      <c r="C79" s="30">
        <v>5246</v>
      </c>
      <c r="D79" s="30">
        <v>5372</v>
      </c>
      <c r="E79" s="30">
        <v>5699</v>
      </c>
      <c r="F79" s="31"/>
      <c r="G79" s="31"/>
      <c r="H79" s="150">
        <v>496.193</v>
      </c>
      <c r="I79" s="150">
        <v>496.833</v>
      </c>
      <c r="J79" s="150"/>
      <c r="K79" s="32"/>
    </row>
    <row r="80" spans="1:11" s="42" customFormat="1" ht="11.25" customHeight="1">
      <c r="A80" s="43" t="s">
        <v>63</v>
      </c>
      <c r="B80" s="37"/>
      <c r="C80" s="38">
        <v>7202</v>
      </c>
      <c r="D80" s="38">
        <v>7253</v>
      </c>
      <c r="E80" s="38">
        <v>7578</v>
      </c>
      <c r="F80" s="39">
        <v>104.48090445332966</v>
      </c>
      <c r="G80" s="40"/>
      <c r="H80" s="151">
        <v>660.5319999999999</v>
      </c>
      <c r="I80" s="152">
        <v>661.378</v>
      </c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>
        <v>1</v>
      </c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>
        <v>1</v>
      </c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7202</v>
      </c>
      <c r="D87" s="53">
        <v>7253</v>
      </c>
      <c r="E87" s="53">
        <v>7579</v>
      </c>
      <c r="F87" s="54">
        <f>IF(D87&gt;0,100*E87/D87,0)</f>
        <v>104.49469185164759</v>
      </c>
      <c r="G87" s="40"/>
      <c r="H87" s="155">
        <v>660.5319999999999</v>
      </c>
      <c r="I87" s="156">
        <v>661.378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2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="98" zoomScaleSheetLayoutView="98" zoomScalePageLayoutView="0" workbookViewId="0" topLeftCell="A1">
      <selection activeCell="H7" sqref="H7:I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96" t="s">
        <v>69</v>
      </c>
      <c r="K2" s="19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7" t="s">
        <v>2</v>
      </c>
      <c r="D4" s="198"/>
      <c r="E4" s="198"/>
      <c r="F4" s="199"/>
      <c r="G4" s="9"/>
      <c r="H4" s="200" t="s">
        <v>3</v>
      </c>
      <c r="I4" s="201"/>
      <c r="J4" s="201"/>
      <c r="K4" s="202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249</v>
      </c>
      <c r="D7" s="21" t="s">
        <v>249</v>
      </c>
      <c r="E7" s="21">
        <v>1</v>
      </c>
      <c r="F7" s="22" t="str">
        <f>CONCATENATE(D6,"=100")</f>
        <v>2016=100</v>
      </c>
      <c r="G7" s="23"/>
      <c r="H7" s="20" t="s">
        <v>249</v>
      </c>
      <c r="I7" s="21" t="s">
        <v>249</v>
      </c>
      <c r="J7" s="21">
        <v>1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/>
      <c r="I30" s="150"/>
      <c r="J30" s="150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1"/>
      <c r="I31" s="152"/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/>
      <c r="I33" s="150"/>
      <c r="J33" s="150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/>
      <c r="I34" s="150"/>
      <c r="J34" s="150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/>
      <c r="I35" s="150"/>
      <c r="J35" s="150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/>
      <c r="I36" s="150"/>
      <c r="J36" s="150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1"/>
      <c r="I37" s="152"/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/>
      <c r="I50" s="152"/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/>
      <c r="I58" s="150"/>
      <c r="J58" s="150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1"/>
      <c r="I59" s="152"/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/>
      <c r="I64" s="152"/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68</v>
      </c>
      <c r="D66" s="38">
        <v>51</v>
      </c>
      <c r="E66" s="38">
        <v>53</v>
      </c>
      <c r="F66" s="39">
        <v>103.92156862745098</v>
      </c>
      <c r="G66" s="40"/>
      <c r="H66" s="151">
        <v>0.177</v>
      </c>
      <c r="I66" s="152">
        <v>0.135</v>
      </c>
      <c r="J66" s="152">
        <v>0.092</v>
      </c>
      <c r="K66" s="41">
        <v>68.14814814814814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/>
      <c r="I72" s="150"/>
      <c r="J72" s="150"/>
      <c r="K72" s="32"/>
    </row>
    <row r="73" spans="1:11" s="33" customFormat="1" ht="11.25" customHeight="1">
      <c r="A73" s="35" t="s">
        <v>56</v>
      </c>
      <c r="B73" s="29"/>
      <c r="C73" s="30">
        <v>13368</v>
      </c>
      <c r="D73" s="30">
        <v>12894</v>
      </c>
      <c r="E73" s="30">
        <v>13533</v>
      </c>
      <c r="F73" s="31"/>
      <c r="G73" s="31"/>
      <c r="H73" s="150">
        <v>36.362</v>
      </c>
      <c r="I73" s="150">
        <v>37.76</v>
      </c>
      <c r="J73" s="150">
        <v>35.54</v>
      </c>
      <c r="K73" s="32"/>
    </row>
    <row r="74" spans="1:11" s="33" customFormat="1" ht="11.25" customHeight="1">
      <c r="A74" s="35" t="s">
        <v>57</v>
      </c>
      <c r="B74" s="29"/>
      <c r="C74" s="30">
        <v>5396</v>
      </c>
      <c r="D74" s="30">
        <v>5014</v>
      </c>
      <c r="E74" s="30">
        <v>4712</v>
      </c>
      <c r="F74" s="31"/>
      <c r="G74" s="31"/>
      <c r="H74" s="150">
        <v>11.705</v>
      </c>
      <c r="I74" s="150">
        <v>12.02</v>
      </c>
      <c r="J74" s="150">
        <v>13.724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/>
      <c r="I75" s="150"/>
      <c r="J75" s="150"/>
      <c r="K75" s="32"/>
    </row>
    <row r="76" spans="1:11" s="33" customFormat="1" ht="11.25" customHeight="1">
      <c r="A76" s="35" t="s">
        <v>59</v>
      </c>
      <c r="B76" s="29"/>
      <c r="C76" s="30">
        <v>345</v>
      </c>
      <c r="D76" s="30">
        <v>351</v>
      </c>
      <c r="E76" s="30">
        <v>385</v>
      </c>
      <c r="F76" s="31"/>
      <c r="G76" s="31"/>
      <c r="H76" s="150">
        <v>0.557</v>
      </c>
      <c r="I76" s="150">
        <v>0.577</v>
      </c>
      <c r="J76" s="150">
        <v>0.66</v>
      </c>
      <c r="K76" s="32"/>
    </row>
    <row r="77" spans="1:11" s="33" customFormat="1" ht="11.25" customHeight="1">
      <c r="A77" s="35" t="s">
        <v>60</v>
      </c>
      <c r="B77" s="29"/>
      <c r="C77" s="30">
        <v>4793</v>
      </c>
      <c r="D77" s="30">
        <v>4453</v>
      </c>
      <c r="E77" s="30">
        <v>4657</v>
      </c>
      <c r="F77" s="31"/>
      <c r="G77" s="31"/>
      <c r="H77" s="150">
        <v>9.145</v>
      </c>
      <c r="I77" s="150">
        <v>13.36</v>
      </c>
      <c r="J77" s="150">
        <v>13.313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62</v>
      </c>
      <c r="B79" s="29"/>
      <c r="C79" s="30">
        <v>39315</v>
      </c>
      <c r="D79" s="30">
        <v>38051</v>
      </c>
      <c r="E79" s="30">
        <v>39645</v>
      </c>
      <c r="F79" s="31"/>
      <c r="G79" s="31"/>
      <c r="H79" s="150">
        <v>102.14</v>
      </c>
      <c r="I79" s="150">
        <v>101.744</v>
      </c>
      <c r="J79" s="150">
        <v>132.272</v>
      </c>
      <c r="K79" s="32"/>
    </row>
    <row r="80" spans="1:11" s="42" customFormat="1" ht="11.25" customHeight="1">
      <c r="A80" s="43" t="s">
        <v>63</v>
      </c>
      <c r="B80" s="37"/>
      <c r="C80" s="38">
        <v>63217</v>
      </c>
      <c r="D80" s="38">
        <v>60763</v>
      </c>
      <c r="E80" s="38">
        <v>62932</v>
      </c>
      <c r="F80" s="39">
        <v>103.569606503958</v>
      </c>
      <c r="G80" s="40"/>
      <c r="H80" s="151">
        <v>159.909</v>
      </c>
      <c r="I80" s="152">
        <v>165.461</v>
      </c>
      <c r="J80" s="152">
        <v>195.509</v>
      </c>
      <c r="K80" s="41">
        <v>118.16017067466048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63285</v>
      </c>
      <c r="D87" s="53">
        <v>60814</v>
      </c>
      <c r="E87" s="53">
        <v>62985</v>
      </c>
      <c r="F87" s="54">
        <f>IF(D87&gt;0,100*E87/D87,0)</f>
        <v>103.56990166737923</v>
      </c>
      <c r="G87" s="40"/>
      <c r="H87" s="155">
        <v>160.08599999999998</v>
      </c>
      <c r="I87" s="156">
        <v>165.596</v>
      </c>
      <c r="J87" s="156">
        <v>195.601</v>
      </c>
      <c r="K87" s="54">
        <f>IF(I87&gt;0,100*J87/I87,0)</f>
        <v>118.11939901929998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2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="98" zoomScaleSheetLayoutView="98" zoomScalePageLayoutView="0" workbookViewId="0" topLeftCell="A1">
      <selection activeCell="H7" sqref="H7:I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96" t="s">
        <v>69</v>
      </c>
      <c r="K2" s="19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7" t="s">
        <v>2</v>
      </c>
      <c r="D4" s="198"/>
      <c r="E4" s="198"/>
      <c r="F4" s="199"/>
      <c r="G4" s="9"/>
      <c r="H4" s="200" t="s">
        <v>3</v>
      </c>
      <c r="I4" s="201"/>
      <c r="J4" s="201"/>
      <c r="K4" s="202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249</v>
      </c>
      <c r="D7" s="21" t="s">
        <v>249</v>
      </c>
      <c r="E7" s="21">
        <v>11</v>
      </c>
      <c r="F7" s="22" t="str">
        <f>CONCATENATE(D6,"=100")</f>
        <v>2016=100</v>
      </c>
      <c r="G7" s="23"/>
      <c r="H7" s="20" t="s">
        <v>249</v>
      </c>
      <c r="I7" s="21" t="s">
        <v>249</v>
      </c>
      <c r="J7" s="21">
        <v>1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235</v>
      </c>
      <c r="D9" s="30">
        <v>248</v>
      </c>
      <c r="E9" s="30">
        <v>269</v>
      </c>
      <c r="F9" s="31"/>
      <c r="G9" s="31"/>
      <c r="H9" s="150">
        <v>6.651</v>
      </c>
      <c r="I9" s="150">
        <v>7.72</v>
      </c>
      <c r="J9" s="150">
        <v>8.5</v>
      </c>
      <c r="K9" s="32"/>
    </row>
    <row r="10" spans="1:11" s="33" customFormat="1" ht="11.25" customHeight="1">
      <c r="A10" s="35" t="s">
        <v>8</v>
      </c>
      <c r="B10" s="29"/>
      <c r="C10" s="30">
        <v>140</v>
      </c>
      <c r="D10" s="30">
        <v>138</v>
      </c>
      <c r="E10" s="30">
        <v>142</v>
      </c>
      <c r="F10" s="31"/>
      <c r="G10" s="31"/>
      <c r="H10" s="150">
        <v>3.325</v>
      </c>
      <c r="I10" s="150">
        <v>3.854</v>
      </c>
      <c r="J10" s="150">
        <v>4.31</v>
      </c>
      <c r="K10" s="32"/>
    </row>
    <row r="11" spans="1:11" s="33" customFormat="1" ht="11.25" customHeight="1">
      <c r="A11" s="28" t="s">
        <v>9</v>
      </c>
      <c r="B11" s="29"/>
      <c r="C11" s="30">
        <v>149</v>
      </c>
      <c r="D11" s="30">
        <v>151</v>
      </c>
      <c r="E11" s="30">
        <v>115</v>
      </c>
      <c r="F11" s="31"/>
      <c r="G11" s="31"/>
      <c r="H11" s="150">
        <v>3.602</v>
      </c>
      <c r="I11" s="150">
        <v>3.785</v>
      </c>
      <c r="J11" s="150">
        <v>3.956</v>
      </c>
      <c r="K11" s="32"/>
    </row>
    <row r="12" spans="1:11" s="33" customFormat="1" ht="11.25" customHeight="1">
      <c r="A12" s="35" t="s">
        <v>10</v>
      </c>
      <c r="B12" s="29"/>
      <c r="C12" s="30">
        <v>268</v>
      </c>
      <c r="D12" s="30">
        <v>278</v>
      </c>
      <c r="E12" s="30">
        <v>269</v>
      </c>
      <c r="F12" s="31"/>
      <c r="G12" s="31"/>
      <c r="H12" s="150">
        <v>6.324</v>
      </c>
      <c r="I12" s="150">
        <v>6.792</v>
      </c>
      <c r="J12" s="150">
        <v>8.785</v>
      </c>
      <c r="K12" s="32"/>
    </row>
    <row r="13" spans="1:11" s="42" customFormat="1" ht="11.25" customHeight="1">
      <c r="A13" s="36" t="s">
        <v>11</v>
      </c>
      <c r="B13" s="37"/>
      <c r="C13" s="38">
        <v>792</v>
      </c>
      <c r="D13" s="38">
        <v>815</v>
      </c>
      <c r="E13" s="38">
        <v>795</v>
      </c>
      <c r="F13" s="39">
        <v>97.54601226993866</v>
      </c>
      <c r="G13" s="40"/>
      <c r="H13" s="151">
        <v>19.902</v>
      </c>
      <c r="I13" s="152">
        <v>22.151</v>
      </c>
      <c r="J13" s="152">
        <v>25.551</v>
      </c>
      <c r="K13" s="41">
        <v>115.34919416730621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>
        <v>100</v>
      </c>
      <c r="D15" s="38">
        <v>83</v>
      </c>
      <c r="E15" s="38">
        <v>83</v>
      </c>
      <c r="F15" s="39">
        <v>100</v>
      </c>
      <c r="G15" s="40"/>
      <c r="H15" s="151">
        <v>2.18</v>
      </c>
      <c r="I15" s="152">
        <v>1.795</v>
      </c>
      <c r="J15" s="152">
        <v>1.442</v>
      </c>
      <c r="K15" s="41">
        <v>80.33426183844011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8</v>
      </c>
      <c r="D17" s="38">
        <v>8</v>
      </c>
      <c r="E17" s="38">
        <v>2</v>
      </c>
      <c r="F17" s="39">
        <v>25</v>
      </c>
      <c r="G17" s="40"/>
      <c r="H17" s="151">
        <v>0.16</v>
      </c>
      <c r="I17" s="152">
        <v>0.16</v>
      </c>
      <c r="J17" s="152">
        <v>0.11</v>
      </c>
      <c r="K17" s="41">
        <v>68.75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106</v>
      </c>
      <c r="D19" s="30">
        <v>106</v>
      </c>
      <c r="E19" s="30">
        <v>106</v>
      </c>
      <c r="F19" s="31"/>
      <c r="G19" s="31"/>
      <c r="H19" s="150">
        <v>3.117</v>
      </c>
      <c r="I19" s="150">
        <v>3.014</v>
      </c>
      <c r="J19" s="150">
        <v>2.756</v>
      </c>
      <c r="K19" s="32"/>
    </row>
    <row r="20" spans="1:11" s="33" customFormat="1" ht="11.25" customHeight="1">
      <c r="A20" s="35" t="s">
        <v>15</v>
      </c>
      <c r="B20" s="29"/>
      <c r="C20" s="30">
        <v>125</v>
      </c>
      <c r="D20" s="30">
        <v>125</v>
      </c>
      <c r="E20" s="30">
        <v>125</v>
      </c>
      <c r="F20" s="31"/>
      <c r="G20" s="31"/>
      <c r="H20" s="150">
        <v>3.716</v>
      </c>
      <c r="I20" s="150">
        <v>3.523</v>
      </c>
      <c r="J20" s="150">
        <v>3.25</v>
      </c>
      <c r="K20" s="32"/>
    </row>
    <row r="21" spans="1:11" s="33" customFormat="1" ht="11.25" customHeight="1">
      <c r="A21" s="35" t="s">
        <v>16</v>
      </c>
      <c r="B21" s="29"/>
      <c r="C21" s="30">
        <v>185</v>
      </c>
      <c r="D21" s="30">
        <v>185</v>
      </c>
      <c r="E21" s="30">
        <v>185</v>
      </c>
      <c r="F21" s="31"/>
      <c r="G21" s="31"/>
      <c r="H21" s="150">
        <v>4.986</v>
      </c>
      <c r="I21" s="150">
        <v>4.502</v>
      </c>
      <c r="J21" s="150">
        <v>4.44</v>
      </c>
      <c r="K21" s="32"/>
    </row>
    <row r="22" spans="1:11" s="42" customFormat="1" ht="11.25" customHeight="1">
      <c r="A22" s="36" t="s">
        <v>17</v>
      </c>
      <c r="B22" s="37"/>
      <c r="C22" s="38">
        <v>416</v>
      </c>
      <c r="D22" s="38">
        <v>416</v>
      </c>
      <c r="E22" s="38">
        <v>416</v>
      </c>
      <c r="F22" s="39">
        <v>100</v>
      </c>
      <c r="G22" s="40"/>
      <c r="H22" s="151">
        <v>11.818999999999999</v>
      </c>
      <c r="I22" s="152">
        <v>11.039</v>
      </c>
      <c r="J22" s="152">
        <v>10.446000000000002</v>
      </c>
      <c r="K22" s="41">
        <v>94.6281366065767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676</v>
      </c>
      <c r="D24" s="38">
        <v>677</v>
      </c>
      <c r="E24" s="38">
        <v>509</v>
      </c>
      <c r="F24" s="39">
        <v>75.18463810930577</v>
      </c>
      <c r="G24" s="40"/>
      <c r="H24" s="151">
        <v>15.944</v>
      </c>
      <c r="I24" s="152">
        <v>15.851</v>
      </c>
      <c r="J24" s="152">
        <v>10.622</v>
      </c>
      <c r="K24" s="41">
        <v>67.01154501293294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108</v>
      </c>
      <c r="D26" s="38">
        <v>110</v>
      </c>
      <c r="E26" s="38">
        <v>100</v>
      </c>
      <c r="F26" s="39">
        <v>90.9090909090909</v>
      </c>
      <c r="G26" s="40"/>
      <c r="H26" s="151">
        <v>2.79</v>
      </c>
      <c r="I26" s="152">
        <v>2.7</v>
      </c>
      <c r="J26" s="152">
        <v>2.6</v>
      </c>
      <c r="K26" s="41">
        <v>96.29629629629629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4</v>
      </c>
      <c r="D28" s="30">
        <v>1</v>
      </c>
      <c r="E28" s="30">
        <v>4</v>
      </c>
      <c r="F28" s="31"/>
      <c r="G28" s="31"/>
      <c r="H28" s="150">
        <v>0.08</v>
      </c>
      <c r="I28" s="150">
        <v>0.035</v>
      </c>
      <c r="J28" s="150">
        <v>0.12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>
        <v>18</v>
      </c>
      <c r="D30" s="30">
        <v>19</v>
      </c>
      <c r="E30" s="30">
        <v>9</v>
      </c>
      <c r="F30" s="31"/>
      <c r="G30" s="31"/>
      <c r="H30" s="150">
        <v>0.54</v>
      </c>
      <c r="I30" s="150">
        <v>0.665</v>
      </c>
      <c r="J30" s="150">
        <v>0.226</v>
      </c>
      <c r="K30" s="32"/>
    </row>
    <row r="31" spans="1:11" s="42" customFormat="1" ht="11.25" customHeight="1">
      <c r="A31" s="43" t="s">
        <v>23</v>
      </c>
      <c r="B31" s="37"/>
      <c r="C31" s="38">
        <v>22</v>
      </c>
      <c r="D31" s="38">
        <v>20</v>
      </c>
      <c r="E31" s="38">
        <v>13</v>
      </c>
      <c r="F31" s="39">
        <v>65</v>
      </c>
      <c r="G31" s="40"/>
      <c r="H31" s="151">
        <v>0.62</v>
      </c>
      <c r="I31" s="152">
        <v>0.7000000000000001</v>
      </c>
      <c r="J31" s="152">
        <v>0.346</v>
      </c>
      <c r="K31" s="41">
        <v>49.428571428571416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231</v>
      </c>
      <c r="D33" s="30">
        <v>343</v>
      </c>
      <c r="E33" s="30">
        <v>300</v>
      </c>
      <c r="F33" s="31"/>
      <c r="G33" s="31"/>
      <c r="H33" s="150">
        <v>5.776</v>
      </c>
      <c r="I33" s="150">
        <v>9.01</v>
      </c>
      <c r="J33" s="150">
        <v>7.8</v>
      </c>
      <c r="K33" s="32"/>
    </row>
    <row r="34" spans="1:11" s="33" customFormat="1" ht="11.25" customHeight="1">
      <c r="A34" s="35" t="s">
        <v>25</v>
      </c>
      <c r="B34" s="29"/>
      <c r="C34" s="30">
        <v>157</v>
      </c>
      <c r="D34" s="30">
        <v>168</v>
      </c>
      <c r="E34" s="30">
        <v>150</v>
      </c>
      <c r="F34" s="31"/>
      <c r="G34" s="31"/>
      <c r="H34" s="150">
        <v>3.807</v>
      </c>
      <c r="I34" s="150">
        <v>4.03</v>
      </c>
      <c r="J34" s="150">
        <v>4.05</v>
      </c>
      <c r="K34" s="32"/>
    </row>
    <row r="35" spans="1:11" s="33" customFormat="1" ht="11.25" customHeight="1">
      <c r="A35" s="35" t="s">
        <v>26</v>
      </c>
      <c r="B35" s="29"/>
      <c r="C35" s="30">
        <v>144</v>
      </c>
      <c r="D35" s="30">
        <v>118</v>
      </c>
      <c r="E35" s="30">
        <v>150</v>
      </c>
      <c r="F35" s="31"/>
      <c r="G35" s="31"/>
      <c r="H35" s="150">
        <v>3.662</v>
      </c>
      <c r="I35" s="150">
        <v>3.143</v>
      </c>
      <c r="J35" s="150">
        <v>4</v>
      </c>
      <c r="K35" s="32"/>
    </row>
    <row r="36" spans="1:11" s="33" customFormat="1" ht="11.25" customHeight="1">
      <c r="A36" s="35" t="s">
        <v>27</v>
      </c>
      <c r="B36" s="29"/>
      <c r="C36" s="30">
        <v>313</v>
      </c>
      <c r="D36" s="30">
        <v>333</v>
      </c>
      <c r="E36" s="30">
        <v>305</v>
      </c>
      <c r="F36" s="31"/>
      <c r="G36" s="31"/>
      <c r="H36" s="150">
        <v>7.825</v>
      </c>
      <c r="I36" s="150">
        <v>8.292</v>
      </c>
      <c r="J36" s="150">
        <v>7.625</v>
      </c>
      <c r="K36" s="32"/>
    </row>
    <row r="37" spans="1:11" s="42" customFormat="1" ht="11.25" customHeight="1">
      <c r="A37" s="36" t="s">
        <v>28</v>
      </c>
      <c r="B37" s="37"/>
      <c r="C37" s="38">
        <v>845</v>
      </c>
      <c r="D37" s="38">
        <v>962</v>
      </c>
      <c r="E37" s="38">
        <v>905</v>
      </c>
      <c r="F37" s="39">
        <v>94.07484407484408</v>
      </c>
      <c r="G37" s="40"/>
      <c r="H37" s="151">
        <v>21.07</v>
      </c>
      <c r="I37" s="152">
        <v>24.475</v>
      </c>
      <c r="J37" s="152">
        <v>23.475</v>
      </c>
      <c r="K37" s="41">
        <v>95.91419816138917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145</v>
      </c>
      <c r="D39" s="38">
        <v>166</v>
      </c>
      <c r="E39" s="38">
        <v>160</v>
      </c>
      <c r="F39" s="39">
        <v>96.3855421686747</v>
      </c>
      <c r="G39" s="40"/>
      <c r="H39" s="151">
        <v>4.324</v>
      </c>
      <c r="I39" s="152">
        <v>4.949</v>
      </c>
      <c r="J39" s="152">
        <v>2.4</v>
      </c>
      <c r="K39" s="41">
        <v>48.49464538290564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14</v>
      </c>
      <c r="D41" s="30">
        <v>10</v>
      </c>
      <c r="E41" s="30">
        <v>8</v>
      </c>
      <c r="F41" s="31"/>
      <c r="G41" s="31"/>
      <c r="H41" s="150">
        <v>0.287</v>
      </c>
      <c r="I41" s="150">
        <v>0.275</v>
      </c>
      <c r="J41" s="150">
        <v>0.224</v>
      </c>
      <c r="K41" s="32"/>
    </row>
    <row r="42" spans="1:11" s="33" customFormat="1" ht="11.25" customHeight="1">
      <c r="A42" s="35" t="s">
        <v>31</v>
      </c>
      <c r="B42" s="29"/>
      <c r="C42" s="30">
        <v>55</v>
      </c>
      <c r="D42" s="30">
        <v>75</v>
      </c>
      <c r="E42" s="30">
        <v>55</v>
      </c>
      <c r="F42" s="31"/>
      <c r="G42" s="31"/>
      <c r="H42" s="150">
        <v>1.65</v>
      </c>
      <c r="I42" s="150">
        <v>2.25</v>
      </c>
      <c r="J42" s="150">
        <v>1.65</v>
      </c>
      <c r="K42" s="32"/>
    </row>
    <row r="43" spans="1:11" s="33" customFormat="1" ht="11.25" customHeight="1">
      <c r="A43" s="35" t="s">
        <v>32</v>
      </c>
      <c r="B43" s="29"/>
      <c r="C43" s="30">
        <v>25</v>
      </c>
      <c r="D43" s="30">
        <v>47</v>
      </c>
      <c r="E43" s="30">
        <v>46</v>
      </c>
      <c r="F43" s="31"/>
      <c r="G43" s="31"/>
      <c r="H43" s="150">
        <v>0.7</v>
      </c>
      <c r="I43" s="150">
        <v>1.316</v>
      </c>
      <c r="J43" s="150">
        <v>1.288</v>
      </c>
      <c r="K43" s="32"/>
    </row>
    <row r="44" spans="1:11" s="33" customFormat="1" ht="11.25" customHeight="1">
      <c r="A44" s="35" t="s">
        <v>33</v>
      </c>
      <c r="B44" s="29"/>
      <c r="C44" s="30">
        <v>7</v>
      </c>
      <c r="D44" s="30">
        <v>4</v>
      </c>
      <c r="E44" s="30">
        <v>4</v>
      </c>
      <c r="F44" s="31"/>
      <c r="G44" s="31"/>
      <c r="H44" s="150">
        <v>0.385</v>
      </c>
      <c r="I44" s="150">
        <v>0.2</v>
      </c>
      <c r="J44" s="150">
        <v>0.18</v>
      </c>
      <c r="K44" s="32"/>
    </row>
    <row r="45" spans="1:11" s="33" customFormat="1" ht="11.25" customHeight="1">
      <c r="A45" s="35" t="s">
        <v>34</v>
      </c>
      <c r="B45" s="29"/>
      <c r="C45" s="30">
        <v>32</v>
      </c>
      <c r="D45" s="30">
        <v>32</v>
      </c>
      <c r="E45" s="30">
        <v>32</v>
      </c>
      <c r="F45" s="31"/>
      <c r="G45" s="31"/>
      <c r="H45" s="150">
        <v>1.052</v>
      </c>
      <c r="I45" s="150">
        <v>1.024</v>
      </c>
      <c r="J45" s="150">
        <v>1.024</v>
      </c>
      <c r="K45" s="32"/>
    </row>
    <row r="46" spans="1:11" s="33" customFormat="1" ht="11.25" customHeight="1">
      <c r="A46" s="35" t="s">
        <v>35</v>
      </c>
      <c r="B46" s="29"/>
      <c r="C46" s="30">
        <v>118</v>
      </c>
      <c r="D46" s="30">
        <v>78</v>
      </c>
      <c r="E46" s="30">
        <v>68</v>
      </c>
      <c r="F46" s="31"/>
      <c r="G46" s="31"/>
      <c r="H46" s="150">
        <v>4.72</v>
      </c>
      <c r="I46" s="150">
        <v>3.12</v>
      </c>
      <c r="J46" s="150">
        <v>2.584</v>
      </c>
      <c r="K46" s="32"/>
    </row>
    <row r="47" spans="1:11" s="33" customFormat="1" ht="11.25" customHeight="1">
      <c r="A47" s="35" t="s">
        <v>36</v>
      </c>
      <c r="B47" s="29"/>
      <c r="C47" s="30">
        <v>155</v>
      </c>
      <c r="D47" s="30">
        <v>153</v>
      </c>
      <c r="E47" s="30">
        <v>160</v>
      </c>
      <c r="F47" s="31"/>
      <c r="G47" s="31"/>
      <c r="H47" s="150">
        <v>4.573</v>
      </c>
      <c r="I47" s="150">
        <v>4.693</v>
      </c>
      <c r="J47" s="150">
        <v>4.8</v>
      </c>
      <c r="K47" s="32"/>
    </row>
    <row r="48" spans="1:11" s="33" customFormat="1" ht="11.25" customHeight="1">
      <c r="A48" s="35" t="s">
        <v>37</v>
      </c>
      <c r="B48" s="29"/>
      <c r="C48" s="30">
        <v>40</v>
      </c>
      <c r="D48" s="30">
        <v>40</v>
      </c>
      <c r="E48" s="30">
        <v>40</v>
      </c>
      <c r="F48" s="31"/>
      <c r="G48" s="31"/>
      <c r="H48" s="150">
        <v>1.8</v>
      </c>
      <c r="I48" s="150">
        <v>1.4</v>
      </c>
      <c r="J48" s="150">
        <v>1.2</v>
      </c>
      <c r="K48" s="32"/>
    </row>
    <row r="49" spans="1:11" s="33" customFormat="1" ht="11.25" customHeight="1">
      <c r="A49" s="35" t="s">
        <v>38</v>
      </c>
      <c r="B49" s="29"/>
      <c r="C49" s="30">
        <v>3</v>
      </c>
      <c r="D49" s="30">
        <v>3</v>
      </c>
      <c r="E49" s="30">
        <v>1</v>
      </c>
      <c r="F49" s="31"/>
      <c r="G49" s="31"/>
      <c r="H49" s="150">
        <v>0.108</v>
      </c>
      <c r="I49" s="150">
        <v>0.108</v>
      </c>
      <c r="J49" s="150">
        <v>0.036</v>
      </c>
      <c r="K49" s="32"/>
    </row>
    <row r="50" spans="1:11" s="42" customFormat="1" ht="11.25" customHeight="1">
      <c r="A50" s="43" t="s">
        <v>39</v>
      </c>
      <c r="B50" s="37"/>
      <c r="C50" s="38">
        <v>449</v>
      </c>
      <c r="D50" s="38">
        <v>442</v>
      </c>
      <c r="E50" s="38">
        <v>414</v>
      </c>
      <c r="F50" s="39">
        <v>93.66515837104072</v>
      </c>
      <c r="G50" s="40"/>
      <c r="H50" s="151">
        <v>15.275000000000002</v>
      </c>
      <c r="I50" s="152">
        <v>14.386000000000001</v>
      </c>
      <c r="J50" s="152">
        <v>12.985999999999999</v>
      </c>
      <c r="K50" s="41">
        <v>90.26831641874043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37</v>
      </c>
      <c r="D52" s="38">
        <v>30</v>
      </c>
      <c r="E52" s="38">
        <v>30</v>
      </c>
      <c r="F52" s="39">
        <v>100</v>
      </c>
      <c r="G52" s="40"/>
      <c r="H52" s="151">
        <v>0.887</v>
      </c>
      <c r="I52" s="152">
        <v>0.741</v>
      </c>
      <c r="J52" s="152">
        <v>0.741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1190</v>
      </c>
      <c r="D54" s="30">
        <v>1522</v>
      </c>
      <c r="E54" s="30">
        <v>1650</v>
      </c>
      <c r="F54" s="31"/>
      <c r="G54" s="31"/>
      <c r="H54" s="150">
        <v>83.3</v>
      </c>
      <c r="I54" s="150">
        <v>68.49</v>
      </c>
      <c r="J54" s="150">
        <v>74.25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>
        <v>3</v>
      </c>
      <c r="F55" s="31"/>
      <c r="G55" s="31"/>
      <c r="H55" s="150"/>
      <c r="I55" s="150"/>
      <c r="J55" s="150">
        <v>0.075</v>
      </c>
      <c r="K55" s="32"/>
    </row>
    <row r="56" spans="1:11" s="33" customFormat="1" ht="11.25" customHeight="1">
      <c r="A56" s="35" t="s">
        <v>43</v>
      </c>
      <c r="B56" s="29"/>
      <c r="C56" s="30">
        <v>25</v>
      </c>
      <c r="D56" s="30">
        <v>20</v>
      </c>
      <c r="E56" s="30"/>
      <c r="F56" s="31"/>
      <c r="G56" s="31"/>
      <c r="H56" s="150">
        <v>0.32</v>
      </c>
      <c r="I56" s="150">
        <v>0.29</v>
      </c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>
        <v>108</v>
      </c>
      <c r="D58" s="30">
        <v>26</v>
      </c>
      <c r="E58" s="30">
        <v>22</v>
      </c>
      <c r="F58" s="31"/>
      <c r="G58" s="31"/>
      <c r="H58" s="150">
        <v>2.214</v>
      </c>
      <c r="I58" s="150">
        <v>0.585</v>
      </c>
      <c r="J58" s="150">
        <v>0.462</v>
      </c>
      <c r="K58" s="32"/>
    </row>
    <row r="59" spans="1:11" s="42" customFormat="1" ht="11.25" customHeight="1">
      <c r="A59" s="36" t="s">
        <v>46</v>
      </c>
      <c r="B59" s="37"/>
      <c r="C59" s="38">
        <v>1323</v>
      </c>
      <c r="D59" s="38">
        <v>1568</v>
      </c>
      <c r="E59" s="38">
        <v>1675</v>
      </c>
      <c r="F59" s="39">
        <v>106.82397959183673</v>
      </c>
      <c r="G59" s="40"/>
      <c r="H59" s="151">
        <v>85.83399999999999</v>
      </c>
      <c r="I59" s="152">
        <v>69.365</v>
      </c>
      <c r="J59" s="152">
        <v>74.787</v>
      </c>
      <c r="K59" s="41">
        <v>107.81662221581492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909</v>
      </c>
      <c r="D61" s="30">
        <v>1033</v>
      </c>
      <c r="E61" s="30">
        <v>935</v>
      </c>
      <c r="F61" s="31"/>
      <c r="G61" s="31"/>
      <c r="H61" s="150">
        <v>27.606</v>
      </c>
      <c r="I61" s="150">
        <v>31.378</v>
      </c>
      <c r="J61" s="150">
        <v>33.13</v>
      </c>
      <c r="K61" s="32"/>
    </row>
    <row r="62" spans="1:11" s="33" customFormat="1" ht="11.25" customHeight="1">
      <c r="A62" s="35" t="s">
        <v>48</v>
      </c>
      <c r="B62" s="29"/>
      <c r="C62" s="30">
        <v>698</v>
      </c>
      <c r="D62" s="30">
        <v>631</v>
      </c>
      <c r="E62" s="30">
        <v>454</v>
      </c>
      <c r="F62" s="31"/>
      <c r="G62" s="31"/>
      <c r="H62" s="150">
        <v>17.28</v>
      </c>
      <c r="I62" s="150">
        <v>14.429</v>
      </c>
      <c r="J62" s="150">
        <v>10.145</v>
      </c>
      <c r="K62" s="32"/>
    </row>
    <row r="63" spans="1:11" s="33" customFormat="1" ht="11.25" customHeight="1">
      <c r="A63" s="35" t="s">
        <v>49</v>
      </c>
      <c r="B63" s="29"/>
      <c r="C63" s="30">
        <v>422</v>
      </c>
      <c r="D63" s="30">
        <v>438</v>
      </c>
      <c r="E63" s="30">
        <v>438</v>
      </c>
      <c r="F63" s="31"/>
      <c r="G63" s="31"/>
      <c r="H63" s="150">
        <v>14.7</v>
      </c>
      <c r="I63" s="150">
        <v>12.592</v>
      </c>
      <c r="J63" s="150">
        <v>21.055</v>
      </c>
      <c r="K63" s="32"/>
    </row>
    <row r="64" spans="1:11" s="42" customFormat="1" ht="11.25" customHeight="1">
      <c r="A64" s="36" t="s">
        <v>50</v>
      </c>
      <c r="B64" s="37"/>
      <c r="C64" s="38">
        <v>2029</v>
      </c>
      <c r="D64" s="38">
        <v>2102</v>
      </c>
      <c r="E64" s="38">
        <v>1827</v>
      </c>
      <c r="F64" s="39">
        <v>86.91722169362512</v>
      </c>
      <c r="G64" s="40"/>
      <c r="H64" s="151">
        <v>59.586</v>
      </c>
      <c r="I64" s="152">
        <v>58.399</v>
      </c>
      <c r="J64" s="152">
        <v>64.33000000000001</v>
      </c>
      <c r="K64" s="41">
        <v>110.15599582184628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15050</v>
      </c>
      <c r="D66" s="38">
        <v>15637</v>
      </c>
      <c r="E66" s="38">
        <v>13597</v>
      </c>
      <c r="F66" s="39">
        <v>86.95401931316749</v>
      </c>
      <c r="G66" s="40"/>
      <c r="H66" s="151">
        <v>378.618</v>
      </c>
      <c r="I66" s="152">
        <v>392.779</v>
      </c>
      <c r="J66" s="152">
        <v>352.755</v>
      </c>
      <c r="K66" s="41">
        <v>89.8100458527569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6</v>
      </c>
      <c r="D68" s="30">
        <v>3</v>
      </c>
      <c r="E68" s="30">
        <v>7</v>
      </c>
      <c r="F68" s="31"/>
      <c r="G68" s="31"/>
      <c r="H68" s="150">
        <v>0.153</v>
      </c>
      <c r="I68" s="150">
        <v>0.075</v>
      </c>
      <c r="J68" s="150">
        <v>0.2</v>
      </c>
      <c r="K68" s="32"/>
    </row>
    <row r="69" spans="1:11" s="33" customFormat="1" ht="11.25" customHeight="1">
      <c r="A69" s="35" t="s">
        <v>53</v>
      </c>
      <c r="B69" s="29"/>
      <c r="C69" s="30">
        <v>2</v>
      </c>
      <c r="D69" s="30">
        <v>2</v>
      </c>
      <c r="E69" s="30">
        <v>3</v>
      </c>
      <c r="F69" s="31"/>
      <c r="G69" s="31"/>
      <c r="H69" s="150">
        <v>0.049</v>
      </c>
      <c r="I69" s="150">
        <v>0.05</v>
      </c>
      <c r="J69" s="150">
        <v>0.075</v>
      </c>
      <c r="K69" s="32"/>
    </row>
    <row r="70" spans="1:11" s="42" customFormat="1" ht="11.25" customHeight="1">
      <c r="A70" s="36" t="s">
        <v>54</v>
      </c>
      <c r="B70" s="37"/>
      <c r="C70" s="38">
        <v>8</v>
      </c>
      <c r="D70" s="38">
        <v>5</v>
      </c>
      <c r="E70" s="38">
        <v>10</v>
      </c>
      <c r="F70" s="39">
        <v>200</v>
      </c>
      <c r="G70" s="40"/>
      <c r="H70" s="151">
        <v>0.202</v>
      </c>
      <c r="I70" s="152">
        <v>0.125</v>
      </c>
      <c r="J70" s="152">
        <v>0.275</v>
      </c>
      <c r="K70" s="41">
        <v>220.00000000000003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7104</v>
      </c>
      <c r="D72" s="30">
        <v>7263</v>
      </c>
      <c r="E72" s="30">
        <v>7191</v>
      </c>
      <c r="F72" s="31"/>
      <c r="G72" s="31"/>
      <c r="H72" s="150">
        <v>155.862</v>
      </c>
      <c r="I72" s="150">
        <v>160.741</v>
      </c>
      <c r="J72" s="150">
        <v>158.298</v>
      </c>
      <c r="K72" s="32"/>
    </row>
    <row r="73" spans="1:11" s="33" customFormat="1" ht="11.25" customHeight="1">
      <c r="A73" s="35" t="s">
        <v>56</v>
      </c>
      <c r="B73" s="29"/>
      <c r="C73" s="30">
        <v>80</v>
      </c>
      <c r="D73" s="30">
        <v>80</v>
      </c>
      <c r="E73" s="30">
        <v>80</v>
      </c>
      <c r="F73" s="31"/>
      <c r="G73" s="31"/>
      <c r="H73" s="150">
        <v>3.085</v>
      </c>
      <c r="I73" s="150">
        <v>3.085</v>
      </c>
      <c r="J73" s="150">
        <v>2.08</v>
      </c>
      <c r="K73" s="32"/>
    </row>
    <row r="74" spans="1:11" s="33" customFormat="1" ht="11.25" customHeight="1">
      <c r="A74" s="35" t="s">
        <v>57</v>
      </c>
      <c r="B74" s="29"/>
      <c r="C74" s="30">
        <v>240</v>
      </c>
      <c r="D74" s="30">
        <v>235</v>
      </c>
      <c r="E74" s="30">
        <v>235</v>
      </c>
      <c r="F74" s="31"/>
      <c r="G74" s="31"/>
      <c r="H74" s="150">
        <v>5.97</v>
      </c>
      <c r="I74" s="150">
        <v>5.875</v>
      </c>
      <c r="J74" s="150">
        <v>5.875</v>
      </c>
      <c r="K74" s="32"/>
    </row>
    <row r="75" spans="1:11" s="33" customFormat="1" ht="11.25" customHeight="1">
      <c r="A75" s="35" t="s">
        <v>58</v>
      </c>
      <c r="B75" s="29"/>
      <c r="C75" s="30">
        <v>3738</v>
      </c>
      <c r="D75" s="30">
        <v>3959</v>
      </c>
      <c r="E75" s="30">
        <v>3959</v>
      </c>
      <c r="F75" s="31"/>
      <c r="G75" s="31"/>
      <c r="H75" s="150">
        <v>113.937</v>
      </c>
      <c r="I75" s="150">
        <v>113.293</v>
      </c>
      <c r="J75" s="150">
        <v>113.293</v>
      </c>
      <c r="K75" s="32"/>
    </row>
    <row r="76" spans="1:11" s="33" customFormat="1" ht="11.25" customHeight="1">
      <c r="A76" s="35" t="s">
        <v>59</v>
      </c>
      <c r="B76" s="29"/>
      <c r="C76" s="30">
        <v>100</v>
      </c>
      <c r="D76" s="30">
        <v>135</v>
      </c>
      <c r="E76" s="30">
        <v>235</v>
      </c>
      <c r="F76" s="31"/>
      <c r="G76" s="31"/>
      <c r="H76" s="150">
        <v>2</v>
      </c>
      <c r="I76" s="150">
        <v>2.43</v>
      </c>
      <c r="J76" s="150">
        <v>5.199</v>
      </c>
      <c r="K76" s="32"/>
    </row>
    <row r="77" spans="1:11" s="33" customFormat="1" ht="11.25" customHeight="1">
      <c r="A77" s="35" t="s">
        <v>60</v>
      </c>
      <c r="B77" s="29"/>
      <c r="C77" s="30">
        <v>56</v>
      </c>
      <c r="D77" s="30">
        <v>44</v>
      </c>
      <c r="E77" s="30">
        <v>9</v>
      </c>
      <c r="F77" s="31"/>
      <c r="G77" s="31"/>
      <c r="H77" s="150">
        <v>1.3</v>
      </c>
      <c r="I77" s="150">
        <v>1.021</v>
      </c>
      <c r="J77" s="150">
        <v>0.209</v>
      </c>
      <c r="K77" s="32"/>
    </row>
    <row r="78" spans="1:11" s="33" customFormat="1" ht="11.25" customHeight="1">
      <c r="A78" s="35" t="s">
        <v>61</v>
      </c>
      <c r="B78" s="29"/>
      <c r="C78" s="30">
        <v>263</v>
      </c>
      <c r="D78" s="30">
        <v>229</v>
      </c>
      <c r="E78" s="30">
        <v>230</v>
      </c>
      <c r="F78" s="31"/>
      <c r="G78" s="31"/>
      <c r="H78" s="150">
        <v>6.774</v>
      </c>
      <c r="I78" s="150">
        <v>5.906</v>
      </c>
      <c r="J78" s="150">
        <v>5.906</v>
      </c>
      <c r="K78" s="32"/>
    </row>
    <row r="79" spans="1:11" s="33" customFormat="1" ht="11.25" customHeight="1">
      <c r="A79" s="35" t="s">
        <v>62</v>
      </c>
      <c r="B79" s="29"/>
      <c r="C79" s="30">
        <v>150</v>
      </c>
      <c r="D79" s="30">
        <v>102</v>
      </c>
      <c r="E79" s="30">
        <v>102.38</v>
      </c>
      <c r="F79" s="31"/>
      <c r="G79" s="31"/>
      <c r="H79" s="150">
        <v>3.6</v>
      </c>
      <c r="I79" s="150">
        <v>3.637</v>
      </c>
      <c r="J79" s="150">
        <v>2.048</v>
      </c>
      <c r="K79" s="32"/>
    </row>
    <row r="80" spans="1:11" s="42" customFormat="1" ht="11.25" customHeight="1">
      <c r="A80" s="43" t="s">
        <v>63</v>
      </c>
      <c r="B80" s="37"/>
      <c r="C80" s="38">
        <v>11731</v>
      </c>
      <c r="D80" s="38">
        <v>12047</v>
      </c>
      <c r="E80" s="38">
        <v>12041.38</v>
      </c>
      <c r="F80" s="39">
        <v>99.95334938158878</v>
      </c>
      <c r="G80" s="40"/>
      <c r="H80" s="151">
        <v>292.528</v>
      </c>
      <c r="I80" s="152">
        <v>295.98800000000006</v>
      </c>
      <c r="J80" s="152">
        <v>292.9080000000001</v>
      </c>
      <c r="K80" s="41">
        <v>98.95941727367327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283</v>
      </c>
      <c r="D82" s="30">
        <v>239</v>
      </c>
      <c r="E82" s="30">
        <v>239</v>
      </c>
      <c r="F82" s="31"/>
      <c r="G82" s="31"/>
      <c r="H82" s="150">
        <v>9.603</v>
      </c>
      <c r="I82" s="150">
        <v>7.954</v>
      </c>
      <c r="J82" s="150">
        <v>7.954</v>
      </c>
      <c r="K82" s="32"/>
    </row>
    <row r="83" spans="1:11" s="33" customFormat="1" ht="11.25" customHeight="1">
      <c r="A83" s="35" t="s">
        <v>65</v>
      </c>
      <c r="B83" s="29"/>
      <c r="C83" s="30">
        <v>292</v>
      </c>
      <c r="D83" s="30">
        <v>319</v>
      </c>
      <c r="E83" s="30">
        <v>319</v>
      </c>
      <c r="F83" s="31"/>
      <c r="G83" s="31"/>
      <c r="H83" s="150">
        <v>5.856</v>
      </c>
      <c r="I83" s="150">
        <v>6.387</v>
      </c>
      <c r="J83" s="150">
        <v>6</v>
      </c>
      <c r="K83" s="32"/>
    </row>
    <row r="84" spans="1:11" s="42" customFormat="1" ht="11.25" customHeight="1">
      <c r="A84" s="36" t="s">
        <v>66</v>
      </c>
      <c r="B84" s="37"/>
      <c r="C84" s="38">
        <v>575</v>
      </c>
      <c r="D84" s="38">
        <v>558</v>
      </c>
      <c r="E84" s="38">
        <v>558</v>
      </c>
      <c r="F84" s="39">
        <v>100</v>
      </c>
      <c r="G84" s="40"/>
      <c r="H84" s="151">
        <v>15.459</v>
      </c>
      <c r="I84" s="152">
        <v>14.341</v>
      </c>
      <c r="J84" s="152">
        <v>13.954</v>
      </c>
      <c r="K84" s="41">
        <v>97.30144341398788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34314</v>
      </c>
      <c r="D87" s="53">
        <v>35646</v>
      </c>
      <c r="E87" s="53">
        <v>33135.38</v>
      </c>
      <c r="F87" s="54">
        <f>IF(D87&gt;0,100*E87/D87,0)</f>
        <v>92.95679739662233</v>
      </c>
      <c r="G87" s="40"/>
      <c r="H87" s="155">
        <v>927.198</v>
      </c>
      <c r="I87" s="156">
        <v>929.9440000000001</v>
      </c>
      <c r="J87" s="156">
        <v>889.7280000000001</v>
      </c>
      <c r="K87" s="54">
        <f>IF(I87&gt;0,100*J87/I87,0)</f>
        <v>95.67543852102922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2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98" zoomScaleSheetLayoutView="98" zoomScalePageLayoutView="0" workbookViewId="0" topLeftCell="A1">
      <selection activeCell="F87" sqref="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96" t="s">
        <v>69</v>
      </c>
      <c r="K2" s="19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7" t="s">
        <v>2</v>
      </c>
      <c r="D4" s="198"/>
      <c r="E4" s="198"/>
      <c r="F4" s="199"/>
      <c r="G4" s="9"/>
      <c r="H4" s="200" t="s">
        <v>3</v>
      </c>
      <c r="I4" s="201"/>
      <c r="J4" s="201"/>
      <c r="K4" s="202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2017=100</v>
      </c>
      <c r="G7" s="23"/>
      <c r="H7" s="20" t="s">
        <v>249</v>
      </c>
      <c r="I7" s="21" t="s">
        <v>6</v>
      </c>
      <c r="J7" s="21">
        <v>1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124</v>
      </c>
      <c r="D9" s="30">
        <v>8</v>
      </c>
      <c r="E9" s="30">
        <v>12</v>
      </c>
      <c r="F9" s="31"/>
      <c r="G9" s="31"/>
      <c r="H9" s="150">
        <v>1.294</v>
      </c>
      <c r="I9" s="150">
        <v>0.565</v>
      </c>
      <c r="J9" s="150">
        <v>0.84</v>
      </c>
      <c r="K9" s="32"/>
    </row>
    <row r="10" spans="1:11" s="33" customFormat="1" ht="11.25" customHeight="1">
      <c r="A10" s="35" t="s">
        <v>8</v>
      </c>
      <c r="B10" s="29"/>
      <c r="C10" s="30">
        <v>4</v>
      </c>
      <c r="D10" s="30">
        <v>4</v>
      </c>
      <c r="E10" s="30">
        <v>5</v>
      </c>
      <c r="F10" s="31"/>
      <c r="G10" s="31"/>
      <c r="H10" s="150">
        <v>0.32</v>
      </c>
      <c r="I10" s="150">
        <v>0.32</v>
      </c>
      <c r="J10" s="150">
        <v>0.4</v>
      </c>
      <c r="K10" s="32"/>
    </row>
    <row r="11" spans="1:11" s="33" customFormat="1" ht="11.25" customHeight="1">
      <c r="A11" s="28" t="s">
        <v>9</v>
      </c>
      <c r="B11" s="29"/>
      <c r="C11" s="30">
        <v>4</v>
      </c>
      <c r="D11" s="30">
        <v>4</v>
      </c>
      <c r="E11" s="30">
        <v>4</v>
      </c>
      <c r="F11" s="31"/>
      <c r="G11" s="31"/>
      <c r="H11" s="150">
        <v>0.339</v>
      </c>
      <c r="I11" s="150">
        <v>0.351</v>
      </c>
      <c r="J11" s="150">
        <v>0.352</v>
      </c>
      <c r="K11" s="32"/>
    </row>
    <row r="12" spans="1:11" s="33" customFormat="1" ht="11.25" customHeight="1">
      <c r="A12" s="35" t="s">
        <v>10</v>
      </c>
      <c r="B12" s="29"/>
      <c r="C12" s="30">
        <v>16</v>
      </c>
      <c r="D12" s="30">
        <v>10</v>
      </c>
      <c r="E12" s="30">
        <v>10</v>
      </c>
      <c r="F12" s="31"/>
      <c r="G12" s="31"/>
      <c r="H12" s="150">
        <v>1.398</v>
      </c>
      <c r="I12" s="150">
        <v>0.924</v>
      </c>
      <c r="J12" s="150">
        <v>0.924</v>
      </c>
      <c r="K12" s="32"/>
    </row>
    <row r="13" spans="1:11" s="42" customFormat="1" ht="11.25" customHeight="1">
      <c r="A13" s="36" t="s">
        <v>11</v>
      </c>
      <c r="B13" s="37"/>
      <c r="C13" s="38">
        <v>148</v>
      </c>
      <c r="D13" s="38">
        <v>26</v>
      </c>
      <c r="E13" s="38">
        <v>31</v>
      </c>
      <c r="F13" s="39">
        <v>119.23076923076923</v>
      </c>
      <c r="G13" s="40"/>
      <c r="H13" s="151">
        <v>3.351</v>
      </c>
      <c r="I13" s="152">
        <v>2.16</v>
      </c>
      <c r="J13" s="152">
        <v>2.516</v>
      </c>
      <c r="K13" s="41">
        <v>116.48148148148147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>
        <v>1</v>
      </c>
      <c r="E17" s="38">
        <v>10</v>
      </c>
      <c r="F17" s="39">
        <v>1000</v>
      </c>
      <c r="G17" s="40"/>
      <c r="H17" s="151"/>
      <c r="I17" s="152">
        <v>0.035</v>
      </c>
      <c r="J17" s="152">
        <v>0.35</v>
      </c>
      <c r="K17" s="41">
        <v>999.9999999999999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/>
      <c r="E19" s="30"/>
      <c r="F19" s="31"/>
      <c r="G19" s="31"/>
      <c r="H19" s="150">
        <v>0.05</v>
      </c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>
        <v>5</v>
      </c>
      <c r="D20" s="30">
        <v>5</v>
      </c>
      <c r="E20" s="30"/>
      <c r="F20" s="31"/>
      <c r="G20" s="31"/>
      <c r="H20" s="150">
        <v>0.283</v>
      </c>
      <c r="I20" s="150">
        <v>0.283</v>
      </c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>
        <v>6</v>
      </c>
      <c r="D22" s="38">
        <v>5</v>
      </c>
      <c r="E22" s="38"/>
      <c r="F22" s="39"/>
      <c r="G22" s="40"/>
      <c r="H22" s="151">
        <v>0.33299999999999996</v>
      </c>
      <c r="I22" s="152">
        <v>0.283</v>
      </c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>
        <v>1</v>
      </c>
      <c r="F28" s="31"/>
      <c r="G28" s="31"/>
      <c r="H28" s="150"/>
      <c r="I28" s="150"/>
      <c r="J28" s="150">
        <v>0.166</v>
      </c>
      <c r="K28" s="32"/>
    </row>
    <row r="29" spans="1:11" s="33" customFormat="1" ht="11.25" customHeight="1">
      <c r="A29" s="35" t="s">
        <v>21</v>
      </c>
      <c r="B29" s="29"/>
      <c r="C29" s="30"/>
      <c r="D29" s="30">
        <v>2</v>
      </c>
      <c r="E29" s="30">
        <v>2</v>
      </c>
      <c r="F29" s="31"/>
      <c r="G29" s="31"/>
      <c r="H29" s="150"/>
      <c r="I29" s="150">
        <v>0.11</v>
      </c>
      <c r="J29" s="150">
        <v>0.169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/>
      <c r="I30" s="150"/>
      <c r="J30" s="150"/>
      <c r="K30" s="32"/>
    </row>
    <row r="31" spans="1:11" s="42" customFormat="1" ht="11.25" customHeight="1">
      <c r="A31" s="43" t="s">
        <v>23</v>
      </c>
      <c r="B31" s="37"/>
      <c r="C31" s="38"/>
      <c r="D31" s="38">
        <v>2</v>
      </c>
      <c r="E31" s="38">
        <v>3</v>
      </c>
      <c r="F31" s="39">
        <v>150</v>
      </c>
      <c r="G31" s="40"/>
      <c r="H31" s="151"/>
      <c r="I31" s="152">
        <v>0.11</v>
      </c>
      <c r="J31" s="152">
        <v>0.335</v>
      </c>
      <c r="K31" s="41">
        <v>304.54545454545456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30</v>
      </c>
      <c r="E33" s="30">
        <v>30</v>
      </c>
      <c r="F33" s="31"/>
      <c r="G33" s="31"/>
      <c r="H33" s="150">
        <v>1.6</v>
      </c>
      <c r="I33" s="150">
        <v>1.6</v>
      </c>
      <c r="J33" s="150">
        <v>1.6</v>
      </c>
      <c r="K33" s="32"/>
    </row>
    <row r="34" spans="1:11" s="33" customFormat="1" ht="11.25" customHeight="1">
      <c r="A34" s="35" t="s">
        <v>25</v>
      </c>
      <c r="B34" s="29"/>
      <c r="C34" s="30">
        <v>28</v>
      </c>
      <c r="D34" s="30">
        <v>25</v>
      </c>
      <c r="E34" s="30">
        <v>25</v>
      </c>
      <c r="F34" s="31"/>
      <c r="G34" s="31"/>
      <c r="H34" s="150">
        <v>0.938</v>
      </c>
      <c r="I34" s="150">
        <v>0.8</v>
      </c>
      <c r="J34" s="150">
        <v>0.8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/>
      <c r="I35" s="150"/>
      <c r="J35" s="150"/>
      <c r="K35" s="32"/>
    </row>
    <row r="36" spans="1:11" s="33" customFormat="1" ht="11.25" customHeight="1">
      <c r="A36" s="35" t="s">
        <v>27</v>
      </c>
      <c r="B36" s="29"/>
      <c r="C36" s="30">
        <v>23</v>
      </c>
      <c r="D36" s="30">
        <v>8</v>
      </c>
      <c r="E36" s="30">
        <v>23</v>
      </c>
      <c r="F36" s="31"/>
      <c r="G36" s="31"/>
      <c r="H36" s="150">
        <v>0.829</v>
      </c>
      <c r="I36" s="150">
        <v>0.28</v>
      </c>
      <c r="J36" s="150">
        <v>0.805</v>
      </c>
      <c r="K36" s="32"/>
    </row>
    <row r="37" spans="1:11" s="42" customFormat="1" ht="11.25" customHeight="1">
      <c r="A37" s="36" t="s">
        <v>28</v>
      </c>
      <c r="B37" s="37"/>
      <c r="C37" s="38">
        <v>81</v>
      </c>
      <c r="D37" s="38">
        <v>63</v>
      </c>
      <c r="E37" s="38">
        <v>78</v>
      </c>
      <c r="F37" s="39">
        <v>123.80952380952381</v>
      </c>
      <c r="G37" s="40"/>
      <c r="H37" s="151">
        <v>3.367</v>
      </c>
      <c r="I37" s="152">
        <v>2.6800000000000006</v>
      </c>
      <c r="J37" s="152">
        <v>3.2050000000000005</v>
      </c>
      <c r="K37" s="41">
        <v>119.58955223880596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74</v>
      </c>
      <c r="D39" s="38">
        <v>74</v>
      </c>
      <c r="E39" s="38">
        <v>85</v>
      </c>
      <c r="F39" s="39">
        <v>114.86486486486487</v>
      </c>
      <c r="G39" s="40"/>
      <c r="H39" s="151">
        <v>2.757</v>
      </c>
      <c r="I39" s="152">
        <v>2.75</v>
      </c>
      <c r="J39" s="152">
        <v>2.4</v>
      </c>
      <c r="K39" s="41">
        <v>87.27272727272727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/>
      <c r="I50" s="152"/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1</v>
      </c>
      <c r="D52" s="38">
        <v>1</v>
      </c>
      <c r="E52" s="38">
        <v>1</v>
      </c>
      <c r="F52" s="39">
        <v>100</v>
      </c>
      <c r="G52" s="40"/>
      <c r="H52" s="151">
        <v>0.093</v>
      </c>
      <c r="I52" s="152">
        <v>0.093</v>
      </c>
      <c r="J52" s="152">
        <v>0.093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/>
      <c r="I58" s="150"/>
      <c r="J58" s="150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1"/>
      <c r="I59" s="152"/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142</v>
      </c>
      <c r="D61" s="30">
        <v>140</v>
      </c>
      <c r="E61" s="30">
        <v>142</v>
      </c>
      <c r="F61" s="31"/>
      <c r="G61" s="31"/>
      <c r="H61" s="150">
        <v>12.07</v>
      </c>
      <c r="I61" s="150">
        <v>12.6</v>
      </c>
      <c r="J61" s="150">
        <v>12.78</v>
      </c>
      <c r="K61" s="32"/>
    </row>
    <row r="62" spans="1:11" s="33" customFormat="1" ht="11.25" customHeight="1">
      <c r="A62" s="35" t="s">
        <v>48</v>
      </c>
      <c r="B62" s="29"/>
      <c r="C62" s="30">
        <v>60</v>
      </c>
      <c r="D62" s="30">
        <v>90</v>
      </c>
      <c r="E62" s="30">
        <v>92</v>
      </c>
      <c r="F62" s="31"/>
      <c r="G62" s="31"/>
      <c r="H62" s="150">
        <v>1.882</v>
      </c>
      <c r="I62" s="150">
        <v>2.832</v>
      </c>
      <c r="J62" s="150">
        <v>2.838</v>
      </c>
      <c r="K62" s="32"/>
    </row>
    <row r="63" spans="1:11" s="33" customFormat="1" ht="11.25" customHeight="1">
      <c r="A63" s="35" t="s">
        <v>49</v>
      </c>
      <c r="B63" s="29"/>
      <c r="C63" s="30">
        <v>19</v>
      </c>
      <c r="D63" s="30">
        <v>19</v>
      </c>
      <c r="E63" s="30">
        <v>19</v>
      </c>
      <c r="F63" s="31"/>
      <c r="G63" s="31"/>
      <c r="H63" s="150">
        <v>1.197</v>
      </c>
      <c r="I63" s="150">
        <v>0.798</v>
      </c>
      <c r="J63" s="150">
        <v>0.798</v>
      </c>
      <c r="K63" s="32"/>
    </row>
    <row r="64" spans="1:11" s="42" customFormat="1" ht="11.25" customHeight="1">
      <c r="A64" s="36" t="s">
        <v>50</v>
      </c>
      <c r="B64" s="37"/>
      <c r="C64" s="38">
        <v>221</v>
      </c>
      <c r="D64" s="38">
        <v>249</v>
      </c>
      <c r="E64" s="38">
        <v>253</v>
      </c>
      <c r="F64" s="39">
        <v>101.60642570281125</v>
      </c>
      <c r="G64" s="40"/>
      <c r="H64" s="151">
        <v>15.149000000000001</v>
      </c>
      <c r="I64" s="152">
        <v>16.229999999999997</v>
      </c>
      <c r="J64" s="152">
        <v>16.415999999999997</v>
      </c>
      <c r="K64" s="41">
        <v>101.1460258780037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921</v>
      </c>
      <c r="D66" s="38">
        <v>921</v>
      </c>
      <c r="E66" s="38">
        <v>825</v>
      </c>
      <c r="F66" s="39">
        <v>89.57654723127035</v>
      </c>
      <c r="G66" s="40"/>
      <c r="H66" s="151">
        <v>111.441</v>
      </c>
      <c r="I66" s="152">
        <v>123.832</v>
      </c>
      <c r="J66" s="152">
        <v>98.125</v>
      </c>
      <c r="K66" s="41">
        <v>79.24042250791395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7440</v>
      </c>
      <c r="D72" s="30">
        <v>7450</v>
      </c>
      <c r="E72" s="30">
        <v>7200</v>
      </c>
      <c r="F72" s="31"/>
      <c r="G72" s="31"/>
      <c r="H72" s="150">
        <v>753.24</v>
      </c>
      <c r="I72" s="150">
        <v>643.758</v>
      </c>
      <c r="J72" s="150">
        <v>643.758</v>
      </c>
      <c r="K72" s="32"/>
    </row>
    <row r="73" spans="1:11" s="33" customFormat="1" ht="11.25" customHeight="1">
      <c r="A73" s="35" t="s">
        <v>56</v>
      </c>
      <c r="B73" s="29"/>
      <c r="C73" s="30">
        <v>385</v>
      </c>
      <c r="D73" s="30">
        <v>385</v>
      </c>
      <c r="E73" s="30">
        <v>390</v>
      </c>
      <c r="F73" s="31"/>
      <c r="G73" s="31"/>
      <c r="H73" s="150">
        <v>11.925</v>
      </c>
      <c r="I73" s="150">
        <v>11.925</v>
      </c>
      <c r="J73" s="150">
        <v>11.925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/>
      <c r="I74" s="150"/>
      <c r="J74" s="150"/>
      <c r="K74" s="32"/>
    </row>
    <row r="75" spans="1:11" s="33" customFormat="1" ht="11.25" customHeight="1">
      <c r="A75" s="35" t="s">
        <v>58</v>
      </c>
      <c r="B75" s="29"/>
      <c r="C75" s="30">
        <v>1382</v>
      </c>
      <c r="D75" s="30">
        <v>1382</v>
      </c>
      <c r="E75" s="30">
        <v>1382</v>
      </c>
      <c r="F75" s="31"/>
      <c r="G75" s="31"/>
      <c r="H75" s="150">
        <v>140.979</v>
      </c>
      <c r="I75" s="150">
        <v>140.979</v>
      </c>
      <c r="J75" s="150">
        <v>140.979</v>
      </c>
      <c r="K75" s="32"/>
    </row>
    <row r="76" spans="1:11" s="33" customFormat="1" ht="11.25" customHeight="1">
      <c r="A76" s="35" t="s">
        <v>59</v>
      </c>
      <c r="B76" s="29"/>
      <c r="C76" s="30">
        <v>17</v>
      </c>
      <c r="D76" s="30">
        <v>10</v>
      </c>
      <c r="E76" s="30">
        <v>10</v>
      </c>
      <c r="F76" s="31"/>
      <c r="G76" s="31"/>
      <c r="H76" s="150">
        <v>0.595</v>
      </c>
      <c r="I76" s="150">
        <v>0.3</v>
      </c>
      <c r="J76" s="150">
        <v>0.3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/>
      <c r="I77" s="150"/>
      <c r="J77" s="150"/>
      <c r="K77" s="32"/>
    </row>
    <row r="78" spans="1:11" s="33" customFormat="1" ht="11.25" customHeight="1">
      <c r="A78" s="35" t="s">
        <v>61</v>
      </c>
      <c r="B78" s="29"/>
      <c r="C78" s="30">
        <v>371</v>
      </c>
      <c r="D78" s="30">
        <v>370</v>
      </c>
      <c r="E78" s="30">
        <v>350</v>
      </c>
      <c r="F78" s="31"/>
      <c r="G78" s="31"/>
      <c r="H78" s="150">
        <v>24.488</v>
      </c>
      <c r="I78" s="150">
        <v>25.9</v>
      </c>
      <c r="J78" s="150">
        <v>24.5</v>
      </c>
      <c r="K78" s="32"/>
    </row>
    <row r="79" spans="1:11" s="33" customFormat="1" ht="11.25" customHeight="1">
      <c r="A79" s="35" t="s">
        <v>62</v>
      </c>
      <c r="B79" s="29"/>
      <c r="C79" s="30">
        <v>45</v>
      </c>
      <c r="D79" s="30">
        <v>42</v>
      </c>
      <c r="E79" s="30">
        <v>10</v>
      </c>
      <c r="F79" s="31"/>
      <c r="G79" s="31"/>
      <c r="H79" s="150">
        <v>67.391</v>
      </c>
      <c r="I79" s="150">
        <v>3.559</v>
      </c>
      <c r="J79" s="150">
        <v>1</v>
      </c>
      <c r="K79" s="32"/>
    </row>
    <row r="80" spans="1:11" s="42" customFormat="1" ht="11.25" customHeight="1">
      <c r="A80" s="43" t="s">
        <v>63</v>
      </c>
      <c r="B80" s="37"/>
      <c r="C80" s="38">
        <v>9640</v>
      </c>
      <c r="D80" s="38">
        <v>9639</v>
      </c>
      <c r="E80" s="38">
        <v>9342</v>
      </c>
      <c r="F80" s="39">
        <v>96.9187675070028</v>
      </c>
      <c r="G80" s="40"/>
      <c r="H80" s="151">
        <v>998.618</v>
      </c>
      <c r="I80" s="152">
        <v>826.4209999999999</v>
      </c>
      <c r="J80" s="152">
        <v>822.462</v>
      </c>
      <c r="K80" s="41">
        <v>99.52094634574873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309</v>
      </c>
      <c r="D82" s="30">
        <v>309</v>
      </c>
      <c r="E82" s="30">
        <v>309</v>
      </c>
      <c r="F82" s="31"/>
      <c r="G82" s="31"/>
      <c r="H82" s="150">
        <v>33.395</v>
      </c>
      <c r="I82" s="150">
        <v>33.395</v>
      </c>
      <c r="J82" s="150">
        <v>33.395</v>
      </c>
      <c r="K82" s="32"/>
    </row>
    <row r="83" spans="1:11" s="33" customFormat="1" ht="11.25" customHeight="1">
      <c r="A83" s="35" t="s">
        <v>65</v>
      </c>
      <c r="B83" s="29"/>
      <c r="C83" s="30">
        <v>78</v>
      </c>
      <c r="D83" s="30">
        <v>93</v>
      </c>
      <c r="E83" s="30">
        <v>90</v>
      </c>
      <c r="F83" s="31"/>
      <c r="G83" s="31"/>
      <c r="H83" s="150">
        <v>5.942</v>
      </c>
      <c r="I83" s="150">
        <v>7.331</v>
      </c>
      <c r="J83" s="150">
        <v>8.4</v>
      </c>
      <c r="K83" s="32"/>
    </row>
    <row r="84" spans="1:11" s="42" customFormat="1" ht="11.25" customHeight="1">
      <c r="A84" s="36" t="s">
        <v>66</v>
      </c>
      <c r="B84" s="37"/>
      <c r="C84" s="38">
        <v>387</v>
      </c>
      <c r="D84" s="38">
        <v>402</v>
      </c>
      <c r="E84" s="38">
        <v>399</v>
      </c>
      <c r="F84" s="39">
        <v>99.25373134328358</v>
      </c>
      <c r="G84" s="40"/>
      <c r="H84" s="151">
        <v>39.337</v>
      </c>
      <c r="I84" s="152">
        <v>40.726000000000006</v>
      </c>
      <c r="J84" s="152">
        <v>41.795</v>
      </c>
      <c r="K84" s="41">
        <v>102.62485881255216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11479</v>
      </c>
      <c r="D87" s="53">
        <v>11383</v>
      </c>
      <c r="E87" s="53">
        <v>11027</v>
      </c>
      <c r="F87" s="54">
        <f>IF(D87&gt;0,100*E87/D87,0)</f>
        <v>96.87252921022578</v>
      </c>
      <c r="G87" s="40"/>
      <c r="H87" s="155">
        <v>1174.4460000000001</v>
      </c>
      <c r="I87" s="156">
        <v>1015.3199999999999</v>
      </c>
      <c r="J87" s="156">
        <v>987.697</v>
      </c>
      <c r="K87" s="54">
        <f>IF(I87&gt;0,100*J87/I87,0)</f>
        <v>97.27937989993303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80"/>
  <sheetViews>
    <sheetView view="pageBreakPreview" zoomScale="60" zoomScalePageLayoutView="0" workbookViewId="0" topLeftCell="A4">
      <selection activeCell="A78" sqref="A78"/>
    </sheetView>
  </sheetViews>
  <sheetFormatPr defaultColWidth="11.421875" defaultRowHeight="15"/>
  <cols>
    <col min="1" max="4" width="11.57421875" style="107" customWidth="1"/>
    <col min="5" max="5" width="1.8515625" style="107" customWidth="1"/>
    <col min="6" max="16384" width="11.57421875" style="107" customWidth="1"/>
  </cols>
  <sheetData>
    <row r="1" spans="1:9" ht="12.75">
      <c r="A1" s="106"/>
      <c r="B1" s="106"/>
      <c r="C1" s="106"/>
      <c r="D1" s="106"/>
      <c r="E1" s="106"/>
      <c r="F1" s="106"/>
      <c r="G1" s="106"/>
      <c r="H1" s="106"/>
      <c r="I1" s="106"/>
    </row>
    <row r="2" spans="1:9" ht="12.75">
      <c r="A2" s="106"/>
      <c r="B2" s="106"/>
      <c r="C2" s="106"/>
      <c r="D2" s="106"/>
      <c r="E2" s="106"/>
      <c r="F2" s="106"/>
      <c r="G2" s="106"/>
      <c r="H2" s="106"/>
      <c r="I2" s="106"/>
    </row>
    <row r="3" spans="1:9" ht="15">
      <c r="A3" s="186" t="s">
        <v>203</v>
      </c>
      <c r="B3" s="186"/>
      <c r="C3" s="186"/>
      <c r="D3" s="186"/>
      <c r="E3" s="186"/>
      <c r="F3" s="186"/>
      <c r="G3" s="186"/>
      <c r="H3" s="186"/>
      <c r="I3" s="186"/>
    </row>
    <row r="4" spans="1:9" ht="12.75">
      <c r="A4" s="106"/>
      <c r="B4" s="106"/>
      <c r="C4" s="106"/>
      <c r="D4" s="106"/>
      <c r="E4" s="106"/>
      <c r="F4" s="106"/>
      <c r="G4" s="106"/>
      <c r="H4" s="106"/>
      <c r="I4" s="106"/>
    </row>
    <row r="5" spans="1:9" ht="12.75">
      <c r="A5" s="106"/>
      <c r="B5" s="106"/>
      <c r="C5" s="106"/>
      <c r="D5" s="106"/>
      <c r="E5" s="106"/>
      <c r="F5" s="106"/>
      <c r="G5" s="106"/>
      <c r="H5" s="106"/>
      <c r="I5" s="106"/>
    </row>
    <row r="6" spans="1:9" ht="12.75">
      <c r="A6" s="106"/>
      <c r="B6" s="106"/>
      <c r="C6" s="106"/>
      <c r="D6" s="106"/>
      <c r="E6" s="106"/>
      <c r="F6" s="106"/>
      <c r="G6" s="106"/>
      <c r="H6" s="106"/>
      <c r="I6" s="106"/>
    </row>
    <row r="7" spans="1:9" ht="12.75">
      <c r="A7" s="108" t="s">
        <v>204</v>
      </c>
      <c r="B7" s="109"/>
      <c r="C7" s="109"/>
      <c r="D7" s="110"/>
      <c r="E7" s="110"/>
      <c r="F7" s="110"/>
      <c r="G7" s="110"/>
      <c r="H7" s="110"/>
      <c r="I7" s="110"/>
    </row>
    <row r="8" spans="1:9" ht="12.75">
      <c r="A8" s="106"/>
      <c r="B8" s="106"/>
      <c r="C8" s="106"/>
      <c r="D8" s="106"/>
      <c r="E8" s="106"/>
      <c r="F8" s="106"/>
      <c r="G8" s="106"/>
      <c r="H8" s="106"/>
      <c r="I8" s="106"/>
    </row>
    <row r="9" spans="1:9" ht="12.75">
      <c r="A9" s="111" t="s">
        <v>205</v>
      </c>
      <c r="B9" s="106"/>
      <c r="C9" s="106"/>
      <c r="D9" s="106"/>
      <c r="E9" s="106"/>
      <c r="F9" s="106"/>
      <c r="G9" s="106"/>
      <c r="H9" s="106"/>
      <c r="I9" s="106"/>
    </row>
    <row r="10" spans="1:9" ht="12.75">
      <c r="A10" s="106"/>
      <c r="B10" s="106"/>
      <c r="C10" s="106"/>
      <c r="D10" s="106"/>
      <c r="E10" s="106"/>
      <c r="F10" s="106"/>
      <c r="G10" s="106"/>
      <c r="H10" s="106"/>
      <c r="I10" s="106"/>
    </row>
    <row r="11" spans="1:9" ht="12.75">
      <c r="A11" s="112"/>
      <c r="B11" s="113"/>
      <c r="C11" s="113"/>
      <c r="D11" s="114" t="s">
        <v>206</v>
      </c>
      <c r="E11" s="115"/>
      <c r="F11" s="112"/>
      <c r="G11" s="113"/>
      <c r="H11" s="113"/>
      <c r="I11" s="114" t="s">
        <v>206</v>
      </c>
    </row>
    <row r="12" spans="1:9" ht="12.75">
      <c r="A12" s="116"/>
      <c r="B12" s="117"/>
      <c r="C12" s="117"/>
      <c r="D12" s="118"/>
      <c r="E12" s="115"/>
      <c r="F12" s="116"/>
      <c r="G12" s="117"/>
      <c r="H12" s="117"/>
      <c r="I12" s="118"/>
    </row>
    <row r="13" spans="1:9" ht="5.25" customHeight="1">
      <c r="A13" s="119"/>
      <c r="B13" s="120"/>
      <c r="C13" s="120"/>
      <c r="D13" s="121"/>
      <c r="E13" s="115"/>
      <c r="F13" s="119"/>
      <c r="G13" s="120"/>
      <c r="H13" s="120"/>
      <c r="I13" s="121"/>
    </row>
    <row r="14" spans="1:9" ht="12.75">
      <c r="A14" s="116" t="s">
        <v>207</v>
      </c>
      <c r="B14" s="117"/>
      <c r="C14" s="117"/>
      <c r="D14" s="118">
        <v>9</v>
      </c>
      <c r="E14" s="115"/>
      <c r="F14" s="116" t="s">
        <v>239</v>
      </c>
      <c r="G14" s="117"/>
      <c r="H14" s="117"/>
      <c r="I14" s="118">
        <v>41</v>
      </c>
    </row>
    <row r="15" spans="1:9" ht="5.25" customHeight="1">
      <c r="A15" s="119"/>
      <c r="B15" s="120"/>
      <c r="C15" s="120"/>
      <c r="D15" s="121"/>
      <c r="E15" s="115"/>
      <c r="F15" s="119"/>
      <c r="G15" s="120"/>
      <c r="H15" s="120"/>
      <c r="I15" s="121"/>
    </row>
    <row r="16" spans="1:9" ht="12.75">
      <c r="A16" s="116" t="s">
        <v>208</v>
      </c>
      <c r="B16" s="117"/>
      <c r="C16" s="117"/>
      <c r="D16" s="118">
        <v>10</v>
      </c>
      <c r="E16" s="115"/>
      <c r="F16" s="116" t="s">
        <v>240</v>
      </c>
      <c r="G16" s="117"/>
      <c r="H16" s="117"/>
      <c r="I16" s="118">
        <v>42</v>
      </c>
    </row>
    <row r="17" spans="1:9" ht="5.25" customHeight="1">
      <c r="A17" s="119"/>
      <c r="B17" s="120"/>
      <c r="C17" s="120"/>
      <c r="D17" s="121"/>
      <c r="E17" s="115"/>
      <c r="F17" s="119"/>
      <c r="G17" s="120"/>
      <c r="H17" s="120"/>
      <c r="I17" s="121"/>
    </row>
    <row r="18" spans="1:9" ht="12.75">
      <c r="A18" s="116" t="s">
        <v>209</v>
      </c>
      <c r="B18" s="117"/>
      <c r="C18" s="117"/>
      <c r="D18" s="118">
        <v>11</v>
      </c>
      <c r="E18" s="115"/>
      <c r="F18" s="116"/>
      <c r="G18" s="117"/>
      <c r="H18" s="117"/>
      <c r="I18" s="118"/>
    </row>
    <row r="19" spans="1:9" ht="5.25" customHeight="1">
      <c r="A19" s="119"/>
      <c r="B19" s="120"/>
      <c r="C19" s="120"/>
      <c r="D19" s="121"/>
      <c r="E19" s="115"/>
      <c r="F19" s="119"/>
      <c r="G19" s="120"/>
      <c r="H19" s="120"/>
      <c r="I19" s="121"/>
    </row>
    <row r="20" spans="1:9" ht="12.75">
      <c r="A20" s="116" t="s">
        <v>210</v>
      </c>
      <c r="B20" s="117"/>
      <c r="C20" s="117"/>
      <c r="D20" s="118">
        <v>12</v>
      </c>
      <c r="E20" s="115"/>
      <c r="F20" s="116"/>
      <c r="G20" s="117"/>
      <c r="H20" s="117"/>
      <c r="I20" s="118"/>
    </row>
    <row r="21" spans="1:9" ht="5.25" customHeight="1">
      <c r="A21" s="119"/>
      <c r="B21" s="120"/>
      <c r="C21" s="120"/>
      <c r="D21" s="121"/>
      <c r="E21" s="115"/>
      <c r="F21" s="119"/>
      <c r="G21" s="120"/>
      <c r="H21" s="120"/>
      <c r="I21" s="121"/>
    </row>
    <row r="22" spans="1:9" ht="12.75">
      <c r="A22" s="116" t="s">
        <v>211</v>
      </c>
      <c r="B22" s="117"/>
      <c r="C22" s="117"/>
      <c r="D22" s="118">
        <v>13</v>
      </c>
      <c r="E22" s="115"/>
      <c r="F22" s="116"/>
      <c r="G22" s="117"/>
      <c r="H22" s="117"/>
      <c r="I22" s="118"/>
    </row>
    <row r="23" spans="1:9" ht="5.25" customHeight="1">
      <c r="A23" s="119"/>
      <c r="B23" s="120"/>
      <c r="C23" s="120"/>
      <c r="D23" s="121"/>
      <c r="E23" s="115"/>
      <c r="F23" s="119"/>
      <c r="G23" s="120"/>
      <c r="H23" s="120"/>
      <c r="I23" s="121"/>
    </row>
    <row r="24" spans="1:9" ht="12.75">
      <c r="A24" s="116" t="s">
        <v>212</v>
      </c>
      <c r="B24" s="117"/>
      <c r="C24" s="117"/>
      <c r="D24" s="118">
        <v>14</v>
      </c>
      <c r="E24" s="115"/>
      <c r="F24" s="116"/>
      <c r="G24" s="117"/>
      <c r="H24" s="117"/>
      <c r="I24" s="118"/>
    </row>
    <row r="25" spans="1:9" ht="5.25" customHeight="1">
      <c r="A25" s="119"/>
      <c r="B25" s="120"/>
      <c r="C25" s="120"/>
      <c r="D25" s="121"/>
      <c r="E25" s="115"/>
      <c r="F25" s="119"/>
      <c r="G25" s="120"/>
      <c r="H25" s="120"/>
      <c r="I25" s="121"/>
    </row>
    <row r="26" spans="1:9" ht="12.75">
      <c r="A26" s="116" t="s">
        <v>213</v>
      </c>
      <c r="B26" s="117"/>
      <c r="C26" s="117"/>
      <c r="D26" s="118">
        <v>15</v>
      </c>
      <c r="E26" s="115"/>
      <c r="F26" s="116"/>
      <c r="G26" s="117"/>
      <c r="H26" s="117"/>
      <c r="I26" s="118"/>
    </row>
    <row r="27" spans="1:9" ht="5.25" customHeight="1">
      <c r="A27" s="119"/>
      <c r="B27" s="120"/>
      <c r="C27" s="120"/>
      <c r="D27" s="121"/>
      <c r="E27" s="115"/>
      <c r="F27" s="119"/>
      <c r="G27" s="120"/>
      <c r="H27" s="120"/>
      <c r="I27" s="121"/>
    </row>
    <row r="28" spans="1:9" ht="12.75">
      <c r="A28" s="116" t="s">
        <v>214</v>
      </c>
      <c r="B28" s="117"/>
      <c r="C28" s="117"/>
      <c r="D28" s="118">
        <v>16</v>
      </c>
      <c r="E28" s="115"/>
      <c r="F28" s="116"/>
      <c r="G28" s="117"/>
      <c r="H28" s="117"/>
      <c r="I28" s="118"/>
    </row>
    <row r="29" spans="1:9" ht="5.25" customHeight="1">
      <c r="A29" s="119"/>
      <c r="B29" s="120"/>
      <c r="C29" s="120"/>
      <c r="D29" s="121"/>
      <c r="E29" s="115"/>
      <c r="F29" s="119"/>
      <c r="G29" s="120"/>
      <c r="H29" s="120"/>
      <c r="I29" s="121"/>
    </row>
    <row r="30" spans="1:9" ht="12.75">
      <c r="A30" s="116" t="s">
        <v>215</v>
      </c>
      <c r="B30" s="117"/>
      <c r="C30" s="117"/>
      <c r="D30" s="118">
        <v>17</v>
      </c>
      <c r="E30" s="115"/>
      <c r="F30" s="116"/>
      <c r="G30" s="117"/>
      <c r="H30" s="117"/>
      <c r="I30" s="118"/>
    </row>
    <row r="31" spans="1:9" ht="5.25" customHeight="1">
      <c r="A31" s="119"/>
      <c r="B31" s="120"/>
      <c r="C31" s="120"/>
      <c r="D31" s="121"/>
      <c r="E31" s="115"/>
      <c r="F31" s="119"/>
      <c r="G31" s="120"/>
      <c r="H31" s="120"/>
      <c r="I31" s="121"/>
    </row>
    <row r="32" spans="1:9" ht="12.75">
      <c r="A32" s="116" t="s">
        <v>216</v>
      </c>
      <c r="B32" s="117"/>
      <c r="C32" s="117"/>
      <c r="D32" s="118">
        <v>18</v>
      </c>
      <c r="E32" s="115"/>
      <c r="F32" s="116"/>
      <c r="G32" s="117"/>
      <c r="H32" s="117"/>
      <c r="I32" s="118"/>
    </row>
    <row r="33" spans="1:9" ht="5.25" customHeight="1">
      <c r="A33" s="119"/>
      <c r="B33" s="120"/>
      <c r="C33" s="120"/>
      <c r="D33" s="121"/>
      <c r="E33" s="115"/>
      <c r="F33" s="119"/>
      <c r="G33" s="120"/>
      <c r="H33" s="120"/>
      <c r="I33" s="121"/>
    </row>
    <row r="34" spans="1:9" ht="12.75">
      <c r="A34" s="116" t="s">
        <v>217</v>
      </c>
      <c r="B34" s="117"/>
      <c r="C34" s="117"/>
      <c r="D34" s="118">
        <v>19</v>
      </c>
      <c r="E34" s="115"/>
      <c r="F34" s="116"/>
      <c r="G34" s="117"/>
      <c r="H34" s="117"/>
      <c r="I34" s="118"/>
    </row>
    <row r="35" spans="1:9" ht="5.25" customHeight="1">
      <c r="A35" s="119"/>
      <c r="B35" s="120"/>
      <c r="C35" s="120"/>
      <c r="D35" s="121"/>
      <c r="E35" s="115"/>
      <c r="F35" s="119"/>
      <c r="G35" s="120"/>
      <c r="H35" s="120"/>
      <c r="I35" s="121"/>
    </row>
    <row r="36" spans="1:9" ht="12.75">
      <c r="A36" s="116" t="s">
        <v>218</v>
      </c>
      <c r="B36" s="117"/>
      <c r="C36" s="117"/>
      <c r="D36" s="118">
        <v>20</v>
      </c>
      <c r="E36" s="115"/>
      <c r="F36" s="116"/>
      <c r="G36" s="117"/>
      <c r="H36" s="117"/>
      <c r="I36" s="118"/>
    </row>
    <row r="37" spans="1:9" ht="5.25" customHeight="1">
      <c r="A37" s="119"/>
      <c r="B37" s="120"/>
      <c r="C37" s="120"/>
      <c r="D37" s="121"/>
      <c r="E37" s="115"/>
      <c r="F37" s="119"/>
      <c r="G37" s="120"/>
      <c r="H37" s="120"/>
      <c r="I37" s="121"/>
    </row>
    <row r="38" spans="1:9" ht="12.75">
      <c r="A38" s="116" t="s">
        <v>219</v>
      </c>
      <c r="B38" s="117"/>
      <c r="C38" s="117"/>
      <c r="D38" s="118">
        <v>21</v>
      </c>
      <c r="E38" s="115"/>
      <c r="F38" s="116"/>
      <c r="G38" s="117"/>
      <c r="H38" s="117"/>
      <c r="I38" s="118"/>
    </row>
    <row r="39" spans="1:9" ht="5.25" customHeight="1">
      <c r="A39" s="119"/>
      <c r="B39" s="120"/>
      <c r="C39" s="120"/>
      <c r="D39" s="121"/>
      <c r="E39" s="115"/>
      <c r="F39" s="119"/>
      <c r="G39" s="120"/>
      <c r="H39" s="120"/>
      <c r="I39" s="121"/>
    </row>
    <row r="40" spans="1:9" ht="12.75">
      <c r="A40" s="116" t="s">
        <v>220</v>
      </c>
      <c r="B40" s="117"/>
      <c r="C40" s="117"/>
      <c r="D40" s="118">
        <v>22</v>
      </c>
      <c r="E40" s="115"/>
      <c r="F40" s="116"/>
      <c r="G40" s="117"/>
      <c r="H40" s="117"/>
      <c r="I40" s="118"/>
    </row>
    <row r="41" spans="1:9" ht="5.25" customHeight="1">
      <c r="A41" s="119"/>
      <c r="B41" s="120"/>
      <c r="C41" s="120"/>
      <c r="D41" s="121"/>
      <c r="E41" s="115"/>
      <c r="F41" s="119"/>
      <c r="G41" s="120"/>
      <c r="H41" s="120"/>
      <c r="I41" s="121"/>
    </row>
    <row r="42" spans="1:9" ht="12.75">
      <c r="A42" s="116" t="s">
        <v>221</v>
      </c>
      <c r="B42" s="117"/>
      <c r="C42" s="117"/>
      <c r="D42" s="118">
        <v>23</v>
      </c>
      <c r="E42" s="115"/>
      <c r="F42" s="116"/>
      <c r="G42" s="117"/>
      <c r="H42" s="117"/>
      <c r="I42" s="118"/>
    </row>
    <row r="43" spans="1:9" ht="5.25" customHeight="1">
      <c r="A43" s="119"/>
      <c r="B43" s="120"/>
      <c r="C43" s="120"/>
      <c r="D43" s="121"/>
      <c r="E43" s="115"/>
      <c r="F43" s="119"/>
      <c r="G43" s="120"/>
      <c r="H43" s="120"/>
      <c r="I43" s="121"/>
    </row>
    <row r="44" spans="1:9" ht="12.75">
      <c r="A44" s="116" t="s">
        <v>222</v>
      </c>
      <c r="B44" s="117"/>
      <c r="C44" s="117"/>
      <c r="D44" s="118">
        <v>24</v>
      </c>
      <c r="E44" s="115"/>
      <c r="F44" s="116"/>
      <c r="G44" s="117"/>
      <c r="H44" s="117"/>
      <c r="I44" s="118"/>
    </row>
    <row r="45" spans="1:9" ht="5.25" customHeight="1">
      <c r="A45" s="119"/>
      <c r="B45" s="120"/>
      <c r="C45" s="120"/>
      <c r="D45" s="121"/>
      <c r="E45" s="115"/>
      <c r="F45" s="119"/>
      <c r="G45" s="120"/>
      <c r="H45" s="120"/>
      <c r="I45" s="121"/>
    </row>
    <row r="46" spans="1:9" ht="12.75">
      <c r="A46" s="116" t="s">
        <v>223</v>
      </c>
      <c r="B46" s="117"/>
      <c r="C46" s="117"/>
      <c r="D46" s="118">
        <v>25</v>
      </c>
      <c r="E46" s="115"/>
      <c r="F46" s="116"/>
      <c r="G46" s="117"/>
      <c r="H46" s="117"/>
      <c r="I46" s="118"/>
    </row>
    <row r="47" spans="1:9" ht="5.25" customHeight="1">
      <c r="A47" s="119"/>
      <c r="B47" s="120"/>
      <c r="C47" s="120"/>
      <c r="D47" s="121"/>
      <c r="E47" s="115"/>
      <c r="F47" s="119"/>
      <c r="G47" s="120"/>
      <c r="H47" s="120"/>
      <c r="I47" s="121"/>
    </row>
    <row r="48" spans="1:9" ht="12.75">
      <c r="A48" s="116" t="s">
        <v>224</v>
      </c>
      <c r="B48" s="117"/>
      <c r="C48" s="117"/>
      <c r="D48" s="118">
        <v>26</v>
      </c>
      <c r="E48" s="115"/>
      <c r="F48" s="116"/>
      <c r="G48" s="117"/>
      <c r="H48" s="117"/>
      <c r="I48" s="118"/>
    </row>
    <row r="49" spans="1:9" ht="5.25" customHeight="1">
      <c r="A49" s="119"/>
      <c r="B49" s="120"/>
      <c r="C49" s="120"/>
      <c r="D49" s="121"/>
      <c r="E49" s="115"/>
      <c r="F49" s="119"/>
      <c r="G49" s="120"/>
      <c r="H49" s="120"/>
      <c r="I49" s="121"/>
    </row>
    <row r="50" spans="1:9" ht="12.75">
      <c r="A50" s="116" t="s">
        <v>225</v>
      </c>
      <c r="B50" s="117"/>
      <c r="C50" s="117"/>
      <c r="D50" s="118">
        <v>27</v>
      </c>
      <c r="E50" s="115"/>
      <c r="F50" s="116"/>
      <c r="G50" s="117"/>
      <c r="H50" s="117"/>
      <c r="I50" s="118"/>
    </row>
    <row r="51" spans="1:9" ht="5.25" customHeight="1">
      <c r="A51" s="119"/>
      <c r="B51" s="120"/>
      <c r="C51" s="120"/>
      <c r="D51" s="121"/>
      <c r="E51" s="115"/>
      <c r="F51" s="119"/>
      <c r="G51" s="120"/>
      <c r="H51" s="120"/>
      <c r="I51" s="121"/>
    </row>
    <row r="52" spans="1:9" ht="12.75">
      <c r="A52" s="116" t="s">
        <v>226</v>
      </c>
      <c r="B52" s="117"/>
      <c r="C52" s="117"/>
      <c r="D52" s="118">
        <v>28</v>
      </c>
      <c r="E52" s="115"/>
      <c r="F52" s="116"/>
      <c r="G52" s="117"/>
      <c r="H52" s="117"/>
      <c r="I52" s="118"/>
    </row>
    <row r="53" spans="1:9" ht="5.25" customHeight="1">
      <c r="A53" s="119"/>
      <c r="B53" s="120"/>
      <c r="C53" s="120"/>
      <c r="D53" s="121"/>
      <c r="E53" s="115"/>
      <c r="F53" s="119"/>
      <c r="G53" s="120"/>
      <c r="H53" s="120"/>
      <c r="I53" s="121"/>
    </row>
    <row r="54" spans="1:9" ht="12.75">
      <c r="A54" s="116" t="s">
        <v>227</v>
      </c>
      <c r="B54" s="117"/>
      <c r="C54" s="117"/>
      <c r="D54" s="118">
        <v>29</v>
      </c>
      <c r="E54" s="115"/>
      <c r="F54" s="116"/>
      <c r="G54" s="117"/>
      <c r="H54" s="117"/>
      <c r="I54" s="118"/>
    </row>
    <row r="55" spans="1:9" ht="5.25" customHeight="1">
      <c r="A55" s="119"/>
      <c r="B55" s="120"/>
      <c r="C55" s="120"/>
      <c r="D55" s="121"/>
      <c r="E55" s="115"/>
      <c r="F55" s="119"/>
      <c r="G55" s="120"/>
      <c r="H55" s="120"/>
      <c r="I55" s="121"/>
    </row>
    <row r="56" spans="1:9" ht="12.75">
      <c r="A56" s="116" t="s">
        <v>228</v>
      </c>
      <c r="B56" s="117"/>
      <c r="C56" s="117"/>
      <c r="D56" s="118">
        <v>30</v>
      </c>
      <c r="E56" s="115"/>
      <c r="F56" s="116"/>
      <c r="G56" s="117"/>
      <c r="H56" s="117"/>
      <c r="I56" s="118"/>
    </row>
    <row r="57" spans="1:9" ht="5.25" customHeight="1">
      <c r="A57" s="119"/>
      <c r="B57" s="120"/>
      <c r="C57" s="120"/>
      <c r="D57" s="121"/>
      <c r="E57" s="115"/>
      <c r="F57" s="119"/>
      <c r="G57" s="120"/>
      <c r="H57" s="120"/>
      <c r="I57" s="121"/>
    </row>
    <row r="58" spans="1:9" ht="12.75">
      <c r="A58" s="116" t="s">
        <v>229</v>
      </c>
      <c r="B58" s="117"/>
      <c r="C58" s="117"/>
      <c r="D58" s="118">
        <v>31</v>
      </c>
      <c r="E58" s="115"/>
      <c r="F58" s="116"/>
      <c r="G58" s="117"/>
      <c r="H58" s="117"/>
      <c r="I58" s="118"/>
    </row>
    <row r="59" spans="1:9" ht="5.25" customHeight="1">
      <c r="A59" s="119"/>
      <c r="B59" s="120"/>
      <c r="C59" s="120"/>
      <c r="D59" s="121"/>
      <c r="E59" s="115"/>
      <c r="F59" s="119"/>
      <c r="G59" s="120"/>
      <c r="H59" s="120"/>
      <c r="I59" s="121"/>
    </row>
    <row r="60" spans="1:9" ht="12.75">
      <c r="A60" s="116" t="s">
        <v>230</v>
      </c>
      <c r="B60" s="117"/>
      <c r="C60" s="117"/>
      <c r="D60" s="118">
        <v>32</v>
      </c>
      <c r="E60" s="115"/>
      <c r="F60" s="116"/>
      <c r="G60" s="117"/>
      <c r="H60" s="117"/>
      <c r="I60" s="118"/>
    </row>
    <row r="61" spans="1:9" ht="5.25" customHeight="1">
      <c r="A61" s="119"/>
      <c r="B61" s="120"/>
      <c r="C61" s="120"/>
      <c r="D61" s="121"/>
      <c r="E61" s="115"/>
      <c r="F61" s="119"/>
      <c r="G61" s="120"/>
      <c r="H61" s="120"/>
      <c r="I61" s="121"/>
    </row>
    <row r="62" spans="1:9" ht="12.75">
      <c r="A62" s="116" t="s">
        <v>231</v>
      </c>
      <c r="B62" s="117"/>
      <c r="C62" s="117"/>
      <c r="D62" s="118">
        <v>33</v>
      </c>
      <c r="E62" s="115"/>
      <c r="F62" s="116"/>
      <c r="G62" s="117"/>
      <c r="H62" s="117"/>
      <c r="I62" s="118"/>
    </row>
    <row r="63" spans="1:9" ht="5.25" customHeight="1">
      <c r="A63" s="119"/>
      <c r="B63" s="120"/>
      <c r="C63" s="120"/>
      <c r="D63" s="121"/>
      <c r="E63" s="115"/>
      <c r="F63" s="119"/>
      <c r="G63" s="120"/>
      <c r="H63" s="120"/>
      <c r="I63" s="121"/>
    </row>
    <row r="64" spans="1:9" ht="12.75">
      <c r="A64" s="116" t="s">
        <v>232</v>
      </c>
      <c r="B64" s="117"/>
      <c r="C64" s="117"/>
      <c r="D64" s="118">
        <v>34</v>
      </c>
      <c r="E64" s="115"/>
      <c r="F64" s="116"/>
      <c r="G64" s="117"/>
      <c r="H64" s="117"/>
      <c r="I64" s="118"/>
    </row>
    <row r="65" spans="1:9" ht="5.25" customHeight="1">
      <c r="A65" s="119"/>
      <c r="B65" s="120"/>
      <c r="C65" s="120"/>
      <c r="D65" s="121"/>
      <c r="E65" s="115"/>
      <c r="F65" s="119"/>
      <c r="G65" s="120"/>
      <c r="H65" s="120"/>
      <c r="I65" s="121"/>
    </row>
    <row r="66" spans="1:9" ht="12.75">
      <c r="A66" s="116" t="s">
        <v>233</v>
      </c>
      <c r="B66" s="117"/>
      <c r="C66" s="117"/>
      <c r="D66" s="118">
        <v>35</v>
      </c>
      <c r="E66" s="115"/>
      <c r="F66" s="116"/>
      <c r="G66" s="117"/>
      <c r="H66" s="117"/>
      <c r="I66" s="118"/>
    </row>
    <row r="67" spans="1:9" ht="5.25" customHeight="1">
      <c r="A67" s="119"/>
      <c r="B67" s="120"/>
      <c r="C67" s="120"/>
      <c r="D67" s="121"/>
      <c r="E67" s="115"/>
      <c r="F67" s="119"/>
      <c r="G67" s="120"/>
      <c r="H67" s="120"/>
      <c r="I67" s="121"/>
    </row>
    <row r="68" spans="1:9" ht="12.75">
      <c r="A68" s="116" t="s">
        <v>234</v>
      </c>
      <c r="B68" s="117"/>
      <c r="C68" s="117"/>
      <c r="D68" s="118">
        <v>36</v>
      </c>
      <c r="E68" s="115"/>
      <c r="F68" s="116"/>
      <c r="G68" s="117"/>
      <c r="H68" s="117"/>
      <c r="I68" s="118"/>
    </row>
    <row r="69" spans="1:9" ht="5.25" customHeight="1">
      <c r="A69" s="119"/>
      <c r="B69" s="120"/>
      <c r="C69" s="120"/>
      <c r="D69" s="121"/>
      <c r="E69" s="115"/>
      <c r="F69" s="119"/>
      <c r="G69" s="120"/>
      <c r="H69" s="120"/>
      <c r="I69" s="121"/>
    </row>
    <row r="70" spans="1:9" ht="12.75">
      <c r="A70" s="116" t="s">
        <v>235</v>
      </c>
      <c r="B70" s="117"/>
      <c r="C70" s="117"/>
      <c r="D70" s="118">
        <v>37</v>
      </c>
      <c r="E70" s="115"/>
      <c r="F70" s="116"/>
      <c r="G70" s="117"/>
      <c r="H70" s="117"/>
      <c r="I70" s="118"/>
    </row>
    <row r="71" spans="1:9" ht="5.25" customHeight="1">
      <c r="A71" s="119"/>
      <c r="B71" s="120"/>
      <c r="C71" s="120"/>
      <c r="D71" s="121"/>
      <c r="E71" s="115"/>
      <c r="F71" s="119"/>
      <c r="G71" s="120"/>
      <c r="H71" s="120"/>
      <c r="I71" s="121"/>
    </row>
    <row r="72" spans="1:9" ht="12.75">
      <c r="A72" s="116" t="s">
        <v>236</v>
      </c>
      <c r="B72" s="117"/>
      <c r="C72" s="117"/>
      <c r="D72" s="118">
        <v>38</v>
      </c>
      <c r="E72" s="115"/>
      <c r="F72" s="116"/>
      <c r="G72" s="117"/>
      <c r="H72" s="117"/>
      <c r="I72" s="118"/>
    </row>
    <row r="73" spans="1:9" ht="5.25" customHeight="1">
      <c r="A73" s="119"/>
      <c r="B73" s="120"/>
      <c r="C73" s="120"/>
      <c r="D73" s="121"/>
      <c r="E73" s="106"/>
      <c r="F73" s="119"/>
      <c r="G73" s="120"/>
      <c r="H73" s="120"/>
      <c r="I73" s="121"/>
    </row>
    <row r="74" spans="1:9" ht="12.75">
      <c r="A74" s="116" t="s">
        <v>237</v>
      </c>
      <c r="B74" s="117"/>
      <c r="C74" s="117"/>
      <c r="D74" s="118">
        <v>39</v>
      </c>
      <c r="E74" s="106"/>
      <c r="F74" s="116"/>
      <c r="G74" s="117"/>
      <c r="H74" s="117"/>
      <c r="I74" s="118"/>
    </row>
    <row r="75" spans="1:9" ht="5.25" customHeight="1">
      <c r="A75" s="119"/>
      <c r="B75" s="120"/>
      <c r="C75" s="120"/>
      <c r="D75" s="121"/>
      <c r="E75" s="106"/>
      <c r="F75" s="119"/>
      <c r="G75" s="120"/>
      <c r="H75" s="120"/>
      <c r="I75" s="121"/>
    </row>
    <row r="76" spans="1:9" ht="12.75">
      <c r="A76" s="116" t="s">
        <v>238</v>
      </c>
      <c r="B76" s="117"/>
      <c r="C76" s="117"/>
      <c r="D76" s="118">
        <v>40</v>
      </c>
      <c r="E76" s="106"/>
      <c r="F76" s="116"/>
      <c r="G76" s="117"/>
      <c r="H76" s="117"/>
      <c r="I76" s="118"/>
    </row>
    <row r="77" spans="1:9" ht="5.25" customHeight="1">
      <c r="A77" s="122"/>
      <c r="B77" s="123"/>
      <c r="C77" s="123"/>
      <c r="D77" s="124"/>
      <c r="E77" s="106"/>
      <c r="F77" s="122"/>
      <c r="G77" s="123"/>
      <c r="H77" s="123"/>
      <c r="I77" s="124"/>
    </row>
    <row r="78" spans="1:4" ht="12.75">
      <c r="A78" s="165" t="s">
        <v>297</v>
      </c>
      <c r="B78" s="125"/>
      <c r="C78" s="125"/>
      <c r="D78" s="125"/>
    </row>
    <row r="79" spans="1:4" ht="12.75">
      <c r="A79" s="125"/>
      <c r="B79" s="125"/>
      <c r="C79" s="125"/>
      <c r="D79" s="125"/>
    </row>
    <row r="80" spans="1:4" ht="12.75">
      <c r="A80" s="125"/>
      <c r="B80" s="125"/>
      <c r="C80" s="125"/>
      <c r="D80" s="125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96" zoomScaleSheetLayoutView="96" zoomScalePageLayoutView="0" workbookViewId="0" topLeftCell="A1">
      <selection activeCell="H7" sqref="H7:I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96" t="s">
        <v>69</v>
      </c>
      <c r="K2" s="19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7" t="s">
        <v>2</v>
      </c>
      <c r="D4" s="198"/>
      <c r="E4" s="198"/>
      <c r="F4" s="199"/>
      <c r="G4" s="9"/>
      <c r="H4" s="200" t="s">
        <v>3</v>
      </c>
      <c r="I4" s="201"/>
      <c r="J4" s="201"/>
      <c r="K4" s="202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249</v>
      </c>
      <c r="D7" s="21" t="s">
        <v>249</v>
      </c>
      <c r="E7" s="21">
        <v>1</v>
      </c>
      <c r="F7" s="22" t="str">
        <f>CONCATENATE(D6,"=100")</f>
        <v>2016=100</v>
      </c>
      <c r="G7" s="23"/>
      <c r="H7" s="20" t="s">
        <v>249</v>
      </c>
      <c r="I7" s="21" t="s">
        <v>249</v>
      </c>
      <c r="J7" s="21">
        <v>1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51">
        <v>0.01</v>
      </c>
      <c r="I15" s="152">
        <v>0.01</v>
      </c>
      <c r="J15" s="152">
        <v>0.01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>
        <v>1</v>
      </c>
      <c r="E19" s="30">
        <v>1</v>
      </c>
      <c r="F19" s="31"/>
      <c r="G19" s="31"/>
      <c r="H19" s="150">
        <v>0.011</v>
      </c>
      <c r="I19" s="150">
        <v>0.012</v>
      </c>
      <c r="J19" s="150">
        <v>0.012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>
        <v>1</v>
      </c>
      <c r="D22" s="38">
        <v>1</v>
      </c>
      <c r="E22" s="38">
        <v>1</v>
      </c>
      <c r="F22" s="39">
        <v>100</v>
      </c>
      <c r="G22" s="40"/>
      <c r="H22" s="151">
        <v>0.011</v>
      </c>
      <c r="I22" s="152">
        <v>0.012</v>
      </c>
      <c r="J22" s="152">
        <v>0.012</v>
      </c>
      <c r="K22" s="41">
        <v>100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1192</v>
      </c>
      <c r="D24" s="38">
        <v>1129</v>
      </c>
      <c r="E24" s="38">
        <v>1269</v>
      </c>
      <c r="F24" s="39">
        <v>112.40035429583702</v>
      </c>
      <c r="G24" s="40"/>
      <c r="H24" s="151">
        <v>14.892</v>
      </c>
      <c r="I24" s="152">
        <v>14.108</v>
      </c>
      <c r="J24" s="152">
        <v>16.492</v>
      </c>
      <c r="K24" s="41">
        <v>116.89821377941594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180</v>
      </c>
      <c r="D26" s="38">
        <v>174</v>
      </c>
      <c r="E26" s="38">
        <v>175</v>
      </c>
      <c r="F26" s="39">
        <v>100.57471264367815</v>
      </c>
      <c r="G26" s="40"/>
      <c r="H26" s="151">
        <v>2.2</v>
      </c>
      <c r="I26" s="152">
        <v>2.279</v>
      </c>
      <c r="J26" s="152">
        <v>2.15</v>
      </c>
      <c r="K26" s="41">
        <v>94.33962264150944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>
        <v>1</v>
      </c>
      <c r="E28" s="30">
        <v>2</v>
      </c>
      <c r="F28" s="31"/>
      <c r="G28" s="31"/>
      <c r="H28" s="150"/>
      <c r="I28" s="150">
        <v>0.023</v>
      </c>
      <c r="J28" s="150">
        <v>0.038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>
        <v>3</v>
      </c>
      <c r="F29" s="31"/>
      <c r="G29" s="31"/>
      <c r="H29" s="150"/>
      <c r="I29" s="150"/>
      <c r="J29" s="150">
        <v>0.064</v>
      </c>
      <c r="K29" s="32"/>
    </row>
    <row r="30" spans="1:11" s="33" customFormat="1" ht="11.25" customHeight="1">
      <c r="A30" s="35" t="s">
        <v>22</v>
      </c>
      <c r="B30" s="29"/>
      <c r="C30" s="30">
        <v>29</v>
      </c>
      <c r="D30" s="30">
        <v>32</v>
      </c>
      <c r="E30" s="30">
        <v>33</v>
      </c>
      <c r="F30" s="31"/>
      <c r="G30" s="31"/>
      <c r="H30" s="150">
        <v>0.56</v>
      </c>
      <c r="I30" s="150">
        <v>0.783</v>
      </c>
      <c r="J30" s="150">
        <v>0.33</v>
      </c>
      <c r="K30" s="32"/>
    </row>
    <row r="31" spans="1:11" s="42" customFormat="1" ht="11.25" customHeight="1">
      <c r="A31" s="43" t="s">
        <v>23</v>
      </c>
      <c r="B31" s="37"/>
      <c r="C31" s="38">
        <v>29</v>
      </c>
      <c r="D31" s="38">
        <v>33</v>
      </c>
      <c r="E31" s="38">
        <v>38</v>
      </c>
      <c r="F31" s="39">
        <v>115.15151515151516</v>
      </c>
      <c r="G31" s="40"/>
      <c r="H31" s="151">
        <v>0.56</v>
      </c>
      <c r="I31" s="152">
        <v>0.806</v>
      </c>
      <c r="J31" s="152">
        <v>0.43200000000000005</v>
      </c>
      <c r="K31" s="41">
        <v>53.59801488833747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240</v>
      </c>
      <c r="D33" s="30">
        <v>395</v>
      </c>
      <c r="E33" s="30">
        <v>350</v>
      </c>
      <c r="F33" s="31"/>
      <c r="G33" s="31"/>
      <c r="H33" s="150">
        <v>2.8</v>
      </c>
      <c r="I33" s="150">
        <v>5.018</v>
      </c>
      <c r="J33" s="150">
        <v>4.55</v>
      </c>
      <c r="K33" s="32"/>
    </row>
    <row r="34" spans="1:11" s="33" customFormat="1" ht="11.25" customHeight="1">
      <c r="A34" s="35" t="s">
        <v>25</v>
      </c>
      <c r="B34" s="29"/>
      <c r="C34" s="30">
        <v>16</v>
      </c>
      <c r="D34" s="30">
        <v>24</v>
      </c>
      <c r="E34" s="30">
        <v>24</v>
      </c>
      <c r="F34" s="31"/>
      <c r="G34" s="31"/>
      <c r="H34" s="150">
        <v>0.165</v>
      </c>
      <c r="I34" s="150">
        <v>0.242</v>
      </c>
      <c r="J34" s="150">
        <v>0.24</v>
      </c>
      <c r="K34" s="32"/>
    </row>
    <row r="35" spans="1:11" s="33" customFormat="1" ht="11.25" customHeight="1">
      <c r="A35" s="35" t="s">
        <v>26</v>
      </c>
      <c r="B35" s="29"/>
      <c r="C35" s="30">
        <v>11</v>
      </c>
      <c r="D35" s="30">
        <v>7</v>
      </c>
      <c r="E35" s="30">
        <v>7</v>
      </c>
      <c r="F35" s="31"/>
      <c r="G35" s="31"/>
      <c r="H35" s="150">
        <v>0.135</v>
      </c>
      <c r="I35" s="150">
        <v>0.085</v>
      </c>
      <c r="J35" s="150">
        <v>0.09</v>
      </c>
      <c r="K35" s="32"/>
    </row>
    <row r="36" spans="1:11" s="33" customFormat="1" ht="11.25" customHeight="1">
      <c r="A36" s="35" t="s">
        <v>27</v>
      </c>
      <c r="B36" s="29"/>
      <c r="C36" s="30">
        <v>488</v>
      </c>
      <c r="D36" s="30">
        <v>406</v>
      </c>
      <c r="E36" s="30">
        <v>475</v>
      </c>
      <c r="F36" s="31"/>
      <c r="G36" s="31"/>
      <c r="H36" s="150">
        <v>7.32</v>
      </c>
      <c r="I36" s="150">
        <v>6.077</v>
      </c>
      <c r="J36" s="150">
        <v>7.125</v>
      </c>
      <c r="K36" s="32"/>
    </row>
    <row r="37" spans="1:11" s="42" customFormat="1" ht="11.25" customHeight="1">
      <c r="A37" s="36" t="s">
        <v>28</v>
      </c>
      <c r="B37" s="37"/>
      <c r="C37" s="38">
        <v>755</v>
      </c>
      <c r="D37" s="38">
        <v>832</v>
      </c>
      <c r="E37" s="38">
        <v>856</v>
      </c>
      <c r="F37" s="39">
        <v>102.88461538461539</v>
      </c>
      <c r="G37" s="40"/>
      <c r="H37" s="151">
        <v>10.42</v>
      </c>
      <c r="I37" s="152">
        <v>11.422</v>
      </c>
      <c r="J37" s="152">
        <v>12.004999999999999</v>
      </c>
      <c r="K37" s="41">
        <v>105.10418490632112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75</v>
      </c>
      <c r="D39" s="38">
        <v>89</v>
      </c>
      <c r="E39" s="38">
        <v>60</v>
      </c>
      <c r="F39" s="39">
        <v>67.41573033707866</v>
      </c>
      <c r="G39" s="40"/>
      <c r="H39" s="151">
        <v>0.99</v>
      </c>
      <c r="I39" s="152">
        <v>1.335</v>
      </c>
      <c r="J39" s="152">
        <v>0.87</v>
      </c>
      <c r="K39" s="41">
        <v>65.1685393258427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>
        <v>2</v>
      </c>
      <c r="E43" s="30">
        <v>2</v>
      </c>
      <c r="F43" s="31"/>
      <c r="G43" s="31"/>
      <c r="H43" s="150"/>
      <c r="I43" s="150">
        <v>0.022</v>
      </c>
      <c r="J43" s="150">
        <v>0.03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>
        <v>1</v>
      </c>
      <c r="F44" s="31"/>
      <c r="G44" s="31"/>
      <c r="H44" s="150"/>
      <c r="I44" s="150"/>
      <c r="J44" s="150">
        <v>0.01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>
        <v>5</v>
      </c>
      <c r="D46" s="30">
        <v>5</v>
      </c>
      <c r="E46" s="30">
        <v>3</v>
      </c>
      <c r="F46" s="31"/>
      <c r="G46" s="31"/>
      <c r="H46" s="150">
        <v>0.05</v>
      </c>
      <c r="I46" s="150">
        <v>0.05</v>
      </c>
      <c r="J46" s="150">
        <v>0.03</v>
      </c>
      <c r="K46" s="32"/>
    </row>
    <row r="47" spans="1:11" s="33" customFormat="1" ht="11.25" customHeight="1">
      <c r="A47" s="35" t="s">
        <v>36</v>
      </c>
      <c r="B47" s="29"/>
      <c r="C47" s="30"/>
      <c r="D47" s="30">
        <v>5</v>
      </c>
      <c r="E47" s="30">
        <v>7</v>
      </c>
      <c r="F47" s="31"/>
      <c r="G47" s="31"/>
      <c r="H47" s="150"/>
      <c r="I47" s="150">
        <v>0.023</v>
      </c>
      <c r="J47" s="150">
        <v>0.032</v>
      </c>
      <c r="K47" s="32"/>
    </row>
    <row r="48" spans="1:11" s="33" customFormat="1" ht="11.25" customHeight="1">
      <c r="A48" s="35" t="s">
        <v>37</v>
      </c>
      <c r="B48" s="29"/>
      <c r="C48" s="30">
        <v>2</v>
      </c>
      <c r="D48" s="30">
        <v>2</v>
      </c>
      <c r="E48" s="30">
        <v>2</v>
      </c>
      <c r="F48" s="31"/>
      <c r="G48" s="31"/>
      <c r="H48" s="150">
        <v>0.025</v>
      </c>
      <c r="I48" s="150">
        <v>0.025</v>
      </c>
      <c r="J48" s="150">
        <v>0.026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>
        <v>7</v>
      </c>
      <c r="D50" s="38">
        <v>14</v>
      </c>
      <c r="E50" s="38">
        <v>15</v>
      </c>
      <c r="F50" s="39">
        <v>107.14285714285714</v>
      </c>
      <c r="G50" s="40"/>
      <c r="H50" s="151">
        <v>0.07500000000000001</v>
      </c>
      <c r="I50" s="152">
        <v>0.12</v>
      </c>
      <c r="J50" s="152">
        <v>0.128</v>
      </c>
      <c r="K50" s="41">
        <v>106.66666666666667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28</v>
      </c>
      <c r="D52" s="38">
        <v>28</v>
      </c>
      <c r="E52" s="38">
        <v>28</v>
      </c>
      <c r="F52" s="39">
        <v>100</v>
      </c>
      <c r="G52" s="40"/>
      <c r="H52" s="151">
        <v>0.336</v>
      </c>
      <c r="I52" s="152">
        <v>0.364</v>
      </c>
      <c r="J52" s="152">
        <v>0.364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300</v>
      </c>
      <c r="D54" s="30">
        <v>331</v>
      </c>
      <c r="E54" s="30">
        <v>300</v>
      </c>
      <c r="F54" s="31"/>
      <c r="G54" s="31"/>
      <c r="H54" s="150">
        <v>3.75</v>
      </c>
      <c r="I54" s="150">
        <v>4.138</v>
      </c>
      <c r="J54" s="150">
        <v>3.9</v>
      </c>
      <c r="K54" s="32"/>
    </row>
    <row r="55" spans="1:11" s="33" customFormat="1" ht="11.25" customHeight="1">
      <c r="A55" s="35" t="s">
        <v>42</v>
      </c>
      <c r="B55" s="29"/>
      <c r="C55" s="30">
        <v>14</v>
      </c>
      <c r="D55" s="30">
        <v>7</v>
      </c>
      <c r="E55" s="30">
        <v>4</v>
      </c>
      <c r="F55" s="31"/>
      <c r="G55" s="31"/>
      <c r="H55" s="150">
        <v>0.14</v>
      </c>
      <c r="I55" s="150">
        <v>0.07</v>
      </c>
      <c r="J55" s="150">
        <v>0.04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>
        <v>3</v>
      </c>
      <c r="D57" s="30">
        <v>10</v>
      </c>
      <c r="E57" s="30">
        <v>32</v>
      </c>
      <c r="F57" s="31"/>
      <c r="G57" s="31"/>
      <c r="H57" s="150">
        <v>0.051</v>
      </c>
      <c r="I57" s="150">
        <v>0.17</v>
      </c>
      <c r="J57" s="150">
        <v>0.448</v>
      </c>
      <c r="K57" s="32"/>
    </row>
    <row r="58" spans="1:11" s="33" customFormat="1" ht="11.25" customHeight="1">
      <c r="A58" s="35" t="s">
        <v>45</v>
      </c>
      <c r="B58" s="29"/>
      <c r="C58" s="30">
        <v>12</v>
      </c>
      <c r="D58" s="30">
        <v>5</v>
      </c>
      <c r="E58" s="30">
        <v>5</v>
      </c>
      <c r="F58" s="31"/>
      <c r="G58" s="31"/>
      <c r="H58" s="150">
        <v>0.134</v>
      </c>
      <c r="I58" s="150">
        <v>0.05</v>
      </c>
      <c r="J58" s="150">
        <v>0.05</v>
      </c>
      <c r="K58" s="32"/>
    </row>
    <row r="59" spans="1:11" s="42" customFormat="1" ht="11.25" customHeight="1">
      <c r="A59" s="36" t="s">
        <v>46</v>
      </c>
      <c r="B59" s="37"/>
      <c r="C59" s="38">
        <v>329</v>
      </c>
      <c r="D59" s="38">
        <v>353</v>
      </c>
      <c r="E59" s="38">
        <v>341</v>
      </c>
      <c r="F59" s="39">
        <v>96.60056657223797</v>
      </c>
      <c r="G59" s="40"/>
      <c r="H59" s="151">
        <v>4.075</v>
      </c>
      <c r="I59" s="152">
        <v>4.428</v>
      </c>
      <c r="J59" s="152">
        <v>4.438</v>
      </c>
      <c r="K59" s="41">
        <v>100.22583559168925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2100</v>
      </c>
      <c r="D61" s="30">
        <v>2135</v>
      </c>
      <c r="E61" s="30">
        <v>2200</v>
      </c>
      <c r="F61" s="31"/>
      <c r="G61" s="31"/>
      <c r="H61" s="150">
        <v>31.5</v>
      </c>
      <c r="I61" s="150">
        <v>30.958</v>
      </c>
      <c r="J61" s="150">
        <v>28.6</v>
      </c>
      <c r="K61" s="32"/>
    </row>
    <row r="62" spans="1:11" s="33" customFormat="1" ht="11.25" customHeight="1">
      <c r="A62" s="35" t="s">
        <v>48</v>
      </c>
      <c r="B62" s="29"/>
      <c r="C62" s="30">
        <v>955</v>
      </c>
      <c r="D62" s="30">
        <v>1055</v>
      </c>
      <c r="E62" s="30">
        <v>1055</v>
      </c>
      <c r="F62" s="31"/>
      <c r="G62" s="31"/>
      <c r="H62" s="150">
        <v>14.803</v>
      </c>
      <c r="I62" s="150">
        <v>15.931</v>
      </c>
      <c r="J62" s="150">
        <v>15.134</v>
      </c>
      <c r="K62" s="32"/>
    </row>
    <row r="63" spans="1:11" s="33" customFormat="1" ht="11.25" customHeight="1">
      <c r="A63" s="35" t="s">
        <v>49</v>
      </c>
      <c r="B63" s="29"/>
      <c r="C63" s="30">
        <v>942</v>
      </c>
      <c r="D63" s="30">
        <v>1096</v>
      </c>
      <c r="E63" s="30">
        <v>1110</v>
      </c>
      <c r="F63" s="31"/>
      <c r="G63" s="31"/>
      <c r="H63" s="150">
        <v>9.45</v>
      </c>
      <c r="I63" s="150">
        <v>13.518</v>
      </c>
      <c r="J63" s="150">
        <v>17.316</v>
      </c>
      <c r="K63" s="32"/>
    </row>
    <row r="64" spans="1:11" s="42" customFormat="1" ht="11.25" customHeight="1">
      <c r="A64" s="36" t="s">
        <v>50</v>
      </c>
      <c r="B64" s="37"/>
      <c r="C64" s="38">
        <v>3997</v>
      </c>
      <c r="D64" s="38">
        <v>4286</v>
      </c>
      <c r="E64" s="38">
        <v>4365</v>
      </c>
      <c r="F64" s="39">
        <v>101.84321045263648</v>
      </c>
      <c r="G64" s="40"/>
      <c r="H64" s="151">
        <v>55.753</v>
      </c>
      <c r="I64" s="152">
        <v>60.407</v>
      </c>
      <c r="J64" s="152">
        <v>61.05</v>
      </c>
      <c r="K64" s="41">
        <v>101.06444617345673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7511</v>
      </c>
      <c r="D66" s="38">
        <v>7259</v>
      </c>
      <c r="E66" s="38">
        <v>7490</v>
      </c>
      <c r="F66" s="39">
        <v>103.18225650916104</v>
      </c>
      <c r="G66" s="40"/>
      <c r="H66" s="151">
        <v>101.348</v>
      </c>
      <c r="I66" s="152">
        <v>105.256</v>
      </c>
      <c r="J66" s="152">
        <v>83.87</v>
      </c>
      <c r="K66" s="41">
        <v>79.6819183704492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208</v>
      </c>
      <c r="D72" s="30">
        <v>208</v>
      </c>
      <c r="E72" s="30">
        <v>211</v>
      </c>
      <c r="F72" s="31"/>
      <c r="G72" s="31"/>
      <c r="H72" s="150">
        <v>2.555</v>
      </c>
      <c r="I72" s="150">
        <v>2.555</v>
      </c>
      <c r="J72" s="150">
        <v>2.396</v>
      </c>
      <c r="K72" s="32"/>
    </row>
    <row r="73" spans="1:11" s="33" customFormat="1" ht="11.25" customHeight="1">
      <c r="A73" s="35" t="s">
        <v>56</v>
      </c>
      <c r="B73" s="29"/>
      <c r="C73" s="30">
        <v>170</v>
      </c>
      <c r="D73" s="30">
        <v>171</v>
      </c>
      <c r="E73" s="30">
        <v>170</v>
      </c>
      <c r="F73" s="31"/>
      <c r="G73" s="31"/>
      <c r="H73" s="150">
        <v>3.1</v>
      </c>
      <c r="I73" s="150">
        <v>3.12</v>
      </c>
      <c r="J73" s="150">
        <v>3.1</v>
      </c>
      <c r="K73" s="32"/>
    </row>
    <row r="74" spans="1:11" s="33" customFormat="1" ht="11.25" customHeight="1">
      <c r="A74" s="35" t="s">
        <v>57</v>
      </c>
      <c r="B74" s="29"/>
      <c r="C74" s="30">
        <v>90</v>
      </c>
      <c r="D74" s="30">
        <v>71</v>
      </c>
      <c r="E74" s="30">
        <v>75</v>
      </c>
      <c r="F74" s="31"/>
      <c r="G74" s="31"/>
      <c r="H74" s="150">
        <v>1.215</v>
      </c>
      <c r="I74" s="150">
        <v>0.959</v>
      </c>
      <c r="J74" s="150">
        <v>4.5</v>
      </c>
      <c r="K74" s="32"/>
    </row>
    <row r="75" spans="1:11" s="33" customFormat="1" ht="11.25" customHeight="1">
      <c r="A75" s="35" t="s">
        <v>58</v>
      </c>
      <c r="B75" s="29"/>
      <c r="C75" s="30">
        <v>771</v>
      </c>
      <c r="D75" s="30">
        <v>846</v>
      </c>
      <c r="E75" s="30">
        <v>846</v>
      </c>
      <c r="F75" s="31"/>
      <c r="G75" s="31"/>
      <c r="H75" s="150">
        <v>9.173</v>
      </c>
      <c r="I75" s="150">
        <v>10.135</v>
      </c>
      <c r="J75" s="150">
        <v>10.135</v>
      </c>
      <c r="K75" s="32"/>
    </row>
    <row r="76" spans="1:11" s="33" customFormat="1" ht="11.25" customHeight="1">
      <c r="A76" s="35" t="s">
        <v>59</v>
      </c>
      <c r="B76" s="29"/>
      <c r="C76" s="30">
        <v>17</v>
      </c>
      <c r="D76" s="30">
        <v>17</v>
      </c>
      <c r="E76" s="30">
        <v>5</v>
      </c>
      <c r="F76" s="31"/>
      <c r="G76" s="31"/>
      <c r="H76" s="150">
        <v>0.221</v>
      </c>
      <c r="I76" s="150">
        <v>0.221</v>
      </c>
      <c r="J76" s="150">
        <v>0.195</v>
      </c>
      <c r="K76" s="32"/>
    </row>
    <row r="77" spans="1:11" s="33" customFormat="1" ht="11.25" customHeight="1">
      <c r="A77" s="35" t="s">
        <v>60</v>
      </c>
      <c r="B77" s="29"/>
      <c r="C77" s="30">
        <v>5</v>
      </c>
      <c r="D77" s="30">
        <v>50</v>
      </c>
      <c r="E77" s="30">
        <v>40</v>
      </c>
      <c r="F77" s="31"/>
      <c r="G77" s="31"/>
      <c r="H77" s="150">
        <v>0.06</v>
      </c>
      <c r="I77" s="150">
        <v>0.508</v>
      </c>
      <c r="J77" s="150">
        <v>0.598</v>
      </c>
      <c r="K77" s="32"/>
    </row>
    <row r="78" spans="1:11" s="33" customFormat="1" ht="11.25" customHeight="1">
      <c r="A78" s="35" t="s">
        <v>61</v>
      </c>
      <c r="B78" s="29"/>
      <c r="C78" s="30">
        <v>270</v>
      </c>
      <c r="D78" s="30">
        <v>292</v>
      </c>
      <c r="E78" s="30">
        <v>280</v>
      </c>
      <c r="F78" s="31"/>
      <c r="G78" s="31"/>
      <c r="H78" s="150">
        <v>4.698</v>
      </c>
      <c r="I78" s="150">
        <v>5.001</v>
      </c>
      <c r="J78" s="150">
        <v>4.9</v>
      </c>
      <c r="K78" s="32"/>
    </row>
    <row r="79" spans="1:11" s="33" customFormat="1" ht="11.25" customHeight="1">
      <c r="A79" s="35" t="s">
        <v>62</v>
      </c>
      <c r="B79" s="29"/>
      <c r="C79" s="30">
        <v>180</v>
      </c>
      <c r="D79" s="30">
        <v>181</v>
      </c>
      <c r="E79" s="30">
        <v>181</v>
      </c>
      <c r="F79" s="31"/>
      <c r="G79" s="31"/>
      <c r="H79" s="150">
        <v>2.55</v>
      </c>
      <c r="I79" s="150">
        <v>2.55</v>
      </c>
      <c r="J79" s="150">
        <v>1.388</v>
      </c>
      <c r="K79" s="32"/>
    </row>
    <row r="80" spans="1:11" s="42" customFormat="1" ht="11.25" customHeight="1">
      <c r="A80" s="43" t="s">
        <v>63</v>
      </c>
      <c r="B80" s="37"/>
      <c r="C80" s="38">
        <v>1711</v>
      </c>
      <c r="D80" s="38">
        <v>1836</v>
      </c>
      <c r="E80" s="38">
        <v>1808</v>
      </c>
      <c r="F80" s="39">
        <v>98.47494553376906</v>
      </c>
      <c r="G80" s="40"/>
      <c r="H80" s="151">
        <v>23.572</v>
      </c>
      <c r="I80" s="152">
        <v>25.049</v>
      </c>
      <c r="J80" s="152">
        <v>27.211999999999996</v>
      </c>
      <c r="K80" s="41">
        <v>108.63507525250509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1</v>
      </c>
      <c r="D82" s="30">
        <v>1</v>
      </c>
      <c r="E82" s="30">
        <v>1</v>
      </c>
      <c r="F82" s="31"/>
      <c r="G82" s="31"/>
      <c r="H82" s="150">
        <v>0.025</v>
      </c>
      <c r="I82" s="150">
        <v>0.025</v>
      </c>
      <c r="J82" s="150">
        <v>0.025</v>
      </c>
      <c r="K82" s="32"/>
    </row>
    <row r="83" spans="1:11" s="33" customFormat="1" ht="11.25" customHeight="1">
      <c r="A83" s="35" t="s">
        <v>65</v>
      </c>
      <c r="B83" s="29"/>
      <c r="C83" s="30">
        <v>9</v>
      </c>
      <c r="D83" s="30">
        <v>10</v>
      </c>
      <c r="E83" s="30">
        <v>10</v>
      </c>
      <c r="F83" s="31"/>
      <c r="G83" s="31"/>
      <c r="H83" s="150">
        <v>0.023</v>
      </c>
      <c r="I83" s="150">
        <v>0.023</v>
      </c>
      <c r="J83" s="150">
        <v>0.023</v>
      </c>
      <c r="K83" s="32"/>
    </row>
    <row r="84" spans="1:11" s="42" customFormat="1" ht="11.25" customHeight="1">
      <c r="A84" s="36" t="s">
        <v>66</v>
      </c>
      <c r="B84" s="37"/>
      <c r="C84" s="38">
        <v>10</v>
      </c>
      <c r="D84" s="38">
        <v>11</v>
      </c>
      <c r="E84" s="38">
        <v>11</v>
      </c>
      <c r="F84" s="39">
        <v>100</v>
      </c>
      <c r="G84" s="40"/>
      <c r="H84" s="151">
        <v>0.048</v>
      </c>
      <c r="I84" s="152">
        <v>0.048</v>
      </c>
      <c r="J84" s="152">
        <v>0.048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15826</v>
      </c>
      <c r="D87" s="53">
        <v>16046</v>
      </c>
      <c r="E87" s="53">
        <v>16458</v>
      </c>
      <c r="F87" s="54">
        <f>IF(D87&gt;0,100*E87/D87,0)</f>
        <v>102.56761809796834</v>
      </c>
      <c r="G87" s="40"/>
      <c r="H87" s="155">
        <v>214.29000000000002</v>
      </c>
      <c r="I87" s="156">
        <v>225.644</v>
      </c>
      <c r="J87" s="156">
        <v>209.081</v>
      </c>
      <c r="K87" s="54">
        <f>IF(I87&gt;0,100*J87/I87,0)</f>
        <v>92.6596763042669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2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="92" zoomScaleSheetLayoutView="92" zoomScalePageLayoutView="0" workbookViewId="0" topLeftCell="A1">
      <selection activeCell="I10" sqref="I1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96" t="s">
        <v>69</v>
      </c>
      <c r="K2" s="19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7" t="s">
        <v>2</v>
      </c>
      <c r="D4" s="198"/>
      <c r="E4" s="198"/>
      <c r="F4" s="199"/>
      <c r="G4" s="9"/>
      <c r="H4" s="200" t="s">
        <v>3</v>
      </c>
      <c r="I4" s="201"/>
      <c r="J4" s="201"/>
      <c r="K4" s="202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249</v>
      </c>
      <c r="D7" s="21" t="s">
        <v>249</v>
      </c>
      <c r="E7" s="21">
        <v>1</v>
      </c>
      <c r="F7" s="22" t="str">
        <f>CONCATENATE(D6,"=100")</f>
        <v>2016=100</v>
      </c>
      <c r="G7" s="23"/>
      <c r="H7" s="20" t="s">
        <v>249</v>
      </c>
      <c r="I7" s="21" t="s">
        <v>249</v>
      </c>
      <c r="J7" s="21">
        <v>1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37</v>
      </c>
      <c r="D9" s="30">
        <v>38</v>
      </c>
      <c r="E9" s="30">
        <v>36</v>
      </c>
      <c r="F9" s="31"/>
      <c r="G9" s="31"/>
      <c r="H9" s="150">
        <v>0.925</v>
      </c>
      <c r="I9" s="150">
        <v>0.92</v>
      </c>
      <c r="J9" s="150">
        <v>1.224</v>
      </c>
      <c r="K9" s="32"/>
    </row>
    <row r="10" spans="1:11" s="33" customFormat="1" ht="11.25" customHeight="1">
      <c r="A10" s="35" t="s">
        <v>8</v>
      </c>
      <c r="B10" s="29"/>
      <c r="C10" s="30">
        <v>6</v>
      </c>
      <c r="D10" s="30">
        <v>7</v>
      </c>
      <c r="E10" s="30">
        <v>7</v>
      </c>
      <c r="F10" s="31"/>
      <c r="G10" s="31"/>
      <c r="H10" s="150">
        <v>0.145</v>
      </c>
      <c r="I10" s="150">
        <v>0.166</v>
      </c>
      <c r="J10" s="150">
        <v>0.17</v>
      </c>
      <c r="K10" s="32"/>
    </row>
    <row r="11" spans="1:11" s="33" customFormat="1" ht="11.25" customHeight="1">
      <c r="A11" s="28" t="s">
        <v>9</v>
      </c>
      <c r="B11" s="29"/>
      <c r="C11" s="30">
        <v>6</v>
      </c>
      <c r="D11" s="30">
        <v>6</v>
      </c>
      <c r="E11" s="30">
        <v>6</v>
      </c>
      <c r="F11" s="31"/>
      <c r="G11" s="31"/>
      <c r="H11" s="150">
        <v>0.094</v>
      </c>
      <c r="I11" s="150">
        <v>0.094</v>
      </c>
      <c r="J11" s="150">
        <v>0.096</v>
      </c>
      <c r="K11" s="32"/>
    </row>
    <row r="12" spans="1:11" s="33" customFormat="1" ht="11.25" customHeight="1">
      <c r="A12" s="35" t="s">
        <v>10</v>
      </c>
      <c r="B12" s="29"/>
      <c r="C12" s="30">
        <v>45</v>
      </c>
      <c r="D12" s="30">
        <v>46</v>
      </c>
      <c r="E12" s="30">
        <v>44</v>
      </c>
      <c r="F12" s="31"/>
      <c r="G12" s="31"/>
      <c r="H12" s="150">
        <v>0.657</v>
      </c>
      <c r="I12" s="150">
        <v>0.672</v>
      </c>
      <c r="J12" s="150">
        <v>1.826</v>
      </c>
      <c r="K12" s="32"/>
    </row>
    <row r="13" spans="1:11" s="42" customFormat="1" ht="11.25" customHeight="1">
      <c r="A13" s="36" t="s">
        <v>11</v>
      </c>
      <c r="B13" s="37"/>
      <c r="C13" s="38">
        <v>94</v>
      </c>
      <c r="D13" s="38">
        <v>97</v>
      </c>
      <c r="E13" s="38">
        <v>93</v>
      </c>
      <c r="F13" s="39">
        <v>95.87628865979381</v>
      </c>
      <c r="G13" s="40"/>
      <c r="H13" s="151">
        <v>1.8210000000000002</v>
      </c>
      <c r="I13" s="152">
        <v>1.8520000000000003</v>
      </c>
      <c r="J13" s="152">
        <v>3.316</v>
      </c>
      <c r="K13" s="41">
        <v>179.04967602591788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51">
        <v>0.015</v>
      </c>
      <c r="I15" s="152">
        <v>0.015</v>
      </c>
      <c r="J15" s="152">
        <v>0.015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8</v>
      </c>
      <c r="D17" s="38">
        <v>5</v>
      </c>
      <c r="E17" s="38"/>
      <c r="F17" s="39"/>
      <c r="G17" s="40"/>
      <c r="H17" s="151">
        <v>0.168</v>
      </c>
      <c r="I17" s="152">
        <v>0.08</v>
      </c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>
        <v>8</v>
      </c>
      <c r="E19" s="30"/>
      <c r="F19" s="31"/>
      <c r="G19" s="31"/>
      <c r="H19" s="150"/>
      <c r="I19" s="150">
        <v>0.194</v>
      </c>
      <c r="J19" s="150"/>
      <c r="K19" s="32"/>
    </row>
    <row r="20" spans="1:11" s="33" customFormat="1" ht="11.25" customHeight="1">
      <c r="A20" s="35" t="s">
        <v>15</v>
      </c>
      <c r="B20" s="29"/>
      <c r="C20" s="30">
        <v>15</v>
      </c>
      <c r="D20" s="30">
        <v>15</v>
      </c>
      <c r="E20" s="30">
        <v>15</v>
      </c>
      <c r="F20" s="31"/>
      <c r="G20" s="31"/>
      <c r="H20" s="150">
        <v>0.242</v>
      </c>
      <c r="I20" s="150">
        <v>0.242</v>
      </c>
      <c r="J20" s="150">
        <v>0.233</v>
      </c>
      <c r="K20" s="32"/>
    </row>
    <row r="21" spans="1:11" s="33" customFormat="1" ht="11.25" customHeight="1">
      <c r="A21" s="35" t="s">
        <v>16</v>
      </c>
      <c r="B21" s="29"/>
      <c r="C21" s="30">
        <v>15</v>
      </c>
      <c r="D21" s="30">
        <v>15</v>
      </c>
      <c r="E21" s="30">
        <v>15</v>
      </c>
      <c r="F21" s="31"/>
      <c r="G21" s="31"/>
      <c r="H21" s="150">
        <v>0.29</v>
      </c>
      <c r="I21" s="150">
        <v>0.279</v>
      </c>
      <c r="J21" s="150">
        <v>0.291</v>
      </c>
      <c r="K21" s="32"/>
    </row>
    <row r="22" spans="1:11" s="42" customFormat="1" ht="11.25" customHeight="1">
      <c r="A22" s="36" t="s">
        <v>17</v>
      </c>
      <c r="B22" s="37"/>
      <c r="C22" s="38">
        <v>30</v>
      </c>
      <c r="D22" s="38">
        <v>38</v>
      </c>
      <c r="E22" s="38">
        <v>30</v>
      </c>
      <c r="F22" s="39">
        <v>78.94736842105263</v>
      </c>
      <c r="G22" s="40"/>
      <c r="H22" s="151">
        <v>0.532</v>
      </c>
      <c r="I22" s="152">
        <v>0.7150000000000001</v>
      </c>
      <c r="J22" s="152">
        <v>0.524</v>
      </c>
      <c r="K22" s="41">
        <v>73.28671328671328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1572</v>
      </c>
      <c r="D24" s="38">
        <v>1538</v>
      </c>
      <c r="E24" s="38">
        <v>1220</v>
      </c>
      <c r="F24" s="39">
        <v>79.32379713914175</v>
      </c>
      <c r="G24" s="40"/>
      <c r="H24" s="151">
        <v>35.326</v>
      </c>
      <c r="I24" s="152">
        <v>34.591</v>
      </c>
      <c r="J24" s="152">
        <v>27.465</v>
      </c>
      <c r="K24" s="41">
        <v>79.39926570495216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410</v>
      </c>
      <c r="D26" s="38">
        <v>404</v>
      </c>
      <c r="E26" s="38">
        <v>400</v>
      </c>
      <c r="F26" s="39">
        <v>99.00990099009901</v>
      </c>
      <c r="G26" s="40"/>
      <c r="H26" s="151">
        <v>9.6</v>
      </c>
      <c r="I26" s="152">
        <v>10.706</v>
      </c>
      <c r="J26" s="152">
        <v>9.3</v>
      </c>
      <c r="K26" s="41">
        <v>86.86717728376613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>
        <v>4</v>
      </c>
      <c r="E28" s="30">
        <v>3</v>
      </c>
      <c r="F28" s="31"/>
      <c r="G28" s="31"/>
      <c r="H28" s="150"/>
      <c r="I28" s="150">
        <v>0.092</v>
      </c>
      <c r="J28" s="150">
        <v>0.075</v>
      </c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>
        <v>4</v>
      </c>
      <c r="E29" s="30"/>
      <c r="F29" s="31"/>
      <c r="G29" s="31"/>
      <c r="H29" s="150">
        <v>0.03</v>
      </c>
      <c r="I29" s="150">
        <v>0.06</v>
      </c>
      <c r="J29" s="150"/>
      <c r="K29" s="32"/>
    </row>
    <row r="30" spans="1:11" s="33" customFormat="1" ht="11.25" customHeight="1">
      <c r="A30" s="35" t="s">
        <v>22</v>
      </c>
      <c r="B30" s="29"/>
      <c r="C30" s="30">
        <v>113</v>
      </c>
      <c r="D30" s="30">
        <v>164</v>
      </c>
      <c r="E30" s="30">
        <v>194</v>
      </c>
      <c r="F30" s="31"/>
      <c r="G30" s="31"/>
      <c r="H30" s="150">
        <v>2.373</v>
      </c>
      <c r="I30" s="150">
        <v>3.936</v>
      </c>
      <c r="J30" s="150">
        <v>4.209</v>
      </c>
      <c r="K30" s="32"/>
    </row>
    <row r="31" spans="1:11" s="42" customFormat="1" ht="11.25" customHeight="1">
      <c r="A31" s="43" t="s">
        <v>23</v>
      </c>
      <c r="B31" s="37"/>
      <c r="C31" s="38">
        <v>115</v>
      </c>
      <c r="D31" s="38">
        <v>172</v>
      </c>
      <c r="E31" s="38">
        <v>197</v>
      </c>
      <c r="F31" s="39">
        <v>114.53488372093024</v>
      </c>
      <c r="G31" s="40"/>
      <c r="H31" s="151">
        <v>2.403</v>
      </c>
      <c r="I31" s="152">
        <v>4.088</v>
      </c>
      <c r="J31" s="152">
        <v>4.284</v>
      </c>
      <c r="K31" s="41">
        <v>104.7945205479452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70</v>
      </c>
      <c r="D33" s="30">
        <v>57</v>
      </c>
      <c r="E33" s="30">
        <v>60</v>
      </c>
      <c r="F33" s="31"/>
      <c r="G33" s="31"/>
      <c r="H33" s="150">
        <v>1.12</v>
      </c>
      <c r="I33" s="150">
        <v>1.079</v>
      </c>
      <c r="J33" s="150">
        <v>0.9</v>
      </c>
      <c r="K33" s="32"/>
    </row>
    <row r="34" spans="1:11" s="33" customFormat="1" ht="11.25" customHeight="1">
      <c r="A34" s="35" t="s">
        <v>25</v>
      </c>
      <c r="B34" s="29"/>
      <c r="C34" s="30">
        <v>30</v>
      </c>
      <c r="D34" s="30">
        <v>38</v>
      </c>
      <c r="E34" s="30">
        <v>30</v>
      </c>
      <c r="F34" s="31"/>
      <c r="G34" s="31"/>
      <c r="H34" s="150">
        <v>0.85</v>
      </c>
      <c r="I34" s="150">
        <v>0.902</v>
      </c>
      <c r="J34" s="150">
        <v>0.7</v>
      </c>
      <c r="K34" s="32"/>
    </row>
    <row r="35" spans="1:11" s="33" customFormat="1" ht="11.25" customHeight="1">
      <c r="A35" s="35" t="s">
        <v>26</v>
      </c>
      <c r="B35" s="29"/>
      <c r="C35" s="30">
        <v>25</v>
      </c>
      <c r="D35" s="30">
        <v>29</v>
      </c>
      <c r="E35" s="30">
        <v>24</v>
      </c>
      <c r="F35" s="31"/>
      <c r="G35" s="31"/>
      <c r="H35" s="150">
        <v>0.575</v>
      </c>
      <c r="I35" s="150">
        <v>0.638</v>
      </c>
      <c r="J35" s="150">
        <v>0.55</v>
      </c>
      <c r="K35" s="32"/>
    </row>
    <row r="36" spans="1:11" s="33" customFormat="1" ht="11.25" customHeight="1">
      <c r="A36" s="35" t="s">
        <v>27</v>
      </c>
      <c r="B36" s="29"/>
      <c r="C36" s="30">
        <v>271</v>
      </c>
      <c r="D36" s="30">
        <v>250</v>
      </c>
      <c r="E36" s="30">
        <v>64</v>
      </c>
      <c r="F36" s="31"/>
      <c r="G36" s="31"/>
      <c r="H36" s="150">
        <v>5.42</v>
      </c>
      <c r="I36" s="150">
        <v>4.993</v>
      </c>
      <c r="J36" s="150">
        <v>1.28</v>
      </c>
      <c r="K36" s="32"/>
    </row>
    <row r="37" spans="1:11" s="42" customFormat="1" ht="11.25" customHeight="1">
      <c r="A37" s="36" t="s">
        <v>28</v>
      </c>
      <c r="B37" s="37"/>
      <c r="C37" s="38">
        <v>396</v>
      </c>
      <c r="D37" s="38">
        <v>374</v>
      </c>
      <c r="E37" s="38">
        <v>178</v>
      </c>
      <c r="F37" s="39">
        <v>47.593582887700535</v>
      </c>
      <c r="G37" s="40"/>
      <c r="H37" s="151">
        <v>7.965</v>
      </c>
      <c r="I37" s="152">
        <v>7.612</v>
      </c>
      <c r="J37" s="152">
        <v>3.4300000000000006</v>
      </c>
      <c r="K37" s="41">
        <v>45.060430898581195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65</v>
      </c>
      <c r="D39" s="38">
        <v>60</v>
      </c>
      <c r="E39" s="38">
        <v>45</v>
      </c>
      <c r="F39" s="39">
        <v>75</v>
      </c>
      <c r="G39" s="40"/>
      <c r="H39" s="151">
        <v>1.195</v>
      </c>
      <c r="I39" s="152">
        <v>1.038</v>
      </c>
      <c r="J39" s="152">
        <v>0.69</v>
      </c>
      <c r="K39" s="41">
        <v>66.47398843930635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>
        <v>17</v>
      </c>
      <c r="D42" s="30">
        <v>17</v>
      </c>
      <c r="E42" s="30">
        <v>14</v>
      </c>
      <c r="F42" s="31"/>
      <c r="G42" s="31"/>
      <c r="H42" s="150">
        <v>0.34</v>
      </c>
      <c r="I42" s="150">
        <v>0.34</v>
      </c>
      <c r="J42" s="150">
        <v>0.35</v>
      </c>
      <c r="K42" s="32"/>
    </row>
    <row r="43" spans="1:11" s="33" customFormat="1" ht="11.25" customHeight="1">
      <c r="A43" s="35" t="s">
        <v>32</v>
      </c>
      <c r="B43" s="29"/>
      <c r="C43" s="30">
        <v>20</v>
      </c>
      <c r="D43" s="30">
        <v>20</v>
      </c>
      <c r="E43" s="30">
        <v>6</v>
      </c>
      <c r="F43" s="31"/>
      <c r="G43" s="31"/>
      <c r="H43" s="150">
        <v>0.7</v>
      </c>
      <c r="I43" s="150">
        <v>0.7</v>
      </c>
      <c r="J43" s="150">
        <v>0.21</v>
      </c>
      <c r="K43" s="32"/>
    </row>
    <row r="44" spans="1:11" s="33" customFormat="1" ht="11.25" customHeight="1">
      <c r="A44" s="35" t="s">
        <v>33</v>
      </c>
      <c r="B44" s="29"/>
      <c r="C44" s="30">
        <v>3</v>
      </c>
      <c r="D44" s="30">
        <v>2</v>
      </c>
      <c r="E44" s="30">
        <v>2</v>
      </c>
      <c r="F44" s="31"/>
      <c r="G44" s="31"/>
      <c r="H44" s="150">
        <v>0.12</v>
      </c>
      <c r="I44" s="150">
        <v>0.08</v>
      </c>
      <c r="J44" s="150">
        <v>0.036</v>
      </c>
      <c r="K44" s="32"/>
    </row>
    <row r="45" spans="1:11" s="33" customFormat="1" ht="11.25" customHeight="1">
      <c r="A45" s="35" t="s">
        <v>34</v>
      </c>
      <c r="B45" s="29"/>
      <c r="C45" s="30">
        <v>6</v>
      </c>
      <c r="D45" s="30">
        <v>6</v>
      </c>
      <c r="E45" s="30">
        <v>7</v>
      </c>
      <c r="F45" s="31"/>
      <c r="G45" s="31"/>
      <c r="H45" s="150">
        <v>0.144</v>
      </c>
      <c r="I45" s="150">
        <v>0.144</v>
      </c>
      <c r="J45" s="150">
        <v>0.168</v>
      </c>
      <c r="K45" s="32"/>
    </row>
    <row r="46" spans="1:11" s="33" customFormat="1" ht="11.25" customHeight="1">
      <c r="A46" s="35" t="s">
        <v>35</v>
      </c>
      <c r="B46" s="29"/>
      <c r="C46" s="30">
        <v>25</v>
      </c>
      <c r="D46" s="30">
        <v>7</v>
      </c>
      <c r="E46" s="30">
        <v>7</v>
      </c>
      <c r="F46" s="31"/>
      <c r="G46" s="31"/>
      <c r="H46" s="150">
        <v>0.75</v>
      </c>
      <c r="I46" s="150">
        <v>0.21</v>
      </c>
      <c r="J46" s="150">
        <v>0.21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>
        <v>3</v>
      </c>
      <c r="F47" s="31"/>
      <c r="G47" s="31"/>
      <c r="H47" s="150"/>
      <c r="I47" s="150"/>
      <c r="J47" s="150">
        <v>0.06</v>
      </c>
      <c r="K47" s="32"/>
    </row>
    <row r="48" spans="1:11" s="33" customFormat="1" ht="11.25" customHeight="1">
      <c r="A48" s="35" t="s">
        <v>37</v>
      </c>
      <c r="B48" s="29"/>
      <c r="C48" s="30">
        <v>13</v>
      </c>
      <c r="D48" s="30">
        <v>3</v>
      </c>
      <c r="E48" s="30">
        <v>2</v>
      </c>
      <c r="F48" s="31"/>
      <c r="G48" s="31"/>
      <c r="H48" s="150">
        <v>0.26</v>
      </c>
      <c r="I48" s="150">
        <v>0.06</v>
      </c>
      <c r="J48" s="150">
        <v>0.04</v>
      </c>
      <c r="K48" s="32"/>
    </row>
    <row r="49" spans="1:11" s="33" customFormat="1" ht="11.25" customHeight="1">
      <c r="A49" s="35" t="s">
        <v>38</v>
      </c>
      <c r="B49" s="29"/>
      <c r="C49" s="30">
        <v>11</v>
      </c>
      <c r="D49" s="30"/>
      <c r="E49" s="30">
        <v>9</v>
      </c>
      <c r="F49" s="31"/>
      <c r="G49" s="31"/>
      <c r="H49" s="150">
        <v>0.22</v>
      </c>
      <c r="I49" s="150"/>
      <c r="J49" s="150">
        <v>0.18</v>
      </c>
      <c r="K49" s="32"/>
    </row>
    <row r="50" spans="1:11" s="42" customFormat="1" ht="11.25" customHeight="1">
      <c r="A50" s="43" t="s">
        <v>39</v>
      </c>
      <c r="B50" s="37"/>
      <c r="C50" s="38">
        <v>95</v>
      </c>
      <c r="D50" s="38">
        <v>55</v>
      </c>
      <c r="E50" s="38">
        <v>50</v>
      </c>
      <c r="F50" s="39">
        <v>90.9090909090909</v>
      </c>
      <c r="G50" s="40"/>
      <c r="H50" s="151">
        <v>2.5340000000000003</v>
      </c>
      <c r="I50" s="152">
        <v>1.534</v>
      </c>
      <c r="J50" s="152">
        <v>1.254</v>
      </c>
      <c r="K50" s="41">
        <v>81.7470664928292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3</v>
      </c>
      <c r="D52" s="38">
        <v>6</v>
      </c>
      <c r="E52" s="38">
        <v>6</v>
      </c>
      <c r="F52" s="39">
        <v>100</v>
      </c>
      <c r="G52" s="40"/>
      <c r="H52" s="151">
        <v>0.054</v>
      </c>
      <c r="I52" s="152">
        <v>0.114</v>
      </c>
      <c r="J52" s="152">
        <v>0.114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125</v>
      </c>
      <c r="D54" s="30">
        <v>125</v>
      </c>
      <c r="E54" s="30">
        <v>110</v>
      </c>
      <c r="F54" s="31"/>
      <c r="G54" s="31"/>
      <c r="H54" s="150">
        <v>2.5</v>
      </c>
      <c r="I54" s="150">
        <v>2.5</v>
      </c>
      <c r="J54" s="150">
        <v>2.2</v>
      </c>
      <c r="K54" s="32"/>
    </row>
    <row r="55" spans="1:11" s="33" customFormat="1" ht="11.25" customHeight="1">
      <c r="A55" s="35" t="s">
        <v>42</v>
      </c>
      <c r="B55" s="29"/>
      <c r="C55" s="30">
        <v>86</v>
      </c>
      <c r="D55" s="30">
        <v>166</v>
      </c>
      <c r="E55" s="30">
        <v>53</v>
      </c>
      <c r="F55" s="31"/>
      <c r="G55" s="31"/>
      <c r="H55" s="150">
        <v>2.52</v>
      </c>
      <c r="I55" s="150">
        <v>4.98</v>
      </c>
      <c r="J55" s="150">
        <v>1.59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>
        <v>3</v>
      </c>
      <c r="D57" s="30"/>
      <c r="E57" s="30"/>
      <c r="F57" s="31"/>
      <c r="G57" s="31"/>
      <c r="H57" s="150">
        <v>0.09</v>
      </c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>
        <v>58</v>
      </c>
      <c r="D58" s="30">
        <v>70</v>
      </c>
      <c r="E58" s="30">
        <v>70</v>
      </c>
      <c r="F58" s="31"/>
      <c r="G58" s="31"/>
      <c r="H58" s="150">
        <v>1.508</v>
      </c>
      <c r="I58" s="150">
        <v>1.96</v>
      </c>
      <c r="J58" s="150">
        <v>1.75</v>
      </c>
      <c r="K58" s="32"/>
    </row>
    <row r="59" spans="1:11" s="42" customFormat="1" ht="11.25" customHeight="1">
      <c r="A59" s="36" t="s">
        <v>46</v>
      </c>
      <c r="B59" s="37"/>
      <c r="C59" s="38">
        <v>272</v>
      </c>
      <c r="D59" s="38">
        <v>361</v>
      </c>
      <c r="E59" s="38">
        <v>233</v>
      </c>
      <c r="F59" s="39">
        <v>64.54293628808864</v>
      </c>
      <c r="G59" s="40"/>
      <c r="H59" s="151">
        <v>6.617999999999999</v>
      </c>
      <c r="I59" s="152">
        <v>9.440000000000001</v>
      </c>
      <c r="J59" s="152">
        <v>5.54</v>
      </c>
      <c r="K59" s="41">
        <v>58.6864406779661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310</v>
      </c>
      <c r="D61" s="30">
        <v>512</v>
      </c>
      <c r="E61" s="30">
        <v>340</v>
      </c>
      <c r="F61" s="31"/>
      <c r="G61" s="31"/>
      <c r="H61" s="150">
        <v>9.2</v>
      </c>
      <c r="I61" s="150">
        <v>12.8</v>
      </c>
      <c r="J61" s="150">
        <v>8.5</v>
      </c>
      <c r="K61" s="32"/>
    </row>
    <row r="62" spans="1:11" s="33" customFormat="1" ht="11.25" customHeight="1">
      <c r="A62" s="35" t="s">
        <v>48</v>
      </c>
      <c r="B62" s="29"/>
      <c r="C62" s="30">
        <v>355</v>
      </c>
      <c r="D62" s="30">
        <v>368</v>
      </c>
      <c r="E62" s="30">
        <v>409</v>
      </c>
      <c r="F62" s="31"/>
      <c r="G62" s="31"/>
      <c r="H62" s="150">
        <v>8.815</v>
      </c>
      <c r="I62" s="150">
        <v>9.14</v>
      </c>
      <c r="J62" s="150">
        <v>10.225</v>
      </c>
      <c r="K62" s="32"/>
    </row>
    <row r="63" spans="1:11" s="33" customFormat="1" ht="11.25" customHeight="1">
      <c r="A63" s="35" t="s">
        <v>49</v>
      </c>
      <c r="B63" s="29"/>
      <c r="C63" s="30">
        <v>435</v>
      </c>
      <c r="D63" s="30">
        <v>483</v>
      </c>
      <c r="E63" s="30">
        <v>512</v>
      </c>
      <c r="F63" s="31"/>
      <c r="G63" s="31"/>
      <c r="H63" s="150">
        <v>7.0296</v>
      </c>
      <c r="I63" s="150">
        <v>9.671</v>
      </c>
      <c r="J63" s="150">
        <v>12.902</v>
      </c>
      <c r="K63" s="32"/>
    </row>
    <row r="64" spans="1:11" s="42" customFormat="1" ht="11.25" customHeight="1">
      <c r="A64" s="36" t="s">
        <v>50</v>
      </c>
      <c r="B64" s="37"/>
      <c r="C64" s="38">
        <v>1100</v>
      </c>
      <c r="D64" s="38">
        <v>1363</v>
      </c>
      <c r="E64" s="38">
        <v>1261</v>
      </c>
      <c r="F64" s="39">
        <v>92.51650770359501</v>
      </c>
      <c r="G64" s="40"/>
      <c r="H64" s="151">
        <v>25.044600000000003</v>
      </c>
      <c r="I64" s="152">
        <v>31.611</v>
      </c>
      <c r="J64" s="152">
        <v>31.627000000000002</v>
      </c>
      <c r="K64" s="41">
        <v>100.05061529214514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991</v>
      </c>
      <c r="D66" s="38">
        <v>935</v>
      </c>
      <c r="E66" s="38">
        <v>938</v>
      </c>
      <c r="F66" s="39">
        <v>100.32085561497327</v>
      </c>
      <c r="G66" s="40"/>
      <c r="H66" s="151">
        <v>21.184</v>
      </c>
      <c r="I66" s="152">
        <v>17.952</v>
      </c>
      <c r="J66" s="152">
        <v>10.805</v>
      </c>
      <c r="K66" s="41">
        <v>60.1882798573975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20</v>
      </c>
      <c r="D68" s="30">
        <v>38</v>
      </c>
      <c r="E68" s="30">
        <v>50</v>
      </c>
      <c r="F68" s="31"/>
      <c r="G68" s="31"/>
      <c r="H68" s="150">
        <v>0.4</v>
      </c>
      <c r="I68" s="150">
        <v>0.76</v>
      </c>
      <c r="J68" s="150">
        <v>1.25</v>
      </c>
      <c r="K68" s="32"/>
    </row>
    <row r="69" spans="1:11" s="33" customFormat="1" ht="11.25" customHeight="1">
      <c r="A69" s="35" t="s">
        <v>53</v>
      </c>
      <c r="B69" s="29"/>
      <c r="C69" s="30"/>
      <c r="D69" s="30">
        <v>1</v>
      </c>
      <c r="E69" s="30"/>
      <c r="F69" s="31"/>
      <c r="G69" s="31"/>
      <c r="H69" s="150"/>
      <c r="I69" s="150">
        <v>0.02</v>
      </c>
      <c r="J69" s="150"/>
      <c r="K69" s="32"/>
    </row>
    <row r="70" spans="1:11" s="42" customFormat="1" ht="11.25" customHeight="1">
      <c r="A70" s="36" t="s">
        <v>54</v>
      </c>
      <c r="B70" s="37"/>
      <c r="C70" s="38">
        <v>20</v>
      </c>
      <c r="D70" s="38">
        <v>39</v>
      </c>
      <c r="E70" s="38">
        <v>50</v>
      </c>
      <c r="F70" s="39">
        <v>128.2051282051282</v>
      </c>
      <c r="G70" s="40"/>
      <c r="H70" s="151">
        <v>0.4</v>
      </c>
      <c r="I70" s="152">
        <v>0.78</v>
      </c>
      <c r="J70" s="152">
        <v>1.25</v>
      </c>
      <c r="K70" s="41">
        <v>160.25641025641025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118</v>
      </c>
      <c r="D72" s="30">
        <v>118</v>
      </c>
      <c r="E72" s="30">
        <v>131</v>
      </c>
      <c r="F72" s="31"/>
      <c r="G72" s="31"/>
      <c r="H72" s="150">
        <v>3.111</v>
      </c>
      <c r="I72" s="150">
        <v>3.111</v>
      </c>
      <c r="J72" s="150">
        <v>3.152</v>
      </c>
      <c r="K72" s="32"/>
    </row>
    <row r="73" spans="1:11" s="33" customFormat="1" ht="11.25" customHeight="1">
      <c r="A73" s="35" t="s">
        <v>56</v>
      </c>
      <c r="B73" s="29"/>
      <c r="C73" s="30">
        <v>180</v>
      </c>
      <c r="D73" s="30">
        <v>180</v>
      </c>
      <c r="E73" s="30">
        <v>180</v>
      </c>
      <c r="F73" s="31"/>
      <c r="G73" s="31"/>
      <c r="H73" s="150">
        <v>7.175</v>
      </c>
      <c r="I73" s="150">
        <v>7.175</v>
      </c>
      <c r="J73" s="150">
        <v>7.175</v>
      </c>
      <c r="K73" s="32"/>
    </row>
    <row r="74" spans="1:11" s="33" customFormat="1" ht="11.25" customHeight="1">
      <c r="A74" s="35" t="s">
        <v>57</v>
      </c>
      <c r="B74" s="29"/>
      <c r="C74" s="30">
        <v>75</v>
      </c>
      <c r="D74" s="30">
        <v>77</v>
      </c>
      <c r="E74" s="30">
        <v>78</v>
      </c>
      <c r="F74" s="31"/>
      <c r="G74" s="31"/>
      <c r="H74" s="150">
        <v>1.875</v>
      </c>
      <c r="I74" s="150">
        <v>1.925</v>
      </c>
      <c r="J74" s="150">
        <v>1.95</v>
      </c>
      <c r="K74" s="32"/>
    </row>
    <row r="75" spans="1:11" s="33" customFormat="1" ht="11.25" customHeight="1">
      <c r="A75" s="35" t="s">
        <v>58</v>
      </c>
      <c r="B75" s="29"/>
      <c r="C75" s="30">
        <v>650.4</v>
      </c>
      <c r="D75" s="30">
        <v>530</v>
      </c>
      <c r="E75" s="30">
        <v>530</v>
      </c>
      <c r="F75" s="31"/>
      <c r="G75" s="31"/>
      <c r="H75" s="150">
        <v>16.404</v>
      </c>
      <c r="I75" s="150">
        <v>13.163</v>
      </c>
      <c r="J75" s="150">
        <v>13.163</v>
      </c>
      <c r="K75" s="32"/>
    </row>
    <row r="76" spans="1:11" s="33" customFormat="1" ht="11.25" customHeight="1">
      <c r="A76" s="35" t="s">
        <v>59</v>
      </c>
      <c r="B76" s="29"/>
      <c r="C76" s="30">
        <v>8</v>
      </c>
      <c r="D76" s="30">
        <v>8</v>
      </c>
      <c r="E76" s="30">
        <v>5</v>
      </c>
      <c r="F76" s="31"/>
      <c r="G76" s="31"/>
      <c r="H76" s="150">
        <v>0.2</v>
      </c>
      <c r="I76" s="150">
        <v>0.2</v>
      </c>
      <c r="J76" s="150">
        <v>0.118</v>
      </c>
      <c r="K76" s="32"/>
    </row>
    <row r="77" spans="1:11" s="33" customFormat="1" ht="11.25" customHeight="1">
      <c r="A77" s="35" t="s">
        <v>60</v>
      </c>
      <c r="B77" s="29"/>
      <c r="C77" s="30">
        <v>50</v>
      </c>
      <c r="D77" s="30">
        <v>30</v>
      </c>
      <c r="E77" s="30">
        <v>20</v>
      </c>
      <c r="F77" s="31"/>
      <c r="G77" s="31"/>
      <c r="H77" s="150">
        <v>1.1</v>
      </c>
      <c r="I77" s="150">
        <v>0.651</v>
      </c>
      <c r="J77" s="150">
        <v>0.26</v>
      </c>
      <c r="K77" s="32"/>
    </row>
    <row r="78" spans="1:11" s="33" customFormat="1" ht="11.25" customHeight="1">
      <c r="A78" s="35" t="s">
        <v>61</v>
      </c>
      <c r="B78" s="29"/>
      <c r="C78" s="30">
        <v>95</v>
      </c>
      <c r="D78" s="30">
        <v>75</v>
      </c>
      <c r="E78" s="30">
        <v>75</v>
      </c>
      <c r="F78" s="31"/>
      <c r="G78" s="31"/>
      <c r="H78" s="150">
        <v>2.517</v>
      </c>
      <c r="I78" s="150">
        <v>1.988</v>
      </c>
      <c r="J78" s="150">
        <v>1.95</v>
      </c>
      <c r="K78" s="32"/>
    </row>
    <row r="79" spans="1:11" s="33" customFormat="1" ht="11.25" customHeight="1">
      <c r="A79" s="35" t="s">
        <v>62</v>
      </c>
      <c r="B79" s="29"/>
      <c r="C79" s="30">
        <v>176</v>
      </c>
      <c r="D79" s="30">
        <v>381</v>
      </c>
      <c r="E79" s="30">
        <v>462</v>
      </c>
      <c r="F79" s="31"/>
      <c r="G79" s="31"/>
      <c r="H79" s="150">
        <v>3.2</v>
      </c>
      <c r="I79" s="150">
        <v>6.922</v>
      </c>
      <c r="J79" s="150">
        <v>8.469</v>
      </c>
      <c r="K79" s="32"/>
    </row>
    <row r="80" spans="1:11" s="42" customFormat="1" ht="11.25" customHeight="1">
      <c r="A80" s="43" t="s">
        <v>63</v>
      </c>
      <c r="B80" s="37"/>
      <c r="C80" s="38">
        <v>1352.4</v>
      </c>
      <c r="D80" s="38">
        <v>1399</v>
      </c>
      <c r="E80" s="38">
        <v>1481</v>
      </c>
      <c r="F80" s="39">
        <v>105.86132952108649</v>
      </c>
      <c r="G80" s="40"/>
      <c r="H80" s="151">
        <v>35.582</v>
      </c>
      <c r="I80" s="152">
        <v>35.135</v>
      </c>
      <c r="J80" s="152">
        <v>36.236999999999995</v>
      </c>
      <c r="K80" s="41">
        <v>103.13647360182154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110</v>
      </c>
      <c r="D82" s="30">
        <v>64</v>
      </c>
      <c r="E82" s="30">
        <v>64</v>
      </c>
      <c r="F82" s="31"/>
      <c r="G82" s="31"/>
      <c r="H82" s="150">
        <v>2.708</v>
      </c>
      <c r="I82" s="150">
        <v>1.585</v>
      </c>
      <c r="J82" s="150">
        <v>1.585</v>
      </c>
      <c r="K82" s="32"/>
    </row>
    <row r="83" spans="1:11" s="33" customFormat="1" ht="11.25" customHeight="1">
      <c r="A83" s="35" t="s">
        <v>65</v>
      </c>
      <c r="B83" s="29"/>
      <c r="C83" s="30">
        <v>85</v>
      </c>
      <c r="D83" s="30">
        <v>103</v>
      </c>
      <c r="E83" s="30">
        <v>100</v>
      </c>
      <c r="F83" s="31"/>
      <c r="G83" s="31"/>
      <c r="H83" s="150">
        <v>2.14</v>
      </c>
      <c r="I83" s="150">
        <v>2.576</v>
      </c>
      <c r="J83" s="150">
        <v>2.5</v>
      </c>
      <c r="K83" s="32"/>
    </row>
    <row r="84" spans="1:11" s="42" customFormat="1" ht="11.25" customHeight="1">
      <c r="A84" s="36" t="s">
        <v>66</v>
      </c>
      <c r="B84" s="37"/>
      <c r="C84" s="38">
        <v>195</v>
      </c>
      <c r="D84" s="38">
        <v>167</v>
      </c>
      <c r="E84" s="38">
        <v>164</v>
      </c>
      <c r="F84" s="39">
        <v>98.20359281437126</v>
      </c>
      <c r="G84" s="40"/>
      <c r="H84" s="151">
        <v>4.848000000000001</v>
      </c>
      <c r="I84" s="152">
        <v>4.161</v>
      </c>
      <c r="J84" s="152">
        <v>4.085</v>
      </c>
      <c r="K84" s="41">
        <v>98.17351598173516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6719.4</v>
      </c>
      <c r="D87" s="53">
        <v>7014</v>
      </c>
      <c r="E87" s="53">
        <v>6347</v>
      </c>
      <c r="F87" s="54">
        <f>IF(D87&gt;0,100*E87/D87,0)</f>
        <v>90.49044767607641</v>
      </c>
      <c r="G87" s="40"/>
      <c r="H87" s="155">
        <v>155.2896</v>
      </c>
      <c r="I87" s="156">
        <v>161.424</v>
      </c>
      <c r="J87" s="156">
        <v>139.936</v>
      </c>
      <c r="K87" s="54">
        <f>IF(I87&gt;0,100*J87/I87,0)</f>
        <v>86.68847259391416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2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92" zoomScaleSheetLayoutView="92" zoomScalePageLayoutView="0" workbookViewId="0" topLeftCell="A1">
      <selection activeCell="K88" sqref="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96" t="s">
        <v>69</v>
      </c>
      <c r="K2" s="19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7" t="s">
        <v>2</v>
      </c>
      <c r="D4" s="198"/>
      <c r="E4" s="198"/>
      <c r="F4" s="199"/>
      <c r="G4" s="9"/>
      <c r="H4" s="200" t="s">
        <v>3</v>
      </c>
      <c r="I4" s="201"/>
      <c r="J4" s="201"/>
      <c r="K4" s="202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2017=100</v>
      </c>
      <c r="G7" s="23"/>
      <c r="H7" s="20" t="s">
        <v>249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17</v>
      </c>
      <c r="D9" s="30">
        <v>10</v>
      </c>
      <c r="E9" s="30">
        <v>12</v>
      </c>
      <c r="F9" s="31"/>
      <c r="G9" s="31"/>
      <c r="H9" s="150">
        <v>0.076</v>
      </c>
      <c r="I9" s="150">
        <v>0.091</v>
      </c>
      <c r="J9" s="150"/>
      <c r="K9" s="32"/>
    </row>
    <row r="10" spans="1:11" s="33" customFormat="1" ht="11.25" customHeight="1">
      <c r="A10" s="35" t="s">
        <v>8</v>
      </c>
      <c r="B10" s="29"/>
      <c r="C10" s="30">
        <v>12</v>
      </c>
      <c r="D10" s="30">
        <v>11</v>
      </c>
      <c r="E10" s="30">
        <v>9</v>
      </c>
      <c r="F10" s="31"/>
      <c r="G10" s="31"/>
      <c r="H10" s="150">
        <v>0.056</v>
      </c>
      <c r="I10" s="150">
        <v>0.061</v>
      </c>
      <c r="J10" s="150"/>
      <c r="K10" s="32"/>
    </row>
    <row r="11" spans="1:11" s="33" customFormat="1" ht="11.25" customHeight="1">
      <c r="A11" s="28" t="s">
        <v>9</v>
      </c>
      <c r="B11" s="29"/>
      <c r="C11" s="30">
        <v>17</v>
      </c>
      <c r="D11" s="30">
        <v>30</v>
      </c>
      <c r="E11" s="30">
        <v>17</v>
      </c>
      <c r="F11" s="31"/>
      <c r="G11" s="31"/>
      <c r="H11" s="150">
        <v>0.079</v>
      </c>
      <c r="I11" s="150">
        <v>0.161</v>
      </c>
      <c r="J11" s="150"/>
      <c r="K11" s="32"/>
    </row>
    <row r="12" spans="1:11" s="33" customFormat="1" ht="11.25" customHeight="1">
      <c r="A12" s="35" t="s">
        <v>10</v>
      </c>
      <c r="B12" s="29"/>
      <c r="C12" s="30">
        <v>7</v>
      </c>
      <c r="D12" s="30"/>
      <c r="E12" s="30">
        <v>7</v>
      </c>
      <c r="F12" s="31"/>
      <c r="G12" s="31"/>
      <c r="H12" s="150">
        <v>0.033</v>
      </c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>
        <v>53</v>
      </c>
      <c r="D13" s="38">
        <v>51</v>
      </c>
      <c r="E13" s="38">
        <v>45</v>
      </c>
      <c r="F13" s="39">
        <v>88.23529411764706</v>
      </c>
      <c r="G13" s="40"/>
      <c r="H13" s="151">
        <v>0.24400000000000002</v>
      </c>
      <c r="I13" s="152">
        <v>0.313</v>
      </c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>
        <v>9</v>
      </c>
      <c r="D15" s="38">
        <v>9</v>
      </c>
      <c r="E15" s="38">
        <v>8</v>
      </c>
      <c r="F15" s="39">
        <v>88.88888888888889</v>
      </c>
      <c r="G15" s="40"/>
      <c r="H15" s="151">
        <v>0.072</v>
      </c>
      <c r="I15" s="152">
        <v>0.072</v>
      </c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8</v>
      </c>
      <c r="D17" s="38"/>
      <c r="E17" s="38"/>
      <c r="F17" s="39"/>
      <c r="G17" s="40"/>
      <c r="H17" s="151">
        <v>0.074</v>
      </c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9</v>
      </c>
      <c r="D19" s="30">
        <v>9</v>
      </c>
      <c r="E19" s="30">
        <v>9</v>
      </c>
      <c r="F19" s="31"/>
      <c r="G19" s="31"/>
      <c r="H19" s="150">
        <v>0.076</v>
      </c>
      <c r="I19" s="150">
        <v>0.068</v>
      </c>
      <c r="J19" s="150"/>
      <c r="K19" s="32"/>
    </row>
    <row r="20" spans="1:11" s="33" customFormat="1" ht="11.25" customHeight="1">
      <c r="A20" s="35" t="s">
        <v>15</v>
      </c>
      <c r="B20" s="29"/>
      <c r="C20" s="30">
        <v>12</v>
      </c>
      <c r="D20" s="30">
        <v>12</v>
      </c>
      <c r="E20" s="30">
        <v>12</v>
      </c>
      <c r="F20" s="31"/>
      <c r="G20" s="31"/>
      <c r="H20" s="150">
        <v>0.081</v>
      </c>
      <c r="I20" s="150">
        <v>0.081</v>
      </c>
      <c r="J20" s="150"/>
      <c r="K20" s="32"/>
    </row>
    <row r="21" spans="1:11" s="33" customFormat="1" ht="11.25" customHeight="1">
      <c r="A21" s="35" t="s">
        <v>16</v>
      </c>
      <c r="B21" s="29"/>
      <c r="C21" s="30">
        <v>25</v>
      </c>
      <c r="D21" s="30">
        <v>25</v>
      </c>
      <c r="E21" s="30">
        <v>25</v>
      </c>
      <c r="F21" s="31"/>
      <c r="G21" s="31"/>
      <c r="H21" s="150">
        <v>0.178</v>
      </c>
      <c r="I21" s="150">
        <v>0.175</v>
      </c>
      <c r="J21" s="150"/>
      <c r="K21" s="32"/>
    </row>
    <row r="22" spans="1:11" s="42" customFormat="1" ht="11.25" customHeight="1">
      <c r="A22" s="36" t="s">
        <v>17</v>
      </c>
      <c r="B22" s="37"/>
      <c r="C22" s="38">
        <v>46</v>
      </c>
      <c r="D22" s="38">
        <v>46</v>
      </c>
      <c r="E22" s="38">
        <v>46</v>
      </c>
      <c r="F22" s="39">
        <v>100</v>
      </c>
      <c r="G22" s="40"/>
      <c r="H22" s="151">
        <v>0.33499999999999996</v>
      </c>
      <c r="I22" s="152">
        <v>0.324</v>
      </c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6</v>
      </c>
      <c r="D24" s="38">
        <v>4</v>
      </c>
      <c r="E24" s="38">
        <v>5</v>
      </c>
      <c r="F24" s="39">
        <v>125</v>
      </c>
      <c r="G24" s="40"/>
      <c r="H24" s="151">
        <v>0.062</v>
      </c>
      <c r="I24" s="152">
        <v>0.04</v>
      </c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9</v>
      </c>
      <c r="D26" s="38">
        <v>7</v>
      </c>
      <c r="E26" s="38">
        <v>7</v>
      </c>
      <c r="F26" s="39">
        <v>100</v>
      </c>
      <c r="G26" s="40"/>
      <c r="H26" s="151">
        <v>0.041</v>
      </c>
      <c r="I26" s="152">
        <v>0.038</v>
      </c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/>
      <c r="E28" s="30">
        <v>0.27</v>
      </c>
      <c r="F28" s="31"/>
      <c r="G28" s="31"/>
      <c r="H28" s="150">
        <v>0.02</v>
      </c>
      <c r="I28" s="150"/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>
        <v>44</v>
      </c>
      <c r="D30" s="30">
        <v>41</v>
      </c>
      <c r="E30" s="30">
        <v>45</v>
      </c>
      <c r="F30" s="31"/>
      <c r="G30" s="31"/>
      <c r="H30" s="150">
        <v>0.308</v>
      </c>
      <c r="I30" s="150">
        <v>0.246</v>
      </c>
      <c r="J30" s="150"/>
      <c r="K30" s="32"/>
    </row>
    <row r="31" spans="1:11" s="42" customFormat="1" ht="11.25" customHeight="1">
      <c r="A31" s="43" t="s">
        <v>23</v>
      </c>
      <c r="B31" s="37"/>
      <c r="C31" s="38">
        <v>45</v>
      </c>
      <c r="D31" s="38">
        <v>41</v>
      </c>
      <c r="E31" s="38">
        <v>45.27</v>
      </c>
      <c r="F31" s="39">
        <v>110.41463414634147</v>
      </c>
      <c r="G31" s="40"/>
      <c r="H31" s="151">
        <v>0.328</v>
      </c>
      <c r="I31" s="152">
        <v>0.246</v>
      </c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59</v>
      </c>
      <c r="D33" s="30">
        <v>40</v>
      </c>
      <c r="E33" s="30">
        <v>40</v>
      </c>
      <c r="F33" s="31"/>
      <c r="G33" s="31"/>
      <c r="H33" s="150">
        <v>0.692</v>
      </c>
      <c r="I33" s="150">
        <v>0.4</v>
      </c>
      <c r="J33" s="150"/>
      <c r="K33" s="32"/>
    </row>
    <row r="34" spans="1:11" s="33" customFormat="1" ht="11.25" customHeight="1">
      <c r="A34" s="35" t="s">
        <v>25</v>
      </c>
      <c r="B34" s="29"/>
      <c r="C34" s="30">
        <v>36</v>
      </c>
      <c r="D34" s="30">
        <v>35</v>
      </c>
      <c r="E34" s="30">
        <v>35</v>
      </c>
      <c r="F34" s="31"/>
      <c r="G34" s="31"/>
      <c r="H34" s="150">
        <v>0.573</v>
      </c>
      <c r="I34" s="150">
        <v>0.57</v>
      </c>
      <c r="J34" s="150"/>
      <c r="K34" s="32"/>
    </row>
    <row r="35" spans="1:11" s="33" customFormat="1" ht="11.25" customHeight="1">
      <c r="A35" s="35" t="s">
        <v>26</v>
      </c>
      <c r="B35" s="29"/>
      <c r="C35" s="30">
        <v>6</v>
      </c>
      <c r="D35" s="30">
        <v>6</v>
      </c>
      <c r="E35" s="30">
        <v>5</v>
      </c>
      <c r="F35" s="31"/>
      <c r="G35" s="31"/>
      <c r="H35" s="150">
        <v>0.052</v>
      </c>
      <c r="I35" s="150">
        <v>0.045</v>
      </c>
      <c r="J35" s="150"/>
      <c r="K35" s="32"/>
    </row>
    <row r="36" spans="1:11" s="33" customFormat="1" ht="11.25" customHeight="1">
      <c r="A36" s="35" t="s">
        <v>27</v>
      </c>
      <c r="B36" s="29"/>
      <c r="C36" s="30">
        <v>16</v>
      </c>
      <c r="D36" s="30">
        <v>16</v>
      </c>
      <c r="E36" s="30">
        <v>10</v>
      </c>
      <c r="F36" s="31"/>
      <c r="G36" s="31"/>
      <c r="H36" s="150">
        <v>0.16</v>
      </c>
      <c r="I36" s="150">
        <v>0.16</v>
      </c>
      <c r="J36" s="150"/>
      <c r="K36" s="32"/>
    </row>
    <row r="37" spans="1:11" s="42" customFormat="1" ht="11.25" customHeight="1">
      <c r="A37" s="36" t="s">
        <v>28</v>
      </c>
      <c r="B37" s="37"/>
      <c r="C37" s="38">
        <v>117</v>
      </c>
      <c r="D37" s="38">
        <v>97</v>
      </c>
      <c r="E37" s="38">
        <v>90</v>
      </c>
      <c r="F37" s="39">
        <v>92.78350515463917</v>
      </c>
      <c r="G37" s="40"/>
      <c r="H37" s="151">
        <v>1.4769999999999999</v>
      </c>
      <c r="I37" s="152">
        <v>1.1749999999999998</v>
      </c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26</v>
      </c>
      <c r="D39" s="38">
        <v>25</v>
      </c>
      <c r="E39" s="38">
        <v>20</v>
      </c>
      <c r="F39" s="39">
        <v>80</v>
      </c>
      <c r="G39" s="40"/>
      <c r="H39" s="151">
        <v>0.23</v>
      </c>
      <c r="I39" s="152">
        <v>0.22</v>
      </c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11</v>
      </c>
      <c r="D41" s="30">
        <v>13</v>
      </c>
      <c r="E41" s="30">
        <v>9</v>
      </c>
      <c r="F41" s="31"/>
      <c r="G41" s="31"/>
      <c r="H41" s="150">
        <v>0.054</v>
      </c>
      <c r="I41" s="150">
        <v>0.059</v>
      </c>
      <c r="J41" s="150"/>
      <c r="K41" s="32"/>
    </row>
    <row r="42" spans="1:11" s="33" customFormat="1" ht="11.25" customHeight="1">
      <c r="A42" s="35" t="s">
        <v>31</v>
      </c>
      <c r="B42" s="29"/>
      <c r="C42" s="30">
        <v>15</v>
      </c>
      <c r="D42" s="30">
        <v>15</v>
      </c>
      <c r="E42" s="30">
        <v>15</v>
      </c>
      <c r="F42" s="31"/>
      <c r="G42" s="31"/>
      <c r="H42" s="150">
        <v>0.14</v>
      </c>
      <c r="I42" s="150">
        <v>0.111</v>
      </c>
      <c r="J42" s="150"/>
      <c r="K42" s="32"/>
    </row>
    <row r="43" spans="1:11" s="33" customFormat="1" ht="11.25" customHeight="1">
      <c r="A43" s="35" t="s">
        <v>32</v>
      </c>
      <c r="B43" s="29"/>
      <c r="C43" s="30">
        <v>25</v>
      </c>
      <c r="D43" s="30">
        <v>16</v>
      </c>
      <c r="E43" s="30">
        <v>30</v>
      </c>
      <c r="F43" s="31"/>
      <c r="G43" s="31"/>
      <c r="H43" s="150">
        <v>0.25</v>
      </c>
      <c r="I43" s="150">
        <v>0.168</v>
      </c>
      <c r="J43" s="150"/>
      <c r="K43" s="32"/>
    </row>
    <row r="44" spans="1:11" s="33" customFormat="1" ht="11.25" customHeight="1">
      <c r="A44" s="35" t="s">
        <v>33</v>
      </c>
      <c r="B44" s="29"/>
      <c r="C44" s="30">
        <v>33</v>
      </c>
      <c r="D44" s="30">
        <v>34</v>
      </c>
      <c r="E44" s="30">
        <v>35</v>
      </c>
      <c r="F44" s="31"/>
      <c r="G44" s="31"/>
      <c r="H44" s="150">
        <v>0.336</v>
      </c>
      <c r="I44" s="150">
        <v>0.275</v>
      </c>
      <c r="J44" s="150"/>
      <c r="K44" s="32"/>
    </row>
    <row r="45" spans="1:11" s="33" customFormat="1" ht="11.25" customHeight="1">
      <c r="A45" s="35" t="s">
        <v>34</v>
      </c>
      <c r="B45" s="29"/>
      <c r="C45" s="30">
        <v>7</v>
      </c>
      <c r="D45" s="30">
        <v>7</v>
      </c>
      <c r="E45" s="30">
        <v>7</v>
      </c>
      <c r="F45" s="31"/>
      <c r="G45" s="31"/>
      <c r="H45" s="150">
        <v>0.06</v>
      </c>
      <c r="I45" s="150">
        <v>0.056</v>
      </c>
      <c r="J45" s="150"/>
      <c r="K45" s="32"/>
    </row>
    <row r="46" spans="1:11" s="33" customFormat="1" ht="11.25" customHeight="1">
      <c r="A46" s="35" t="s">
        <v>35</v>
      </c>
      <c r="B46" s="29"/>
      <c r="C46" s="30">
        <v>340</v>
      </c>
      <c r="D46" s="30">
        <v>340</v>
      </c>
      <c r="E46" s="30">
        <v>340</v>
      </c>
      <c r="F46" s="31"/>
      <c r="G46" s="31"/>
      <c r="H46" s="150">
        <v>3.4</v>
      </c>
      <c r="I46" s="150">
        <v>3.4</v>
      </c>
      <c r="J46" s="150"/>
      <c r="K46" s="32"/>
    </row>
    <row r="47" spans="1:11" s="33" customFormat="1" ht="11.25" customHeight="1">
      <c r="A47" s="35" t="s">
        <v>36</v>
      </c>
      <c r="B47" s="29"/>
      <c r="C47" s="30">
        <v>24</v>
      </c>
      <c r="D47" s="30">
        <v>27</v>
      </c>
      <c r="E47" s="30">
        <v>30</v>
      </c>
      <c r="F47" s="31"/>
      <c r="G47" s="31"/>
      <c r="H47" s="150">
        <v>0.114</v>
      </c>
      <c r="I47" s="150">
        <v>0.141</v>
      </c>
      <c r="J47" s="150"/>
      <c r="K47" s="32"/>
    </row>
    <row r="48" spans="1:11" s="33" customFormat="1" ht="11.25" customHeight="1">
      <c r="A48" s="35" t="s">
        <v>37</v>
      </c>
      <c r="B48" s="29"/>
      <c r="C48" s="30">
        <v>1300</v>
      </c>
      <c r="D48" s="30">
        <v>1350</v>
      </c>
      <c r="E48" s="30">
        <v>1350</v>
      </c>
      <c r="F48" s="31"/>
      <c r="G48" s="31"/>
      <c r="H48" s="150">
        <v>15.6</v>
      </c>
      <c r="I48" s="150">
        <v>16.2</v>
      </c>
      <c r="J48" s="150"/>
      <c r="K48" s="32"/>
    </row>
    <row r="49" spans="1:11" s="33" customFormat="1" ht="11.25" customHeight="1">
      <c r="A49" s="35" t="s">
        <v>38</v>
      </c>
      <c r="B49" s="29"/>
      <c r="C49" s="30">
        <v>203</v>
      </c>
      <c r="D49" s="30">
        <v>234</v>
      </c>
      <c r="E49" s="30">
        <v>234</v>
      </c>
      <c r="F49" s="31"/>
      <c r="G49" s="31"/>
      <c r="H49" s="150">
        <v>1.482</v>
      </c>
      <c r="I49" s="150">
        <v>2.34</v>
      </c>
      <c r="J49" s="150"/>
      <c r="K49" s="32"/>
    </row>
    <row r="50" spans="1:11" s="42" customFormat="1" ht="11.25" customHeight="1">
      <c r="A50" s="43" t="s">
        <v>39</v>
      </c>
      <c r="B50" s="37"/>
      <c r="C50" s="38">
        <v>1958</v>
      </c>
      <c r="D50" s="38">
        <v>2036</v>
      </c>
      <c r="E50" s="38">
        <v>2050</v>
      </c>
      <c r="F50" s="39">
        <v>100.68762278978389</v>
      </c>
      <c r="G50" s="40"/>
      <c r="H50" s="151">
        <v>21.436</v>
      </c>
      <c r="I50" s="152">
        <v>22.75</v>
      </c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750</v>
      </c>
      <c r="D52" s="38">
        <v>750</v>
      </c>
      <c r="E52" s="38">
        <v>750</v>
      </c>
      <c r="F52" s="39">
        <v>100</v>
      </c>
      <c r="G52" s="40"/>
      <c r="H52" s="151">
        <v>10.5</v>
      </c>
      <c r="I52" s="152">
        <v>10.5</v>
      </c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6842</v>
      </c>
      <c r="D54" s="30">
        <v>8000</v>
      </c>
      <c r="E54" s="30">
        <v>7800</v>
      </c>
      <c r="F54" s="31"/>
      <c r="G54" s="31"/>
      <c r="H54" s="150">
        <v>67.052</v>
      </c>
      <c r="I54" s="150">
        <v>88</v>
      </c>
      <c r="J54" s="150"/>
      <c r="K54" s="32"/>
    </row>
    <row r="55" spans="1:11" s="33" customFormat="1" ht="11.25" customHeight="1">
      <c r="A55" s="35" t="s">
        <v>42</v>
      </c>
      <c r="B55" s="29"/>
      <c r="C55" s="30">
        <v>3630</v>
      </c>
      <c r="D55" s="30">
        <v>4625</v>
      </c>
      <c r="E55" s="30">
        <v>4625</v>
      </c>
      <c r="F55" s="31"/>
      <c r="G55" s="31"/>
      <c r="H55" s="150">
        <v>25.41</v>
      </c>
      <c r="I55" s="150">
        <v>32.375</v>
      </c>
      <c r="J55" s="150"/>
      <c r="K55" s="32"/>
    </row>
    <row r="56" spans="1:11" s="33" customFormat="1" ht="11.25" customHeight="1">
      <c r="A56" s="35" t="s">
        <v>43</v>
      </c>
      <c r="B56" s="29"/>
      <c r="C56" s="30">
        <v>5100</v>
      </c>
      <c r="D56" s="30">
        <v>4212</v>
      </c>
      <c r="E56" s="30">
        <v>4212</v>
      </c>
      <c r="F56" s="31"/>
      <c r="G56" s="31"/>
      <c r="H56" s="150">
        <v>17</v>
      </c>
      <c r="I56" s="150">
        <v>35</v>
      </c>
      <c r="J56" s="150"/>
      <c r="K56" s="32"/>
    </row>
    <row r="57" spans="1:11" s="33" customFormat="1" ht="11.25" customHeight="1">
      <c r="A57" s="35" t="s">
        <v>44</v>
      </c>
      <c r="B57" s="29"/>
      <c r="C57" s="30">
        <v>9</v>
      </c>
      <c r="D57" s="30">
        <v>36</v>
      </c>
      <c r="E57" s="30">
        <v>36</v>
      </c>
      <c r="F57" s="31"/>
      <c r="G57" s="31"/>
      <c r="H57" s="150">
        <v>0.186</v>
      </c>
      <c r="I57" s="150">
        <v>0.252</v>
      </c>
      <c r="J57" s="150"/>
      <c r="K57" s="32"/>
    </row>
    <row r="58" spans="1:11" s="33" customFormat="1" ht="11.25" customHeight="1">
      <c r="A58" s="35" t="s">
        <v>45</v>
      </c>
      <c r="B58" s="29"/>
      <c r="C58" s="30">
        <v>255</v>
      </c>
      <c r="D58" s="30">
        <v>328</v>
      </c>
      <c r="E58" s="30">
        <v>343</v>
      </c>
      <c r="F58" s="31"/>
      <c r="G58" s="31"/>
      <c r="H58" s="150">
        <v>2.695</v>
      </c>
      <c r="I58" s="150">
        <v>2.913</v>
      </c>
      <c r="J58" s="150"/>
      <c r="K58" s="32"/>
    </row>
    <row r="59" spans="1:11" s="42" customFormat="1" ht="11.25" customHeight="1">
      <c r="A59" s="36" t="s">
        <v>46</v>
      </c>
      <c r="B59" s="37"/>
      <c r="C59" s="38">
        <v>15836</v>
      </c>
      <c r="D59" s="38">
        <v>17201</v>
      </c>
      <c r="E59" s="38">
        <v>17016</v>
      </c>
      <c r="F59" s="39">
        <v>98.92448113481774</v>
      </c>
      <c r="G59" s="40"/>
      <c r="H59" s="151">
        <v>112.343</v>
      </c>
      <c r="I59" s="152">
        <v>158.54000000000002</v>
      </c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19</v>
      </c>
      <c r="D61" s="30">
        <v>15</v>
      </c>
      <c r="E61" s="30">
        <v>15</v>
      </c>
      <c r="F61" s="31"/>
      <c r="G61" s="31"/>
      <c r="H61" s="150">
        <v>0.152</v>
      </c>
      <c r="I61" s="150">
        <v>0.12</v>
      </c>
      <c r="J61" s="150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50</v>
      </c>
      <c r="B64" s="37"/>
      <c r="C64" s="38">
        <v>19</v>
      </c>
      <c r="D64" s="38">
        <v>15</v>
      </c>
      <c r="E64" s="38">
        <v>15</v>
      </c>
      <c r="F64" s="39">
        <v>100</v>
      </c>
      <c r="G64" s="40"/>
      <c r="H64" s="151">
        <v>0.152</v>
      </c>
      <c r="I64" s="152">
        <v>0.12</v>
      </c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90</v>
      </c>
      <c r="D66" s="38">
        <v>92</v>
      </c>
      <c r="E66" s="38">
        <v>94</v>
      </c>
      <c r="F66" s="39">
        <v>102.17391304347827</v>
      </c>
      <c r="G66" s="40"/>
      <c r="H66" s="151">
        <v>0.81</v>
      </c>
      <c r="I66" s="152">
        <v>0.88</v>
      </c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331</v>
      </c>
      <c r="D68" s="30">
        <v>405</v>
      </c>
      <c r="E68" s="30">
        <v>400</v>
      </c>
      <c r="F68" s="31"/>
      <c r="G68" s="31"/>
      <c r="H68" s="150">
        <v>4.551</v>
      </c>
      <c r="I68" s="150">
        <v>5.5</v>
      </c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>
        <v>331</v>
      </c>
      <c r="D70" s="38">
        <v>405</v>
      </c>
      <c r="E70" s="38">
        <v>400</v>
      </c>
      <c r="F70" s="39">
        <v>98.76543209876543</v>
      </c>
      <c r="G70" s="40"/>
      <c r="H70" s="151">
        <v>4.551</v>
      </c>
      <c r="I70" s="152">
        <v>5.5</v>
      </c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31</v>
      </c>
      <c r="D72" s="30">
        <v>31</v>
      </c>
      <c r="E72" s="30">
        <v>31</v>
      </c>
      <c r="F72" s="31"/>
      <c r="G72" s="31"/>
      <c r="H72" s="150">
        <v>0.271</v>
      </c>
      <c r="I72" s="150">
        <v>0.277</v>
      </c>
      <c r="J72" s="150"/>
      <c r="K72" s="32"/>
    </row>
    <row r="73" spans="1:11" s="33" customFormat="1" ht="11.25" customHeight="1">
      <c r="A73" s="35" t="s">
        <v>56</v>
      </c>
      <c r="B73" s="29"/>
      <c r="C73" s="30">
        <v>60</v>
      </c>
      <c r="D73" s="30">
        <v>60</v>
      </c>
      <c r="E73" s="30">
        <v>60</v>
      </c>
      <c r="F73" s="31"/>
      <c r="G73" s="31"/>
      <c r="H73" s="150">
        <v>1.225</v>
      </c>
      <c r="I73" s="150">
        <v>0.75</v>
      </c>
      <c r="J73" s="150"/>
      <c r="K73" s="32"/>
    </row>
    <row r="74" spans="1:11" s="33" customFormat="1" ht="11.25" customHeight="1">
      <c r="A74" s="35" t="s">
        <v>57</v>
      </c>
      <c r="B74" s="29"/>
      <c r="C74" s="30">
        <v>2072</v>
      </c>
      <c r="D74" s="30">
        <v>2600</v>
      </c>
      <c r="E74" s="30">
        <v>2500</v>
      </c>
      <c r="F74" s="31"/>
      <c r="G74" s="31"/>
      <c r="H74" s="150">
        <v>25.613</v>
      </c>
      <c r="I74" s="150">
        <v>25.22</v>
      </c>
      <c r="J74" s="150"/>
      <c r="K74" s="32"/>
    </row>
    <row r="75" spans="1:11" s="33" customFormat="1" ht="11.25" customHeight="1">
      <c r="A75" s="35" t="s">
        <v>58</v>
      </c>
      <c r="B75" s="29"/>
      <c r="C75" s="30">
        <v>787</v>
      </c>
      <c r="D75" s="30">
        <v>787</v>
      </c>
      <c r="E75" s="30">
        <v>787</v>
      </c>
      <c r="F75" s="31"/>
      <c r="G75" s="31"/>
      <c r="H75" s="150">
        <v>9.765</v>
      </c>
      <c r="I75" s="150">
        <v>9.765</v>
      </c>
      <c r="J75" s="150"/>
      <c r="K75" s="32"/>
    </row>
    <row r="76" spans="1:11" s="33" customFormat="1" ht="11.25" customHeight="1">
      <c r="A76" s="35" t="s">
        <v>59</v>
      </c>
      <c r="B76" s="29"/>
      <c r="C76" s="30">
        <v>5</v>
      </c>
      <c r="D76" s="30">
        <v>3</v>
      </c>
      <c r="E76" s="30">
        <v>3</v>
      </c>
      <c r="F76" s="31"/>
      <c r="G76" s="31"/>
      <c r="H76" s="150">
        <v>0.045</v>
      </c>
      <c r="I76" s="150">
        <v>0.027</v>
      </c>
      <c r="J76" s="150"/>
      <c r="K76" s="32"/>
    </row>
    <row r="77" spans="1:11" s="33" customFormat="1" ht="11.25" customHeight="1">
      <c r="A77" s="35" t="s">
        <v>60</v>
      </c>
      <c r="B77" s="29"/>
      <c r="C77" s="30">
        <v>323</v>
      </c>
      <c r="D77" s="30">
        <v>450</v>
      </c>
      <c r="E77" s="30">
        <v>415</v>
      </c>
      <c r="F77" s="31"/>
      <c r="G77" s="31"/>
      <c r="H77" s="150">
        <v>4.122</v>
      </c>
      <c r="I77" s="150">
        <v>5.743</v>
      </c>
      <c r="J77" s="150"/>
      <c r="K77" s="32"/>
    </row>
    <row r="78" spans="1:11" s="33" customFormat="1" ht="11.25" customHeight="1">
      <c r="A78" s="35" t="s">
        <v>61</v>
      </c>
      <c r="B78" s="29"/>
      <c r="C78" s="30">
        <v>790</v>
      </c>
      <c r="D78" s="30">
        <v>610</v>
      </c>
      <c r="E78" s="30">
        <v>700</v>
      </c>
      <c r="F78" s="31"/>
      <c r="G78" s="31"/>
      <c r="H78" s="150">
        <v>7.48</v>
      </c>
      <c r="I78" s="150">
        <v>5.795</v>
      </c>
      <c r="J78" s="150"/>
      <c r="K78" s="32"/>
    </row>
    <row r="79" spans="1:11" s="33" customFormat="1" ht="11.25" customHeight="1">
      <c r="A79" s="35" t="s">
        <v>62</v>
      </c>
      <c r="B79" s="29"/>
      <c r="C79" s="30">
        <v>862</v>
      </c>
      <c r="D79" s="30">
        <v>862</v>
      </c>
      <c r="E79" s="30">
        <v>1121</v>
      </c>
      <c r="F79" s="31"/>
      <c r="G79" s="31"/>
      <c r="H79" s="150">
        <v>8.366</v>
      </c>
      <c r="I79" s="150">
        <v>12.767</v>
      </c>
      <c r="J79" s="150"/>
      <c r="K79" s="32"/>
    </row>
    <row r="80" spans="1:11" s="42" customFormat="1" ht="11.25" customHeight="1">
      <c r="A80" s="43" t="s">
        <v>63</v>
      </c>
      <c r="B80" s="37"/>
      <c r="C80" s="38">
        <v>4930</v>
      </c>
      <c r="D80" s="38">
        <v>5403</v>
      </c>
      <c r="E80" s="38">
        <v>5617</v>
      </c>
      <c r="F80" s="39">
        <v>103.96076253933</v>
      </c>
      <c r="G80" s="40"/>
      <c r="H80" s="151">
        <v>56.887</v>
      </c>
      <c r="I80" s="152">
        <v>60.34400000000001</v>
      </c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23</v>
      </c>
      <c r="D82" s="30">
        <v>23</v>
      </c>
      <c r="E82" s="30">
        <v>23</v>
      </c>
      <c r="F82" s="31"/>
      <c r="G82" s="31"/>
      <c r="H82" s="150">
        <v>0.22</v>
      </c>
      <c r="I82" s="150">
        <v>0.22</v>
      </c>
      <c r="J82" s="150"/>
      <c r="K82" s="32"/>
    </row>
    <row r="83" spans="1:11" s="33" customFormat="1" ht="11.25" customHeight="1">
      <c r="A83" s="35" t="s">
        <v>65</v>
      </c>
      <c r="B83" s="29"/>
      <c r="C83" s="30">
        <v>69</v>
      </c>
      <c r="D83" s="30">
        <v>69</v>
      </c>
      <c r="E83" s="30">
        <v>70</v>
      </c>
      <c r="F83" s="31"/>
      <c r="G83" s="31"/>
      <c r="H83" s="150">
        <v>0.341</v>
      </c>
      <c r="I83" s="150">
        <v>0.341</v>
      </c>
      <c r="J83" s="150"/>
      <c r="K83" s="32"/>
    </row>
    <row r="84" spans="1:11" s="42" customFormat="1" ht="11.25" customHeight="1">
      <c r="A84" s="36" t="s">
        <v>66</v>
      </c>
      <c r="B84" s="37"/>
      <c r="C84" s="38">
        <v>92</v>
      </c>
      <c r="D84" s="38">
        <v>92</v>
      </c>
      <c r="E84" s="38">
        <v>93</v>
      </c>
      <c r="F84" s="39">
        <v>101.08695652173913</v>
      </c>
      <c r="G84" s="40"/>
      <c r="H84" s="151">
        <v>0.561</v>
      </c>
      <c r="I84" s="152">
        <v>0.561</v>
      </c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24325</v>
      </c>
      <c r="D87" s="53">
        <v>26274</v>
      </c>
      <c r="E87" s="53">
        <v>26301.27</v>
      </c>
      <c r="F87" s="54">
        <f>IF(D87&gt;0,100*E87/D87,0)</f>
        <v>100.10379081982188</v>
      </c>
      <c r="G87" s="40"/>
      <c r="H87" s="155">
        <v>210.10299999999998</v>
      </c>
      <c r="I87" s="156">
        <v>261.623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2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94" zoomScaleSheetLayoutView="94" zoomScalePageLayoutView="0" workbookViewId="0" topLeftCell="A1">
      <selection activeCell="K88" sqref="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96" t="s">
        <v>69</v>
      </c>
      <c r="K2" s="19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7" t="s">
        <v>2</v>
      </c>
      <c r="D4" s="198"/>
      <c r="E4" s="198"/>
      <c r="F4" s="199"/>
      <c r="G4" s="9"/>
      <c r="H4" s="200" t="s">
        <v>3</v>
      </c>
      <c r="I4" s="201"/>
      <c r="J4" s="201"/>
      <c r="K4" s="202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2017=100</v>
      </c>
      <c r="G7" s="23"/>
      <c r="H7" s="20" t="s">
        <v>249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41</v>
      </c>
      <c r="D26" s="38">
        <v>41</v>
      </c>
      <c r="E26" s="38">
        <v>41</v>
      </c>
      <c r="F26" s="39">
        <v>100</v>
      </c>
      <c r="G26" s="40"/>
      <c r="H26" s="151">
        <v>1.6</v>
      </c>
      <c r="I26" s="152">
        <v>1.6</v>
      </c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/>
      <c r="D30" s="30">
        <v>10</v>
      </c>
      <c r="E30" s="30">
        <v>15</v>
      </c>
      <c r="F30" s="31"/>
      <c r="G30" s="31"/>
      <c r="H30" s="150"/>
      <c r="I30" s="150">
        <v>0.351</v>
      </c>
      <c r="J30" s="150"/>
      <c r="K30" s="32"/>
    </row>
    <row r="31" spans="1:11" s="42" customFormat="1" ht="11.25" customHeight="1">
      <c r="A31" s="43" t="s">
        <v>23</v>
      </c>
      <c r="B31" s="37"/>
      <c r="C31" s="38"/>
      <c r="D31" s="38">
        <v>10</v>
      </c>
      <c r="E31" s="38">
        <v>15</v>
      </c>
      <c r="F31" s="39">
        <v>150</v>
      </c>
      <c r="G31" s="40"/>
      <c r="H31" s="151"/>
      <c r="I31" s="152">
        <v>0.351</v>
      </c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120</v>
      </c>
      <c r="D33" s="30">
        <v>120</v>
      </c>
      <c r="E33" s="30">
        <v>120</v>
      </c>
      <c r="F33" s="31"/>
      <c r="G33" s="31"/>
      <c r="H33" s="150">
        <v>3.77</v>
      </c>
      <c r="I33" s="150">
        <v>3.77</v>
      </c>
      <c r="J33" s="150"/>
      <c r="K33" s="32"/>
    </row>
    <row r="34" spans="1:11" s="33" customFormat="1" ht="11.25" customHeight="1">
      <c r="A34" s="35" t="s">
        <v>25</v>
      </c>
      <c r="B34" s="29"/>
      <c r="C34" s="30">
        <v>15</v>
      </c>
      <c r="D34" s="30">
        <v>15</v>
      </c>
      <c r="E34" s="30">
        <v>20</v>
      </c>
      <c r="F34" s="31"/>
      <c r="G34" s="31"/>
      <c r="H34" s="150">
        <v>0.56</v>
      </c>
      <c r="I34" s="150">
        <v>0.56</v>
      </c>
      <c r="J34" s="150"/>
      <c r="K34" s="32"/>
    </row>
    <row r="35" spans="1:11" s="33" customFormat="1" ht="11.25" customHeight="1">
      <c r="A35" s="35" t="s">
        <v>26</v>
      </c>
      <c r="B35" s="29"/>
      <c r="C35" s="30">
        <v>19</v>
      </c>
      <c r="D35" s="30">
        <v>15</v>
      </c>
      <c r="E35" s="30">
        <v>18</v>
      </c>
      <c r="F35" s="31"/>
      <c r="G35" s="31"/>
      <c r="H35" s="150">
        <v>0.883</v>
      </c>
      <c r="I35" s="150">
        <v>0.63</v>
      </c>
      <c r="J35" s="150"/>
      <c r="K35" s="32"/>
    </row>
    <row r="36" spans="1:11" s="33" customFormat="1" ht="11.25" customHeight="1">
      <c r="A36" s="35" t="s">
        <v>27</v>
      </c>
      <c r="B36" s="29"/>
      <c r="C36" s="30">
        <v>193</v>
      </c>
      <c r="D36" s="30">
        <v>180</v>
      </c>
      <c r="E36" s="30">
        <v>150</v>
      </c>
      <c r="F36" s="31"/>
      <c r="G36" s="31"/>
      <c r="H36" s="150">
        <v>5.764</v>
      </c>
      <c r="I36" s="150">
        <v>4.2</v>
      </c>
      <c r="J36" s="150"/>
      <c r="K36" s="32"/>
    </row>
    <row r="37" spans="1:11" s="42" customFormat="1" ht="11.25" customHeight="1">
      <c r="A37" s="36" t="s">
        <v>28</v>
      </c>
      <c r="B37" s="37"/>
      <c r="C37" s="38">
        <v>347</v>
      </c>
      <c r="D37" s="38">
        <v>330</v>
      </c>
      <c r="E37" s="38">
        <v>308</v>
      </c>
      <c r="F37" s="39">
        <v>93.33333333333333</v>
      </c>
      <c r="G37" s="40"/>
      <c r="H37" s="151">
        <v>10.977</v>
      </c>
      <c r="I37" s="152">
        <v>9.16</v>
      </c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12</v>
      </c>
      <c r="D39" s="38">
        <v>12</v>
      </c>
      <c r="E39" s="38">
        <v>10</v>
      </c>
      <c r="F39" s="39">
        <v>83.33333333333333</v>
      </c>
      <c r="G39" s="40"/>
      <c r="H39" s="151">
        <v>0.393</v>
      </c>
      <c r="I39" s="152">
        <v>0.39</v>
      </c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>
        <v>10</v>
      </c>
      <c r="D43" s="30">
        <v>10</v>
      </c>
      <c r="E43" s="30">
        <v>10</v>
      </c>
      <c r="F43" s="31"/>
      <c r="G43" s="31"/>
      <c r="H43" s="150">
        <v>0.24</v>
      </c>
      <c r="I43" s="150">
        <v>0.24</v>
      </c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>
        <v>2</v>
      </c>
      <c r="E45" s="30">
        <v>2</v>
      </c>
      <c r="F45" s="31"/>
      <c r="G45" s="31"/>
      <c r="H45" s="150">
        <v>0.052</v>
      </c>
      <c r="I45" s="150">
        <v>0.052</v>
      </c>
      <c r="J45" s="150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>
        <v>12</v>
      </c>
      <c r="D50" s="38">
        <v>12</v>
      </c>
      <c r="E50" s="38">
        <v>12</v>
      </c>
      <c r="F50" s="39">
        <v>100</v>
      </c>
      <c r="G50" s="40"/>
      <c r="H50" s="151">
        <v>0.292</v>
      </c>
      <c r="I50" s="152">
        <v>0.292</v>
      </c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100</v>
      </c>
      <c r="D54" s="30">
        <v>125</v>
      </c>
      <c r="E54" s="30">
        <v>150</v>
      </c>
      <c r="F54" s="31"/>
      <c r="G54" s="31"/>
      <c r="H54" s="150">
        <v>5</v>
      </c>
      <c r="I54" s="150">
        <v>6.5</v>
      </c>
      <c r="J54" s="150"/>
      <c r="K54" s="32"/>
    </row>
    <row r="55" spans="1:11" s="33" customFormat="1" ht="11.25" customHeight="1">
      <c r="A55" s="35" t="s">
        <v>42</v>
      </c>
      <c r="B55" s="29"/>
      <c r="C55" s="30">
        <v>275</v>
      </c>
      <c r="D55" s="30">
        <v>285</v>
      </c>
      <c r="E55" s="30">
        <v>285</v>
      </c>
      <c r="F55" s="31"/>
      <c r="G55" s="31"/>
      <c r="H55" s="150">
        <v>13.75</v>
      </c>
      <c r="I55" s="150">
        <v>14.25</v>
      </c>
      <c r="J55" s="150"/>
      <c r="K55" s="32"/>
    </row>
    <row r="56" spans="1:11" s="33" customFormat="1" ht="11.25" customHeight="1">
      <c r="A56" s="35" t="s">
        <v>43</v>
      </c>
      <c r="B56" s="29"/>
      <c r="C56" s="30">
        <v>1050</v>
      </c>
      <c r="D56" s="30"/>
      <c r="E56" s="30"/>
      <c r="F56" s="31"/>
      <c r="G56" s="31"/>
      <c r="H56" s="150">
        <v>68</v>
      </c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>
        <v>38</v>
      </c>
      <c r="D58" s="30">
        <v>38</v>
      </c>
      <c r="E58" s="30">
        <v>38</v>
      </c>
      <c r="F58" s="31"/>
      <c r="G58" s="31"/>
      <c r="H58" s="150">
        <v>1.71</v>
      </c>
      <c r="I58" s="150">
        <v>1.444</v>
      </c>
      <c r="J58" s="150"/>
      <c r="K58" s="32"/>
    </row>
    <row r="59" spans="1:11" s="42" customFormat="1" ht="11.25" customHeight="1">
      <c r="A59" s="36" t="s">
        <v>46</v>
      </c>
      <c r="B59" s="37"/>
      <c r="C59" s="38">
        <v>1463</v>
      </c>
      <c r="D59" s="38">
        <v>448</v>
      </c>
      <c r="E59" s="38">
        <v>473</v>
      </c>
      <c r="F59" s="39">
        <v>105.58035714285714</v>
      </c>
      <c r="G59" s="40"/>
      <c r="H59" s="151">
        <v>88.46</v>
      </c>
      <c r="I59" s="152">
        <v>22.194</v>
      </c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160</v>
      </c>
      <c r="D61" s="30">
        <v>180</v>
      </c>
      <c r="E61" s="30">
        <v>180</v>
      </c>
      <c r="F61" s="31"/>
      <c r="G61" s="31"/>
      <c r="H61" s="150">
        <v>5.6</v>
      </c>
      <c r="I61" s="150">
        <v>6.3</v>
      </c>
      <c r="J61" s="150"/>
      <c r="K61" s="32"/>
    </row>
    <row r="62" spans="1:11" s="33" customFormat="1" ht="11.25" customHeight="1">
      <c r="A62" s="35" t="s">
        <v>48</v>
      </c>
      <c r="B62" s="29"/>
      <c r="C62" s="30">
        <v>158</v>
      </c>
      <c r="D62" s="30">
        <v>165</v>
      </c>
      <c r="E62" s="30">
        <v>157</v>
      </c>
      <c r="F62" s="31"/>
      <c r="G62" s="31"/>
      <c r="H62" s="150">
        <v>3.398</v>
      </c>
      <c r="I62" s="150">
        <v>3.391</v>
      </c>
      <c r="J62" s="150"/>
      <c r="K62" s="32"/>
    </row>
    <row r="63" spans="1:11" s="33" customFormat="1" ht="11.25" customHeight="1">
      <c r="A63" s="35" t="s">
        <v>49</v>
      </c>
      <c r="B63" s="29"/>
      <c r="C63" s="30">
        <v>1117</v>
      </c>
      <c r="D63" s="30">
        <v>1117</v>
      </c>
      <c r="E63" s="30">
        <v>1117</v>
      </c>
      <c r="F63" s="31"/>
      <c r="G63" s="31"/>
      <c r="H63" s="150">
        <v>52.854</v>
      </c>
      <c r="I63" s="150">
        <v>60.32</v>
      </c>
      <c r="J63" s="150"/>
      <c r="K63" s="32"/>
    </row>
    <row r="64" spans="1:11" s="42" customFormat="1" ht="11.25" customHeight="1">
      <c r="A64" s="36" t="s">
        <v>50</v>
      </c>
      <c r="B64" s="37"/>
      <c r="C64" s="38">
        <v>1435</v>
      </c>
      <c r="D64" s="38">
        <v>1462</v>
      </c>
      <c r="E64" s="38">
        <v>1454</v>
      </c>
      <c r="F64" s="39">
        <v>99.45280437756497</v>
      </c>
      <c r="G64" s="40"/>
      <c r="H64" s="151">
        <v>61.852</v>
      </c>
      <c r="I64" s="152">
        <v>70.011</v>
      </c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647</v>
      </c>
      <c r="D66" s="38">
        <v>1100</v>
      </c>
      <c r="E66" s="38">
        <v>651</v>
      </c>
      <c r="F66" s="39">
        <v>59.18181818181818</v>
      </c>
      <c r="G66" s="40"/>
      <c r="H66" s="151">
        <v>41.514</v>
      </c>
      <c r="I66" s="152">
        <v>23.2</v>
      </c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18</v>
      </c>
      <c r="D72" s="30">
        <v>18</v>
      </c>
      <c r="E72" s="30">
        <v>18</v>
      </c>
      <c r="F72" s="31"/>
      <c r="G72" s="31"/>
      <c r="H72" s="150">
        <v>0.316</v>
      </c>
      <c r="I72" s="150">
        <v>0.315</v>
      </c>
      <c r="J72" s="150"/>
      <c r="K72" s="32"/>
    </row>
    <row r="73" spans="1:11" s="33" customFormat="1" ht="11.25" customHeight="1">
      <c r="A73" s="35" t="s">
        <v>56</v>
      </c>
      <c r="B73" s="29"/>
      <c r="C73" s="30">
        <v>75</v>
      </c>
      <c r="D73" s="30">
        <v>70</v>
      </c>
      <c r="E73" s="30">
        <v>70</v>
      </c>
      <c r="F73" s="31"/>
      <c r="G73" s="31"/>
      <c r="H73" s="150">
        <v>1.661</v>
      </c>
      <c r="I73" s="150">
        <v>1.55</v>
      </c>
      <c r="J73" s="150"/>
      <c r="K73" s="32"/>
    </row>
    <row r="74" spans="1:11" s="33" customFormat="1" ht="11.25" customHeight="1">
      <c r="A74" s="35" t="s">
        <v>57</v>
      </c>
      <c r="B74" s="29"/>
      <c r="C74" s="30">
        <v>624</v>
      </c>
      <c r="D74" s="30">
        <v>625</v>
      </c>
      <c r="E74" s="30">
        <v>600</v>
      </c>
      <c r="F74" s="31"/>
      <c r="G74" s="31"/>
      <c r="H74" s="150">
        <v>29.64</v>
      </c>
      <c r="I74" s="150">
        <v>31.25</v>
      </c>
      <c r="J74" s="150"/>
      <c r="K74" s="32"/>
    </row>
    <row r="75" spans="1:11" s="33" customFormat="1" ht="11.25" customHeight="1">
      <c r="A75" s="35" t="s">
        <v>58</v>
      </c>
      <c r="B75" s="29"/>
      <c r="C75" s="30">
        <v>144</v>
      </c>
      <c r="D75" s="30">
        <v>144</v>
      </c>
      <c r="E75" s="30">
        <v>144</v>
      </c>
      <c r="F75" s="31"/>
      <c r="G75" s="31"/>
      <c r="H75" s="150">
        <v>5.318</v>
      </c>
      <c r="I75" s="150">
        <v>5.318</v>
      </c>
      <c r="J75" s="150"/>
      <c r="K75" s="32"/>
    </row>
    <row r="76" spans="1:11" s="33" customFormat="1" ht="11.25" customHeight="1">
      <c r="A76" s="35" t="s">
        <v>59</v>
      </c>
      <c r="B76" s="29"/>
      <c r="C76" s="30">
        <v>48</v>
      </c>
      <c r="D76" s="30">
        <v>55</v>
      </c>
      <c r="E76" s="30">
        <v>55</v>
      </c>
      <c r="F76" s="31"/>
      <c r="G76" s="31"/>
      <c r="H76" s="150">
        <v>1.44</v>
      </c>
      <c r="I76" s="150">
        <v>1.65</v>
      </c>
      <c r="J76" s="150"/>
      <c r="K76" s="32"/>
    </row>
    <row r="77" spans="1:11" s="33" customFormat="1" ht="11.25" customHeight="1">
      <c r="A77" s="35" t="s">
        <v>60</v>
      </c>
      <c r="B77" s="29"/>
      <c r="C77" s="30">
        <v>70</v>
      </c>
      <c r="D77" s="30">
        <v>70</v>
      </c>
      <c r="E77" s="30">
        <v>155</v>
      </c>
      <c r="F77" s="31"/>
      <c r="G77" s="31"/>
      <c r="H77" s="150">
        <v>2.66</v>
      </c>
      <c r="I77" s="150">
        <v>2.94</v>
      </c>
      <c r="J77" s="150"/>
      <c r="K77" s="32"/>
    </row>
    <row r="78" spans="1:11" s="33" customFormat="1" ht="11.25" customHeight="1">
      <c r="A78" s="35" t="s">
        <v>61</v>
      </c>
      <c r="B78" s="29"/>
      <c r="C78" s="30">
        <v>186</v>
      </c>
      <c r="D78" s="30">
        <v>190</v>
      </c>
      <c r="E78" s="30">
        <v>185</v>
      </c>
      <c r="F78" s="31"/>
      <c r="G78" s="31"/>
      <c r="H78" s="150">
        <v>7.734</v>
      </c>
      <c r="I78" s="150">
        <v>8.17</v>
      </c>
      <c r="J78" s="150"/>
      <c r="K78" s="32"/>
    </row>
    <row r="79" spans="1:11" s="33" customFormat="1" ht="11.25" customHeight="1">
      <c r="A79" s="35" t="s">
        <v>62</v>
      </c>
      <c r="B79" s="29"/>
      <c r="C79" s="30">
        <v>292</v>
      </c>
      <c r="D79" s="30">
        <v>289</v>
      </c>
      <c r="E79" s="30">
        <v>289</v>
      </c>
      <c r="F79" s="31"/>
      <c r="G79" s="31"/>
      <c r="H79" s="150">
        <v>13.183</v>
      </c>
      <c r="I79" s="150">
        <v>19.088</v>
      </c>
      <c r="J79" s="150"/>
      <c r="K79" s="32"/>
    </row>
    <row r="80" spans="1:11" s="42" customFormat="1" ht="11.25" customHeight="1">
      <c r="A80" s="43" t="s">
        <v>63</v>
      </c>
      <c r="B80" s="37"/>
      <c r="C80" s="38">
        <v>1457</v>
      </c>
      <c r="D80" s="38">
        <v>1461</v>
      </c>
      <c r="E80" s="38">
        <v>1516</v>
      </c>
      <c r="F80" s="39">
        <v>103.76454483230664</v>
      </c>
      <c r="G80" s="40"/>
      <c r="H80" s="151">
        <v>61.952</v>
      </c>
      <c r="I80" s="152">
        <v>70.281</v>
      </c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5414</v>
      </c>
      <c r="D87" s="53">
        <v>4876</v>
      </c>
      <c r="E87" s="53">
        <v>4480</v>
      </c>
      <c r="F87" s="54">
        <f>IF(D87&gt;0,100*E87/D87,0)</f>
        <v>91.8785890073831</v>
      </c>
      <c r="G87" s="40"/>
      <c r="H87" s="155">
        <v>267.03999999999996</v>
      </c>
      <c r="I87" s="156">
        <v>197.47899999999998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2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95" zoomScaleSheetLayoutView="95" zoomScalePageLayoutView="0" workbookViewId="0" topLeftCell="A40">
      <selection activeCell="E49" sqref="E49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96" t="s">
        <v>69</v>
      </c>
      <c r="K2" s="19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7" t="s">
        <v>2</v>
      </c>
      <c r="D4" s="198"/>
      <c r="E4" s="198"/>
      <c r="F4" s="199"/>
      <c r="G4" s="9"/>
      <c r="H4" s="200" t="s">
        <v>3</v>
      </c>
      <c r="I4" s="201"/>
      <c r="J4" s="201"/>
      <c r="K4" s="202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2017=100</v>
      </c>
      <c r="G7" s="23"/>
      <c r="H7" s="20" t="s">
        <v>249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>
        <v>20</v>
      </c>
      <c r="F20" s="31"/>
      <c r="G20" s="31"/>
      <c r="H20" s="150">
        <v>0.371</v>
      </c>
      <c r="I20" s="150">
        <v>0.37</v>
      </c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>
        <v>20</v>
      </c>
      <c r="D22" s="38">
        <v>20</v>
      </c>
      <c r="E22" s="38">
        <v>20</v>
      </c>
      <c r="F22" s="39">
        <v>100</v>
      </c>
      <c r="G22" s="40"/>
      <c r="H22" s="151">
        <v>0.371</v>
      </c>
      <c r="I22" s="152">
        <v>0.37</v>
      </c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273</v>
      </c>
      <c r="D24" s="38">
        <v>293</v>
      </c>
      <c r="E24" s="38">
        <v>300</v>
      </c>
      <c r="F24" s="39">
        <v>102.38907849829351</v>
      </c>
      <c r="G24" s="40"/>
      <c r="H24" s="151">
        <v>16.516</v>
      </c>
      <c r="I24" s="152">
        <v>16.79</v>
      </c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19</v>
      </c>
      <c r="D26" s="38">
        <v>20</v>
      </c>
      <c r="E26" s="38">
        <v>20</v>
      </c>
      <c r="F26" s="39">
        <v>100</v>
      </c>
      <c r="G26" s="40"/>
      <c r="H26" s="151">
        <v>1.203</v>
      </c>
      <c r="I26" s="152">
        <v>1.2</v>
      </c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>
        <v>305</v>
      </c>
      <c r="E28" s="30">
        <v>305</v>
      </c>
      <c r="F28" s="31"/>
      <c r="G28" s="31"/>
      <c r="H28" s="150"/>
      <c r="I28" s="150">
        <v>21.35</v>
      </c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/>
      <c r="D30" s="30">
        <v>920</v>
      </c>
      <c r="E30" s="30">
        <v>920</v>
      </c>
      <c r="F30" s="31"/>
      <c r="G30" s="31"/>
      <c r="H30" s="150"/>
      <c r="I30" s="150">
        <v>59.8</v>
      </c>
      <c r="J30" s="150"/>
      <c r="K30" s="32"/>
    </row>
    <row r="31" spans="1:11" s="42" customFormat="1" ht="11.25" customHeight="1">
      <c r="A31" s="43" t="s">
        <v>23</v>
      </c>
      <c r="B31" s="37"/>
      <c r="C31" s="38"/>
      <c r="D31" s="38">
        <v>1225</v>
      </c>
      <c r="E31" s="38">
        <v>1225</v>
      </c>
      <c r="F31" s="39">
        <v>100</v>
      </c>
      <c r="G31" s="40"/>
      <c r="H31" s="151"/>
      <c r="I31" s="152">
        <v>81.15</v>
      </c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30</v>
      </c>
      <c r="E33" s="30">
        <v>30</v>
      </c>
      <c r="F33" s="31"/>
      <c r="G33" s="31"/>
      <c r="H33" s="150">
        <v>0.9</v>
      </c>
      <c r="I33" s="150">
        <v>0.9</v>
      </c>
      <c r="J33" s="150"/>
      <c r="K33" s="32"/>
    </row>
    <row r="34" spans="1:11" s="33" customFormat="1" ht="11.25" customHeight="1">
      <c r="A34" s="35" t="s">
        <v>25</v>
      </c>
      <c r="B34" s="29"/>
      <c r="C34" s="30">
        <v>118</v>
      </c>
      <c r="D34" s="30">
        <v>120</v>
      </c>
      <c r="E34" s="30">
        <v>120</v>
      </c>
      <c r="F34" s="31"/>
      <c r="G34" s="31"/>
      <c r="H34" s="150">
        <v>4.314</v>
      </c>
      <c r="I34" s="150">
        <v>4.35</v>
      </c>
      <c r="J34" s="150"/>
      <c r="K34" s="32"/>
    </row>
    <row r="35" spans="1:11" s="33" customFormat="1" ht="11.25" customHeight="1">
      <c r="A35" s="35" t="s">
        <v>26</v>
      </c>
      <c r="B35" s="29"/>
      <c r="C35" s="30">
        <v>57</v>
      </c>
      <c r="D35" s="30">
        <v>60</v>
      </c>
      <c r="E35" s="30">
        <v>62</v>
      </c>
      <c r="F35" s="31"/>
      <c r="G35" s="31"/>
      <c r="H35" s="150">
        <v>2.649</v>
      </c>
      <c r="I35" s="150">
        <v>2.8</v>
      </c>
      <c r="J35" s="150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/>
      <c r="I36" s="150"/>
      <c r="J36" s="150"/>
      <c r="K36" s="32"/>
    </row>
    <row r="37" spans="1:11" s="42" customFormat="1" ht="11.25" customHeight="1">
      <c r="A37" s="36" t="s">
        <v>28</v>
      </c>
      <c r="B37" s="37"/>
      <c r="C37" s="38">
        <v>205</v>
      </c>
      <c r="D37" s="38">
        <v>210</v>
      </c>
      <c r="E37" s="38">
        <v>212</v>
      </c>
      <c r="F37" s="39">
        <v>100.95238095238095</v>
      </c>
      <c r="G37" s="40"/>
      <c r="H37" s="151">
        <v>7.863</v>
      </c>
      <c r="I37" s="152">
        <v>8.05</v>
      </c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61</v>
      </c>
      <c r="D39" s="38">
        <v>60</v>
      </c>
      <c r="E39" s="38">
        <v>65</v>
      </c>
      <c r="F39" s="39">
        <v>108.33333333333333</v>
      </c>
      <c r="G39" s="40"/>
      <c r="H39" s="151">
        <v>2.004</v>
      </c>
      <c r="I39" s="152">
        <v>2</v>
      </c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80</v>
      </c>
      <c r="D41" s="30">
        <v>104</v>
      </c>
      <c r="E41" s="30">
        <v>104</v>
      </c>
      <c r="F41" s="31"/>
      <c r="G41" s="31"/>
      <c r="H41" s="150">
        <v>4.16</v>
      </c>
      <c r="I41" s="150">
        <v>7.28</v>
      </c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>
        <v>6</v>
      </c>
      <c r="D43" s="30">
        <v>3</v>
      </c>
      <c r="E43" s="30"/>
      <c r="F43" s="31"/>
      <c r="G43" s="31"/>
      <c r="H43" s="150">
        <v>0.12</v>
      </c>
      <c r="I43" s="150">
        <v>0.066</v>
      </c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>
        <v>12</v>
      </c>
      <c r="D45" s="30">
        <v>20</v>
      </c>
      <c r="E45" s="30">
        <v>20</v>
      </c>
      <c r="F45" s="31"/>
      <c r="G45" s="31"/>
      <c r="H45" s="150">
        <v>0.336</v>
      </c>
      <c r="I45" s="150">
        <v>0.5</v>
      </c>
      <c r="J45" s="150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>
        <v>706</v>
      </c>
      <c r="D48" s="30">
        <v>690</v>
      </c>
      <c r="E48" s="30">
        <v>690</v>
      </c>
      <c r="F48" s="31"/>
      <c r="G48" s="31"/>
      <c r="H48" s="150">
        <v>24.71</v>
      </c>
      <c r="I48" s="150">
        <v>24.15</v>
      </c>
      <c r="J48" s="150"/>
      <c r="K48" s="32"/>
    </row>
    <row r="49" spans="1:11" s="33" customFormat="1" ht="11.25" customHeight="1">
      <c r="A49" s="35" t="s">
        <v>38</v>
      </c>
      <c r="B49" s="29"/>
      <c r="C49" s="30">
        <v>30</v>
      </c>
      <c r="D49" s="30">
        <v>185</v>
      </c>
      <c r="E49" s="30">
        <v>185</v>
      </c>
      <c r="F49" s="31"/>
      <c r="G49" s="31"/>
      <c r="H49" s="150">
        <v>1.17</v>
      </c>
      <c r="I49" s="150">
        <v>6.279</v>
      </c>
      <c r="J49" s="150"/>
      <c r="K49" s="32"/>
    </row>
    <row r="50" spans="1:11" s="42" customFormat="1" ht="11.25" customHeight="1">
      <c r="A50" s="43" t="s">
        <v>39</v>
      </c>
      <c r="B50" s="37"/>
      <c r="C50" s="38">
        <v>834</v>
      </c>
      <c r="D50" s="38">
        <v>1002</v>
      </c>
      <c r="E50" s="38">
        <v>999</v>
      </c>
      <c r="F50" s="39">
        <f>IF(D50&gt;0,100*E50/D50,0)</f>
        <v>99.7005988023952</v>
      </c>
      <c r="G50" s="40"/>
      <c r="H50" s="151">
        <v>30.496000000000002</v>
      </c>
      <c r="I50" s="152">
        <v>38.275</v>
      </c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398</v>
      </c>
      <c r="D52" s="38">
        <v>398</v>
      </c>
      <c r="E52" s="38">
        <v>398</v>
      </c>
      <c r="F52" s="39">
        <v>100</v>
      </c>
      <c r="G52" s="40"/>
      <c r="H52" s="151">
        <v>16.184</v>
      </c>
      <c r="I52" s="152">
        <v>16.184</v>
      </c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4483</v>
      </c>
      <c r="D54" s="30">
        <v>4541</v>
      </c>
      <c r="E54" s="30">
        <v>5000</v>
      </c>
      <c r="F54" s="31"/>
      <c r="G54" s="31"/>
      <c r="H54" s="150">
        <v>367.608</v>
      </c>
      <c r="I54" s="150">
        <v>322.411</v>
      </c>
      <c r="J54" s="150"/>
      <c r="K54" s="32"/>
    </row>
    <row r="55" spans="1:11" s="33" customFormat="1" ht="11.25" customHeight="1">
      <c r="A55" s="35" t="s">
        <v>42</v>
      </c>
      <c r="B55" s="29"/>
      <c r="C55" s="30">
        <v>1562</v>
      </c>
      <c r="D55" s="30">
        <v>1679</v>
      </c>
      <c r="E55" s="30">
        <v>1679</v>
      </c>
      <c r="F55" s="31"/>
      <c r="G55" s="31"/>
      <c r="H55" s="150">
        <v>93.72</v>
      </c>
      <c r="I55" s="150">
        <v>100.74</v>
      </c>
      <c r="J55" s="150"/>
      <c r="K55" s="32"/>
    </row>
    <row r="56" spans="1:11" s="33" customFormat="1" ht="11.25" customHeight="1">
      <c r="A56" s="35" t="s">
        <v>43</v>
      </c>
      <c r="B56" s="29"/>
      <c r="C56" s="30"/>
      <c r="D56" s="30">
        <v>756</v>
      </c>
      <c r="E56" s="30">
        <v>1228</v>
      </c>
      <c r="F56" s="31"/>
      <c r="G56" s="31"/>
      <c r="H56" s="150"/>
      <c r="I56" s="150">
        <v>47.1</v>
      </c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>
        <v>930</v>
      </c>
      <c r="D58" s="30">
        <v>711</v>
      </c>
      <c r="E58" s="30">
        <v>658</v>
      </c>
      <c r="F58" s="31"/>
      <c r="G58" s="31"/>
      <c r="H58" s="150">
        <v>59.52</v>
      </c>
      <c r="I58" s="150">
        <v>45.504</v>
      </c>
      <c r="J58" s="150"/>
      <c r="K58" s="32"/>
    </row>
    <row r="59" spans="1:11" s="42" customFormat="1" ht="11.25" customHeight="1">
      <c r="A59" s="36" t="s">
        <v>46</v>
      </c>
      <c r="B59" s="37"/>
      <c r="C59" s="38">
        <v>6975</v>
      </c>
      <c r="D59" s="38">
        <v>7687</v>
      </c>
      <c r="E59" s="38">
        <v>8565</v>
      </c>
      <c r="F59" s="39">
        <v>111.4218810979576</v>
      </c>
      <c r="G59" s="40"/>
      <c r="H59" s="151">
        <v>520.848</v>
      </c>
      <c r="I59" s="152">
        <v>515.755</v>
      </c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85</v>
      </c>
      <c r="D61" s="30">
        <v>110</v>
      </c>
      <c r="E61" s="30">
        <v>110</v>
      </c>
      <c r="F61" s="31"/>
      <c r="G61" s="31"/>
      <c r="H61" s="150">
        <v>2.975</v>
      </c>
      <c r="I61" s="150">
        <v>3.85</v>
      </c>
      <c r="J61" s="150"/>
      <c r="K61" s="32"/>
    </row>
    <row r="62" spans="1:11" s="33" customFormat="1" ht="11.25" customHeight="1">
      <c r="A62" s="35" t="s">
        <v>48</v>
      </c>
      <c r="B62" s="29"/>
      <c r="C62" s="30">
        <v>68</v>
      </c>
      <c r="D62" s="30">
        <v>68</v>
      </c>
      <c r="E62" s="30">
        <v>68</v>
      </c>
      <c r="F62" s="31"/>
      <c r="G62" s="31"/>
      <c r="H62" s="150">
        <v>1.466</v>
      </c>
      <c r="I62" s="150">
        <v>1.456</v>
      </c>
      <c r="J62" s="150"/>
      <c r="K62" s="32"/>
    </row>
    <row r="63" spans="1:11" s="33" customFormat="1" ht="11.25" customHeight="1">
      <c r="A63" s="35" t="s">
        <v>49</v>
      </c>
      <c r="B63" s="29"/>
      <c r="C63" s="30">
        <v>25</v>
      </c>
      <c r="D63" s="30">
        <v>25</v>
      </c>
      <c r="E63" s="30">
        <v>25</v>
      </c>
      <c r="F63" s="31"/>
      <c r="G63" s="31"/>
      <c r="H63" s="150">
        <v>1</v>
      </c>
      <c r="I63" s="150">
        <v>1.24</v>
      </c>
      <c r="J63" s="150"/>
      <c r="K63" s="32"/>
    </row>
    <row r="64" spans="1:11" s="42" customFormat="1" ht="11.25" customHeight="1">
      <c r="A64" s="36" t="s">
        <v>50</v>
      </c>
      <c r="B64" s="37"/>
      <c r="C64" s="38">
        <v>178</v>
      </c>
      <c r="D64" s="38">
        <v>203</v>
      </c>
      <c r="E64" s="38">
        <v>203</v>
      </c>
      <c r="F64" s="39">
        <f>IF(D64&gt;0,100*E64/D64,0)</f>
        <v>100</v>
      </c>
      <c r="G64" s="40"/>
      <c r="H64" s="151">
        <v>5.441</v>
      </c>
      <c r="I64" s="152">
        <v>6.546</v>
      </c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123</v>
      </c>
      <c r="D66" s="38">
        <v>315</v>
      </c>
      <c r="E66" s="38">
        <v>184</v>
      </c>
      <c r="F66" s="39">
        <v>58.41269841269841</v>
      </c>
      <c r="G66" s="40"/>
      <c r="H66" s="151">
        <v>5.606</v>
      </c>
      <c r="I66" s="152">
        <v>14.175</v>
      </c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43</v>
      </c>
      <c r="D72" s="30">
        <v>36</v>
      </c>
      <c r="E72" s="30">
        <v>36</v>
      </c>
      <c r="F72" s="31"/>
      <c r="G72" s="31"/>
      <c r="H72" s="150">
        <v>0.959</v>
      </c>
      <c r="I72" s="150">
        <v>0.648</v>
      </c>
      <c r="J72" s="150"/>
      <c r="K72" s="32"/>
    </row>
    <row r="73" spans="1:11" s="33" customFormat="1" ht="11.25" customHeight="1">
      <c r="A73" s="35" t="s">
        <v>56</v>
      </c>
      <c r="B73" s="29"/>
      <c r="C73" s="30">
        <v>80</v>
      </c>
      <c r="D73" s="30">
        <v>75</v>
      </c>
      <c r="E73" s="30">
        <v>75</v>
      </c>
      <c r="F73" s="31"/>
      <c r="G73" s="31"/>
      <c r="H73" s="150">
        <v>3.733</v>
      </c>
      <c r="I73" s="150">
        <v>3.5</v>
      </c>
      <c r="J73" s="150"/>
      <c r="K73" s="32"/>
    </row>
    <row r="74" spans="1:11" s="33" customFormat="1" ht="11.25" customHeight="1">
      <c r="A74" s="35" t="s">
        <v>57</v>
      </c>
      <c r="B74" s="29"/>
      <c r="C74" s="30">
        <v>437</v>
      </c>
      <c r="D74" s="30">
        <v>438</v>
      </c>
      <c r="E74" s="30">
        <v>438</v>
      </c>
      <c r="F74" s="31"/>
      <c r="G74" s="31"/>
      <c r="H74" s="150">
        <v>19.562</v>
      </c>
      <c r="I74" s="150">
        <v>19.71</v>
      </c>
      <c r="J74" s="150"/>
      <c r="K74" s="32"/>
    </row>
    <row r="75" spans="1:11" s="33" customFormat="1" ht="11.25" customHeight="1">
      <c r="A75" s="35" t="s">
        <v>58</v>
      </c>
      <c r="B75" s="29"/>
      <c r="C75" s="30">
        <v>159</v>
      </c>
      <c r="D75" s="30">
        <v>159</v>
      </c>
      <c r="E75" s="30">
        <v>159</v>
      </c>
      <c r="F75" s="31"/>
      <c r="G75" s="31"/>
      <c r="H75" s="150">
        <v>7.52</v>
      </c>
      <c r="I75" s="150">
        <v>7.52</v>
      </c>
      <c r="J75" s="150"/>
      <c r="K75" s="32"/>
    </row>
    <row r="76" spans="1:11" s="33" customFormat="1" ht="11.25" customHeight="1">
      <c r="A76" s="35" t="s">
        <v>59</v>
      </c>
      <c r="B76" s="29"/>
      <c r="C76" s="30">
        <v>55</v>
      </c>
      <c r="D76" s="30">
        <v>50</v>
      </c>
      <c r="E76" s="30">
        <v>50</v>
      </c>
      <c r="F76" s="31"/>
      <c r="G76" s="31"/>
      <c r="H76" s="150">
        <v>1.76</v>
      </c>
      <c r="I76" s="150">
        <v>1.5</v>
      </c>
      <c r="J76" s="150"/>
      <c r="K76" s="32"/>
    </row>
    <row r="77" spans="1:11" s="33" customFormat="1" ht="11.25" customHeight="1">
      <c r="A77" s="35" t="s">
        <v>60</v>
      </c>
      <c r="B77" s="29"/>
      <c r="C77" s="30">
        <v>130</v>
      </c>
      <c r="D77" s="30">
        <v>45</v>
      </c>
      <c r="E77" s="30">
        <v>6</v>
      </c>
      <c r="F77" s="31"/>
      <c r="G77" s="31"/>
      <c r="H77" s="150">
        <v>4.94</v>
      </c>
      <c r="I77" s="150">
        <v>1.8</v>
      </c>
      <c r="J77" s="150"/>
      <c r="K77" s="32"/>
    </row>
    <row r="78" spans="1:11" s="33" customFormat="1" ht="11.25" customHeight="1">
      <c r="A78" s="35" t="s">
        <v>61</v>
      </c>
      <c r="B78" s="29"/>
      <c r="C78" s="30">
        <v>434</v>
      </c>
      <c r="D78" s="30">
        <v>430</v>
      </c>
      <c r="E78" s="30">
        <v>435</v>
      </c>
      <c r="F78" s="31"/>
      <c r="G78" s="31"/>
      <c r="H78" s="150">
        <v>16.434</v>
      </c>
      <c r="I78" s="150">
        <v>19.35</v>
      </c>
      <c r="J78" s="150"/>
      <c r="K78" s="32"/>
    </row>
    <row r="79" spans="1:11" s="33" customFormat="1" ht="11.25" customHeight="1">
      <c r="A79" s="35" t="s">
        <v>62</v>
      </c>
      <c r="B79" s="29"/>
      <c r="C79" s="30">
        <v>476</v>
      </c>
      <c r="D79" s="30">
        <v>472</v>
      </c>
      <c r="E79" s="30">
        <v>472</v>
      </c>
      <c r="F79" s="31"/>
      <c r="G79" s="31"/>
      <c r="H79" s="150">
        <v>19.826</v>
      </c>
      <c r="I79" s="150">
        <v>11.695</v>
      </c>
      <c r="J79" s="150"/>
      <c r="K79" s="32"/>
    </row>
    <row r="80" spans="1:11" s="42" customFormat="1" ht="11.25" customHeight="1">
      <c r="A80" s="43" t="s">
        <v>63</v>
      </c>
      <c r="B80" s="37"/>
      <c r="C80" s="38">
        <v>1814</v>
      </c>
      <c r="D80" s="38">
        <v>1705</v>
      </c>
      <c r="E80" s="38">
        <v>1671</v>
      </c>
      <c r="F80" s="39">
        <f>IF(D80&gt;0,100*E80/D80,0)</f>
        <v>98.00586510263929</v>
      </c>
      <c r="G80" s="40"/>
      <c r="H80" s="151">
        <v>74.73400000000001</v>
      </c>
      <c r="I80" s="152">
        <v>65.723</v>
      </c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10900</v>
      </c>
      <c r="D87" s="53">
        <v>13138</v>
      </c>
      <c r="E87" s="53">
        <v>13862</v>
      </c>
      <c r="F87" s="54">
        <f>IF(D87&gt;0,100*E87/D87,0)</f>
        <v>105.51073222712742</v>
      </c>
      <c r="G87" s="40"/>
      <c r="H87" s="155">
        <v>681.266</v>
      </c>
      <c r="I87" s="156">
        <v>766.218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2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="98" zoomScaleSheetLayoutView="98" zoomScalePageLayoutView="0" workbookViewId="0" topLeftCell="A37">
      <selection activeCell="K88" sqref="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96" t="s">
        <v>69</v>
      </c>
      <c r="K2" s="19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7" t="s">
        <v>2</v>
      </c>
      <c r="D4" s="198"/>
      <c r="E4" s="198"/>
      <c r="F4" s="199"/>
      <c r="G4" s="9"/>
      <c r="H4" s="200" t="s">
        <v>3</v>
      </c>
      <c r="I4" s="201"/>
      <c r="J4" s="201"/>
      <c r="K4" s="202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2017=100</v>
      </c>
      <c r="G7" s="23"/>
      <c r="H7" s="20" t="s">
        <v>249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47</v>
      </c>
      <c r="D9" s="30">
        <v>55</v>
      </c>
      <c r="E9" s="30">
        <v>38</v>
      </c>
      <c r="F9" s="31"/>
      <c r="G9" s="31"/>
      <c r="H9" s="150">
        <v>0.297</v>
      </c>
      <c r="I9" s="150">
        <v>0.35219298245614034</v>
      </c>
      <c r="J9" s="150"/>
      <c r="K9" s="32"/>
    </row>
    <row r="10" spans="1:11" s="33" customFormat="1" ht="11.25" customHeight="1">
      <c r="A10" s="35" t="s">
        <v>8</v>
      </c>
      <c r="B10" s="29"/>
      <c r="C10" s="30">
        <v>23</v>
      </c>
      <c r="D10" s="30">
        <v>19</v>
      </c>
      <c r="E10" s="30">
        <v>19</v>
      </c>
      <c r="F10" s="31"/>
      <c r="G10" s="31"/>
      <c r="H10" s="150">
        <v>0.135</v>
      </c>
      <c r="I10" s="150">
        <v>0.114</v>
      </c>
      <c r="J10" s="150"/>
      <c r="K10" s="32"/>
    </row>
    <row r="11" spans="1:11" s="33" customFormat="1" ht="11.25" customHeight="1">
      <c r="A11" s="28" t="s">
        <v>9</v>
      </c>
      <c r="B11" s="29"/>
      <c r="C11" s="30">
        <v>71</v>
      </c>
      <c r="D11" s="30">
        <v>20</v>
      </c>
      <c r="E11" s="30">
        <v>29</v>
      </c>
      <c r="F11" s="31"/>
      <c r="G11" s="31"/>
      <c r="H11" s="150">
        <v>0.399</v>
      </c>
      <c r="I11" s="150">
        <v>0.08</v>
      </c>
      <c r="J11" s="150"/>
      <c r="K11" s="32"/>
    </row>
    <row r="12" spans="1:11" s="33" customFormat="1" ht="11.25" customHeight="1">
      <c r="A12" s="35" t="s">
        <v>10</v>
      </c>
      <c r="B12" s="29"/>
      <c r="C12" s="30">
        <v>46</v>
      </c>
      <c r="D12" s="30">
        <v>5</v>
      </c>
      <c r="E12" s="30">
        <v>38</v>
      </c>
      <c r="F12" s="31"/>
      <c r="G12" s="31"/>
      <c r="H12" s="150">
        <v>0.201</v>
      </c>
      <c r="I12" s="150">
        <v>0.02</v>
      </c>
      <c r="J12" s="150"/>
      <c r="K12" s="32"/>
    </row>
    <row r="13" spans="1:11" s="42" customFormat="1" ht="11.25" customHeight="1">
      <c r="A13" s="36" t="s">
        <v>11</v>
      </c>
      <c r="B13" s="37"/>
      <c r="C13" s="38">
        <v>187</v>
      </c>
      <c r="D13" s="38">
        <v>99</v>
      </c>
      <c r="E13" s="38">
        <v>124</v>
      </c>
      <c r="F13" s="39">
        <v>125.25252525252525</v>
      </c>
      <c r="G13" s="40"/>
      <c r="H13" s="151">
        <v>1.032</v>
      </c>
      <c r="I13" s="152">
        <v>0.5661929824561404</v>
      </c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>
        <v>12</v>
      </c>
      <c r="D15" s="38">
        <v>12</v>
      </c>
      <c r="E15" s="38">
        <v>11</v>
      </c>
      <c r="F15" s="39">
        <v>91.66666666666667</v>
      </c>
      <c r="G15" s="40"/>
      <c r="H15" s="151">
        <v>0.06</v>
      </c>
      <c r="I15" s="152">
        <v>0.06</v>
      </c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4</v>
      </c>
      <c r="D17" s="38"/>
      <c r="E17" s="38"/>
      <c r="F17" s="39"/>
      <c r="G17" s="40"/>
      <c r="H17" s="151">
        <v>0.025</v>
      </c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44</v>
      </c>
      <c r="D19" s="30">
        <v>76</v>
      </c>
      <c r="E19" s="30">
        <v>76</v>
      </c>
      <c r="F19" s="31"/>
      <c r="G19" s="31"/>
      <c r="H19" s="150">
        <v>0.304</v>
      </c>
      <c r="I19" s="150">
        <v>0.5354545454545455</v>
      </c>
      <c r="J19" s="150"/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>
        <v>20</v>
      </c>
      <c r="F20" s="31"/>
      <c r="G20" s="31"/>
      <c r="H20" s="150">
        <v>0.13</v>
      </c>
      <c r="I20" s="150">
        <v>0.11</v>
      </c>
      <c r="J20" s="150"/>
      <c r="K20" s="32"/>
    </row>
    <row r="21" spans="1:11" s="33" customFormat="1" ht="11.25" customHeight="1">
      <c r="A21" s="35" t="s">
        <v>16</v>
      </c>
      <c r="B21" s="29"/>
      <c r="C21" s="30">
        <v>24</v>
      </c>
      <c r="D21" s="30">
        <v>24</v>
      </c>
      <c r="E21" s="30">
        <v>24</v>
      </c>
      <c r="F21" s="31"/>
      <c r="G21" s="31"/>
      <c r="H21" s="150">
        <v>0.144</v>
      </c>
      <c r="I21" s="150">
        <v>0.151</v>
      </c>
      <c r="J21" s="150"/>
      <c r="K21" s="32"/>
    </row>
    <row r="22" spans="1:11" s="42" customFormat="1" ht="11.25" customHeight="1">
      <c r="A22" s="36" t="s">
        <v>17</v>
      </c>
      <c r="B22" s="37"/>
      <c r="C22" s="38">
        <v>88</v>
      </c>
      <c r="D22" s="38">
        <v>120</v>
      </c>
      <c r="E22" s="38">
        <v>120</v>
      </c>
      <c r="F22" s="39">
        <f>IF(D22&gt;0,100*E22/D22,0)</f>
        <v>100</v>
      </c>
      <c r="G22" s="40"/>
      <c r="H22" s="151">
        <v>0.578</v>
      </c>
      <c r="I22" s="152">
        <v>0.7964545454545455</v>
      </c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2595</v>
      </c>
      <c r="D24" s="38">
        <v>2595</v>
      </c>
      <c r="E24" s="38">
        <v>2500</v>
      </c>
      <c r="F24" s="39">
        <v>96.33911368015414</v>
      </c>
      <c r="G24" s="40"/>
      <c r="H24" s="151">
        <v>20.005</v>
      </c>
      <c r="I24" s="152">
        <v>20.005</v>
      </c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1612</v>
      </c>
      <c r="D26" s="38">
        <v>1400</v>
      </c>
      <c r="E26" s="38">
        <v>1300</v>
      </c>
      <c r="F26" s="39">
        <v>92.85714285714286</v>
      </c>
      <c r="G26" s="40"/>
      <c r="H26" s="151">
        <v>13.736</v>
      </c>
      <c r="I26" s="152">
        <v>8</v>
      </c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4939</v>
      </c>
      <c r="D28" s="30">
        <v>5035</v>
      </c>
      <c r="E28" s="30">
        <v>3499</v>
      </c>
      <c r="F28" s="31"/>
      <c r="G28" s="31"/>
      <c r="H28" s="150">
        <v>36.055</v>
      </c>
      <c r="I28" s="150">
        <v>36.428</v>
      </c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>
        <v>1389</v>
      </c>
      <c r="D30" s="30">
        <v>1075</v>
      </c>
      <c r="E30" s="30">
        <v>1000</v>
      </c>
      <c r="F30" s="31"/>
      <c r="G30" s="31"/>
      <c r="H30" s="150">
        <v>9.211</v>
      </c>
      <c r="I30" s="150">
        <v>6.988</v>
      </c>
      <c r="J30" s="150"/>
      <c r="K30" s="32"/>
    </row>
    <row r="31" spans="1:11" s="42" customFormat="1" ht="11.25" customHeight="1">
      <c r="A31" s="43" t="s">
        <v>23</v>
      </c>
      <c r="B31" s="37"/>
      <c r="C31" s="38">
        <v>6328</v>
      </c>
      <c r="D31" s="38">
        <v>6110</v>
      </c>
      <c r="E31" s="38">
        <v>4499</v>
      </c>
      <c r="F31" s="39">
        <v>73.63338788870703</v>
      </c>
      <c r="G31" s="40"/>
      <c r="H31" s="151">
        <v>45.266</v>
      </c>
      <c r="I31" s="152">
        <v>43.416</v>
      </c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48</v>
      </c>
      <c r="D33" s="30">
        <v>48</v>
      </c>
      <c r="E33" s="30">
        <v>50</v>
      </c>
      <c r="F33" s="31"/>
      <c r="G33" s="31"/>
      <c r="H33" s="150">
        <v>0.377</v>
      </c>
      <c r="I33" s="150">
        <v>0.38</v>
      </c>
      <c r="J33" s="150"/>
      <c r="K33" s="32"/>
    </row>
    <row r="34" spans="1:11" s="33" customFormat="1" ht="11.25" customHeight="1">
      <c r="A34" s="35" t="s">
        <v>25</v>
      </c>
      <c r="B34" s="29"/>
      <c r="C34" s="30">
        <v>43</v>
      </c>
      <c r="D34" s="30">
        <v>40</v>
      </c>
      <c r="E34" s="30">
        <v>40</v>
      </c>
      <c r="F34" s="31"/>
      <c r="G34" s="31"/>
      <c r="H34" s="150">
        <v>0.351</v>
      </c>
      <c r="I34" s="150">
        <v>0.325</v>
      </c>
      <c r="J34" s="150"/>
      <c r="K34" s="32"/>
    </row>
    <row r="35" spans="1:11" s="33" customFormat="1" ht="11.25" customHeight="1">
      <c r="A35" s="35" t="s">
        <v>26</v>
      </c>
      <c r="B35" s="29"/>
      <c r="C35" s="30">
        <v>95</v>
      </c>
      <c r="D35" s="30">
        <v>100</v>
      </c>
      <c r="E35" s="30">
        <v>110</v>
      </c>
      <c r="F35" s="31"/>
      <c r="G35" s="31"/>
      <c r="H35" s="150">
        <v>0.703</v>
      </c>
      <c r="I35" s="150">
        <v>0.75</v>
      </c>
      <c r="J35" s="150"/>
      <c r="K35" s="32"/>
    </row>
    <row r="36" spans="1:11" s="33" customFormat="1" ht="11.25" customHeight="1">
      <c r="A36" s="35" t="s">
        <v>27</v>
      </c>
      <c r="B36" s="29"/>
      <c r="C36" s="30">
        <v>6</v>
      </c>
      <c r="D36" s="30">
        <v>6</v>
      </c>
      <c r="E36" s="30">
        <v>10</v>
      </c>
      <c r="F36" s="31"/>
      <c r="G36" s="31"/>
      <c r="H36" s="150">
        <v>0.036</v>
      </c>
      <c r="I36" s="150">
        <v>0.035</v>
      </c>
      <c r="J36" s="150"/>
      <c r="K36" s="32"/>
    </row>
    <row r="37" spans="1:11" s="42" customFormat="1" ht="11.25" customHeight="1">
      <c r="A37" s="36" t="s">
        <v>28</v>
      </c>
      <c r="B37" s="37"/>
      <c r="C37" s="38">
        <v>192</v>
      </c>
      <c r="D37" s="38">
        <v>194</v>
      </c>
      <c r="E37" s="38">
        <v>210</v>
      </c>
      <c r="F37" s="39">
        <v>108.24742268041237</v>
      </c>
      <c r="G37" s="40"/>
      <c r="H37" s="151">
        <v>1.467</v>
      </c>
      <c r="I37" s="152">
        <v>1.49</v>
      </c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1</v>
      </c>
      <c r="D39" s="38">
        <v>1</v>
      </c>
      <c r="E39" s="38">
        <v>1</v>
      </c>
      <c r="F39" s="39">
        <v>100</v>
      </c>
      <c r="G39" s="40"/>
      <c r="H39" s="151">
        <v>0.012</v>
      </c>
      <c r="I39" s="152">
        <v>0.012</v>
      </c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75</v>
      </c>
      <c r="D41" s="30">
        <v>68</v>
      </c>
      <c r="E41" s="30">
        <v>70</v>
      </c>
      <c r="F41" s="31"/>
      <c r="G41" s="31"/>
      <c r="H41" s="150">
        <v>0.889</v>
      </c>
      <c r="I41" s="150">
        <v>0.49</v>
      </c>
      <c r="J41" s="150"/>
      <c r="K41" s="32"/>
    </row>
    <row r="42" spans="1:11" s="33" customFormat="1" ht="11.25" customHeight="1">
      <c r="A42" s="35" t="s">
        <v>31</v>
      </c>
      <c r="B42" s="29"/>
      <c r="C42" s="30">
        <v>105</v>
      </c>
      <c r="D42" s="30">
        <v>100</v>
      </c>
      <c r="E42" s="30">
        <v>100</v>
      </c>
      <c r="F42" s="31"/>
      <c r="G42" s="31"/>
      <c r="H42" s="150">
        <v>0.84</v>
      </c>
      <c r="I42" s="150">
        <v>0.8</v>
      </c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>
        <v>61</v>
      </c>
      <c r="D44" s="30">
        <v>80</v>
      </c>
      <c r="E44" s="30">
        <v>60</v>
      </c>
      <c r="F44" s="31"/>
      <c r="G44" s="31"/>
      <c r="H44" s="150">
        <v>0.275</v>
      </c>
      <c r="I44" s="150">
        <v>0.4</v>
      </c>
      <c r="J44" s="150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>
        <v>2</v>
      </c>
      <c r="E45" s="30">
        <v>2</v>
      </c>
      <c r="F45" s="31"/>
      <c r="G45" s="31"/>
      <c r="H45" s="150">
        <v>0.02</v>
      </c>
      <c r="I45" s="150">
        <v>0.016</v>
      </c>
      <c r="J45" s="150"/>
      <c r="K45" s="32"/>
    </row>
    <row r="46" spans="1:11" s="33" customFormat="1" ht="11.25" customHeight="1">
      <c r="A46" s="35" t="s">
        <v>35</v>
      </c>
      <c r="B46" s="29"/>
      <c r="C46" s="30">
        <v>46</v>
      </c>
      <c r="D46" s="30">
        <v>40</v>
      </c>
      <c r="E46" s="30">
        <v>23</v>
      </c>
      <c r="F46" s="31"/>
      <c r="G46" s="31"/>
      <c r="H46" s="150">
        <v>0.552</v>
      </c>
      <c r="I46" s="150">
        <v>0.28</v>
      </c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>
        <v>80</v>
      </c>
      <c r="E47" s="30">
        <v>80</v>
      </c>
      <c r="F47" s="31"/>
      <c r="G47" s="31"/>
      <c r="H47" s="150"/>
      <c r="I47" s="150">
        <v>0.32</v>
      </c>
      <c r="J47" s="150"/>
      <c r="K47" s="32"/>
    </row>
    <row r="48" spans="1:11" s="33" customFormat="1" ht="11.25" customHeight="1">
      <c r="A48" s="35" t="s">
        <v>37</v>
      </c>
      <c r="B48" s="29"/>
      <c r="C48" s="30">
        <v>1327</v>
      </c>
      <c r="D48" s="30">
        <v>1362</v>
      </c>
      <c r="E48" s="30">
        <v>1300</v>
      </c>
      <c r="F48" s="31"/>
      <c r="G48" s="31"/>
      <c r="H48" s="150">
        <v>9.289</v>
      </c>
      <c r="I48" s="150">
        <v>9.534</v>
      </c>
      <c r="J48" s="150"/>
      <c r="K48" s="32"/>
    </row>
    <row r="49" spans="1:11" s="33" customFormat="1" ht="11.25" customHeight="1">
      <c r="A49" s="35" t="s">
        <v>38</v>
      </c>
      <c r="B49" s="29"/>
      <c r="C49" s="30">
        <v>235</v>
      </c>
      <c r="D49" s="30">
        <v>382</v>
      </c>
      <c r="E49" s="30">
        <v>300</v>
      </c>
      <c r="F49" s="31"/>
      <c r="G49" s="31"/>
      <c r="H49" s="150">
        <v>2.186</v>
      </c>
      <c r="I49" s="150">
        <v>3.436</v>
      </c>
      <c r="J49" s="150"/>
      <c r="K49" s="32"/>
    </row>
    <row r="50" spans="1:11" s="42" customFormat="1" ht="11.25" customHeight="1">
      <c r="A50" s="43" t="s">
        <v>39</v>
      </c>
      <c r="B50" s="37"/>
      <c r="C50" s="38">
        <v>1851</v>
      </c>
      <c r="D50" s="38">
        <v>2114</v>
      </c>
      <c r="E50" s="38">
        <v>1935</v>
      </c>
      <c r="F50" s="39">
        <f>IF(D50&gt;0,100*E50/D50,0)</f>
        <v>91.53263954588458</v>
      </c>
      <c r="G50" s="40"/>
      <c r="H50" s="151">
        <v>14.051</v>
      </c>
      <c r="I50" s="152">
        <v>15.276</v>
      </c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1800</v>
      </c>
      <c r="D54" s="30">
        <v>1700</v>
      </c>
      <c r="E54" s="30">
        <v>1600</v>
      </c>
      <c r="F54" s="31"/>
      <c r="G54" s="31"/>
      <c r="H54" s="150">
        <v>12.6</v>
      </c>
      <c r="I54" s="150">
        <v>12.24</v>
      </c>
      <c r="J54" s="150"/>
      <c r="K54" s="32"/>
    </row>
    <row r="55" spans="1:11" s="33" customFormat="1" ht="11.25" customHeight="1">
      <c r="A55" s="35" t="s">
        <v>42</v>
      </c>
      <c r="B55" s="29"/>
      <c r="C55" s="30">
        <v>82</v>
      </c>
      <c r="D55" s="30">
        <v>350</v>
      </c>
      <c r="E55" s="30">
        <v>350</v>
      </c>
      <c r="F55" s="31"/>
      <c r="G55" s="31"/>
      <c r="H55" s="150">
        <v>0.575</v>
      </c>
      <c r="I55" s="150">
        <v>2.47</v>
      </c>
      <c r="J55" s="150"/>
      <c r="K55" s="32"/>
    </row>
    <row r="56" spans="1:11" s="33" customFormat="1" ht="11.25" customHeight="1">
      <c r="A56" s="35" t="s">
        <v>43</v>
      </c>
      <c r="B56" s="29"/>
      <c r="C56" s="30"/>
      <c r="D56" s="30">
        <v>15</v>
      </c>
      <c r="E56" s="30">
        <v>12</v>
      </c>
      <c r="F56" s="31"/>
      <c r="G56" s="31"/>
      <c r="H56" s="150"/>
      <c r="I56" s="150">
        <v>0.112</v>
      </c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>
        <v>343</v>
      </c>
      <c r="D58" s="30">
        <v>436</v>
      </c>
      <c r="E58" s="30">
        <v>356</v>
      </c>
      <c r="F58" s="31"/>
      <c r="G58" s="31"/>
      <c r="H58" s="150">
        <v>1.852</v>
      </c>
      <c r="I58" s="150">
        <v>3.488</v>
      </c>
      <c r="J58" s="150"/>
      <c r="K58" s="32"/>
    </row>
    <row r="59" spans="1:11" s="42" customFormat="1" ht="11.25" customHeight="1">
      <c r="A59" s="36" t="s">
        <v>46</v>
      </c>
      <c r="B59" s="37"/>
      <c r="C59" s="38">
        <v>2225</v>
      </c>
      <c r="D59" s="38">
        <v>2501</v>
      </c>
      <c r="E59" s="38">
        <v>2318</v>
      </c>
      <c r="F59" s="39">
        <f>IF(D59&gt;0,100*E59/D59,0)</f>
        <v>92.6829268292683</v>
      </c>
      <c r="G59" s="40"/>
      <c r="H59" s="151">
        <v>15.027</v>
      </c>
      <c r="I59" s="152">
        <v>18.310000000000002</v>
      </c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33</v>
      </c>
      <c r="D61" s="30">
        <v>35</v>
      </c>
      <c r="E61" s="30">
        <v>33</v>
      </c>
      <c r="F61" s="31"/>
      <c r="G61" s="31"/>
      <c r="H61" s="150">
        <v>0.264</v>
      </c>
      <c r="I61" s="150">
        <v>0.28</v>
      </c>
      <c r="J61" s="150"/>
      <c r="K61" s="32"/>
    </row>
    <row r="62" spans="1:11" s="33" customFormat="1" ht="11.25" customHeight="1">
      <c r="A62" s="35" t="s">
        <v>48</v>
      </c>
      <c r="B62" s="29"/>
      <c r="C62" s="30">
        <v>57</v>
      </c>
      <c r="D62" s="30">
        <v>57</v>
      </c>
      <c r="E62" s="30">
        <v>50</v>
      </c>
      <c r="F62" s="31"/>
      <c r="G62" s="31"/>
      <c r="H62" s="150">
        <v>0.456</v>
      </c>
      <c r="I62" s="150">
        <v>0.456</v>
      </c>
      <c r="J62" s="150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50</v>
      </c>
      <c r="B64" s="37"/>
      <c r="C64" s="38">
        <v>90</v>
      </c>
      <c r="D64" s="38">
        <v>92</v>
      </c>
      <c r="E64" s="38">
        <v>83</v>
      </c>
      <c r="F64" s="39">
        <v>90.21739130434783</v>
      </c>
      <c r="G64" s="40"/>
      <c r="H64" s="151">
        <v>0.72</v>
      </c>
      <c r="I64" s="152">
        <v>0.736</v>
      </c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9</v>
      </c>
      <c r="D66" s="38">
        <v>9</v>
      </c>
      <c r="E66" s="38">
        <v>21</v>
      </c>
      <c r="F66" s="39">
        <v>233.33333333333334</v>
      </c>
      <c r="G66" s="40"/>
      <c r="H66" s="151">
        <v>0.15</v>
      </c>
      <c r="I66" s="152">
        <v>0.15</v>
      </c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50</v>
      </c>
      <c r="D68" s="30">
        <v>50</v>
      </c>
      <c r="E68" s="30">
        <v>50</v>
      </c>
      <c r="F68" s="31"/>
      <c r="G68" s="31"/>
      <c r="H68" s="150">
        <v>0.113</v>
      </c>
      <c r="I68" s="150">
        <v>0.25</v>
      </c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>
        <v>50</v>
      </c>
      <c r="D70" s="38">
        <v>50</v>
      </c>
      <c r="E70" s="38">
        <v>50</v>
      </c>
      <c r="F70" s="39">
        <v>100</v>
      </c>
      <c r="G70" s="40"/>
      <c r="H70" s="151">
        <v>0.113</v>
      </c>
      <c r="I70" s="152">
        <v>0.25</v>
      </c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67</v>
      </c>
      <c r="D72" s="30">
        <v>76</v>
      </c>
      <c r="E72" s="30">
        <v>76</v>
      </c>
      <c r="F72" s="31"/>
      <c r="G72" s="31"/>
      <c r="H72" s="150">
        <v>0.571</v>
      </c>
      <c r="I72" s="150">
        <v>0.617</v>
      </c>
      <c r="J72" s="150"/>
      <c r="K72" s="32"/>
    </row>
    <row r="73" spans="1:11" s="33" customFormat="1" ht="11.25" customHeight="1">
      <c r="A73" s="35" t="s">
        <v>56</v>
      </c>
      <c r="B73" s="29"/>
      <c r="C73" s="30">
        <v>52</v>
      </c>
      <c r="D73" s="30">
        <v>45</v>
      </c>
      <c r="E73" s="30">
        <v>45</v>
      </c>
      <c r="F73" s="31"/>
      <c r="G73" s="31"/>
      <c r="H73" s="150">
        <v>1.2</v>
      </c>
      <c r="I73" s="150">
        <v>0.675</v>
      </c>
      <c r="J73" s="150"/>
      <c r="K73" s="32"/>
    </row>
    <row r="74" spans="1:11" s="33" customFormat="1" ht="11.25" customHeight="1">
      <c r="A74" s="35" t="s">
        <v>57</v>
      </c>
      <c r="B74" s="29"/>
      <c r="C74" s="30">
        <v>18</v>
      </c>
      <c r="D74" s="30">
        <v>20</v>
      </c>
      <c r="E74" s="30">
        <v>20</v>
      </c>
      <c r="F74" s="31"/>
      <c r="G74" s="31"/>
      <c r="H74" s="150">
        <v>0.144</v>
      </c>
      <c r="I74" s="150">
        <v>0.16</v>
      </c>
      <c r="J74" s="150"/>
      <c r="K74" s="32"/>
    </row>
    <row r="75" spans="1:11" s="33" customFormat="1" ht="11.25" customHeight="1">
      <c r="A75" s="35" t="s">
        <v>58</v>
      </c>
      <c r="B75" s="29"/>
      <c r="C75" s="30">
        <v>107</v>
      </c>
      <c r="D75" s="30">
        <v>107</v>
      </c>
      <c r="E75" s="30">
        <v>107</v>
      </c>
      <c r="F75" s="31"/>
      <c r="G75" s="31"/>
      <c r="H75" s="150">
        <v>1.624</v>
      </c>
      <c r="I75" s="150">
        <v>1.624</v>
      </c>
      <c r="J75" s="150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/>
      <c r="I76" s="150"/>
      <c r="J76" s="150"/>
      <c r="K76" s="32"/>
    </row>
    <row r="77" spans="1:11" s="33" customFormat="1" ht="11.25" customHeight="1">
      <c r="A77" s="35" t="s">
        <v>60</v>
      </c>
      <c r="B77" s="29"/>
      <c r="C77" s="30">
        <v>12</v>
      </c>
      <c r="D77" s="30">
        <v>2</v>
      </c>
      <c r="E77" s="30">
        <v>11</v>
      </c>
      <c r="F77" s="31"/>
      <c r="G77" s="31"/>
      <c r="H77" s="150">
        <v>0.09</v>
      </c>
      <c r="I77" s="150">
        <v>0.013</v>
      </c>
      <c r="J77" s="150"/>
      <c r="K77" s="32"/>
    </row>
    <row r="78" spans="1:11" s="33" customFormat="1" ht="11.25" customHeight="1">
      <c r="A78" s="35" t="s">
        <v>61</v>
      </c>
      <c r="B78" s="29"/>
      <c r="C78" s="30">
        <v>106</v>
      </c>
      <c r="D78" s="30">
        <v>100</v>
      </c>
      <c r="E78" s="30">
        <v>110</v>
      </c>
      <c r="F78" s="31"/>
      <c r="G78" s="31"/>
      <c r="H78" s="150">
        <v>0.75</v>
      </c>
      <c r="I78" s="150">
        <v>0.78</v>
      </c>
      <c r="J78" s="150"/>
      <c r="K78" s="32"/>
    </row>
    <row r="79" spans="1:11" s="33" customFormat="1" ht="11.25" customHeight="1">
      <c r="A79" s="35" t="s">
        <v>62</v>
      </c>
      <c r="B79" s="29"/>
      <c r="C79" s="30"/>
      <c r="D79" s="30">
        <v>50</v>
      </c>
      <c r="E79" s="30">
        <v>50</v>
      </c>
      <c r="F79" s="31"/>
      <c r="G79" s="31"/>
      <c r="H79" s="150"/>
      <c r="I79" s="150">
        <v>0.375</v>
      </c>
      <c r="J79" s="150"/>
      <c r="K79" s="32"/>
    </row>
    <row r="80" spans="1:11" s="42" customFormat="1" ht="11.25" customHeight="1">
      <c r="A80" s="43" t="s">
        <v>63</v>
      </c>
      <c r="B80" s="37"/>
      <c r="C80" s="38">
        <v>362</v>
      </c>
      <c r="D80" s="38">
        <v>400</v>
      </c>
      <c r="E80" s="38">
        <v>419</v>
      </c>
      <c r="F80" s="39">
        <v>104.75</v>
      </c>
      <c r="G80" s="40"/>
      <c r="H80" s="151">
        <v>4.379</v>
      </c>
      <c r="I80" s="152">
        <v>4.244</v>
      </c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47</v>
      </c>
      <c r="D82" s="30">
        <v>47</v>
      </c>
      <c r="E82" s="30">
        <v>47</v>
      </c>
      <c r="F82" s="31"/>
      <c r="G82" s="31"/>
      <c r="H82" s="150">
        <v>0.46</v>
      </c>
      <c r="I82" s="150">
        <v>0.46</v>
      </c>
      <c r="J82" s="150"/>
      <c r="K82" s="32"/>
    </row>
    <row r="83" spans="1:11" s="33" customFormat="1" ht="11.25" customHeight="1">
      <c r="A83" s="35" t="s">
        <v>65</v>
      </c>
      <c r="B83" s="29"/>
      <c r="C83" s="30">
        <v>10</v>
      </c>
      <c r="D83" s="30">
        <v>10</v>
      </c>
      <c r="E83" s="30">
        <v>10</v>
      </c>
      <c r="F83" s="31"/>
      <c r="G83" s="31"/>
      <c r="H83" s="150">
        <v>0.045</v>
      </c>
      <c r="I83" s="150">
        <v>0.045</v>
      </c>
      <c r="J83" s="150"/>
      <c r="K83" s="32"/>
    </row>
    <row r="84" spans="1:11" s="42" customFormat="1" ht="11.25" customHeight="1">
      <c r="A84" s="36" t="s">
        <v>66</v>
      </c>
      <c r="B84" s="37"/>
      <c r="C84" s="38">
        <v>57</v>
      </c>
      <c r="D84" s="38">
        <v>57</v>
      </c>
      <c r="E84" s="38">
        <v>57</v>
      </c>
      <c r="F84" s="39">
        <v>100</v>
      </c>
      <c r="G84" s="40"/>
      <c r="H84" s="151">
        <v>0.505</v>
      </c>
      <c r="I84" s="152">
        <v>0.505</v>
      </c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15663</v>
      </c>
      <c r="D87" s="53">
        <v>15754</v>
      </c>
      <c r="E87" s="53">
        <v>13648</v>
      </c>
      <c r="F87" s="54">
        <f>IF(D87&gt;0,100*E87/D87,0)</f>
        <v>86.6319664847023</v>
      </c>
      <c r="G87" s="40"/>
      <c r="H87" s="155">
        <v>117.126</v>
      </c>
      <c r="I87" s="156">
        <v>113.81664752791069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2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="91" zoomScaleSheetLayoutView="91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96" t="s">
        <v>69</v>
      </c>
      <c r="K2" s="19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7" t="s">
        <v>2</v>
      </c>
      <c r="D4" s="198"/>
      <c r="E4" s="198"/>
      <c r="F4" s="199"/>
      <c r="G4" s="9"/>
      <c r="H4" s="200" t="s">
        <v>3</v>
      </c>
      <c r="I4" s="201"/>
      <c r="J4" s="201"/>
      <c r="K4" s="202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2017=100</v>
      </c>
      <c r="G7" s="23"/>
      <c r="H7" s="20" t="s">
        <v>249</v>
      </c>
      <c r="I7" s="21" t="s">
        <v>6</v>
      </c>
      <c r="J7" s="21">
        <v>1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>
        <v>11</v>
      </c>
      <c r="D15" s="38">
        <v>11</v>
      </c>
      <c r="E15" s="38">
        <v>9</v>
      </c>
      <c r="F15" s="39">
        <v>81.81818181818181</v>
      </c>
      <c r="G15" s="40"/>
      <c r="H15" s="151">
        <v>0.066</v>
      </c>
      <c r="I15" s="152">
        <v>0.066</v>
      </c>
      <c r="J15" s="152">
        <v>0.059</v>
      </c>
      <c r="K15" s="41">
        <v>89.39393939393938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13</v>
      </c>
      <c r="D19" s="30">
        <v>13</v>
      </c>
      <c r="E19" s="30">
        <v>13</v>
      </c>
      <c r="F19" s="31"/>
      <c r="G19" s="31"/>
      <c r="H19" s="150">
        <v>0.091</v>
      </c>
      <c r="I19" s="150">
        <v>0.091</v>
      </c>
      <c r="J19" s="150">
        <v>0.091</v>
      </c>
      <c r="K19" s="32"/>
    </row>
    <row r="20" spans="1:11" s="33" customFormat="1" ht="11.25" customHeight="1">
      <c r="A20" s="35" t="s">
        <v>15</v>
      </c>
      <c r="B20" s="29"/>
      <c r="C20" s="30">
        <v>12</v>
      </c>
      <c r="D20" s="30">
        <v>12</v>
      </c>
      <c r="E20" s="30">
        <v>12</v>
      </c>
      <c r="F20" s="31"/>
      <c r="G20" s="31"/>
      <c r="H20" s="150">
        <v>0.062</v>
      </c>
      <c r="I20" s="150">
        <v>0.062</v>
      </c>
      <c r="J20" s="150">
        <v>0.062</v>
      </c>
      <c r="K20" s="32"/>
    </row>
    <row r="21" spans="1:11" s="33" customFormat="1" ht="11.25" customHeight="1">
      <c r="A21" s="35" t="s">
        <v>16</v>
      </c>
      <c r="B21" s="29"/>
      <c r="C21" s="30">
        <v>20</v>
      </c>
      <c r="D21" s="30">
        <v>20</v>
      </c>
      <c r="E21" s="30">
        <v>20</v>
      </c>
      <c r="F21" s="31"/>
      <c r="G21" s="31"/>
      <c r="H21" s="150">
        <v>0.096</v>
      </c>
      <c r="I21" s="150">
        <v>0.096</v>
      </c>
      <c r="J21" s="150">
        <v>0.095</v>
      </c>
      <c r="K21" s="32"/>
    </row>
    <row r="22" spans="1:11" s="42" customFormat="1" ht="11.25" customHeight="1">
      <c r="A22" s="36" t="s">
        <v>17</v>
      </c>
      <c r="B22" s="37"/>
      <c r="C22" s="38">
        <v>45</v>
      </c>
      <c r="D22" s="38">
        <v>45</v>
      </c>
      <c r="E22" s="38">
        <v>45</v>
      </c>
      <c r="F22" s="39">
        <v>100</v>
      </c>
      <c r="G22" s="40"/>
      <c r="H22" s="151">
        <v>0.249</v>
      </c>
      <c r="I22" s="152">
        <v>0.249</v>
      </c>
      <c r="J22" s="152">
        <v>0.248</v>
      </c>
      <c r="K22" s="41">
        <v>99.59839357429719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1103</v>
      </c>
      <c r="D24" s="38">
        <v>1103</v>
      </c>
      <c r="E24" s="38">
        <v>1200</v>
      </c>
      <c r="F24" s="39">
        <v>108.79419764279238</v>
      </c>
      <c r="G24" s="40"/>
      <c r="H24" s="151">
        <v>8.86</v>
      </c>
      <c r="I24" s="152">
        <v>16.545</v>
      </c>
      <c r="J24" s="152">
        <v>11</v>
      </c>
      <c r="K24" s="41">
        <v>66.48534300392868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35</v>
      </c>
      <c r="D26" s="38">
        <v>35</v>
      </c>
      <c r="E26" s="38">
        <v>35</v>
      </c>
      <c r="F26" s="39">
        <v>100</v>
      </c>
      <c r="G26" s="40"/>
      <c r="H26" s="151">
        <v>0.186</v>
      </c>
      <c r="I26" s="152">
        <v>0.18</v>
      </c>
      <c r="J26" s="152">
        <v>0.19</v>
      </c>
      <c r="K26" s="41">
        <v>105.55555555555556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>
        <v>98</v>
      </c>
      <c r="F28" s="31"/>
      <c r="G28" s="31"/>
      <c r="H28" s="150"/>
      <c r="I28" s="150"/>
      <c r="J28" s="150">
        <v>0.512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>
        <v>250</v>
      </c>
      <c r="D30" s="30">
        <v>964</v>
      </c>
      <c r="E30" s="30">
        <v>1000</v>
      </c>
      <c r="F30" s="31"/>
      <c r="G30" s="31"/>
      <c r="H30" s="150">
        <v>1.5</v>
      </c>
      <c r="I30" s="150">
        <v>5.784</v>
      </c>
      <c r="J30" s="150">
        <v>5.4</v>
      </c>
      <c r="K30" s="32"/>
    </row>
    <row r="31" spans="1:11" s="42" customFormat="1" ht="11.25" customHeight="1">
      <c r="A31" s="43" t="s">
        <v>23</v>
      </c>
      <c r="B31" s="37"/>
      <c r="C31" s="38">
        <v>250</v>
      </c>
      <c r="D31" s="38">
        <v>964</v>
      </c>
      <c r="E31" s="38">
        <v>1098</v>
      </c>
      <c r="F31" s="39">
        <v>113.90041493775934</v>
      </c>
      <c r="G31" s="40"/>
      <c r="H31" s="151">
        <v>1.5</v>
      </c>
      <c r="I31" s="152">
        <v>5.784</v>
      </c>
      <c r="J31" s="152">
        <v>5.912000000000001</v>
      </c>
      <c r="K31" s="41">
        <v>102.21300138312587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301</v>
      </c>
      <c r="D33" s="30">
        <v>250</v>
      </c>
      <c r="E33" s="30">
        <v>125</v>
      </c>
      <c r="F33" s="31"/>
      <c r="G33" s="31"/>
      <c r="H33" s="150">
        <v>3.136</v>
      </c>
      <c r="I33" s="150">
        <v>2.6</v>
      </c>
      <c r="J33" s="150">
        <v>1.3</v>
      </c>
      <c r="K33" s="32"/>
    </row>
    <row r="34" spans="1:11" s="33" customFormat="1" ht="11.25" customHeight="1">
      <c r="A34" s="35" t="s">
        <v>25</v>
      </c>
      <c r="B34" s="29"/>
      <c r="C34" s="30">
        <v>126</v>
      </c>
      <c r="D34" s="30">
        <v>140</v>
      </c>
      <c r="E34" s="30">
        <v>140</v>
      </c>
      <c r="F34" s="31"/>
      <c r="G34" s="31"/>
      <c r="H34" s="150">
        <v>1.054</v>
      </c>
      <c r="I34" s="150">
        <v>1.1</v>
      </c>
      <c r="J34" s="150">
        <v>1.1</v>
      </c>
      <c r="K34" s="32"/>
    </row>
    <row r="35" spans="1:11" s="33" customFormat="1" ht="11.25" customHeight="1">
      <c r="A35" s="35" t="s">
        <v>26</v>
      </c>
      <c r="B35" s="29"/>
      <c r="C35" s="30">
        <v>19</v>
      </c>
      <c r="D35" s="30">
        <v>9</v>
      </c>
      <c r="E35" s="30">
        <v>10</v>
      </c>
      <c r="F35" s="31"/>
      <c r="G35" s="31"/>
      <c r="H35" s="150">
        <v>0.189</v>
      </c>
      <c r="I35" s="150">
        <v>0.09</v>
      </c>
      <c r="J35" s="150">
        <v>0.1</v>
      </c>
      <c r="K35" s="32"/>
    </row>
    <row r="36" spans="1:11" s="33" customFormat="1" ht="11.25" customHeight="1">
      <c r="A36" s="35" t="s">
        <v>27</v>
      </c>
      <c r="B36" s="29"/>
      <c r="C36" s="30">
        <v>44</v>
      </c>
      <c r="D36" s="30">
        <v>44</v>
      </c>
      <c r="E36" s="30">
        <v>48</v>
      </c>
      <c r="F36" s="31"/>
      <c r="G36" s="31"/>
      <c r="H36" s="150">
        <v>0.439</v>
      </c>
      <c r="I36" s="150">
        <v>0.44</v>
      </c>
      <c r="J36" s="150">
        <v>0.48</v>
      </c>
      <c r="K36" s="32"/>
    </row>
    <row r="37" spans="1:11" s="42" customFormat="1" ht="11.25" customHeight="1">
      <c r="A37" s="36" t="s">
        <v>28</v>
      </c>
      <c r="B37" s="37"/>
      <c r="C37" s="38">
        <v>490</v>
      </c>
      <c r="D37" s="38">
        <v>443</v>
      </c>
      <c r="E37" s="38">
        <v>323</v>
      </c>
      <c r="F37" s="39">
        <v>72.91196388261851</v>
      </c>
      <c r="G37" s="40"/>
      <c r="H37" s="151">
        <v>4.8180000000000005</v>
      </c>
      <c r="I37" s="152">
        <v>4.23</v>
      </c>
      <c r="J37" s="152">
        <v>2.9800000000000004</v>
      </c>
      <c r="K37" s="41">
        <v>70.44917257683215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5</v>
      </c>
      <c r="D39" s="38">
        <v>5</v>
      </c>
      <c r="E39" s="38">
        <v>4</v>
      </c>
      <c r="F39" s="39">
        <v>80</v>
      </c>
      <c r="G39" s="40"/>
      <c r="H39" s="151">
        <v>0.031</v>
      </c>
      <c r="I39" s="152">
        <v>0.03</v>
      </c>
      <c r="J39" s="152">
        <v>0.035</v>
      </c>
      <c r="K39" s="41">
        <v>116.66666666666669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>
        <v>2</v>
      </c>
      <c r="E45" s="30">
        <v>2</v>
      </c>
      <c r="F45" s="31"/>
      <c r="G45" s="31"/>
      <c r="H45" s="150">
        <v>0.028</v>
      </c>
      <c r="I45" s="150">
        <v>0.018</v>
      </c>
      <c r="J45" s="150">
        <v>0.018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>
        <v>2</v>
      </c>
      <c r="D47" s="30"/>
      <c r="E47" s="30"/>
      <c r="F47" s="31"/>
      <c r="G47" s="31"/>
      <c r="H47" s="150">
        <v>0.016</v>
      </c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>
        <v>4</v>
      </c>
      <c r="D50" s="38">
        <v>2</v>
      </c>
      <c r="E50" s="38">
        <v>2</v>
      </c>
      <c r="F50" s="39">
        <v>100</v>
      </c>
      <c r="G50" s="40"/>
      <c r="H50" s="151">
        <v>0.044</v>
      </c>
      <c r="I50" s="152">
        <v>0.018</v>
      </c>
      <c r="J50" s="152">
        <v>0.018</v>
      </c>
      <c r="K50" s="41">
        <v>100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29</v>
      </c>
      <c r="D52" s="38">
        <v>29</v>
      </c>
      <c r="E52" s="38">
        <v>29</v>
      </c>
      <c r="F52" s="39">
        <v>100</v>
      </c>
      <c r="G52" s="40"/>
      <c r="H52" s="151">
        <v>0.261</v>
      </c>
      <c r="I52" s="152">
        <v>0.261</v>
      </c>
      <c r="J52" s="152">
        <v>0.261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50</v>
      </c>
      <c r="D54" s="30">
        <v>50</v>
      </c>
      <c r="E54" s="30">
        <v>40</v>
      </c>
      <c r="F54" s="31"/>
      <c r="G54" s="31"/>
      <c r="H54" s="150">
        <v>0.38</v>
      </c>
      <c r="I54" s="150">
        <v>0.375</v>
      </c>
      <c r="J54" s="150">
        <v>0.3</v>
      </c>
      <c r="K54" s="32"/>
    </row>
    <row r="55" spans="1:11" s="33" customFormat="1" ht="11.25" customHeight="1">
      <c r="A55" s="35" t="s">
        <v>42</v>
      </c>
      <c r="B55" s="29"/>
      <c r="C55" s="30">
        <v>5</v>
      </c>
      <c r="D55" s="30">
        <v>5</v>
      </c>
      <c r="E55" s="30">
        <v>5</v>
      </c>
      <c r="F55" s="31"/>
      <c r="G55" s="31"/>
      <c r="H55" s="150">
        <v>0.048</v>
      </c>
      <c r="I55" s="150">
        <v>0.048</v>
      </c>
      <c r="J55" s="150">
        <v>0.05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>
        <v>25</v>
      </c>
      <c r="D58" s="30">
        <v>34</v>
      </c>
      <c r="E58" s="30">
        <v>15</v>
      </c>
      <c r="F58" s="31"/>
      <c r="G58" s="31"/>
      <c r="H58" s="150">
        <v>0.145</v>
      </c>
      <c r="I58" s="150">
        <v>0.289</v>
      </c>
      <c r="J58" s="150">
        <v>0.113</v>
      </c>
      <c r="K58" s="32"/>
    </row>
    <row r="59" spans="1:11" s="42" customFormat="1" ht="11.25" customHeight="1">
      <c r="A59" s="36" t="s">
        <v>46</v>
      </c>
      <c r="B59" s="37"/>
      <c r="C59" s="38">
        <v>80</v>
      </c>
      <c r="D59" s="38">
        <v>89</v>
      </c>
      <c r="E59" s="38">
        <v>60</v>
      </c>
      <c r="F59" s="39">
        <v>67.41573033707866</v>
      </c>
      <c r="G59" s="40"/>
      <c r="H59" s="151">
        <v>0.573</v>
      </c>
      <c r="I59" s="152">
        <v>0.712</v>
      </c>
      <c r="J59" s="152">
        <v>0.46299999999999997</v>
      </c>
      <c r="K59" s="41">
        <v>65.02808988764045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505</v>
      </c>
      <c r="D61" s="30">
        <v>475</v>
      </c>
      <c r="E61" s="30">
        <v>480</v>
      </c>
      <c r="F61" s="31"/>
      <c r="G61" s="31"/>
      <c r="H61" s="150">
        <v>6.111</v>
      </c>
      <c r="I61" s="150">
        <v>5.7</v>
      </c>
      <c r="J61" s="150">
        <v>5.76</v>
      </c>
      <c r="K61" s="32"/>
    </row>
    <row r="62" spans="1:11" s="33" customFormat="1" ht="11.25" customHeight="1">
      <c r="A62" s="35" t="s">
        <v>48</v>
      </c>
      <c r="B62" s="29"/>
      <c r="C62" s="30">
        <v>80</v>
      </c>
      <c r="D62" s="30">
        <v>80</v>
      </c>
      <c r="E62" s="30">
        <v>68</v>
      </c>
      <c r="F62" s="31"/>
      <c r="G62" s="31"/>
      <c r="H62" s="150">
        <v>0.72</v>
      </c>
      <c r="I62" s="150">
        <v>0.72</v>
      </c>
      <c r="J62" s="150">
        <v>0.612</v>
      </c>
      <c r="K62" s="32"/>
    </row>
    <row r="63" spans="1:11" s="33" customFormat="1" ht="11.25" customHeight="1">
      <c r="A63" s="35" t="s">
        <v>49</v>
      </c>
      <c r="B63" s="29"/>
      <c r="C63" s="30">
        <v>100</v>
      </c>
      <c r="D63" s="30">
        <v>100</v>
      </c>
      <c r="E63" s="30">
        <v>100</v>
      </c>
      <c r="F63" s="31"/>
      <c r="G63" s="31"/>
      <c r="H63" s="150">
        <v>0.465</v>
      </c>
      <c r="I63" s="150">
        <v>0.499</v>
      </c>
      <c r="J63" s="150">
        <v>0.5</v>
      </c>
      <c r="K63" s="32"/>
    </row>
    <row r="64" spans="1:11" s="42" customFormat="1" ht="11.25" customHeight="1">
      <c r="A64" s="36" t="s">
        <v>50</v>
      </c>
      <c r="B64" s="37"/>
      <c r="C64" s="38">
        <v>685</v>
      </c>
      <c r="D64" s="38">
        <v>655</v>
      </c>
      <c r="E64" s="38">
        <v>648</v>
      </c>
      <c r="F64" s="39">
        <v>98.93129770992367</v>
      </c>
      <c r="G64" s="40"/>
      <c r="H64" s="151">
        <v>7.295999999999999</v>
      </c>
      <c r="I64" s="152">
        <v>6.919</v>
      </c>
      <c r="J64" s="152">
        <v>6.872</v>
      </c>
      <c r="K64" s="41">
        <v>99.32071108541697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602</v>
      </c>
      <c r="D66" s="38">
        <v>602</v>
      </c>
      <c r="E66" s="38">
        <v>579</v>
      </c>
      <c r="F66" s="39">
        <v>96.17940199335548</v>
      </c>
      <c r="G66" s="40"/>
      <c r="H66" s="151">
        <v>8.548</v>
      </c>
      <c r="I66" s="152">
        <v>8.548</v>
      </c>
      <c r="J66" s="152">
        <v>7.817</v>
      </c>
      <c r="K66" s="41">
        <v>91.44829199812823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110</v>
      </c>
      <c r="D68" s="30">
        <v>100</v>
      </c>
      <c r="E68" s="30">
        <v>100</v>
      </c>
      <c r="F68" s="31"/>
      <c r="G68" s="31"/>
      <c r="H68" s="150">
        <v>0.578</v>
      </c>
      <c r="I68" s="150">
        <v>0.3</v>
      </c>
      <c r="J68" s="150">
        <v>0.5</v>
      </c>
      <c r="K68" s="32"/>
    </row>
    <row r="69" spans="1:11" s="33" customFormat="1" ht="11.25" customHeight="1">
      <c r="A69" s="35" t="s">
        <v>53</v>
      </c>
      <c r="B69" s="29"/>
      <c r="C69" s="30">
        <v>10</v>
      </c>
      <c r="D69" s="30">
        <v>10</v>
      </c>
      <c r="E69" s="30"/>
      <c r="F69" s="31"/>
      <c r="G69" s="31"/>
      <c r="H69" s="150">
        <v>0.08</v>
      </c>
      <c r="I69" s="150">
        <v>0.07</v>
      </c>
      <c r="J69" s="150"/>
      <c r="K69" s="32"/>
    </row>
    <row r="70" spans="1:11" s="42" customFormat="1" ht="11.25" customHeight="1">
      <c r="A70" s="36" t="s">
        <v>54</v>
      </c>
      <c r="B70" s="37"/>
      <c r="C70" s="38">
        <v>120</v>
      </c>
      <c r="D70" s="38">
        <v>110</v>
      </c>
      <c r="E70" s="38">
        <v>100</v>
      </c>
      <c r="F70" s="39">
        <v>90.9090909090909</v>
      </c>
      <c r="G70" s="40"/>
      <c r="H70" s="151">
        <v>0.6579999999999999</v>
      </c>
      <c r="I70" s="152">
        <v>0.37</v>
      </c>
      <c r="J70" s="152">
        <v>0.5</v>
      </c>
      <c r="K70" s="41">
        <v>135.13513513513513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342</v>
      </c>
      <c r="D72" s="30">
        <v>319</v>
      </c>
      <c r="E72" s="30">
        <v>319</v>
      </c>
      <c r="F72" s="31"/>
      <c r="G72" s="31"/>
      <c r="H72" s="150">
        <v>3.898</v>
      </c>
      <c r="I72" s="150">
        <v>3.647</v>
      </c>
      <c r="J72" s="150">
        <v>3.647</v>
      </c>
      <c r="K72" s="32"/>
    </row>
    <row r="73" spans="1:11" s="33" customFormat="1" ht="11.25" customHeight="1">
      <c r="A73" s="35" t="s">
        <v>56</v>
      </c>
      <c r="B73" s="29"/>
      <c r="C73" s="30">
        <v>82</v>
      </c>
      <c r="D73" s="30">
        <v>82</v>
      </c>
      <c r="E73" s="30">
        <v>82</v>
      </c>
      <c r="F73" s="31"/>
      <c r="G73" s="31"/>
      <c r="H73" s="150">
        <v>0.65</v>
      </c>
      <c r="I73" s="150">
        <v>0.65</v>
      </c>
      <c r="J73" s="150">
        <v>0.65</v>
      </c>
      <c r="K73" s="32"/>
    </row>
    <row r="74" spans="1:11" s="33" customFormat="1" ht="11.25" customHeight="1">
      <c r="A74" s="35" t="s">
        <v>57</v>
      </c>
      <c r="B74" s="29"/>
      <c r="C74" s="30">
        <v>135</v>
      </c>
      <c r="D74" s="30">
        <v>135</v>
      </c>
      <c r="E74" s="30">
        <v>135</v>
      </c>
      <c r="F74" s="31"/>
      <c r="G74" s="31"/>
      <c r="H74" s="150">
        <v>1.215</v>
      </c>
      <c r="I74" s="150">
        <v>1.215</v>
      </c>
      <c r="J74" s="150">
        <v>1.215</v>
      </c>
      <c r="K74" s="32"/>
    </row>
    <row r="75" spans="1:11" s="33" customFormat="1" ht="11.25" customHeight="1">
      <c r="A75" s="35" t="s">
        <v>58</v>
      </c>
      <c r="B75" s="29"/>
      <c r="C75" s="30">
        <v>406</v>
      </c>
      <c r="D75" s="30">
        <v>406</v>
      </c>
      <c r="E75" s="30">
        <v>406</v>
      </c>
      <c r="F75" s="31"/>
      <c r="G75" s="31"/>
      <c r="H75" s="150">
        <v>4.486</v>
      </c>
      <c r="I75" s="150">
        <v>4.486</v>
      </c>
      <c r="J75" s="150">
        <v>4.486</v>
      </c>
      <c r="K75" s="32"/>
    </row>
    <row r="76" spans="1:11" s="33" customFormat="1" ht="11.25" customHeight="1">
      <c r="A76" s="35" t="s">
        <v>59</v>
      </c>
      <c r="B76" s="29"/>
      <c r="C76" s="30">
        <v>110</v>
      </c>
      <c r="D76" s="30">
        <v>110</v>
      </c>
      <c r="E76" s="30">
        <v>110</v>
      </c>
      <c r="F76" s="31"/>
      <c r="G76" s="31"/>
      <c r="H76" s="150">
        <v>0.88</v>
      </c>
      <c r="I76" s="150">
        <v>0.935</v>
      </c>
      <c r="J76" s="150">
        <v>0.88</v>
      </c>
      <c r="K76" s="32"/>
    </row>
    <row r="77" spans="1:11" s="33" customFormat="1" ht="11.25" customHeight="1">
      <c r="A77" s="35" t="s">
        <v>60</v>
      </c>
      <c r="B77" s="29"/>
      <c r="C77" s="30">
        <v>235</v>
      </c>
      <c r="D77" s="30">
        <v>165</v>
      </c>
      <c r="E77" s="30">
        <v>133</v>
      </c>
      <c r="F77" s="31"/>
      <c r="G77" s="31"/>
      <c r="H77" s="150">
        <v>1.433</v>
      </c>
      <c r="I77" s="150">
        <v>0.297</v>
      </c>
      <c r="J77" s="150">
        <v>0.239</v>
      </c>
      <c r="K77" s="32"/>
    </row>
    <row r="78" spans="1:11" s="33" customFormat="1" ht="11.25" customHeight="1">
      <c r="A78" s="35" t="s">
        <v>61</v>
      </c>
      <c r="B78" s="29"/>
      <c r="C78" s="30">
        <v>900</v>
      </c>
      <c r="D78" s="30">
        <v>500</v>
      </c>
      <c r="E78" s="30">
        <v>900</v>
      </c>
      <c r="F78" s="31"/>
      <c r="G78" s="31"/>
      <c r="H78" s="150">
        <v>7.566</v>
      </c>
      <c r="I78" s="150">
        <v>3.5</v>
      </c>
      <c r="J78" s="150">
        <v>7.65</v>
      </c>
      <c r="K78" s="32"/>
    </row>
    <row r="79" spans="1:11" s="33" customFormat="1" ht="11.25" customHeight="1">
      <c r="A79" s="35" t="s">
        <v>62</v>
      </c>
      <c r="B79" s="29"/>
      <c r="C79" s="30">
        <v>370</v>
      </c>
      <c r="D79" s="30">
        <v>370.19</v>
      </c>
      <c r="E79" s="30">
        <v>370</v>
      </c>
      <c r="F79" s="31"/>
      <c r="G79" s="31"/>
      <c r="H79" s="150">
        <v>3.7</v>
      </c>
      <c r="I79" s="150">
        <v>2.76723588652482</v>
      </c>
      <c r="J79" s="150">
        <v>2.962</v>
      </c>
      <c r="K79" s="32"/>
    </row>
    <row r="80" spans="1:11" s="42" customFormat="1" ht="11.25" customHeight="1">
      <c r="A80" s="43" t="s">
        <v>63</v>
      </c>
      <c r="B80" s="37"/>
      <c r="C80" s="38">
        <v>2580</v>
      </c>
      <c r="D80" s="38">
        <v>2087.19</v>
      </c>
      <c r="E80" s="38">
        <v>2455</v>
      </c>
      <c r="F80" s="39">
        <v>117.6222576765891</v>
      </c>
      <c r="G80" s="40"/>
      <c r="H80" s="151">
        <v>23.828</v>
      </c>
      <c r="I80" s="152">
        <v>17.49723588652482</v>
      </c>
      <c r="J80" s="152">
        <v>21.729000000000003</v>
      </c>
      <c r="K80" s="41">
        <v>124.18532927668991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17</v>
      </c>
      <c r="D82" s="30">
        <v>17</v>
      </c>
      <c r="E82" s="30">
        <v>17</v>
      </c>
      <c r="F82" s="31"/>
      <c r="G82" s="31"/>
      <c r="H82" s="150">
        <v>0.272</v>
      </c>
      <c r="I82" s="150">
        <v>0.272</v>
      </c>
      <c r="J82" s="150">
        <v>0.272</v>
      </c>
      <c r="K82" s="32"/>
    </row>
    <row r="83" spans="1:11" s="33" customFormat="1" ht="11.25" customHeight="1">
      <c r="A83" s="35" t="s">
        <v>65</v>
      </c>
      <c r="B83" s="29"/>
      <c r="C83" s="30">
        <v>45</v>
      </c>
      <c r="D83" s="30">
        <v>45</v>
      </c>
      <c r="E83" s="30">
        <v>45</v>
      </c>
      <c r="F83" s="31"/>
      <c r="G83" s="31"/>
      <c r="H83" s="150">
        <v>0.21</v>
      </c>
      <c r="I83" s="150">
        <v>0.21</v>
      </c>
      <c r="J83" s="150">
        <v>0.21</v>
      </c>
      <c r="K83" s="32"/>
    </row>
    <row r="84" spans="1:11" s="42" customFormat="1" ht="11.25" customHeight="1">
      <c r="A84" s="36" t="s">
        <v>66</v>
      </c>
      <c r="B84" s="37"/>
      <c r="C84" s="38">
        <v>62</v>
      </c>
      <c r="D84" s="38">
        <v>62</v>
      </c>
      <c r="E84" s="38">
        <v>62</v>
      </c>
      <c r="F84" s="39">
        <v>100</v>
      </c>
      <c r="G84" s="40"/>
      <c r="H84" s="151">
        <v>0.482</v>
      </c>
      <c r="I84" s="152">
        <v>0.482</v>
      </c>
      <c r="J84" s="152">
        <v>0.482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6101</v>
      </c>
      <c r="D87" s="53">
        <v>6242.1900000000005</v>
      </c>
      <c r="E87" s="53">
        <v>6649</v>
      </c>
      <c r="F87" s="54">
        <f>IF(D87&gt;0,100*E87/D87,0)</f>
        <v>106.51710377287458</v>
      </c>
      <c r="G87" s="40"/>
      <c r="H87" s="155">
        <v>57.400000000000006</v>
      </c>
      <c r="I87" s="156">
        <v>61.89123588652482</v>
      </c>
      <c r="J87" s="156">
        <v>58.566</v>
      </c>
      <c r="K87" s="54">
        <f>IF(I87&gt;0,100*J87/I87,0)</f>
        <v>94.62729118445542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2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="94" zoomScaleSheetLayoutView="94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96" t="s">
        <v>69</v>
      </c>
      <c r="K2" s="19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7" t="s">
        <v>2</v>
      </c>
      <c r="D4" s="198"/>
      <c r="E4" s="198"/>
      <c r="F4" s="199"/>
      <c r="G4" s="9"/>
      <c r="H4" s="200" t="s">
        <v>3</v>
      </c>
      <c r="I4" s="201"/>
      <c r="J4" s="201"/>
      <c r="K4" s="202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10</v>
      </c>
      <c r="F7" s="22" t="str">
        <f>CONCATENATE(D6,"=100")</f>
        <v>2017=100</v>
      </c>
      <c r="G7" s="23"/>
      <c r="H7" s="20" t="s">
        <v>249</v>
      </c>
      <c r="I7" s="21" t="s">
        <v>6</v>
      </c>
      <c r="J7" s="21">
        <v>1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1</v>
      </c>
      <c r="D17" s="38"/>
      <c r="E17" s="38"/>
      <c r="F17" s="39"/>
      <c r="G17" s="40"/>
      <c r="H17" s="151">
        <v>0.015</v>
      </c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4</v>
      </c>
      <c r="D19" s="30">
        <v>4</v>
      </c>
      <c r="E19" s="30"/>
      <c r="F19" s="31"/>
      <c r="G19" s="31"/>
      <c r="H19" s="150">
        <v>0.09</v>
      </c>
      <c r="I19" s="150">
        <v>0.09</v>
      </c>
      <c r="J19" s="150"/>
      <c r="K19" s="32"/>
    </row>
    <row r="20" spans="1:11" s="33" customFormat="1" ht="11.25" customHeight="1">
      <c r="A20" s="35" t="s">
        <v>15</v>
      </c>
      <c r="B20" s="29"/>
      <c r="C20" s="30">
        <v>11</v>
      </c>
      <c r="D20" s="30">
        <v>12</v>
      </c>
      <c r="E20" s="30"/>
      <c r="F20" s="31"/>
      <c r="G20" s="31"/>
      <c r="H20" s="150">
        <v>0.266</v>
      </c>
      <c r="I20" s="150">
        <v>0.011</v>
      </c>
      <c r="J20" s="150"/>
      <c r="K20" s="32"/>
    </row>
    <row r="21" spans="1:11" s="33" customFormat="1" ht="11.25" customHeight="1">
      <c r="A21" s="35" t="s">
        <v>16</v>
      </c>
      <c r="B21" s="29"/>
      <c r="C21" s="30">
        <v>11</v>
      </c>
      <c r="D21" s="30">
        <v>10</v>
      </c>
      <c r="E21" s="30"/>
      <c r="F21" s="31"/>
      <c r="G21" s="31"/>
      <c r="H21" s="150">
        <v>0.251</v>
      </c>
      <c r="I21" s="150">
        <v>0.251</v>
      </c>
      <c r="J21" s="150"/>
      <c r="K21" s="32"/>
    </row>
    <row r="22" spans="1:11" s="42" customFormat="1" ht="11.25" customHeight="1">
      <c r="A22" s="36" t="s">
        <v>17</v>
      </c>
      <c r="B22" s="37"/>
      <c r="C22" s="38">
        <v>26</v>
      </c>
      <c r="D22" s="38">
        <v>26</v>
      </c>
      <c r="E22" s="38"/>
      <c r="F22" s="39"/>
      <c r="G22" s="40"/>
      <c r="H22" s="151">
        <v>0.607</v>
      </c>
      <c r="I22" s="152">
        <v>0.352</v>
      </c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112</v>
      </c>
      <c r="D24" s="38">
        <v>112</v>
      </c>
      <c r="E24" s="38">
        <v>234</v>
      </c>
      <c r="F24" s="39">
        <v>208.92857142857142</v>
      </c>
      <c r="G24" s="40"/>
      <c r="H24" s="151">
        <v>3.032</v>
      </c>
      <c r="I24" s="152">
        <v>3.032</v>
      </c>
      <c r="J24" s="152">
        <v>5.732</v>
      </c>
      <c r="K24" s="41">
        <v>189.0501319261214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12</v>
      </c>
      <c r="D26" s="38">
        <v>12</v>
      </c>
      <c r="E26" s="38">
        <v>12</v>
      </c>
      <c r="F26" s="39">
        <v>100</v>
      </c>
      <c r="G26" s="40"/>
      <c r="H26" s="151">
        <v>0.321</v>
      </c>
      <c r="I26" s="152">
        <v>0.3</v>
      </c>
      <c r="J26" s="152">
        <v>0.3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2</v>
      </c>
      <c r="D28" s="30">
        <v>2</v>
      </c>
      <c r="E28" s="30">
        <v>1</v>
      </c>
      <c r="F28" s="31"/>
      <c r="G28" s="31"/>
      <c r="H28" s="150">
        <v>0.052</v>
      </c>
      <c r="I28" s="150">
        <v>0.052</v>
      </c>
      <c r="J28" s="150">
        <v>0.028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>
        <v>59</v>
      </c>
      <c r="D30" s="30">
        <v>43</v>
      </c>
      <c r="E30" s="30">
        <v>16</v>
      </c>
      <c r="F30" s="31"/>
      <c r="G30" s="31"/>
      <c r="H30" s="150">
        <v>1.563</v>
      </c>
      <c r="I30" s="150">
        <v>1.29</v>
      </c>
      <c r="J30" s="150">
        <v>0.282</v>
      </c>
      <c r="K30" s="32"/>
    </row>
    <row r="31" spans="1:11" s="42" customFormat="1" ht="11.25" customHeight="1">
      <c r="A31" s="43" t="s">
        <v>23</v>
      </c>
      <c r="B31" s="37"/>
      <c r="C31" s="38">
        <v>61</v>
      </c>
      <c r="D31" s="38">
        <v>45</v>
      </c>
      <c r="E31" s="38">
        <v>17</v>
      </c>
      <c r="F31" s="39">
        <v>37.77777777777778</v>
      </c>
      <c r="G31" s="40"/>
      <c r="H31" s="151">
        <v>1.615</v>
      </c>
      <c r="I31" s="152">
        <v>1.342</v>
      </c>
      <c r="J31" s="152">
        <v>0.31</v>
      </c>
      <c r="K31" s="41">
        <v>23.099850968703425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131</v>
      </c>
      <c r="D33" s="30">
        <v>130</v>
      </c>
      <c r="E33" s="30">
        <v>130</v>
      </c>
      <c r="F33" s="31"/>
      <c r="G33" s="31"/>
      <c r="H33" s="150">
        <v>2.833</v>
      </c>
      <c r="I33" s="150">
        <v>2.8</v>
      </c>
      <c r="J33" s="150">
        <v>2.5</v>
      </c>
      <c r="K33" s="32"/>
    </row>
    <row r="34" spans="1:11" s="33" customFormat="1" ht="11.25" customHeight="1">
      <c r="A34" s="35" t="s">
        <v>25</v>
      </c>
      <c r="B34" s="29"/>
      <c r="C34" s="30">
        <v>58</v>
      </c>
      <c r="D34" s="30">
        <v>58</v>
      </c>
      <c r="E34" s="30">
        <v>58</v>
      </c>
      <c r="F34" s="31"/>
      <c r="G34" s="31"/>
      <c r="H34" s="150">
        <v>1.441</v>
      </c>
      <c r="I34" s="150">
        <v>1.4</v>
      </c>
      <c r="J34" s="150">
        <v>1.44</v>
      </c>
      <c r="K34" s="32"/>
    </row>
    <row r="35" spans="1:11" s="33" customFormat="1" ht="11.25" customHeight="1">
      <c r="A35" s="35" t="s">
        <v>26</v>
      </c>
      <c r="B35" s="29"/>
      <c r="C35" s="30">
        <v>37</v>
      </c>
      <c r="D35" s="30">
        <v>25</v>
      </c>
      <c r="E35" s="30">
        <v>20</v>
      </c>
      <c r="F35" s="31"/>
      <c r="G35" s="31"/>
      <c r="H35" s="150">
        <v>0.774</v>
      </c>
      <c r="I35" s="150">
        <v>0.525</v>
      </c>
      <c r="J35" s="150">
        <v>0.4</v>
      </c>
      <c r="K35" s="32"/>
    </row>
    <row r="36" spans="1:11" s="33" customFormat="1" ht="11.25" customHeight="1">
      <c r="A36" s="35" t="s">
        <v>27</v>
      </c>
      <c r="B36" s="29"/>
      <c r="C36" s="30">
        <v>116</v>
      </c>
      <c r="D36" s="30">
        <v>150</v>
      </c>
      <c r="E36" s="30">
        <v>125</v>
      </c>
      <c r="F36" s="31"/>
      <c r="G36" s="31"/>
      <c r="H36" s="150">
        <v>2.9</v>
      </c>
      <c r="I36" s="150">
        <v>3.75</v>
      </c>
      <c r="J36" s="150">
        <v>3.15</v>
      </c>
      <c r="K36" s="32"/>
    </row>
    <row r="37" spans="1:11" s="42" customFormat="1" ht="11.25" customHeight="1">
      <c r="A37" s="36" t="s">
        <v>28</v>
      </c>
      <c r="B37" s="37"/>
      <c r="C37" s="38">
        <v>342</v>
      </c>
      <c r="D37" s="38">
        <v>363</v>
      </c>
      <c r="E37" s="38">
        <v>333</v>
      </c>
      <c r="F37" s="39">
        <v>91.73553719008264</v>
      </c>
      <c r="G37" s="40"/>
      <c r="H37" s="151">
        <v>7.948</v>
      </c>
      <c r="I37" s="152">
        <v>8.475</v>
      </c>
      <c r="J37" s="152">
        <v>7.49</v>
      </c>
      <c r="K37" s="41">
        <v>88.37758112094396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16</v>
      </c>
      <c r="D39" s="38">
        <v>16</v>
      </c>
      <c r="E39" s="38">
        <v>16</v>
      </c>
      <c r="F39" s="39">
        <v>100</v>
      </c>
      <c r="G39" s="40"/>
      <c r="H39" s="151">
        <v>0.288</v>
      </c>
      <c r="I39" s="152">
        <v>0.28</v>
      </c>
      <c r="J39" s="152">
        <v>0.25</v>
      </c>
      <c r="K39" s="41">
        <v>89.28571428571428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>
        <v>1</v>
      </c>
      <c r="F41" s="31"/>
      <c r="G41" s="31"/>
      <c r="H41" s="150"/>
      <c r="I41" s="150"/>
      <c r="J41" s="150">
        <v>0.018</v>
      </c>
      <c r="K41" s="32"/>
    </row>
    <row r="42" spans="1:11" s="33" customFormat="1" ht="11.25" customHeight="1">
      <c r="A42" s="35" t="s">
        <v>31</v>
      </c>
      <c r="B42" s="29"/>
      <c r="C42" s="30">
        <v>3</v>
      </c>
      <c r="D42" s="30"/>
      <c r="E42" s="30">
        <v>2</v>
      </c>
      <c r="F42" s="31"/>
      <c r="G42" s="31"/>
      <c r="H42" s="150">
        <v>0.075</v>
      </c>
      <c r="I42" s="150"/>
      <c r="J42" s="150">
        <v>0.05</v>
      </c>
      <c r="K42" s="32"/>
    </row>
    <row r="43" spans="1:11" s="33" customFormat="1" ht="11.25" customHeight="1">
      <c r="A43" s="35" t="s">
        <v>32</v>
      </c>
      <c r="B43" s="29"/>
      <c r="C43" s="30">
        <v>12</v>
      </c>
      <c r="D43" s="30">
        <v>9</v>
      </c>
      <c r="E43" s="30">
        <v>5</v>
      </c>
      <c r="F43" s="31"/>
      <c r="G43" s="31"/>
      <c r="H43" s="150">
        <v>0.144</v>
      </c>
      <c r="I43" s="150">
        <v>0.342</v>
      </c>
      <c r="J43" s="150">
        <v>0.06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>
        <v>3</v>
      </c>
      <c r="D45" s="30">
        <v>3</v>
      </c>
      <c r="E45" s="30"/>
      <c r="F45" s="31"/>
      <c r="G45" s="31"/>
      <c r="H45" s="150">
        <v>0.06</v>
      </c>
      <c r="I45" s="150">
        <v>0.063</v>
      </c>
      <c r="J45" s="150"/>
      <c r="K45" s="32"/>
    </row>
    <row r="46" spans="1:11" s="33" customFormat="1" ht="11.25" customHeight="1">
      <c r="A46" s="35" t="s">
        <v>35</v>
      </c>
      <c r="B46" s="29"/>
      <c r="C46" s="30">
        <v>9</v>
      </c>
      <c r="D46" s="30">
        <v>7</v>
      </c>
      <c r="E46" s="30">
        <v>3</v>
      </c>
      <c r="F46" s="31"/>
      <c r="G46" s="31"/>
      <c r="H46" s="150">
        <v>0.135</v>
      </c>
      <c r="I46" s="150">
        <v>0.105</v>
      </c>
      <c r="J46" s="150">
        <v>0.045</v>
      </c>
      <c r="K46" s="32"/>
    </row>
    <row r="47" spans="1:11" s="33" customFormat="1" ht="11.25" customHeight="1">
      <c r="A47" s="35" t="s">
        <v>36</v>
      </c>
      <c r="B47" s="29"/>
      <c r="C47" s="30">
        <v>117</v>
      </c>
      <c r="D47" s="30">
        <v>112</v>
      </c>
      <c r="E47" s="30">
        <v>110</v>
      </c>
      <c r="F47" s="31"/>
      <c r="G47" s="31"/>
      <c r="H47" s="150">
        <v>4.095</v>
      </c>
      <c r="I47" s="150">
        <v>3.682</v>
      </c>
      <c r="J47" s="150">
        <v>3.52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>
        <v>5</v>
      </c>
      <c r="D49" s="30">
        <v>5</v>
      </c>
      <c r="E49" s="30"/>
      <c r="F49" s="31"/>
      <c r="G49" s="31"/>
      <c r="H49" s="150">
        <v>0.125</v>
      </c>
      <c r="I49" s="150">
        <v>0.125</v>
      </c>
      <c r="J49" s="150"/>
      <c r="K49" s="32"/>
    </row>
    <row r="50" spans="1:11" s="42" customFormat="1" ht="11.25" customHeight="1">
      <c r="A50" s="43" t="s">
        <v>39</v>
      </c>
      <c r="B50" s="37"/>
      <c r="C50" s="38">
        <v>149</v>
      </c>
      <c r="D50" s="38">
        <v>136</v>
      </c>
      <c r="E50" s="38">
        <v>121</v>
      </c>
      <c r="F50" s="39">
        <v>88.97058823529412</v>
      </c>
      <c r="G50" s="40"/>
      <c r="H50" s="151">
        <v>4.6339999999999995</v>
      </c>
      <c r="I50" s="152">
        <v>4.317</v>
      </c>
      <c r="J50" s="152">
        <v>3.693</v>
      </c>
      <c r="K50" s="41">
        <v>85.54551772063934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>
        <v>14</v>
      </c>
      <c r="D58" s="30">
        <v>14</v>
      </c>
      <c r="E58" s="30">
        <v>6</v>
      </c>
      <c r="F58" s="31"/>
      <c r="G58" s="31"/>
      <c r="H58" s="150">
        <v>0.301</v>
      </c>
      <c r="I58" s="150">
        <v>0.301</v>
      </c>
      <c r="J58" s="150">
        <v>0.135</v>
      </c>
      <c r="K58" s="32"/>
    </row>
    <row r="59" spans="1:11" s="42" customFormat="1" ht="11.25" customHeight="1">
      <c r="A59" s="36" t="s">
        <v>46</v>
      </c>
      <c r="B59" s="37"/>
      <c r="C59" s="38">
        <v>14</v>
      </c>
      <c r="D59" s="38">
        <v>14</v>
      </c>
      <c r="E59" s="38">
        <v>6</v>
      </c>
      <c r="F59" s="39">
        <v>42.857142857142854</v>
      </c>
      <c r="G59" s="40"/>
      <c r="H59" s="151">
        <v>0.301</v>
      </c>
      <c r="I59" s="152">
        <v>0.301</v>
      </c>
      <c r="J59" s="152">
        <v>0.135</v>
      </c>
      <c r="K59" s="41">
        <v>44.85049833887043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209</v>
      </c>
      <c r="D61" s="30">
        <v>150</v>
      </c>
      <c r="E61" s="30">
        <v>210</v>
      </c>
      <c r="F61" s="31"/>
      <c r="G61" s="31"/>
      <c r="H61" s="150">
        <v>5.852</v>
      </c>
      <c r="I61" s="150">
        <v>4.1</v>
      </c>
      <c r="J61" s="150">
        <v>7.308</v>
      </c>
      <c r="K61" s="32"/>
    </row>
    <row r="62" spans="1:11" s="33" customFormat="1" ht="11.25" customHeight="1">
      <c r="A62" s="35" t="s">
        <v>48</v>
      </c>
      <c r="B62" s="29"/>
      <c r="C62" s="30">
        <v>69</v>
      </c>
      <c r="D62" s="30">
        <v>75</v>
      </c>
      <c r="E62" s="30">
        <v>64</v>
      </c>
      <c r="F62" s="31"/>
      <c r="G62" s="31"/>
      <c r="H62" s="150">
        <v>1.725</v>
      </c>
      <c r="I62" s="150">
        <v>1.6</v>
      </c>
      <c r="J62" s="150">
        <v>1.225</v>
      </c>
      <c r="K62" s="32"/>
    </row>
    <row r="63" spans="1:11" s="33" customFormat="1" ht="11.25" customHeight="1">
      <c r="A63" s="35" t="s">
        <v>49</v>
      </c>
      <c r="B63" s="29"/>
      <c r="C63" s="30">
        <v>100</v>
      </c>
      <c r="D63" s="30">
        <v>100</v>
      </c>
      <c r="E63" s="30">
        <v>100</v>
      </c>
      <c r="F63" s="31"/>
      <c r="G63" s="31"/>
      <c r="H63" s="150">
        <v>3</v>
      </c>
      <c r="I63" s="150">
        <v>3</v>
      </c>
      <c r="J63" s="150">
        <v>3</v>
      </c>
      <c r="K63" s="32"/>
    </row>
    <row r="64" spans="1:11" s="42" customFormat="1" ht="11.25" customHeight="1">
      <c r="A64" s="36" t="s">
        <v>50</v>
      </c>
      <c r="B64" s="37"/>
      <c r="C64" s="38">
        <v>378</v>
      </c>
      <c r="D64" s="38">
        <v>325</v>
      </c>
      <c r="E64" s="38">
        <v>374</v>
      </c>
      <c r="F64" s="39">
        <v>115.07692307692308</v>
      </c>
      <c r="G64" s="40"/>
      <c r="H64" s="151">
        <v>10.577</v>
      </c>
      <c r="I64" s="152">
        <v>8.7</v>
      </c>
      <c r="J64" s="152">
        <v>11.533</v>
      </c>
      <c r="K64" s="41">
        <v>132.5632183908046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428</v>
      </c>
      <c r="D66" s="38">
        <v>428</v>
      </c>
      <c r="E66" s="38">
        <v>470</v>
      </c>
      <c r="F66" s="39">
        <v>109.81308411214954</v>
      </c>
      <c r="G66" s="40"/>
      <c r="H66" s="151">
        <v>9.63</v>
      </c>
      <c r="I66" s="152">
        <v>9.63</v>
      </c>
      <c r="J66" s="152">
        <v>9.185</v>
      </c>
      <c r="K66" s="41">
        <v>95.37902388369677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1</v>
      </c>
      <c r="D68" s="30"/>
      <c r="E68" s="30"/>
      <c r="F68" s="31"/>
      <c r="G68" s="31"/>
      <c r="H68" s="150">
        <v>0.028</v>
      </c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>
        <v>1</v>
      </c>
      <c r="D70" s="38"/>
      <c r="E70" s="38"/>
      <c r="F70" s="39"/>
      <c r="G70" s="40"/>
      <c r="H70" s="151">
        <v>0.028</v>
      </c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186</v>
      </c>
      <c r="D72" s="30">
        <v>186</v>
      </c>
      <c r="E72" s="30">
        <v>184</v>
      </c>
      <c r="F72" s="31"/>
      <c r="G72" s="31"/>
      <c r="H72" s="150">
        <v>6.662</v>
      </c>
      <c r="I72" s="150">
        <v>6.71</v>
      </c>
      <c r="J72" s="150">
        <v>6.71</v>
      </c>
      <c r="K72" s="32"/>
    </row>
    <row r="73" spans="1:11" s="33" customFormat="1" ht="11.25" customHeight="1">
      <c r="A73" s="35" t="s">
        <v>56</v>
      </c>
      <c r="B73" s="29"/>
      <c r="C73" s="30">
        <v>6</v>
      </c>
      <c r="D73" s="30">
        <v>6</v>
      </c>
      <c r="E73" s="30">
        <v>6</v>
      </c>
      <c r="F73" s="31"/>
      <c r="G73" s="31"/>
      <c r="H73" s="150">
        <v>0.09</v>
      </c>
      <c r="I73" s="150">
        <v>0.09</v>
      </c>
      <c r="J73" s="150">
        <v>0.09</v>
      </c>
      <c r="K73" s="32"/>
    </row>
    <row r="74" spans="1:11" s="33" customFormat="1" ht="11.25" customHeight="1">
      <c r="A74" s="35" t="s">
        <v>57</v>
      </c>
      <c r="B74" s="29"/>
      <c r="C74" s="30">
        <v>24</v>
      </c>
      <c r="D74" s="30">
        <v>25</v>
      </c>
      <c r="E74" s="30">
        <v>25</v>
      </c>
      <c r="F74" s="31"/>
      <c r="G74" s="31"/>
      <c r="H74" s="150">
        <v>0.48</v>
      </c>
      <c r="I74" s="150">
        <v>0.5</v>
      </c>
      <c r="J74" s="150">
        <v>0.5</v>
      </c>
      <c r="K74" s="32"/>
    </row>
    <row r="75" spans="1:11" s="33" customFormat="1" ht="11.25" customHeight="1">
      <c r="A75" s="35" t="s">
        <v>58</v>
      </c>
      <c r="B75" s="29"/>
      <c r="C75" s="30">
        <v>399</v>
      </c>
      <c r="D75" s="30">
        <v>356</v>
      </c>
      <c r="E75" s="30">
        <v>399</v>
      </c>
      <c r="F75" s="31"/>
      <c r="G75" s="31"/>
      <c r="H75" s="150">
        <v>12.14</v>
      </c>
      <c r="I75" s="150">
        <v>12.1395</v>
      </c>
      <c r="J75" s="150">
        <v>12.14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/>
      <c r="I76" s="150"/>
      <c r="J76" s="150"/>
      <c r="K76" s="32"/>
    </row>
    <row r="77" spans="1:11" s="33" customFormat="1" ht="11.25" customHeight="1">
      <c r="A77" s="35" t="s">
        <v>60</v>
      </c>
      <c r="B77" s="29"/>
      <c r="C77" s="30">
        <v>5</v>
      </c>
      <c r="D77" s="30">
        <v>3</v>
      </c>
      <c r="E77" s="30"/>
      <c r="F77" s="31"/>
      <c r="G77" s="31"/>
      <c r="H77" s="150">
        <v>0.1</v>
      </c>
      <c r="I77" s="150">
        <v>0.06</v>
      </c>
      <c r="J77" s="150"/>
      <c r="K77" s="32"/>
    </row>
    <row r="78" spans="1:11" s="33" customFormat="1" ht="11.25" customHeight="1">
      <c r="A78" s="35" t="s">
        <v>61</v>
      </c>
      <c r="B78" s="29"/>
      <c r="C78" s="30">
        <v>10</v>
      </c>
      <c r="D78" s="30"/>
      <c r="E78" s="30">
        <v>10</v>
      </c>
      <c r="F78" s="31"/>
      <c r="G78" s="31"/>
      <c r="H78" s="150">
        <v>0.25</v>
      </c>
      <c r="I78" s="150"/>
      <c r="J78" s="150">
        <v>0.25</v>
      </c>
      <c r="K78" s="32"/>
    </row>
    <row r="79" spans="1:11" s="33" customFormat="1" ht="11.25" customHeight="1">
      <c r="A79" s="35" t="s">
        <v>62</v>
      </c>
      <c r="B79" s="29"/>
      <c r="C79" s="30">
        <v>2</v>
      </c>
      <c r="D79" s="30">
        <v>10</v>
      </c>
      <c r="E79" s="30">
        <v>2</v>
      </c>
      <c r="F79" s="31"/>
      <c r="G79" s="31"/>
      <c r="H79" s="150">
        <v>0.04</v>
      </c>
      <c r="I79" s="150">
        <v>0.25</v>
      </c>
      <c r="J79" s="150">
        <v>0.04</v>
      </c>
      <c r="K79" s="32"/>
    </row>
    <row r="80" spans="1:11" s="42" customFormat="1" ht="11.25" customHeight="1">
      <c r="A80" s="43" t="s">
        <v>63</v>
      </c>
      <c r="B80" s="37"/>
      <c r="C80" s="38">
        <v>632</v>
      </c>
      <c r="D80" s="38">
        <v>586</v>
      </c>
      <c r="E80" s="38">
        <v>626</v>
      </c>
      <c r="F80" s="39">
        <v>106.8259385665529</v>
      </c>
      <c r="G80" s="40"/>
      <c r="H80" s="151">
        <v>19.762</v>
      </c>
      <c r="I80" s="152">
        <v>19.749499999999998</v>
      </c>
      <c r="J80" s="152">
        <v>19.73</v>
      </c>
      <c r="K80" s="41">
        <v>99.90126332312212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54</v>
      </c>
      <c r="D82" s="30">
        <v>65</v>
      </c>
      <c r="E82" s="30">
        <v>54</v>
      </c>
      <c r="F82" s="31"/>
      <c r="G82" s="31"/>
      <c r="H82" s="150">
        <v>1.115</v>
      </c>
      <c r="I82" s="150">
        <v>1.115</v>
      </c>
      <c r="J82" s="150">
        <v>1.115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>
        <v>54</v>
      </c>
      <c r="D84" s="38">
        <v>65</v>
      </c>
      <c r="E84" s="38">
        <v>54</v>
      </c>
      <c r="F84" s="39">
        <v>83.07692307692308</v>
      </c>
      <c r="G84" s="40"/>
      <c r="H84" s="151">
        <v>1.115</v>
      </c>
      <c r="I84" s="152">
        <v>1.115</v>
      </c>
      <c r="J84" s="152">
        <v>1.115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2226</v>
      </c>
      <c r="D87" s="53">
        <v>2128</v>
      </c>
      <c r="E87" s="53">
        <v>2263</v>
      </c>
      <c r="F87" s="54">
        <f>IF(D87&gt;0,100*E87/D87,0)</f>
        <v>106.34398496240601</v>
      </c>
      <c r="G87" s="40"/>
      <c r="H87" s="155">
        <v>59.873000000000005</v>
      </c>
      <c r="I87" s="156">
        <v>57.5935</v>
      </c>
      <c r="J87" s="156">
        <v>59.473000000000006</v>
      </c>
      <c r="K87" s="54">
        <f>IF(I87&gt;0,100*J87/I87,0)</f>
        <v>103.26338909772805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2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N625"/>
  <sheetViews>
    <sheetView view="pageBreakPreview" zoomScale="94" zoomScaleSheetLayoutView="94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96" t="s">
        <v>69</v>
      </c>
      <c r="K2" s="19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7" t="s">
        <v>2</v>
      </c>
      <c r="D4" s="198"/>
      <c r="E4" s="198"/>
      <c r="F4" s="199"/>
      <c r="G4" s="9"/>
      <c r="H4" s="200" t="s">
        <v>3</v>
      </c>
      <c r="I4" s="201"/>
      <c r="J4" s="201"/>
      <c r="K4" s="202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249</v>
      </c>
      <c r="D7" s="21" t="s">
        <v>249</v>
      </c>
      <c r="E7" s="21">
        <v>11</v>
      </c>
      <c r="F7" s="22" t="str">
        <f>CONCATENATE(D6,"=100")</f>
        <v>2016=100</v>
      </c>
      <c r="G7" s="23"/>
      <c r="H7" s="20" t="s">
        <v>249</v>
      </c>
      <c r="I7" s="21" t="s">
        <v>249</v>
      </c>
      <c r="J7" s="21">
        <v>1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</v>
      </c>
      <c r="D9" s="30">
        <v>1</v>
      </c>
      <c r="E9" s="30">
        <v>1</v>
      </c>
      <c r="F9" s="31"/>
      <c r="G9" s="31"/>
      <c r="H9" s="150">
        <v>0.021</v>
      </c>
      <c r="I9" s="150">
        <v>0.024</v>
      </c>
      <c r="J9" s="150">
        <v>0.037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>
        <v>2</v>
      </c>
      <c r="D12" s="30">
        <v>2</v>
      </c>
      <c r="E12" s="30">
        <v>3</v>
      </c>
      <c r="F12" s="31"/>
      <c r="G12" s="31"/>
      <c r="H12" s="150">
        <v>0.043</v>
      </c>
      <c r="I12" s="150">
        <v>0.044</v>
      </c>
      <c r="J12" s="150">
        <v>0.066</v>
      </c>
      <c r="K12" s="32"/>
    </row>
    <row r="13" spans="1:11" s="42" customFormat="1" ht="11.25" customHeight="1">
      <c r="A13" s="36" t="s">
        <v>11</v>
      </c>
      <c r="B13" s="37"/>
      <c r="C13" s="38">
        <v>3</v>
      </c>
      <c r="D13" s="38">
        <v>3</v>
      </c>
      <c r="E13" s="38">
        <v>4</v>
      </c>
      <c r="F13" s="39">
        <v>133.33333333333334</v>
      </c>
      <c r="G13" s="40"/>
      <c r="H13" s="151">
        <v>0.064</v>
      </c>
      <c r="I13" s="152">
        <v>0.068</v>
      </c>
      <c r="J13" s="152">
        <v>0.10300000000000001</v>
      </c>
      <c r="K13" s="41">
        <v>151.47058823529412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51">
        <v>0.01</v>
      </c>
      <c r="I15" s="152">
        <v>0.01</v>
      </c>
      <c r="J15" s="152">
        <v>0.011</v>
      </c>
      <c r="K15" s="41">
        <v>109.99999999999999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3</v>
      </c>
      <c r="D17" s="38">
        <v>3</v>
      </c>
      <c r="E17" s="38"/>
      <c r="F17" s="39"/>
      <c r="G17" s="40"/>
      <c r="H17" s="151">
        <v>0.036</v>
      </c>
      <c r="I17" s="152">
        <v>0.042</v>
      </c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25</v>
      </c>
      <c r="D19" s="30">
        <v>31</v>
      </c>
      <c r="E19" s="30">
        <v>29</v>
      </c>
      <c r="F19" s="31"/>
      <c r="G19" s="31"/>
      <c r="H19" s="150">
        <v>0.213</v>
      </c>
      <c r="I19" s="150">
        <v>0.381</v>
      </c>
      <c r="J19" s="150">
        <v>0.231</v>
      </c>
      <c r="K19" s="32"/>
    </row>
    <row r="20" spans="1:11" s="33" customFormat="1" ht="11.25" customHeight="1">
      <c r="A20" s="35" t="s">
        <v>15</v>
      </c>
      <c r="B20" s="29"/>
      <c r="C20" s="30">
        <v>2</v>
      </c>
      <c r="D20" s="30">
        <v>2</v>
      </c>
      <c r="E20" s="30">
        <v>2</v>
      </c>
      <c r="F20" s="31"/>
      <c r="G20" s="31"/>
      <c r="H20" s="150">
        <v>0.031</v>
      </c>
      <c r="I20" s="150">
        <v>0.031</v>
      </c>
      <c r="J20" s="150">
        <v>0.034</v>
      </c>
      <c r="K20" s="32"/>
    </row>
    <row r="21" spans="1:11" s="33" customFormat="1" ht="11.25" customHeight="1">
      <c r="A21" s="35" t="s">
        <v>16</v>
      </c>
      <c r="B21" s="29"/>
      <c r="C21" s="30">
        <v>3</v>
      </c>
      <c r="D21" s="30">
        <v>3</v>
      </c>
      <c r="E21" s="30">
        <v>3</v>
      </c>
      <c r="F21" s="31"/>
      <c r="G21" s="31"/>
      <c r="H21" s="150">
        <v>0.029</v>
      </c>
      <c r="I21" s="150">
        <v>0.067</v>
      </c>
      <c r="J21" s="150">
        <v>0.033</v>
      </c>
      <c r="K21" s="32"/>
    </row>
    <row r="22" spans="1:11" s="42" customFormat="1" ht="11.25" customHeight="1">
      <c r="A22" s="36" t="s">
        <v>17</v>
      </c>
      <c r="B22" s="37"/>
      <c r="C22" s="38">
        <v>30</v>
      </c>
      <c r="D22" s="38">
        <v>36</v>
      </c>
      <c r="E22" s="38">
        <v>34</v>
      </c>
      <c r="F22" s="39">
        <v>94.44444444444444</v>
      </c>
      <c r="G22" s="40"/>
      <c r="H22" s="151">
        <v>0.273</v>
      </c>
      <c r="I22" s="152">
        <v>0.47900000000000004</v>
      </c>
      <c r="J22" s="152">
        <v>0.29800000000000004</v>
      </c>
      <c r="K22" s="41">
        <v>62.21294363256786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681</v>
      </c>
      <c r="D24" s="38">
        <v>868</v>
      </c>
      <c r="E24" s="38">
        <v>985</v>
      </c>
      <c r="F24" s="39">
        <v>113.47926267281106</v>
      </c>
      <c r="G24" s="40"/>
      <c r="H24" s="151">
        <v>14.511</v>
      </c>
      <c r="I24" s="152">
        <v>19.791</v>
      </c>
      <c r="J24" s="152">
        <v>20.618</v>
      </c>
      <c r="K24" s="41">
        <v>104.1786670708908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8</v>
      </c>
      <c r="D26" s="38">
        <v>8</v>
      </c>
      <c r="E26" s="38">
        <v>7</v>
      </c>
      <c r="F26" s="39">
        <v>87.5</v>
      </c>
      <c r="G26" s="40"/>
      <c r="H26" s="151">
        <v>0.184</v>
      </c>
      <c r="I26" s="152">
        <v>0.176</v>
      </c>
      <c r="J26" s="152">
        <v>0.14</v>
      </c>
      <c r="K26" s="41">
        <v>79.54545454545456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93</v>
      </c>
      <c r="D28" s="30">
        <v>122</v>
      </c>
      <c r="E28" s="30">
        <v>122</v>
      </c>
      <c r="F28" s="31"/>
      <c r="G28" s="31"/>
      <c r="H28" s="150">
        <v>1.571</v>
      </c>
      <c r="I28" s="150">
        <v>2.853</v>
      </c>
      <c r="J28" s="150">
        <v>4.012</v>
      </c>
      <c r="K28" s="32"/>
    </row>
    <row r="29" spans="1:11" s="33" customFormat="1" ht="11.25" customHeight="1">
      <c r="A29" s="35" t="s">
        <v>21</v>
      </c>
      <c r="B29" s="29"/>
      <c r="C29" s="30">
        <v>1</v>
      </c>
      <c r="D29" s="30"/>
      <c r="E29" s="30"/>
      <c r="F29" s="31"/>
      <c r="G29" s="31"/>
      <c r="H29" s="150">
        <v>0.012</v>
      </c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>
        <v>89</v>
      </c>
      <c r="D30" s="30">
        <v>81</v>
      </c>
      <c r="E30" s="30">
        <v>44</v>
      </c>
      <c r="F30" s="31"/>
      <c r="G30" s="31"/>
      <c r="H30" s="150">
        <v>1.767</v>
      </c>
      <c r="I30" s="150">
        <v>1.82</v>
      </c>
      <c r="J30" s="150">
        <v>0.651</v>
      </c>
      <c r="K30" s="32"/>
    </row>
    <row r="31" spans="1:11" s="42" customFormat="1" ht="11.25" customHeight="1">
      <c r="A31" s="43" t="s">
        <v>23</v>
      </c>
      <c r="B31" s="37"/>
      <c r="C31" s="38">
        <v>183</v>
      </c>
      <c r="D31" s="38">
        <v>203</v>
      </c>
      <c r="E31" s="38">
        <v>166</v>
      </c>
      <c r="F31" s="39">
        <v>81.77339901477832</v>
      </c>
      <c r="G31" s="40"/>
      <c r="H31" s="151">
        <v>3.3499999999999996</v>
      </c>
      <c r="I31" s="152">
        <v>4.673</v>
      </c>
      <c r="J31" s="152">
        <v>4.662999999999999</v>
      </c>
      <c r="K31" s="41">
        <v>99.78600470789641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117</v>
      </c>
      <c r="D33" s="30">
        <v>114</v>
      </c>
      <c r="E33" s="30">
        <v>100</v>
      </c>
      <c r="F33" s="31"/>
      <c r="G33" s="31"/>
      <c r="H33" s="150">
        <v>0.956</v>
      </c>
      <c r="I33" s="150">
        <v>1.161</v>
      </c>
      <c r="J33" s="150">
        <v>0.82</v>
      </c>
      <c r="K33" s="32"/>
    </row>
    <row r="34" spans="1:11" s="33" customFormat="1" ht="11.25" customHeight="1">
      <c r="A34" s="35" t="s">
        <v>25</v>
      </c>
      <c r="B34" s="29"/>
      <c r="C34" s="30">
        <v>9</v>
      </c>
      <c r="D34" s="30">
        <v>13</v>
      </c>
      <c r="E34" s="30">
        <v>13</v>
      </c>
      <c r="F34" s="31"/>
      <c r="G34" s="31"/>
      <c r="H34" s="150">
        <v>0.138</v>
      </c>
      <c r="I34" s="150">
        <v>0.204</v>
      </c>
      <c r="J34" s="150">
        <v>0.2</v>
      </c>
      <c r="K34" s="32"/>
    </row>
    <row r="35" spans="1:11" s="33" customFormat="1" ht="11.25" customHeight="1">
      <c r="A35" s="35" t="s">
        <v>26</v>
      </c>
      <c r="B35" s="29"/>
      <c r="C35" s="30">
        <v>42</v>
      </c>
      <c r="D35" s="30">
        <v>23</v>
      </c>
      <c r="E35" s="30">
        <v>20</v>
      </c>
      <c r="F35" s="31"/>
      <c r="G35" s="31"/>
      <c r="H35" s="150">
        <v>0.599</v>
      </c>
      <c r="I35" s="150">
        <v>0.344</v>
      </c>
      <c r="J35" s="150">
        <v>0.3</v>
      </c>
      <c r="K35" s="32"/>
    </row>
    <row r="36" spans="1:11" s="33" customFormat="1" ht="11.25" customHeight="1">
      <c r="A36" s="35" t="s">
        <v>27</v>
      </c>
      <c r="B36" s="29"/>
      <c r="C36" s="30">
        <v>97</v>
      </c>
      <c r="D36" s="30">
        <v>58</v>
      </c>
      <c r="E36" s="30">
        <v>97</v>
      </c>
      <c r="F36" s="31"/>
      <c r="G36" s="31"/>
      <c r="H36" s="150">
        <v>1.164</v>
      </c>
      <c r="I36" s="150">
        <v>0.696</v>
      </c>
      <c r="J36" s="150">
        <v>0.65</v>
      </c>
      <c r="K36" s="32"/>
    </row>
    <row r="37" spans="1:11" s="42" customFormat="1" ht="11.25" customHeight="1">
      <c r="A37" s="36" t="s">
        <v>28</v>
      </c>
      <c r="B37" s="37"/>
      <c r="C37" s="38">
        <v>265</v>
      </c>
      <c r="D37" s="38">
        <v>208</v>
      </c>
      <c r="E37" s="38">
        <v>230</v>
      </c>
      <c r="F37" s="39">
        <v>110.57692307692308</v>
      </c>
      <c r="G37" s="40"/>
      <c r="H37" s="151">
        <v>2.8569999999999998</v>
      </c>
      <c r="I37" s="152">
        <v>2.4050000000000002</v>
      </c>
      <c r="J37" s="152">
        <v>1.9700000000000002</v>
      </c>
      <c r="K37" s="41">
        <v>81.91268191268192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17</v>
      </c>
      <c r="D39" s="38">
        <v>14</v>
      </c>
      <c r="E39" s="38">
        <v>14</v>
      </c>
      <c r="F39" s="39">
        <v>100</v>
      </c>
      <c r="G39" s="40"/>
      <c r="H39" s="151">
        <v>0.316</v>
      </c>
      <c r="I39" s="152">
        <v>0.26</v>
      </c>
      <c r="J39" s="152">
        <v>0.17</v>
      </c>
      <c r="K39" s="41">
        <v>65.38461538461539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>
        <v>98</v>
      </c>
      <c r="E41" s="30">
        <v>82</v>
      </c>
      <c r="F41" s="31"/>
      <c r="G41" s="31"/>
      <c r="H41" s="150"/>
      <c r="I41" s="150">
        <v>1.96</v>
      </c>
      <c r="J41" s="150">
        <v>1.148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>
        <v>88</v>
      </c>
      <c r="D43" s="30">
        <v>75</v>
      </c>
      <c r="E43" s="30">
        <v>1</v>
      </c>
      <c r="F43" s="31"/>
      <c r="G43" s="31"/>
      <c r="H43" s="150">
        <v>1.32</v>
      </c>
      <c r="I43" s="150">
        <v>0.9</v>
      </c>
      <c r="J43" s="150">
        <v>0.012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>
        <v>5</v>
      </c>
      <c r="D45" s="30">
        <v>5</v>
      </c>
      <c r="E45" s="30">
        <v>3</v>
      </c>
      <c r="F45" s="31"/>
      <c r="G45" s="31"/>
      <c r="H45" s="150">
        <v>0.12</v>
      </c>
      <c r="I45" s="150">
        <v>0.125</v>
      </c>
      <c r="J45" s="150">
        <v>0.075</v>
      </c>
      <c r="K45" s="32"/>
    </row>
    <row r="46" spans="1:11" s="33" customFormat="1" ht="11.25" customHeight="1">
      <c r="A46" s="35" t="s">
        <v>35</v>
      </c>
      <c r="B46" s="29"/>
      <c r="C46" s="30">
        <v>11</v>
      </c>
      <c r="D46" s="30">
        <v>39</v>
      </c>
      <c r="E46" s="30">
        <v>12</v>
      </c>
      <c r="F46" s="31"/>
      <c r="G46" s="31"/>
      <c r="H46" s="150">
        <v>0.165</v>
      </c>
      <c r="I46" s="150">
        <v>0.585</v>
      </c>
      <c r="J46" s="150">
        <v>0.18</v>
      </c>
      <c r="K46" s="32"/>
    </row>
    <row r="47" spans="1:11" s="33" customFormat="1" ht="11.25" customHeight="1">
      <c r="A47" s="35" t="s">
        <v>36</v>
      </c>
      <c r="B47" s="29"/>
      <c r="C47" s="30">
        <v>1</v>
      </c>
      <c r="D47" s="30"/>
      <c r="E47" s="30">
        <v>13</v>
      </c>
      <c r="F47" s="31"/>
      <c r="G47" s="31"/>
      <c r="H47" s="150">
        <v>0.002</v>
      </c>
      <c r="I47" s="150"/>
      <c r="J47" s="150">
        <v>0.195</v>
      </c>
      <c r="K47" s="32"/>
    </row>
    <row r="48" spans="1:11" s="33" customFormat="1" ht="11.25" customHeight="1">
      <c r="A48" s="35" t="s">
        <v>37</v>
      </c>
      <c r="B48" s="29"/>
      <c r="C48" s="30">
        <v>351</v>
      </c>
      <c r="D48" s="30">
        <v>163</v>
      </c>
      <c r="E48" s="30">
        <v>303</v>
      </c>
      <c r="F48" s="31"/>
      <c r="G48" s="31"/>
      <c r="H48" s="150">
        <v>5.265</v>
      </c>
      <c r="I48" s="150">
        <v>3.586</v>
      </c>
      <c r="J48" s="150">
        <v>6.666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>
        <v>456</v>
      </c>
      <c r="D50" s="38">
        <v>380</v>
      </c>
      <c r="E50" s="38">
        <v>414</v>
      </c>
      <c r="F50" s="39">
        <v>108.94736842105263</v>
      </c>
      <c r="G50" s="40"/>
      <c r="H50" s="151">
        <v>6.872</v>
      </c>
      <c r="I50" s="152">
        <v>7.156</v>
      </c>
      <c r="J50" s="152">
        <v>8.276</v>
      </c>
      <c r="K50" s="41">
        <v>115.65120178870879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51">
        <v>0.036</v>
      </c>
      <c r="I52" s="152">
        <v>0.038</v>
      </c>
      <c r="J52" s="152">
        <v>0.038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250</v>
      </c>
      <c r="D54" s="30">
        <v>246</v>
      </c>
      <c r="E54" s="30">
        <v>180</v>
      </c>
      <c r="F54" s="31"/>
      <c r="G54" s="31"/>
      <c r="H54" s="150">
        <v>6.25</v>
      </c>
      <c r="I54" s="150">
        <v>6.15</v>
      </c>
      <c r="J54" s="150">
        <v>4.68</v>
      </c>
      <c r="K54" s="32"/>
    </row>
    <row r="55" spans="1:11" s="33" customFormat="1" ht="11.25" customHeight="1">
      <c r="A55" s="35" t="s">
        <v>42</v>
      </c>
      <c r="B55" s="29"/>
      <c r="C55" s="30">
        <v>6</v>
      </c>
      <c r="D55" s="30">
        <v>4</v>
      </c>
      <c r="E55" s="30">
        <v>2</v>
      </c>
      <c r="F55" s="31"/>
      <c r="G55" s="31"/>
      <c r="H55" s="150">
        <v>0.096</v>
      </c>
      <c r="I55" s="150">
        <v>0.065</v>
      </c>
      <c r="J55" s="150">
        <v>0.033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>
        <v>15</v>
      </c>
      <c r="D58" s="30">
        <v>2</v>
      </c>
      <c r="E58" s="30">
        <v>2</v>
      </c>
      <c r="F58" s="31"/>
      <c r="G58" s="31"/>
      <c r="H58" s="150">
        <v>0.27</v>
      </c>
      <c r="I58" s="150">
        <v>0.035</v>
      </c>
      <c r="J58" s="150">
        <v>0.032</v>
      </c>
      <c r="K58" s="32"/>
    </row>
    <row r="59" spans="1:11" s="42" customFormat="1" ht="11.25" customHeight="1">
      <c r="A59" s="36" t="s">
        <v>46</v>
      </c>
      <c r="B59" s="37"/>
      <c r="C59" s="38">
        <v>271</v>
      </c>
      <c r="D59" s="38">
        <v>252</v>
      </c>
      <c r="E59" s="38">
        <v>184</v>
      </c>
      <c r="F59" s="39">
        <v>73.01587301587301</v>
      </c>
      <c r="G59" s="40"/>
      <c r="H59" s="151">
        <v>6.616</v>
      </c>
      <c r="I59" s="152">
        <v>6.250000000000001</v>
      </c>
      <c r="J59" s="152">
        <v>4.745</v>
      </c>
      <c r="K59" s="41">
        <v>75.91999999999999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282</v>
      </c>
      <c r="D61" s="30">
        <v>302</v>
      </c>
      <c r="E61" s="30">
        <v>220</v>
      </c>
      <c r="F61" s="31"/>
      <c r="G61" s="31"/>
      <c r="H61" s="150">
        <v>7.332</v>
      </c>
      <c r="I61" s="150">
        <v>6.04</v>
      </c>
      <c r="J61" s="150">
        <v>7</v>
      </c>
      <c r="K61" s="32"/>
    </row>
    <row r="62" spans="1:11" s="33" customFormat="1" ht="11.25" customHeight="1">
      <c r="A62" s="35" t="s">
        <v>48</v>
      </c>
      <c r="B62" s="29"/>
      <c r="C62" s="30">
        <v>21</v>
      </c>
      <c r="D62" s="30">
        <v>21</v>
      </c>
      <c r="E62" s="30">
        <v>13</v>
      </c>
      <c r="F62" s="31"/>
      <c r="G62" s="31"/>
      <c r="H62" s="150">
        <v>0.473</v>
      </c>
      <c r="I62" s="150">
        <v>0.473</v>
      </c>
      <c r="J62" s="150">
        <v>0.278</v>
      </c>
      <c r="K62" s="32"/>
    </row>
    <row r="63" spans="1:11" s="33" customFormat="1" ht="11.25" customHeight="1">
      <c r="A63" s="35" t="s">
        <v>49</v>
      </c>
      <c r="B63" s="29"/>
      <c r="C63" s="30">
        <v>227</v>
      </c>
      <c r="D63" s="30">
        <v>193</v>
      </c>
      <c r="E63" s="30">
        <v>193</v>
      </c>
      <c r="F63" s="31"/>
      <c r="G63" s="31"/>
      <c r="H63" s="150">
        <v>3.496</v>
      </c>
      <c r="I63" s="150">
        <v>2.731</v>
      </c>
      <c r="J63" s="150">
        <v>3.31</v>
      </c>
      <c r="K63" s="32"/>
    </row>
    <row r="64" spans="1:11" s="42" customFormat="1" ht="11.25" customHeight="1">
      <c r="A64" s="36" t="s">
        <v>50</v>
      </c>
      <c r="B64" s="37"/>
      <c r="C64" s="38">
        <v>530</v>
      </c>
      <c r="D64" s="38">
        <v>516</v>
      </c>
      <c r="E64" s="38">
        <v>426</v>
      </c>
      <c r="F64" s="39">
        <v>82.55813953488372</v>
      </c>
      <c r="G64" s="40"/>
      <c r="H64" s="151">
        <v>11.301</v>
      </c>
      <c r="I64" s="152">
        <v>9.244</v>
      </c>
      <c r="J64" s="152">
        <v>10.588000000000001</v>
      </c>
      <c r="K64" s="41">
        <v>114.53916053656428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200</v>
      </c>
      <c r="D66" s="38">
        <v>930</v>
      </c>
      <c r="E66" s="38">
        <v>870</v>
      </c>
      <c r="F66" s="39">
        <v>93.54838709677419</v>
      </c>
      <c r="G66" s="40"/>
      <c r="H66" s="151">
        <v>4.57</v>
      </c>
      <c r="I66" s="152">
        <v>10.695</v>
      </c>
      <c r="J66" s="152">
        <v>13.127</v>
      </c>
      <c r="K66" s="41">
        <v>122.739597942964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313</v>
      </c>
      <c r="D68" s="30">
        <v>385</v>
      </c>
      <c r="E68" s="30">
        <v>350</v>
      </c>
      <c r="F68" s="31"/>
      <c r="G68" s="31"/>
      <c r="H68" s="150">
        <v>5.634</v>
      </c>
      <c r="I68" s="150">
        <v>5.837</v>
      </c>
      <c r="J68" s="150">
        <v>4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>
        <v>313</v>
      </c>
      <c r="D70" s="38">
        <v>385</v>
      </c>
      <c r="E70" s="38">
        <v>350</v>
      </c>
      <c r="F70" s="39">
        <v>90.9090909090909</v>
      </c>
      <c r="G70" s="40"/>
      <c r="H70" s="151">
        <v>5.634</v>
      </c>
      <c r="I70" s="152">
        <v>5.837</v>
      </c>
      <c r="J70" s="152">
        <v>4</v>
      </c>
      <c r="K70" s="41">
        <v>68.5283536063046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305</v>
      </c>
      <c r="D72" s="30">
        <v>405</v>
      </c>
      <c r="E72" s="30">
        <v>365</v>
      </c>
      <c r="F72" s="31"/>
      <c r="G72" s="31"/>
      <c r="H72" s="150">
        <v>3.055</v>
      </c>
      <c r="I72" s="150">
        <v>4.365</v>
      </c>
      <c r="J72" s="150">
        <v>3.65</v>
      </c>
      <c r="K72" s="32"/>
    </row>
    <row r="73" spans="1:11" s="33" customFormat="1" ht="11.25" customHeight="1">
      <c r="A73" s="35" t="s">
        <v>56</v>
      </c>
      <c r="B73" s="29"/>
      <c r="C73" s="30">
        <v>65</v>
      </c>
      <c r="D73" s="30">
        <v>50</v>
      </c>
      <c r="E73" s="30">
        <v>50</v>
      </c>
      <c r="F73" s="31"/>
      <c r="G73" s="31"/>
      <c r="H73" s="150">
        <v>0.91</v>
      </c>
      <c r="I73" s="150">
        <v>0.9</v>
      </c>
      <c r="J73" s="150">
        <v>0.8</v>
      </c>
      <c r="K73" s="32"/>
    </row>
    <row r="74" spans="1:11" s="33" customFormat="1" ht="11.25" customHeight="1">
      <c r="A74" s="35" t="s">
        <v>57</v>
      </c>
      <c r="B74" s="29"/>
      <c r="C74" s="30">
        <v>100</v>
      </c>
      <c r="D74" s="30">
        <v>94</v>
      </c>
      <c r="E74" s="30">
        <v>100</v>
      </c>
      <c r="F74" s="31"/>
      <c r="G74" s="31"/>
      <c r="H74" s="150">
        <v>2</v>
      </c>
      <c r="I74" s="150">
        <v>1.88</v>
      </c>
      <c r="J74" s="150">
        <v>2</v>
      </c>
      <c r="K74" s="32"/>
    </row>
    <row r="75" spans="1:11" s="33" customFormat="1" ht="11.25" customHeight="1">
      <c r="A75" s="35" t="s">
        <v>58</v>
      </c>
      <c r="B75" s="29"/>
      <c r="C75" s="30">
        <v>163</v>
      </c>
      <c r="D75" s="30">
        <v>146</v>
      </c>
      <c r="E75" s="30">
        <v>146</v>
      </c>
      <c r="F75" s="31"/>
      <c r="G75" s="31"/>
      <c r="H75" s="150">
        <v>2.206</v>
      </c>
      <c r="I75" s="150">
        <v>1.888</v>
      </c>
      <c r="J75" s="150">
        <v>1.888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/>
      <c r="I76" s="150"/>
      <c r="J76" s="150"/>
      <c r="K76" s="32"/>
    </row>
    <row r="77" spans="1:11" s="33" customFormat="1" ht="11.25" customHeight="1">
      <c r="A77" s="35" t="s">
        <v>60</v>
      </c>
      <c r="B77" s="29"/>
      <c r="C77" s="30">
        <v>18</v>
      </c>
      <c r="D77" s="30">
        <v>20</v>
      </c>
      <c r="E77" s="30">
        <v>2</v>
      </c>
      <c r="F77" s="31"/>
      <c r="G77" s="31"/>
      <c r="H77" s="150">
        <v>0.25</v>
      </c>
      <c r="I77" s="150">
        <v>0.24</v>
      </c>
      <c r="J77" s="150">
        <v>0.03</v>
      </c>
      <c r="K77" s="32"/>
    </row>
    <row r="78" spans="1:11" s="33" customFormat="1" ht="11.25" customHeight="1">
      <c r="A78" s="35" t="s">
        <v>61</v>
      </c>
      <c r="B78" s="29"/>
      <c r="C78" s="30">
        <v>18</v>
      </c>
      <c r="D78" s="30">
        <v>18</v>
      </c>
      <c r="E78" s="30">
        <v>18</v>
      </c>
      <c r="F78" s="31"/>
      <c r="G78" s="31"/>
      <c r="H78" s="150">
        <v>0.342</v>
      </c>
      <c r="I78" s="150">
        <v>0.342</v>
      </c>
      <c r="J78" s="150">
        <v>0.342</v>
      </c>
      <c r="K78" s="32"/>
    </row>
    <row r="79" spans="1:11" s="33" customFormat="1" ht="11.25" customHeight="1">
      <c r="A79" s="35" t="s">
        <v>62</v>
      </c>
      <c r="B79" s="29"/>
      <c r="C79" s="30">
        <v>25</v>
      </c>
      <c r="D79" s="30">
        <v>507</v>
      </c>
      <c r="E79" s="30">
        <v>504.45</v>
      </c>
      <c r="F79" s="31"/>
      <c r="G79" s="31"/>
      <c r="H79" s="150">
        <v>0.45</v>
      </c>
      <c r="I79" s="150">
        <v>9.119</v>
      </c>
      <c r="J79" s="150">
        <v>9.641</v>
      </c>
      <c r="K79" s="32"/>
    </row>
    <row r="80" spans="1:14" s="42" customFormat="1" ht="11.25" customHeight="1">
      <c r="A80" s="43" t="s">
        <v>63</v>
      </c>
      <c r="B80" s="37"/>
      <c r="C80" s="38">
        <v>694</v>
      </c>
      <c r="D80" s="38">
        <v>1240</v>
      </c>
      <c r="E80" s="38">
        <v>1185.45</v>
      </c>
      <c r="F80" s="39">
        <v>95.6008064516129</v>
      </c>
      <c r="G80" s="40"/>
      <c r="H80" s="151">
        <v>9.213</v>
      </c>
      <c r="I80" s="152">
        <v>18.734</v>
      </c>
      <c r="J80" s="152">
        <v>18.351</v>
      </c>
      <c r="K80" s="41">
        <f>IF(I80&gt;0,100*J80/I80,0)</f>
        <v>97.95558876908294</v>
      </c>
      <c r="L80" s="33"/>
      <c r="M80" s="33"/>
      <c r="N80" s="33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26</v>
      </c>
      <c r="D82" s="30">
        <v>24</v>
      </c>
      <c r="E82" s="30">
        <v>24</v>
      </c>
      <c r="F82" s="31"/>
      <c r="G82" s="31"/>
      <c r="H82" s="150">
        <v>0.49</v>
      </c>
      <c r="I82" s="150">
        <v>0.446</v>
      </c>
      <c r="J82" s="150">
        <v>0.446</v>
      </c>
      <c r="K82" s="32"/>
    </row>
    <row r="83" spans="1:11" s="33" customFormat="1" ht="11.25" customHeight="1">
      <c r="A83" s="35" t="s">
        <v>65</v>
      </c>
      <c r="B83" s="29"/>
      <c r="C83" s="30">
        <v>34</v>
      </c>
      <c r="D83" s="30">
        <v>35</v>
      </c>
      <c r="E83" s="30">
        <v>35</v>
      </c>
      <c r="F83" s="31"/>
      <c r="G83" s="31"/>
      <c r="H83" s="150">
        <v>0.656</v>
      </c>
      <c r="I83" s="150">
        <v>0.686</v>
      </c>
      <c r="J83" s="150">
        <v>0.67</v>
      </c>
      <c r="K83" s="32"/>
    </row>
    <row r="84" spans="1:11" s="42" customFormat="1" ht="11.25" customHeight="1">
      <c r="A84" s="36" t="s">
        <v>66</v>
      </c>
      <c r="B84" s="37"/>
      <c r="C84" s="38">
        <v>60</v>
      </c>
      <c r="D84" s="38">
        <v>59</v>
      </c>
      <c r="E84" s="38">
        <v>59</v>
      </c>
      <c r="F84" s="39">
        <v>100</v>
      </c>
      <c r="G84" s="40"/>
      <c r="H84" s="151">
        <v>1.146</v>
      </c>
      <c r="I84" s="152">
        <v>1.1320000000000001</v>
      </c>
      <c r="J84" s="152">
        <v>1.116</v>
      </c>
      <c r="K84" s="41">
        <v>98.58657243816255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3717</v>
      </c>
      <c r="D87" s="53">
        <v>5108</v>
      </c>
      <c r="E87" s="53">
        <v>4931.45</v>
      </c>
      <c r="F87" s="54">
        <f>IF(D87&gt;0,100*E87/D87,0)</f>
        <v>96.54365700861393</v>
      </c>
      <c r="G87" s="40"/>
      <c r="H87" s="155">
        <v>66.989</v>
      </c>
      <c r="I87" s="156">
        <v>86.99000000000001</v>
      </c>
      <c r="J87" s="156">
        <v>88.21399999999998</v>
      </c>
      <c r="K87" s="54">
        <f>IF(I87&gt;0,100*J87/I87,0)</f>
        <v>101.40705828256118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2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107" zoomScaleSheetLayoutView="107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96" t="s">
        <v>69</v>
      </c>
      <c r="K2" s="19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7" t="s">
        <v>2</v>
      </c>
      <c r="D4" s="198"/>
      <c r="E4" s="198"/>
      <c r="F4" s="199"/>
      <c r="G4" s="9"/>
      <c r="H4" s="200" t="s">
        <v>3</v>
      </c>
      <c r="I4" s="201"/>
      <c r="J4" s="201"/>
      <c r="K4" s="202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2017=100</v>
      </c>
      <c r="G7" s="23"/>
      <c r="H7" s="20" t="s">
        <v>249</v>
      </c>
      <c r="I7" s="21" t="s">
        <v>6</v>
      </c>
      <c r="J7" s="21">
        <v>12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157"/>
      <c r="D9" s="157"/>
      <c r="E9" s="157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157"/>
      <c r="D10" s="157"/>
      <c r="E10" s="157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157"/>
      <c r="D11" s="157"/>
      <c r="E11" s="157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157"/>
      <c r="D12" s="157"/>
      <c r="E12" s="157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158"/>
      <c r="D13" s="158"/>
      <c r="E13" s="15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157"/>
      <c r="D14" s="157"/>
      <c r="E14" s="157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158"/>
      <c r="D15" s="158"/>
      <c r="E15" s="15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157"/>
      <c r="D16" s="157"/>
      <c r="E16" s="157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158"/>
      <c r="D17" s="158"/>
      <c r="E17" s="15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157"/>
      <c r="D18" s="157"/>
      <c r="E18" s="157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157"/>
      <c r="D19" s="157"/>
      <c r="E19" s="157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157"/>
      <c r="D20" s="157"/>
      <c r="E20" s="157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157"/>
      <c r="D21" s="157"/>
      <c r="E21" s="157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158"/>
      <c r="D22" s="158"/>
      <c r="E22" s="15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157"/>
      <c r="D23" s="157"/>
      <c r="E23" s="157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158">
        <v>1</v>
      </c>
      <c r="D24" s="158">
        <v>1</v>
      </c>
      <c r="E24" s="158">
        <v>1</v>
      </c>
      <c r="F24" s="39">
        <v>100</v>
      </c>
      <c r="G24" s="40"/>
      <c r="H24" s="151">
        <v>0.315</v>
      </c>
      <c r="I24" s="152">
        <v>0.315</v>
      </c>
      <c r="J24" s="152">
        <v>0.36</v>
      </c>
      <c r="K24" s="41">
        <v>114.28571428571429</v>
      </c>
    </row>
    <row r="25" spans="1:11" s="33" customFormat="1" ht="11.25" customHeight="1">
      <c r="A25" s="35"/>
      <c r="B25" s="29"/>
      <c r="C25" s="157"/>
      <c r="D25" s="157"/>
      <c r="E25" s="157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158">
        <v>46</v>
      </c>
      <c r="D26" s="158">
        <v>47</v>
      </c>
      <c r="E26" s="158">
        <v>47</v>
      </c>
      <c r="F26" s="39">
        <v>100</v>
      </c>
      <c r="G26" s="40"/>
      <c r="H26" s="151">
        <v>5.52</v>
      </c>
      <c r="I26" s="152">
        <v>5.2</v>
      </c>
      <c r="J26" s="152">
        <v>5.2</v>
      </c>
      <c r="K26" s="41">
        <v>100</v>
      </c>
    </row>
    <row r="27" spans="1:11" s="33" customFormat="1" ht="11.25" customHeight="1">
      <c r="A27" s="35"/>
      <c r="B27" s="29"/>
      <c r="C27" s="157"/>
      <c r="D27" s="157"/>
      <c r="E27" s="157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157"/>
      <c r="D28" s="157"/>
      <c r="E28" s="157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21</v>
      </c>
      <c r="B29" s="29"/>
      <c r="C29" s="157"/>
      <c r="D29" s="157"/>
      <c r="E29" s="157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157"/>
      <c r="D30" s="157"/>
      <c r="E30" s="157"/>
      <c r="F30" s="31"/>
      <c r="G30" s="31"/>
      <c r="H30" s="150"/>
      <c r="I30" s="150"/>
      <c r="J30" s="150"/>
      <c r="K30" s="32"/>
    </row>
    <row r="31" spans="1:11" s="42" customFormat="1" ht="11.25" customHeight="1">
      <c r="A31" s="43" t="s">
        <v>23</v>
      </c>
      <c r="B31" s="37"/>
      <c r="C31" s="158"/>
      <c r="D31" s="158"/>
      <c r="E31" s="158"/>
      <c r="F31" s="39"/>
      <c r="G31" s="40"/>
      <c r="H31" s="151"/>
      <c r="I31" s="152"/>
      <c r="J31" s="152"/>
      <c r="K31" s="41"/>
    </row>
    <row r="32" spans="1:11" s="33" customFormat="1" ht="11.25" customHeight="1">
      <c r="A32" s="35"/>
      <c r="B32" s="29"/>
      <c r="C32" s="157"/>
      <c r="D32" s="157"/>
      <c r="E32" s="157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157"/>
      <c r="D33" s="157"/>
      <c r="E33" s="157"/>
      <c r="F33" s="31"/>
      <c r="G33" s="31"/>
      <c r="H33" s="150"/>
      <c r="I33" s="150"/>
      <c r="J33" s="150"/>
      <c r="K33" s="32"/>
    </row>
    <row r="34" spans="1:11" s="33" customFormat="1" ht="11.25" customHeight="1">
      <c r="A34" s="35" t="s">
        <v>25</v>
      </c>
      <c r="B34" s="29"/>
      <c r="C34" s="157"/>
      <c r="D34" s="157"/>
      <c r="E34" s="157"/>
      <c r="F34" s="31"/>
      <c r="G34" s="31"/>
      <c r="H34" s="150"/>
      <c r="I34" s="150"/>
      <c r="J34" s="150"/>
      <c r="K34" s="32"/>
    </row>
    <row r="35" spans="1:11" s="33" customFormat="1" ht="11.25" customHeight="1">
      <c r="A35" s="35" t="s">
        <v>26</v>
      </c>
      <c r="B35" s="29"/>
      <c r="C35" s="157"/>
      <c r="D35" s="157"/>
      <c r="E35" s="157"/>
      <c r="F35" s="31"/>
      <c r="G35" s="31"/>
      <c r="H35" s="150"/>
      <c r="I35" s="150"/>
      <c r="J35" s="150"/>
      <c r="K35" s="32"/>
    </row>
    <row r="36" spans="1:11" s="33" customFormat="1" ht="11.25" customHeight="1">
      <c r="A36" s="35" t="s">
        <v>27</v>
      </c>
      <c r="B36" s="29"/>
      <c r="C36" s="157"/>
      <c r="D36" s="157"/>
      <c r="E36" s="157"/>
      <c r="F36" s="31"/>
      <c r="G36" s="31"/>
      <c r="H36" s="150"/>
      <c r="I36" s="150"/>
      <c r="J36" s="150"/>
      <c r="K36" s="32"/>
    </row>
    <row r="37" spans="1:11" s="42" customFormat="1" ht="11.25" customHeight="1">
      <c r="A37" s="36" t="s">
        <v>28</v>
      </c>
      <c r="B37" s="37"/>
      <c r="C37" s="158"/>
      <c r="D37" s="158"/>
      <c r="E37" s="158"/>
      <c r="F37" s="39"/>
      <c r="G37" s="40"/>
      <c r="H37" s="151"/>
      <c r="I37" s="152"/>
      <c r="J37" s="152"/>
      <c r="K37" s="41"/>
    </row>
    <row r="38" spans="1:11" s="33" customFormat="1" ht="11.25" customHeight="1">
      <c r="A38" s="35"/>
      <c r="B38" s="29"/>
      <c r="C38" s="157"/>
      <c r="D38" s="157"/>
      <c r="E38" s="157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158">
        <v>0.18</v>
      </c>
      <c r="D39" s="158">
        <v>0.18</v>
      </c>
      <c r="E39" s="158">
        <v>0.34</v>
      </c>
      <c r="F39" s="39">
        <v>188.88888888888889</v>
      </c>
      <c r="G39" s="40"/>
      <c r="H39" s="151">
        <v>0.023</v>
      </c>
      <c r="I39" s="152">
        <v>0.023</v>
      </c>
      <c r="J39" s="152">
        <v>0.023</v>
      </c>
      <c r="K39" s="41">
        <v>100</v>
      </c>
    </row>
    <row r="40" spans="1:11" s="33" customFormat="1" ht="11.25" customHeight="1">
      <c r="A40" s="35"/>
      <c r="B40" s="29"/>
      <c r="C40" s="157"/>
      <c r="D40" s="157"/>
      <c r="E40" s="157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157"/>
      <c r="D41" s="157"/>
      <c r="E41" s="157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157"/>
      <c r="D42" s="157"/>
      <c r="E42" s="157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157"/>
      <c r="D43" s="157"/>
      <c r="E43" s="157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157"/>
      <c r="D44" s="157"/>
      <c r="E44" s="157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157"/>
      <c r="D45" s="157"/>
      <c r="E45" s="157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157"/>
      <c r="D46" s="157"/>
      <c r="E46" s="157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157">
        <v>0.72</v>
      </c>
      <c r="D47" s="157">
        <v>0.72</v>
      </c>
      <c r="E47" s="157"/>
      <c r="F47" s="31"/>
      <c r="G47" s="31"/>
      <c r="H47" s="150">
        <v>0.17</v>
      </c>
      <c r="I47" s="150">
        <v>0.2</v>
      </c>
      <c r="J47" s="150"/>
      <c r="K47" s="32"/>
    </row>
    <row r="48" spans="1:11" s="33" customFormat="1" ht="11.25" customHeight="1">
      <c r="A48" s="35" t="s">
        <v>37</v>
      </c>
      <c r="B48" s="29"/>
      <c r="C48" s="157"/>
      <c r="D48" s="157">
        <v>1.6</v>
      </c>
      <c r="E48" s="157"/>
      <c r="F48" s="31"/>
      <c r="G48" s="31"/>
      <c r="H48" s="150"/>
      <c r="I48" s="150">
        <v>0.4</v>
      </c>
      <c r="J48" s="150"/>
      <c r="K48" s="32"/>
    </row>
    <row r="49" spans="1:11" s="33" customFormat="1" ht="11.25" customHeight="1">
      <c r="A49" s="35" t="s">
        <v>38</v>
      </c>
      <c r="B49" s="29"/>
      <c r="C49" s="157"/>
      <c r="D49" s="157"/>
      <c r="E49" s="157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158">
        <v>0.72</v>
      </c>
      <c r="D50" s="158">
        <v>2.3200000000000003</v>
      </c>
      <c r="E50" s="158"/>
      <c r="F50" s="39"/>
      <c r="G50" s="40"/>
      <c r="H50" s="151">
        <v>0.17</v>
      </c>
      <c r="I50" s="152">
        <v>0.6000000000000001</v>
      </c>
      <c r="J50" s="152"/>
      <c r="K50" s="41"/>
    </row>
    <row r="51" spans="1:11" s="33" customFormat="1" ht="11.25" customHeight="1">
      <c r="A51" s="35"/>
      <c r="B51" s="44"/>
      <c r="C51" s="159"/>
      <c r="D51" s="159"/>
      <c r="E51" s="159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158"/>
      <c r="D52" s="158"/>
      <c r="E52" s="15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157"/>
      <c r="D53" s="157"/>
      <c r="E53" s="157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157">
        <v>13</v>
      </c>
      <c r="D54" s="157">
        <v>12</v>
      </c>
      <c r="E54" s="157">
        <v>12</v>
      </c>
      <c r="F54" s="31"/>
      <c r="G54" s="31"/>
      <c r="H54" s="150">
        <v>3.25</v>
      </c>
      <c r="I54" s="150">
        <v>3</v>
      </c>
      <c r="J54" s="150">
        <v>3.06</v>
      </c>
      <c r="K54" s="32"/>
    </row>
    <row r="55" spans="1:11" s="33" customFormat="1" ht="11.25" customHeight="1">
      <c r="A55" s="35" t="s">
        <v>42</v>
      </c>
      <c r="B55" s="29"/>
      <c r="C55" s="157"/>
      <c r="D55" s="157"/>
      <c r="E55" s="157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43</v>
      </c>
      <c r="B56" s="29"/>
      <c r="C56" s="157">
        <v>23.5</v>
      </c>
      <c r="D56" s="157">
        <v>19</v>
      </c>
      <c r="E56" s="157">
        <v>20</v>
      </c>
      <c r="F56" s="31"/>
      <c r="G56" s="31"/>
      <c r="H56" s="150">
        <v>6.11</v>
      </c>
      <c r="I56" s="150">
        <v>6.5</v>
      </c>
      <c r="J56" s="150">
        <v>3.81</v>
      </c>
      <c r="K56" s="32"/>
    </row>
    <row r="57" spans="1:11" s="33" customFormat="1" ht="11.25" customHeight="1">
      <c r="A57" s="35" t="s">
        <v>44</v>
      </c>
      <c r="B57" s="29"/>
      <c r="C57" s="157"/>
      <c r="D57" s="157"/>
      <c r="E57" s="157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157"/>
      <c r="D58" s="157"/>
      <c r="E58" s="157"/>
      <c r="F58" s="31"/>
      <c r="G58" s="31"/>
      <c r="H58" s="150"/>
      <c r="I58" s="150"/>
      <c r="J58" s="150"/>
      <c r="K58" s="32"/>
    </row>
    <row r="59" spans="1:11" s="42" customFormat="1" ht="11.25" customHeight="1">
      <c r="A59" s="36" t="s">
        <v>46</v>
      </c>
      <c r="B59" s="37"/>
      <c r="C59" s="158">
        <v>36.5</v>
      </c>
      <c r="D59" s="158">
        <v>31</v>
      </c>
      <c r="E59" s="158">
        <v>32</v>
      </c>
      <c r="F59" s="39">
        <v>103.2258064516129</v>
      </c>
      <c r="G59" s="40"/>
      <c r="H59" s="151">
        <v>9.36</v>
      </c>
      <c r="I59" s="152">
        <v>9.5</v>
      </c>
      <c r="J59" s="152">
        <v>6.87</v>
      </c>
      <c r="K59" s="41">
        <v>72.3157894736842</v>
      </c>
    </row>
    <row r="60" spans="1:11" s="33" customFormat="1" ht="11.25" customHeight="1">
      <c r="A60" s="35"/>
      <c r="B60" s="29"/>
      <c r="C60" s="157"/>
      <c r="D60" s="157"/>
      <c r="E60" s="157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157"/>
      <c r="D61" s="157"/>
      <c r="E61" s="157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48</v>
      </c>
      <c r="B62" s="29"/>
      <c r="C62" s="157"/>
      <c r="D62" s="157"/>
      <c r="E62" s="157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49</v>
      </c>
      <c r="B63" s="29"/>
      <c r="C63" s="157"/>
      <c r="D63" s="157"/>
      <c r="E63" s="157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50</v>
      </c>
      <c r="B64" s="37"/>
      <c r="C64" s="158"/>
      <c r="D64" s="158"/>
      <c r="E64" s="158"/>
      <c r="F64" s="39"/>
      <c r="G64" s="40"/>
      <c r="H64" s="151"/>
      <c r="I64" s="152"/>
      <c r="J64" s="152"/>
      <c r="K64" s="41"/>
    </row>
    <row r="65" spans="1:11" s="33" customFormat="1" ht="11.25" customHeight="1">
      <c r="A65" s="35"/>
      <c r="B65" s="29"/>
      <c r="C65" s="157"/>
      <c r="D65" s="157"/>
      <c r="E65" s="157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158"/>
      <c r="D66" s="158"/>
      <c r="E66" s="158"/>
      <c r="F66" s="39"/>
      <c r="G66" s="40"/>
      <c r="H66" s="151"/>
      <c r="I66" s="152"/>
      <c r="J66" s="152"/>
      <c r="K66" s="41"/>
    </row>
    <row r="67" spans="1:11" s="33" customFormat="1" ht="11.25" customHeight="1">
      <c r="A67" s="35"/>
      <c r="B67" s="29"/>
      <c r="C67" s="157"/>
      <c r="D67" s="157"/>
      <c r="E67" s="157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157"/>
      <c r="D68" s="157"/>
      <c r="E68" s="157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157"/>
      <c r="D69" s="157"/>
      <c r="E69" s="157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158"/>
      <c r="D70" s="158"/>
      <c r="E70" s="15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157"/>
      <c r="D71" s="157"/>
      <c r="E71" s="157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157">
        <v>1</v>
      </c>
      <c r="D72" s="157">
        <v>2</v>
      </c>
      <c r="E72" s="157">
        <v>2</v>
      </c>
      <c r="F72" s="31"/>
      <c r="G72" s="31"/>
      <c r="H72" s="150">
        <v>0.08</v>
      </c>
      <c r="I72" s="150">
        <v>0.16</v>
      </c>
      <c r="J72" s="150">
        <v>0.16</v>
      </c>
      <c r="K72" s="32"/>
    </row>
    <row r="73" spans="1:11" s="33" customFormat="1" ht="11.25" customHeight="1">
      <c r="A73" s="35" t="s">
        <v>56</v>
      </c>
      <c r="B73" s="29"/>
      <c r="C73" s="157"/>
      <c r="D73" s="157"/>
      <c r="E73" s="157"/>
      <c r="F73" s="31"/>
      <c r="G73" s="31"/>
      <c r="H73" s="150"/>
      <c r="I73" s="150"/>
      <c r="J73" s="150"/>
      <c r="K73" s="32"/>
    </row>
    <row r="74" spans="1:11" s="33" customFormat="1" ht="11.25" customHeight="1">
      <c r="A74" s="35" t="s">
        <v>57</v>
      </c>
      <c r="B74" s="29"/>
      <c r="C74" s="157"/>
      <c r="D74" s="157"/>
      <c r="E74" s="157"/>
      <c r="F74" s="31"/>
      <c r="G74" s="31"/>
      <c r="H74" s="150"/>
      <c r="I74" s="150"/>
      <c r="J74" s="150"/>
      <c r="K74" s="32"/>
    </row>
    <row r="75" spans="1:11" s="33" customFormat="1" ht="11.25" customHeight="1">
      <c r="A75" s="35" t="s">
        <v>58</v>
      </c>
      <c r="B75" s="29"/>
      <c r="C75" s="157">
        <v>9</v>
      </c>
      <c r="D75" s="157">
        <v>9</v>
      </c>
      <c r="E75" s="157">
        <v>9</v>
      </c>
      <c r="F75" s="31"/>
      <c r="G75" s="31"/>
      <c r="H75" s="150">
        <v>0.378</v>
      </c>
      <c r="I75" s="150">
        <v>0.378</v>
      </c>
      <c r="J75" s="150">
        <v>0.378</v>
      </c>
      <c r="K75" s="32"/>
    </row>
    <row r="76" spans="1:11" s="33" customFormat="1" ht="11.25" customHeight="1">
      <c r="A76" s="35" t="s">
        <v>59</v>
      </c>
      <c r="B76" s="29"/>
      <c r="C76" s="157"/>
      <c r="D76" s="157"/>
      <c r="E76" s="157"/>
      <c r="F76" s="31"/>
      <c r="G76" s="31"/>
      <c r="H76" s="150"/>
      <c r="I76" s="150"/>
      <c r="J76" s="150"/>
      <c r="K76" s="32"/>
    </row>
    <row r="77" spans="1:11" s="33" customFormat="1" ht="11.25" customHeight="1">
      <c r="A77" s="35" t="s">
        <v>60</v>
      </c>
      <c r="B77" s="29"/>
      <c r="C77" s="157"/>
      <c r="D77" s="157"/>
      <c r="E77" s="157">
        <v>1</v>
      </c>
      <c r="F77" s="31"/>
      <c r="G77" s="31"/>
      <c r="H77" s="150"/>
      <c r="I77" s="150"/>
      <c r="J77" s="150">
        <v>0.08</v>
      </c>
      <c r="K77" s="32"/>
    </row>
    <row r="78" spans="1:11" s="33" customFormat="1" ht="11.25" customHeight="1">
      <c r="A78" s="35" t="s">
        <v>61</v>
      </c>
      <c r="B78" s="29"/>
      <c r="C78" s="157"/>
      <c r="D78" s="157"/>
      <c r="E78" s="157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62</v>
      </c>
      <c r="B79" s="29"/>
      <c r="C79" s="157"/>
      <c r="D79" s="157"/>
      <c r="E79" s="157"/>
      <c r="F79" s="31"/>
      <c r="G79" s="31"/>
      <c r="H79" s="150"/>
      <c r="I79" s="150"/>
      <c r="J79" s="150"/>
      <c r="K79" s="32"/>
    </row>
    <row r="80" spans="1:11" s="42" customFormat="1" ht="11.25" customHeight="1">
      <c r="A80" s="43" t="s">
        <v>63</v>
      </c>
      <c r="B80" s="37"/>
      <c r="C80" s="158">
        <v>10</v>
      </c>
      <c r="D80" s="158">
        <v>11</v>
      </c>
      <c r="E80" s="158">
        <v>12</v>
      </c>
      <c r="F80" s="39">
        <v>109.0909090909091</v>
      </c>
      <c r="G80" s="40"/>
      <c r="H80" s="151">
        <v>0.458</v>
      </c>
      <c r="I80" s="152">
        <v>0.538</v>
      </c>
      <c r="J80" s="152">
        <v>0.618</v>
      </c>
      <c r="K80" s="41">
        <v>114.86988847583642</v>
      </c>
    </row>
    <row r="81" spans="1:11" s="33" customFormat="1" ht="11.25" customHeight="1">
      <c r="A81" s="35"/>
      <c r="B81" s="29"/>
      <c r="C81" s="157"/>
      <c r="D81" s="157"/>
      <c r="E81" s="157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157"/>
      <c r="D82" s="157"/>
      <c r="E82" s="157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157"/>
      <c r="D83" s="157"/>
      <c r="E83" s="157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158"/>
      <c r="D84" s="158"/>
      <c r="E84" s="15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157"/>
      <c r="D85" s="157"/>
      <c r="E85" s="157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160"/>
      <c r="D86" s="160"/>
      <c r="E86" s="160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161">
        <v>94.4</v>
      </c>
      <c r="D87" s="161">
        <v>92.5</v>
      </c>
      <c r="E87" s="161">
        <v>92.34</v>
      </c>
      <c r="F87" s="54">
        <f>IF(D87&gt;0,100*E87/D87,0)</f>
        <v>99.82702702702703</v>
      </c>
      <c r="G87" s="40"/>
      <c r="H87" s="155">
        <v>15.845999999999998</v>
      </c>
      <c r="I87" s="156">
        <v>16.176</v>
      </c>
      <c r="J87" s="156">
        <v>13.071</v>
      </c>
      <c r="K87" s="54">
        <f>IF(I87&gt;0,100*J87/I87,0)</f>
        <v>80.80489614243324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59"/>
  <sheetViews>
    <sheetView showZeros="0" view="pageBreakPreview" zoomScale="68" zoomScaleSheetLayoutView="68" zoomScalePageLayoutView="0" workbookViewId="0" topLeftCell="A1">
      <selection activeCell="M98" sqref="M98"/>
    </sheetView>
  </sheetViews>
  <sheetFormatPr defaultColWidth="8.7109375" defaultRowHeight="15"/>
  <cols>
    <col min="1" max="1" width="22.00390625" style="65" customWidth="1"/>
    <col min="2" max="2" width="0.9921875" style="65" customWidth="1"/>
    <col min="3" max="3" width="1.1484375" style="65" customWidth="1"/>
    <col min="4" max="4" width="6.421875" style="65" customWidth="1"/>
    <col min="5" max="7" width="9.421875" style="65" customWidth="1"/>
    <col min="8" max="8" width="10.421875" style="65" customWidth="1"/>
    <col min="9" max="9" width="0.9921875" style="65" customWidth="1"/>
    <col min="10" max="10" width="6.421875" style="65" customWidth="1"/>
    <col min="11" max="13" width="9.421875" style="65" customWidth="1"/>
    <col min="14" max="14" width="10.421875" style="65" customWidth="1"/>
    <col min="15" max="15" width="22.00390625" style="65" customWidth="1"/>
    <col min="16" max="16" width="0.9921875" style="65" customWidth="1"/>
    <col min="17" max="17" width="1.1484375" style="65" customWidth="1"/>
    <col min="18" max="18" width="6.421875" style="65" customWidth="1"/>
    <col min="19" max="21" width="9.421875" style="65" customWidth="1"/>
    <col min="22" max="22" width="10.421875" style="65" customWidth="1"/>
    <col min="23" max="23" width="0.9921875" style="65" customWidth="1"/>
    <col min="24" max="24" width="6.421875" style="65" customWidth="1"/>
    <col min="25" max="27" width="9.421875" style="65" customWidth="1"/>
    <col min="28" max="28" width="10.421875" style="65" customWidth="1"/>
    <col min="29" max="16384" width="8.7109375" style="65" customWidth="1"/>
  </cols>
  <sheetData>
    <row r="1" spans="1:22" ht="9">
      <c r="A1" s="64"/>
      <c r="B1" s="64"/>
      <c r="C1" s="64"/>
      <c r="D1" s="64"/>
      <c r="E1" s="64"/>
      <c r="F1" s="64"/>
      <c r="G1" s="64"/>
      <c r="H1" s="64"/>
      <c r="O1" s="64"/>
      <c r="P1" s="64"/>
      <c r="Q1" s="64"/>
      <c r="R1" s="64"/>
      <c r="S1" s="64"/>
      <c r="T1" s="64"/>
      <c r="U1" s="64"/>
      <c r="V1" s="64"/>
    </row>
    <row r="2" spans="1:27" s="68" customFormat="1" ht="9.75">
      <c r="A2" s="66" t="s">
        <v>103</v>
      </c>
      <c r="B2" s="67"/>
      <c r="C2" s="67"/>
      <c r="D2" s="67"/>
      <c r="E2" s="67"/>
      <c r="F2" s="67"/>
      <c r="G2" s="67"/>
      <c r="H2" s="67"/>
      <c r="J2" s="68" t="s">
        <v>104</v>
      </c>
      <c r="M2" s="68" t="s">
        <v>111</v>
      </c>
      <c r="O2" s="66" t="s">
        <v>103</v>
      </c>
      <c r="P2" s="67"/>
      <c r="Q2" s="67"/>
      <c r="R2" s="67"/>
      <c r="S2" s="67"/>
      <c r="T2" s="67"/>
      <c r="U2" s="67"/>
      <c r="V2" s="67"/>
      <c r="X2" s="68" t="s">
        <v>104</v>
      </c>
      <c r="AA2" s="68" t="s">
        <v>111</v>
      </c>
    </row>
    <row r="3" spans="1:22" s="68" customFormat="1" ht="12" customHeight="1" thickBot="1">
      <c r="A3" s="67"/>
      <c r="B3" s="67"/>
      <c r="C3" s="67"/>
      <c r="D3" s="67"/>
      <c r="E3" s="67"/>
      <c r="F3" s="67"/>
      <c r="G3" s="67"/>
      <c r="H3" s="67"/>
      <c r="O3" s="67"/>
      <c r="P3" s="67"/>
      <c r="Q3" s="67"/>
      <c r="R3" s="67"/>
      <c r="S3" s="67"/>
      <c r="T3" s="67"/>
      <c r="U3" s="67"/>
      <c r="V3" s="67"/>
    </row>
    <row r="4" spans="1:28" s="68" customFormat="1" ht="10.5" thickBot="1">
      <c r="A4" s="69"/>
      <c r="B4" s="70"/>
      <c r="C4" s="71"/>
      <c r="D4" s="187" t="s">
        <v>105</v>
      </c>
      <c r="E4" s="188"/>
      <c r="F4" s="188"/>
      <c r="G4" s="188"/>
      <c r="H4" s="189"/>
      <c r="J4" s="187" t="s">
        <v>106</v>
      </c>
      <c r="K4" s="188"/>
      <c r="L4" s="188"/>
      <c r="M4" s="188"/>
      <c r="N4" s="189"/>
      <c r="O4" s="69"/>
      <c r="P4" s="70"/>
      <c r="Q4" s="71"/>
      <c r="R4" s="187" t="s">
        <v>105</v>
      </c>
      <c r="S4" s="188"/>
      <c r="T4" s="188"/>
      <c r="U4" s="188"/>
      <c r="V4" s="189"/>
      <c r="X4" s="187" t="s">
        <v>106</v>
      </c>
      <c r="Y4" s="188"/>
      <c r="Z4" s="188"/>
      <c r="AA4" s="188"/>
      <c r="AB4" s="189"/>
    </row>
    <row r="5" spans="1:28" s="68" customFormat="1" ht="9.75">
      <c r="A5" s="72" t="s">
        <v>107</v>
      </c>
      <c r="B5" s="73"/>
      <c r="C5" s="71"/>
      <c r="D5" s="69"/>
      <c r="E5" s="74" t="s">
        <v>295</v>
      </c>
      <c r="F5" s="74" t="s">
        <v>108</v>
      </c>
      <c r="G5" s="74" t="s">
        <v>109</v>
      </c>
      <c r="H5" s="75">
        <f>G6</f>
        <v>2018</v>
      </c>
      <c r="J5" s="69"/>
      <c r="K5" s="74" t="s">
        <v>108</v>
      </c>
      <c r="L5" s="74" t="s">
        <v>108</v>
      </c>
      <c r="M5" s="74" t="s">
        <v>109</v>
      </c>
      <c r="N5" s="75">
        <f>M6</f>
        <v>2018</v>
      </c>
      <c r="O5" s="72" t="s">
        <v>107</v>
      </c>
      <c r="P5" s="73"/>
      <c r="Q5" s="71"/>
      <c r="R5" s="69"/>
      <c r="S5" s="74" t="s">
        <v>295</v>
      </c>
      <c r="T5" s="74" t="s">
        <v>108</v>
      </c>
      <c r="U5" s="74" t="s">
        <v>109</v>
      </c>
      <c r="V5" s="75">
        <f>U6</f>
        <v>2018</v>
      </c>
      <c r="X5" s="69"/>
      <c r="Y5" s="74" t="s">
        <v>295</v>
      </c>
      <c r="Z5" s="74" t="s">
        <v>108</v>
      </c>
      <c r="AA5" s="74" t="s">
        <v>109</v>
      </c>
      <c r="AB5" s="75">
        <f>AA6</f>
        <v>2018</v>
      </c>
    </row>
    <row r="6" spans="1:28" s="68" customFormat="1" ht="23.25" customHeight="1" thickBot="1">
      <c r="A6" s="76"/>
      <c r="B6" s="77"/>
      <c r="C6" s="78"/>
      <c r="D6" s="79" t="s">
        <v>277</v>
      </c>
      <c r="E6" s="80">
        <f>G6-2</f>
        <v>2016</v>
      </c>
      <c r="F6" s="80">
        <f>G6-1</f>
        <v>2017</v>
      </c>
      <c r="G6" s="80">
        <v>2018</v>
      </c>
      <c r="H6" s="81" t="str">
        <f>CONCATENATE(F6,"=100")</f>
        <v>2017=100</v>
      </c>
      <c r="I6" s="82"/>
      <c r="J6" s="79" t="s">
        <v>277</v>
      </c>
      <c r="K6" s="80">
        <f>M6-2</f>
        <v>2016</v>
      </c>
      <c r="L6" s="80">
        <f>M6-1</f>
        <v>2017</v>
      </c>
      <c r="M6" s="80">
        <v>2018</v>
      </c>
      <c r="N6" s="81" t="str">
        <f>CONCATENATE(L6,"=100")</f>
        <v>2017=100</v>
      </c>
      <c r="O6" s="76"/>
      <c r="P6" s="77"/>
      <c r="Q6" s="78"/>
      <c r="R6" s="79" t="s">
        <v>277</v>
      </c>
      <c r="S6" s="80">
        <f>U6-2</f>
        <v>2016</v>
      </c>
      <c r="T6" s="80">
        <f>U6-1</f>
        <v>2017</v>
      </c>
      <c r="U6" s="80">
        <v>2018</v>
      </c>
      <c r="V6" s="81" t="str">
        <f>CONCATENATE(T6,"=100")</f>
        <v>2017=100</v>
      </c>
      <c r="W6" s="82"/>
      <c r="X6" s="79" t="s">
        <v>277</v>
      </c>
      <c r="Y6" s="80">
        <f>AA6-2</f>
        <v>2016</v>
      </c>
      <c r="Z6" s="80">
        <f>AA6-1</f>
        <v>2017</v>
      </c>
      <c r="AA6" s="80">
        <v>2018</v>
      </c>
      <c r="AB6" s="81" t="str">
        <f>CONCATENATE(Z6,"=100")</f>
        <v>2017=100</v>
      </c>
    </row>
    <row r="7" spans="1:28" s="89" customFormat="1" ht="11.25" customHeight="1">
      <c r="A7" s="83"/>
      <c r="B7" s="83"/>
      <c r="C7" s="83"/>
      <c r="D7" s="84"/>
      <c r="E7" s="85"/>
      <c r="F7" s="85"/>
      <c r="G7" s="85"/>
      <c r="H7" s="85">
        <f>IF(AND(F7&gt;0,G7&gt;0),G7*100/F7,"")</f>
      </c>
      <c r="I7" s="86"/>
      <c r="J7" s="86"/>
      <c r="K7" s="87"/>
      <c r="L7" s="87"/>
      <c r="M7" s="87"/>
      <c r="N7" s="87">
        <f>IF(AND(L7&gt;0,M7&gt;0),M7*100/L7,"")</f>
      </c>
      <c r="O7" s="83"/>
      <c r="P7" s="83"/>
      <c r="Q7" s="83"/>
      <c r="R7" s="84"/>
      <c r="S7" s="85"/>
      <c r="T7" s="85"/>
      <c r="U7" s="85"/>
      <c r="V7" s="85">
        <f>IF(AND(T7&gt;0,U7&gt;0),U7*100/T7,"")</f>
      </c>
      <c r="W7" s="86"/>
      <c r="X7" s="86"/>
      <c r="Y7" s="87"/>
      <c r="Z7" s="87"/>
      <c r="AA7" s="87"/>
      <c r="AB7" s="88">
        <f>IF(AND(Z7&gt;0,AA7&gt;0),AA7*100/Z7,"")</f>
      </c>
    </row>
    <row r="8" spans="1:28" s="89" customFormat="1" ht="11.25" customHeight="1">
      <c r="A8" s="83"/>
      <c r="B8" s="83"/>
      <c r="C8" s="83"/>
      <c r="D8" s="84"/>
      <c r="E8"/>
      <c r="F8"/>
      <c r="G8"/>
      <c r="H8"/>
      <c r="I8"/>
      <c r="J8"/>
      <c r="K8"/>
      <c r="L8"/>
      <c r="M8"/>
      <c r="N8" s="87"/>
      <c r="O8" s="83"/>
      <c r="P8" s="83"/>
      <c r="Q8" s="83"/>
      <c r="R8" s="84"/>
      <c r="S8" s="85"/>
      <c r="T8" s="85"/>
      <c r="U8" s="85"/>
      <c r="V8" s="85"/>
      <c r="W8" s="86"/>
      <c r="X8" s="86"/>
      <c r="Y8" s="87"/>
      <c r="Z8" s="87"/>
      <c r="AA8" s="87"/>
      <c r="AB8" s="88"/>
    </row>
    <row r="9" spans="1:28" s="89" customFormat="1" ht="11.25" customHeight="1">
      <c r="A9" s="83" t="s">
        <v>112</v>
      </c>
      <c r="B9" s="83"/>
      <c r="C9" s="83"/>
      <c r="D9" s="104"/>
      <c r="E9" s="85"/>
      <c r="F9" s="85"/>
      <c r="G9" s="85"/>
      <c r="H9" s="85">
        <f aca="true" t="shared" si="0" ref="H9:H22">IF(AND(F9&gt;0,G9&gt;0),G9*100/F9,"")</f>
      </c>
      <c r="I9" s="86"/>
      <c r="J9" s="105"/>
      <c r="K9" s="87"/>
      <c r="L9" s="87"/>
      <c r="M9" s="87"/>
      <c r="N9" s="87">
        <f aca="true" t="shared" si="1" ref="N9:N22">IF(AND(L9&gt;0,M9&gt;0),M9*100/L9,"")</f>
      </c>
      <c r="O9" s="83" t="s">
        <v>146</v>
      </c>
      <c r="P9" s="83"/>
      <c r="Q9" s="83"/>
      <c r="R9" s="104"/>
      <c r="S9" s="85"/>
      <c r="T9" s="85"/>
      <c r="U9" s="85"/>
      <c r="V9" s="85">
        <f aca="true" t="shared" si="2" ref="V9:V18">IF(AND(T9&gt;0,U9&gt;0),U9*100/T9,"")</f>
      </c>
      <c r="W9" s="86"/>
      <c r="X9" s="105"/>
      <c r="Y9" s="87"/>
      <c r="Z9" s="87"/>
      <c r="AA9" s="87"/>
      <c r="AB9" s="88">
        <f aca="true" t="shared" si="3" ref="AB9:AB18">IF(AND(Z9&gt;0,AA9&gt;0),AA9*100/Z9,"")</f>
      </c>
    </row>
    <row r="10" spans="1:28" s="89" customFormat="1" ht="11.25" customHeight="1">
      <c r="A10" s="83" t="s">
        <v>113</v>
      </c>
      <c r="B10" s="85"/>
      <c r="C10" s="85"/>
      <c r="D10" s="104">
        <v>1</v>
      </c>
      <c r="E10" s="92">
        <v>1808.688</v>
      </c>
      <c r="F10" s="92">
        <v>1647.2667349775786</v>
      </c>
      <c r="G10" s="92">
        <v>1645.4691</v>
      </c>
      <c r="H10" s="92">
        <f t="shared" si="0"/>
        <v>99.89087165184556</v>
      </c>
      <c r="I10" s="87"/>
      <c r="J10" s="105">
        <v>9</v>
      </c>
      <c r="K10" s="88">
        <v>6815.222</v>
      </c>
      <c r="L10" s="88">
        <v>3828.8247999999994</v>
      </c>
      <c r="M10" s="88">
        <v>0</v>
      </c>
      <c r="N10" s="87">
        <f t="shared" si="1"/>
      </c>
      <c r="O10" s="83" t="s">
        <v>254</v>
      </c>
      <c r="P10" s="85"/>
      <c r="Q10" s="85"/>
      <c r="R10" s="104">
        <v>1</v>
      </c>
      <c r="S10" s="92">
        <v>6.101</v>
      </c>
      <c r="T10" s="92">
        <v>6.242190000000001</v>
      </c>
      <c r="U10" s="92">
        <v>6.649</v>
      </c>
      <c r="V10" s="92">
        <f t="shared" si="2"/>
        <v>106.51710377287456</v>
      </c>
      <c r="W10" s="87"/>
      <c r="X10" s="105">
        <v>1</v>
      </c>
      <c r="Y10" s="88">
        <v>57.400000000000006</v>
      </c>
      <c r="Z10" s="88">
        <v>61.89123588652482</v>
      </c>
      <c r="AA10" s="88">
        <v>58.566</v>
      </c>
      <c r="AB10" s="88">
        <f t="shared" si="3"/>
        <v>94.62729118445542</v>
      </c>
    </row>
    <row r="11" spans="1:28" s="89" customFormat="1" ht="11.25" customHeight="1">
      <c r="A11" s="83" t="s">
        <v>114</v>
      </c>
      <c r="B11" s="85"/>
      <c r="C11" s="85"/>
      <c r="D11" s="104">
        <v>1</v>
      </c>
      <c r="E11" s="92">
        <v>448.16</v>
      </c>
      <c r="F11" s="92">
        <v>424.3392650224215</v>
      </c>
      <c r="G11" s="92">
        <v>392.21659999999997</v>
      </c>
      <c r="H11" s="92">
        <f t="shared" si="0"/>
        <v>92.42995695420167</v>
      </c>
      <c r="I11" s="87"/>
      <c r="J11" s="105">
        <v>9</v>
      </c>
      <c r="K11" s="88">
        <v>1057.913</v>
      </c>
      <c r="L11" s="88">
        <v>1159.9394</v>
      </c>
      <c r="M11" s="88">
        <v>0</v>
      </c>
      <c r="N11" s="87">
        <f t="shared" si="1"/>
      </c>
      <c r="O11" s="83" t="s">
        <v>255</v>
      </c>
      <c r="P11" s="85"/>
      <c r="Q11" s="85"/>
      <c r="R11" s="104">
        <v>8</v>
      </c>
      <c r="S11" s="162">
        <v>31.8</v>
      </c>
      <c r="T11" s="162">
        <v>37.2</v>
      </c>
      <c r="U11" s="162">
        <v>0</v>
      </c>
      <c r="V11" s="92">
        <f t="shared" si="2"/>
      </c>
      <c r="W11" s="87"/>
      <c r="X11" s="105">
        <v>12</v>
      </c>
      <c r="Y11" s="88">
        <v>7.6789999999999985</v>
      </c>
      <c r="Z11" s="88">
        <v>9.086</v>
      </c>
      <c r="AA11" s="88">
        <v>0</v>
      </c>
      <c r="AB11" s="88">
        <f t="shared" si="3"/>
      </c>
    </row>
    <row r="12" spans="1:28" ht="11.25">
      <c r="A12" s="83" t="s">
        <v>115</v>
      </c>
      <c r="B12" s="85"/>
      <c r="C12" s="85"/>
      <c r="D12" s="104">
        <v>1</v>
      </c>
      <c r="E12" s="92">
        <v>2256.848</v>
      </c>
      <c r="F12" s="92">
        <v>2071.606</v>
      </c>
      <c r="G12" s="92">
        <v>2037.6857</v>
      </c>
      <c r="H12" s="92">
        <f t="shared" si="0"/>
        <v>98.362608526911</v>
      </c>
      <c r="I12" s="87"/>
      <c r="J12" s="105">
        <v>9</v>
      </c>
      <c r="K12" s="88">
        <v>7873.134999999999</v>
      </c>
      <c r="L12" s="88">
        <v>4988.7642000000005</v>
      </c>
      <c r="M12" s="88">
        <v>0</v>
      </c>
      <c r="N12" s="87">
        <f t="shared" si="1"/>
      </c>
      <c r="O12" s="83" t="s">
        <v>166</v>
      </c>
      <c r="P12" s="85"/>
      <c r="Q12" s="85"/>
      <c r="R12" s="104">
        <v>10</v>
      </c>
      <c r="S12" s="92">
        <v>2.226</v>
      </c>
      <c r="T12" s="92">
        <v>2.128</v>
      </c>
      <c r="U12" s="92">
        <v>2.263</v>
      </c>
      <c r="V12" s="92">
        <f t="shared" si="2"/>
        <v>106.343984962406</v>
      </c>
      <c r="W12" s="87"/>
      <c r="X12" s="105">
        <v>1</v>
      </c>
      <c r="Y12" s="88">
        <v>59.873000000000005</v>
      </c>
      <c r="Z12" s="88">
        <v>57.5935</v>
      </c>
      <c r="AA12" s="88">
        <v>59.473000000000006</v>
      </c>
      <c r="AB12" s="88">
        <f t="shared" si="3"/>
        <v>103.26338909772805</v>
      </c>
    </row>
    <row r="13" spans="1:28" s="68" customFormat="1" ht="11.25">
      <c r="A13" s="83" t="s">
        <v>116</v>
      </c>
      <c r="B13" s="85"/>
      <c r="C13" s="85"/>
      <c r="D13" s="104">
        <v>1</v>
      </c>
      <c r="E13" s="92">
        <v>321.81</v>
      </c>
      <c r="F13" s="92">
        <v>281.0767</v>
      </c>
      <c r="G13" s="92">
        <v>272.1558</v>
      </c>
      <c r="H13" s="92">
        <f t="shared" si="0"/>
        <v>96.8261688001887</v>
      </c>
      <c r="I13" s="87"/>
      <c r="J13" s="105">
        <v>9</v>
      </c>
      <c r="K13" s="88">
        <v>878.1319999999998</v>
      </c>
      <c r="L13" s="88">
        <v>568.9785</v>
      </c>
      <c r="M13" s="88">
        <v>0</v>
      </c>
      <c r="N13" s="87">
        <f t="shared" si="1"/>
      </c>
      <c r="O13" s="83" t="s">
        <v>167</v>
      </c>
      <c r="P13" s="85"/>
      <c r="Q13" s="85"/>
      <c r="R13" s="104">
        <v>11</v>
      </c>
      <c r="S13" s="92">
        <v>5.108</v>
      </c>
      <c r="T13" s="92">
        <v>4.93145</v>
      </c>
      <c r="U13" s="92">
        <v>0</v>
      </c>
      <c r="V13" s="92">
        <f t="shared" si="2"/>
      </c>
      <c r="W13" s="87"/>
      <c r="X13" s="105">
        <v>1</v>
      </c>
      <c r="Y13" s="88">
        <v>86.99000000000001</v>
      </c>
      <c r="Z13" s="88">
        <v>88.21399999999998</v>
      </c>
      <c r="AA13" s="88">
        <v>0</v>
      </c>
      <c r="AB13" s="88">
        <f t="shared" si="3"/>
      </c>
    </row>
    <row r="14" spans="1:28" s="68" customFormat="1" ht="12" customHeight="1">
      <c r="A14" s="83" t="s">
        <v>117</v>
      </c>
      <c r="B14" s="85"/>
      <c r="C14" s="85"/>
      <c r="D14" s="104">
        <v>1</v>
      </c>
      <c r="E14" s="92">
        <v>2241.385</v>
      </c>
      <c r="F14" s="92">
        <v>2316.4923</v>
      </c>
      <c r="G14" s="92">
        <v>2306.23475</v>
      </c>
      <c r="H14" s="92">
        <f t="shared" si="0"/>
        <v>99.55719472928963</v>
      </c>
      <c r="I14" s="87"/>
      <c r="J14" s="105">
        <v>9</v>
      </c>
      <c r="K14" s="88">
        <v>8298.027</v>
      </c>
      <c r="L14" s="88">
        <v>5370.631249999999</v>
      </c>
      <c r="M14" s="88">
        <v>0</v>
      </c>
      <c r="N14" s="87">
        <f t="shared" si="1"/>
      </c>
      <c r="O14" s="83" t="s">
        <v>256</v>
      </c>
      <c r="P14" s="85"/>
      <c r="Q14" s="85"/>
      <c r="R14" s="104">
        <v>11</v>
      </c>
      <c r="S14" s="162">
        <v>48.254000000000005</v>
      </c>
      <c r="T14" s="162">
        <v>43.394</v>
      </c>
      <c r="U14" s="162">
        <v>44.989999999999995</v>
      </c>
      <c r="V14" s="92">
        <f t="shared" si="2"/>
        <v>103.67792782412313</v>
      </c>
      <c r="W14" s="87"/>
      <c r="X14" s="105">
        <v>12</v>
      </c>
      <c r="Y14" s="88">
        <v>132.19100000000003</v>
      </c>
      <c r="Z14" s="88">
        <v>131.71</v>
      </c>
      <c r="AA14" s="88">
        <v>130.5</v>
      </c>
      <c r="AB14" s="88">
        <f t="shared" si="3"/>
        <v>99.08131501024978</v>
      </c>
    </row>
    <row r="15" spans="1:28" s="68" customFormat="1" ht="11.25">
      <c r="A15" s="83" t="s">
        <v>118</v>
      </c>
      <c r="B15" s="85"/>
      <c r="C15" s="85"/>
      <c r="D15" s="104">
        <v>1</v>
      </c>
      <c r="E15" s="92">
        <v>2563.195</v>
      </c>
      <c r="F15" s="92">
        <v>2597.569</v>
      </c>
      <c r="G15" s="92">
        <v>2578.39055</v>
      </c>
      <c r="H15" s="92">
        <f t="shared" si="0"/>
        <v>99.26167697566456</v>
      </c>
      <c r="I15" s="87"/>
      <c r="J15" s="105">
        <v>9</v>
      </c>
      <c r="K15" s="88">
        <v>9176.159000000001</v>
      </c>
      <c r="L15" s="88">
        <v>5939.60975</v>
      </c>
      <c r="M15" s="88">
        <v>0</v>
      </c>
      <c r="N15" s="87">
        <f t="shared" si="1"/>
      </c>
      <c r="O15" s="83" t="s">
        <v>257</v>
      </c>
      <c r="P15" s="85"/>
      <c r="Q15" s="85"/>
      <c r="R15" s="104">
        <v>1</v>
      </c>
      <c r="S15" s="162">
        <v>9.440000000000001</v>
      </c>
      <c r="T15" s="162">
        <v>9.25</v>
      </c>
      <c r="U15" s="162">
        <v>9.234</v>
      </c>
      <c r="V15" s="92">
        <f t="shared" si="2"/>
        <v>99.82702702702703</v>
      </c>
      <c r="W15" s="87"/>
      <c r="X15" s="105">
        <v>12</v>
      </c>
      <c r="Y15" s="88">
        <v>15.845999999999998</v>
      </c>
      <c r="Z15" s="88">
        <v>16.176</v>
      </c>
      <c r="AA15" s="88">
        <v>13.071</v>
      </c>
      <c r="AB15" s="88">
        <f t="shared" si="3"/>
        <v>80.80489614243324</v>
      </c>
    </row>
    <row r="16" spans="1:28" s="68" customFormat="1" ht="11.25">
      <c r="A16" s="83" t="s">
        <v>119</v>
      </c>
      <c r="B16" s="85"/>
      <c r="C16" s="85"/>
      <c r="D16" s="104">
        <v>1</v>
      </c>
      <c r="E16" s="92">
        <v>509.849</v>
      </c>
      <c r="F16" s="92">
        <v>558.224</v>
      </c>
      <c r="G16" s="92">
        <v>547.0478</v>
      </c>
      <c r="H16" s="92">
        <f t="shared" si="0"/>
        <v>97.99790048439337</v>
      </c>
      <c r="I16" s="87"/>
      <c r="J16" s="105">
        <v>9</v>
      </c>
      <c r="K16" s="88">
        <v>1110.117</v>
      </c>
      <c r="L16" s="88">
        <v>872.1093999999999</v>
      </c>
      <c r="M16" s="88">
        <v>0</v>
      </c>
      <c r="N16" s="87">
        <f t="shared" si="1"/>
      </c>
      <c r="O16" s="83" t="s">
        <v>168</v>
      </c>
      <c r="P16" s="85"/>
      <c r="Q16" s="85"/>
      <c r="R16" s="104">
        <v>10</v>
      </c>
      <c r="S16" s="92">
        <v>27.522</v>
      </c>
      <c r="T16" s="92">
        <v>32.674</v>
      </c>
      <c r="U16" s="92">
        <v>0</v>
      </c>
      <c r="V16" s="92">
        <f t="shared" si="2"/>
      </c>
      <c r="W16" s="87"/>
      <c r="X16" s="105">
        <v>1</v>
      </c>
      <c r="Y16" s="88">
        <v>478.659</v>
      </c>
      <c r="Z16" s="88">
        <v>527.683</v>
      </c>
      <c r="AA16" s="88">
        <v>0</v>
      </c>
      <c r="AB16" s="88">
        <f t="shared" si="3"/>
      </c>
    </row>
    <row r="17" spans="1:28" s="68" customFormat="1" ht="12" customHeight="1">
      <c r="A17" s="83" t="s">
        <v>120</v>
      </c>
      <c r="B17" s="85"/>
      <c r="C17" s="85"/>
      <c r="D17" s="104">
        <v>1</v>
      </c>
      <c r="E17" s="92">
        <v>155.256</v>
      </c>
      <c r="F17" s="92">
        <v>107.635</v>
      </c>
      <c r="G17" s="92">
        <v>125.468</v>
      </c>
      <c r="H17" s="92">
        <f t="shared" si="0"/>
        <v>116.56803084498537</v>
      </c>
      <c r="I17" s="87"/>
      <c r="J17" s="105">
        <v>9</v>
      </c>
      <c r="K17" s="88">
        <v>377.355</v>
      </c>
      <c r="L17" s="88">
        <v>131.784</v>
      </c>
      <c r="M17" s="88">
        <v>0</v>
      </c>
      <c r="N17" s="87">
        <f t="shared" si="1"/>
      </c>
      <c r="O17" s="83" t="s">
        <v>169</v>
      </c>
      <c r="P17" s="85"/>
      <c r="Q17" s="85"/>
      <c r="R17" s="104">
        <v>9</v>
      </c>
      <c r="S17" s="92">
        <v>1.735</v>
      </c>
      <c r="T17" s="92">
        <v>1.734</v>
      </c>
      <c r="U17" s="92">
        <v>1.715</v>
      </c>
      <c r="V17" s="92">
        <f t="shared" si="2"/>
        <v>98.9042675893887</v>
      </c>
      <c r="W17" s="87"/>
      <c r="X17" s="105">
        <v>12</v>
      </c>
      <c r="Y17" s="88">
        <v>93.75999999999999</v>
      </c>
      <c r="Z17" s="88">
        <v>89.07799999999999</v>
      </c>
      <c r="AA17" s="88">
        <v>87.11499999999998</v>
      </c>
      <c r="AB17" s="88">
        <f t="shared" si="3"/>
        <v>97.79631334336199</v>
      </c>
    </row>
    <row r="18" spans="1:28" s="89" customFormat="1" ht="11.25" customHeight="1">
      <c r="A18" s="83" t="s">
        <v>121</v>
      </c>
      <c r="B18" s="85"/>
      <c r="C18" s="85"/>
      <c r="D18" s="104">
        <v>1</v>
      </c>
      <c r="E18" s="92">
        <v>227.792</v>
      </c>
      <c r="F18" s="92">
        <v>190.021</v>
      </c>
      <c r="G18" s="92">
        <v>188.469</v>
      </c>
      <c r="H18" s="92">
        <f t="shared" si="0"/>
        <v>99.18324816730782</v>
      </c>
      <c r="I18" s="87"/>
      <c r="J18" s="105">
        <v>9</v>
      </c>
      <c r="K18" s="88">
        <v>550.8380000000001</v>
      </c>
      <c r="L18" s="88">
        <v>349.32000000000005</v>
      </c>
      <c r="M18" s="88">
        <v>0</v>
      </c>
      <c r="N18" s="87">
        <f t="shared" si="1"/>
      </c>
      <c r="O18" s="83" t="s">
        <v>170</v>
      </c>
      <c r="P18" s="85"/>
      <c r="Q18" s="85"/>
      <c r="R18" s="104">
        <v>12</v>
      </c>
      <c r="S18" s="92">
        <v>7.451</v>
      </c>
      <c r="T18" s="92">
        <v>8.133</v>
      </c>
      <c r="U18" s="92">
        <v>7.233</v>
      </c>
      <c r="V18" s="92">
        <f t="shared" si="2"/>
        <v>88.93397270379934</v>
      </c>
      <c r="W18" s="87"/>
      <c r="X18" s="105">
        <v>6</v>
      </c>
      <c r="Y18" s="88">
        <v>631.175</v>
      </c>
      <c r="Z18" s="88">
        <v>610.779</v>
      </c>
      <c r="AA18" s="88">
        <v>0</v>
      </c>
      <c r="AB18" s="88">
        <f t="shared" si="3"/>
      </c>
    </row>
    <row r="19" spans="1:28" s="89" customFormat="1" ht="11.25" customHeight="1">
      <c r="A19" s="83" t="s">
        <v>250</v>
      </c>
      <c r="B19" s="85"/>
      <c r="C19" s="85"/>
      <c r="D19" s="104">
        <v>1</v>
      </c>
      <c r="E19" s="92">
        <f>E12+E15+E16+E17+E18</f>
        <v>5712.9400000000005</v>
      </c>
      <c r="F19" s="92">
        <f>F12+F15+F16+F17+F18</f>
        <v>5525.055</v>
      </c>
      <c r="G19" s="92">
        <f>G12+G15+G16+G17+G18</f>
        <v>5477.06105</v>
      </c>
      <c r="H19" s="92">
        <f t="shared" si="0"/>
        <v>99.13133986901487</v>
      </c>
      <c r="I19" s="87"/>
      <c r="J19" s="105">
        <v>9</v>
      </c>
      <c r="K19" s="92">
        <f>K12+K15+K16+K17+K18</f>
        <v>19087.604</v>
      </c>
      <c r="L19" s="92">
        <f>L12+L15+L16+L17+L18</f>
        <v>12281.58735</v>
      </c>
      <c r="M19" s="92">
        <f>M12+M15+M16+M17+M18</f>
        <v>0</v>
      </c>
      <c r="N19" s="87">
        <f t="shared" si="1"/>
      </c>
      <c r="O19" s="83" t="s">
        <v>258</v>
      </c>
      <c r="P19" s="85"/>
      <c r="Q19" s="85"/>
      <c r="R19" s="104">
        <v>6</v>
      </c>
      <c r="S19" s="162">
        <v>4.1000000000000005</v>
      </c>
      <c r="T19" s="162">
        <v>5.800000000000001</v>
      </c>
      <c r="U19" s="162">
        <v>0</v>
      </c>
      <c r="V19" s="92">
        <f aca="true" t="shared" si="4" ref="V19:V26">IF(AND(T19&gt;0,U19&gt;0),U19*100/T19,"")</f>
      </c>
      <c r="W19" s="87"/>
      <c r="X19" s="105">
        <v>11</v>
      </c>
      <c r="Y19" s="88">
        <v>0.455</v>
      </c>
      <c r="Z19" s="88">
        <v>0.625</v>
      </c>
      <c r="AA19" s="88">
        <v>0</v>
      </c>
      <c r="AB19" s="88">
        <f aca="true" t="shared" si="5" ref="AB19:AB26">IF(AND(Z19&gt;0,AA19&gt;0),AA19*100/Z19,"")</f>
      </c>
    </row>
    <row r="20" spans="1:28" s="89" customFormat="1" ht="11.25" customHeight="1">
      <c r="A20" s="83" t="s">
        <v>122</v>
      </c>
      <c r="B20" s="85"/>
      <c r="C20" s="85"/>
      <c r="D20" s="104">
        <v>1</v>
      </c>
      <c r="E20" s="92">
        <v>359.275</v>
      </c>
      <c r="F20" s="92">
        <v>332.7073</v>
      </c>
      <c r="G20" s="92">
        <v>0</v>
      </c>
      <c r="H20" s="92">
        <f t="shared" si="0"/>
      </c>
      <c r="I20" s="87"/>
      <c r="J20" s="105">
        <v>1</v>
      </c>
      <c r="K20" s="88">
        <v>4069.5080000000003</v>
      </c>
      <c r="L20" s="88">
        <v>3784.3770000000004</v>
      </c>
      <c r="M20" s="88">
        <v>0</v>
      </c>
      <c r="N20" s="87">
        <f t="shared" si="1"/>
      </c>
      <c r="O20" s="83" t="s">
        <v>171</v>
      </c>
      <c r="P20" s="85"/>
      <c r="Q20" s="85"/>
      <c r="R20" s="104">
        <v>1</v>
      </c>
      <c r="S20" s="92">
        <v>3.753</v>
      </c>
      <c r="T20" s="92">
        <v>3.63692</v>
      </c>
      <c r="U20" s="92">
        <v>3.529</v>
      </c>
      <c r="V20" s="92">
        <f t="shared" si="4"/>
        <v>97.0326540039374</v>
      </c>
      <c r="W20" s="87"/>
      <c r="X20" s="105">
        <v>1</v>
      </c>
      <c r="Y20" s="88">
        <v>242.64299999999997</v>
      </c>
      <c r="Z20" s="88">
        <v>227.48100000000002</v>
      </c>
      <c r="AA20" s="88">
        <v>216.332</v>
      </c>
      <c r="AB20" s="88">
        <f t="shared" si="5"/>
        <v>95.09893133932064</v>
      </c>
    </row>
    <row r="21" spans="1:28" s="89" customFormat="1" ht="11.25" customHeight="1">
      <c r="A21" s="83" t="s">
        <v>123</v>
      </c>
      <c r="B21" s="85"/>
      <c r="C21" s="85"/>
      <c r="D21" s="104">
        <v>12</v>
      </c>
      <c r="E21" s="92">
        <v>8.124</v>
      </c>
      <c r="F21" s="92">
        <v>7.44</v>
      </c>
      <c r="G21" s="92">
        <v>0</v>
      </c>
      <c r="H21" s="92">
        <f t="shared" si="0"/>
      </c>
      <c r="I21" s="87"/>
      <c r="J21" s="105">
        <v>12</v>
      </c>
      <c r="K21" s="88">
        <v>36.361000000000004</v>
      </c>
      <c r="L21" s="88">
        <v>42.89</v>
      </c>
      <c r="M21" s="88">
        <v>0</v>
      </c>
      <c r="N21" s="87">
        <f t="shared" si="1"/>
      </c>
      <c r="O21" s="83" t="s">
        <v>172</v>
      </c>
      <c r="P21" s="85"/>
      <c r="Q21" s="85"/>
      <c r="R21" s="104">
        <v>5</v>
      </c>
      <c r="S21" s="92">
        <v>3.166</v>
      </c>
      <c r="T21" s="92">
        <v>3.3870536</v>
      </c>
      <c r="U21" s="92">
        <v>0</v>
      </c>
      <c r="V21" s="92">
        <f t="shared" si="4"/>
      </c>
      <c r="W21" s="87"/>
      <c r="X21" s="105">
        <v>11</v>
      </c>
      <c r="Y21" s="88">
        <v>97.149</v>
      </c>
      <c r="Z21" s="88">
        <v>103.096</v>
      </c>
      <c r="AA21" s="88">
        <v>0</v>
      </c>
      <c r="AB21" s="88">
        <f t="shared" si="5"/>
      </c>
    </row>
    <row r="22" spans="1:28" s="89" customFormat="1" ht="11.25" customHeight="1">
      <c r="A22" s="83" t="s">
        <v>268</v>
      </c>
      <c r="B22" s="85"/>
      <c r="C22" s="85"/>
      <c r="D22" s="104">
        <v>11</v>
      </c>
      <c r="E22" s="92">
        <v>109.272</v>
      </c>
      <c r="F22" s="92">
        <v>107.934</v>
      </c>
      <c r="G22" s="92">
        <v>0</v>
      </c>
      <c r="H22" s="92">
        <f t="shared" si="0"/>
      </c>
      <c r="I22" s="87"/>
      <c r="J22" s="105">
        <v>11</v>
      </c>
      <c r="K22" s="88">
        <v>835.4</v>
      </c>
      <c r="L22" s="88">
        <v>805.3590000000002</v>
      </c>
      <c r="M22" s="88">
        <v>0</v>
      </c>
      <c r="N22" s="87">
        <f t="shared" si="1"/>
      </c>
      <c r="O22" s="83" t="s">
        <v>173</v>
      </c>
      <c r="P22" s="85"/>
      <c r="Q22" s="85"/>
      <c r="R22" s="104">
        <v>12</v>
      </c>
      <c r="S22" s="92">
        <v>11.081</v>
      </c>
      <c r="T22" s="92">
        <v>11.489253000000001</v>
      </c>
      <c r="U22" s="92">
        <v>11.335</v>
      </c>
      <c r="V22" s="92">
        <f t="shared" si="4"/>
        <v>98.65741489024568</v>
      </c>
      <c r="W22" s="87"/>
      <c r="X22" s="105">
        <v>10</v>
      </c>
      <c r="Y22" s="88">
        <v>581.503</v>
      </c>
      <c r="Z22" s="88">
        <v>591.8580000000001</v>
      </c>
      <c r="AA22" s="88">
        <v>0</v>
      </c>
      <c r="AB22" s="88">
        <f t="shared" si="5"/>
      </c>
    </row>
    <row r="23" spans="1:28" s="89" customFormat="1" ht="11.25" customHeight="1">
      <c r="A23" s="83"/>
      <c r="B23" s="85"/>
      <c r="C23" s="85"/>
      <c r="D23" s="104"/>
      <c r="E23" s="92"/>
      <c r="F23" s="92"/>
      <c r="G23" s="92"/>
      <c r="H23" s="92"/>
      <c r="I23" s="87"/>
      <c r="J23" s="105"/>
      <c r="K23" s="88"/>
      <c r="L23" s="88"/>
      <c r="M23" s="88"/>
      <c r="N23" s="87"/>
      <c r="O23" s="83" t="s">
        <v>174</v>
      </c>
      <c r="P23" s="85"/>
      <c r="Q23" s="85"/>
      <c r="R23" s="104">
        <v>11</v>
      </c>
      <c r="S23" s="92">
        <v>6.705</v>
      </c>
      <c r="T23" s="92">
        <v>6.761845999999999</v>
      </c>
      <c r="U23" s="92">
        <v>6.712260000000001</v>
      </c>
      <c r="V23" s="92">
        <f t="shared" si="4"/>
        <v>99.26667954283492</v>
      </c>
      <c r="W23" s="87"/>
      <c r="X23" s="105">
        <v>1</v>
      </c>
      <c r="Y23" s="88">
        <v>404.96200000000005</v>
      </c>
      <c r="Z23" s="88">
        <v>388.025</v>
      </c>
      <c r="AA23" s="88"/>
      <c r="AB23" s="88">
        <f t="shared" si="5"/>
      </c>
    </row>
    <row r="24" spans="1:28" s="89" customFormat="1" ht="11.25" customHeight="1">
      <c r="A24" s="83" t="s">
        <v>124</v>
      </c>
      <c r="B24" s="85"/>
      <c r="C24" s="85"/>
      <c r="D24" s="104"/>
      <c r="E24" s="92"/>
      <c r="F24" s="92"/>
      <c r="G24" s="92"/>
      <c r="H24" s="92"/>
      <c r="I24" s="87"/>
      <c r="J24" s="105"/>
      <c r="K24" s="88"/>
      <c r="L24" s="88"/>
      <c r="M24" s="88"/>
      <c r="N24" s="87"/>
      <c r="O24" s="83" t="s">
        <v>259</v>
      </c>
      <c r="P24" s="85"/>
      <c r="Q24" s="85"/>
      <c r="R24" s="104">
        <v>9</v>
      </c>
      <c r="S24" s="92">
        <v>6.866</v>
      </c>
      <c r="T24" s="92">
        <v>6.194</v>
      </c>
      <c r="U24" s="92">
        <v>6.186</v>
      </c>
      <c r="V24" s="92">
        <f t="shared" si="4"/>
        <v>99.87084275104941</v>
      </c>
      <c r="W24" s="87"/>
      <c r="X24" s="105">
        <v>12</v>
      </c>
      <c r="Y24" s="88">
        <v>86.013</v>
      </c>
      <c r="Z24" s="88">
        <v>74.47000000000003</v>
      </c>
      <c r="AA24" s="88">
        <v>81.05499999999998</v>
      </c>
      <c r="AB24" s="88">
        <f t="shared" si="5"/>
        <v>108.84248690747945</v>
      </c>
    </row>
    <row r="25" spans="1:28" s="89" customFormat="1" ht="11.25" customHeight="1">
      <c r="A25" s="83" t="s">
        <v>125</v>
      </c>
      <c r="B25" s="85"/>
      <c r="C25" s="85"/>
      <c r="D25" s="104">
        <v>11</v>
      </c>
      <c r="E25" s="92">
        <v>9.355</v>
      </c>
      <c r="F25" s="92">
        <v>9.941</v>
      </c>
      <c r="G25" s="92">
        <v>0</v>
      </c>
      <c r="H25" s="92">
        <f aca="true" t="shared" si="6" ref="H25:H32">IF(AND(F25&gt;0,G25&gt;0),G25*100/F25,"")</f>
      </c>
      <c r="I25" s="87"/>
      <c r="J25" s="105">
        <v>11</v>
      </c>
      <c r="K25" s="88">
        <v>17.761000000000003</v>
      </c>
      <c r="L25" s="88">
        <v>19.817</v>
      </c>
      <c r="M25" s="88">
        <v>0</v>
      </c>
      <c r="N25" s="87">
        <f aca="true" t="shared" si="7" ref="N25:N32">IF(AND(L25&gt;0,M25&gt;0),M25*100/L25,"")</f>
      </c>
      <c r="O25" s="83" t="s">
        <v>260</v>
      </c>
      <c r="P25" s="85"/>
      <c r="Q25" s="85"/>
      <c r="R25" s="104">
        <v>10</v>
      </c>
      <c r="S25" s="162">
        <v>28.199999999999996</v>
      </c>
      <c r="T25" s="162">
        <v>25.8</v>
      </c>
      <c r="U25" s="162">
        <v>23.51</v>
      </c>
      <c r="V25" s="92">
        <f t="shared" si="4"/>
        <v>91.12403100775194</v>
      </c>
      <c r="W25" s="87"/>
      <c r="X25" s="105">
        <v>12</v>
      </c>
      <c r="Y25" s="88">
        <v>4.818</v>
      </c>
      <c r="Z25" s="88">
        <v>4.8100000000000005</v>
      </c>
      <c r="AA25" s="88">
        <v>4.029</v>
      </c>
      <c r="AB25" s="88">
        <f t="shared" si="5"/>
        <v>83.76299376299374</v>
      </c>
    </row>
    <row r="26" spans="1:28" s="89" customFormat="1" ht="11.25" customHeight="1">
      <c r="A26" s="83" t="s">
        <v>126</v>
      </c>
      <c r="B26" s="85"/>
      <c r="C26" s="85"/>
      <c r="D26" s="104">
        <v>11</v>
      </c>
      <c r="E26" s="92">
        <v>47.109</v>
      </c>
      <c r="F26" s="92">
        <v>43.57</v>
      </c>
      <c r="G26" s="92">
        <v>35.6256</v>
      </c>
      <c r="H26" s="92">
        <f t="shared" si="6"/>
        <v>81.76635299518017</v>
      </c>
      <c r="I26" s="87"/>
      <c r="J26" s="105">
        <v>8</v>
      </c>
      <c r="K26" s="88">
        <v>53.625</v>
      </c>
      <c r="L26" s="88">
        <v>50.86299999999999</v>
      </c>
      <c r="M26" s="88">
        <v>0</v>
      </c>
      <c r="N26" s="87">
        <f t="shared" si="7"/>
      </c>
      <c r="O26" s="83" t="s">
        <v>175</v>
      </c>
      <c r="P26" s="85"/>
      <c r="Q26" s="85"/>
      <c r="R26" s="104">
        <v>11</v>
      </c>
      <c r="S26" s="92">
        <v>2.683</v>
      </c>
      <c r="T26" s="92">
        <v>2.693</v>
      </c>
      <c r="U26" s="92">
        <v>2.972</v>
      </c>
      <c r="V26" s="92">
        <f t="shared" si="4"/>
        <v>110.3601930932046</v>
      </c>
      <c r="W26" s="87"/>
      <c r="X26" s="105">
        <v>12</v>
      </c>
      <c r="Y26" s="88">
        <v>81.803</v>
      </c>
      <c r="Z26" s="88">
        <v>81.49074999999999</v>
      </c>
      <c r="AA26" s="88">
        <v>92.883</v>
      </c>
      <c r="AB26" s="88">
        <f t="shared" si="5"/>
        <v>113.97980752416686</v>
      </c>
    </row>
    <row r="27" spans="1:28" s="89" customFormat="1" ht="11.25" customHeight="1">
      <c r="A27" s="83" t="s">
        <v>127</v>
      </c>
      <c r="B27" s="85"/>
      <c r="C27" s="85"/>
      <c r="D27" s="104">
        <v>8</v>
      </c>
      <c r="E27" s="92">
        <v>26.427</v>
      </c>
      <c r="F27" s="92">
        <v>36.316</v>
      </c>
      <c r="G27" s="92">
        <v>0</v>
      </c>
      <c r="H27" s="92">
        <f t="shared" si="6"/>
      </c>
      <c r="I27" s="87"/>
      <c r="J27" s="105">
        <v>8</v>
      </c>
      <c r="K27" s="88">
        <v>29.826999999999998</v>
      </c>
      <c r="L27" s="88">
        <v>18.524</v>
      </c>
      <c r="M27" s="88">
        <v>0</v>
      </c>
      <c r="N27" s="87">
        <f t="shared" si="7"/>
      </c>
      <c r="O27" s="83"/>
      <c r="P27" s="85"/>
      <c r="Q27" s="85"/>
      <c r="R27" s="104"/>
      <c r="S27" s="92"/>
      <c r="T27" s="92"/>
      <c r="U27" s="92"/>
      <c r="V27" s="92"/>
      <c r="W27" s="87"/>
      <c r="X27" s="105"/>
      <c r="Y27" s="88"/>
      <c r="Z27" s="88"/>
      <c r="AA27" s="88"/>
      <c r="AB27" s="88"/>
    </row>
    <row r="28" spans="1:28" s="89" customFormat="1" ht="11.25" customHeight="1">
      <c r="A28" s="83" t="s">
        <v>128</v>
      </c>
      <c r="B28" s="85"/>
      <c r="C28" s="85"/>
      <c r="D28" s="104">
        <v>8</v>
      </c>
      <c r="E28" s="92">
        <v>33.708</v>
      </c>
      <c r="F28" s="92">
        <v>39.809</v>
      </c>
      <c r="G28" s="92">
        <v>0</v>
      </c>
      <c r="H28" s="92">
        <f t="shared" si="6"/>
      </c>
      <c r="I28" s="87"/>
      <c r="J28" s="105">
        <v>8</v>
      </c>
      <c r="K28" s="88">
        <v>37.42</v>
      </c>
      <c r="L28" s="88">
        <v>38.961999999999996</v>
      </c>
      <c r="M28" s="88">
        <v>0</v>
      </c>
      <c r="N28" s="87">
        <f t="shared" si="7"/>
      </c>
      <c r="O28" s="83" t="s">
        <v>176</v>
      </c>
      <c r="P28" s="85"/>
      <c r="Q28" s="85"/>
      <c r="R28" s="104"/>
      <c r="S28" s="92"/>
      <c r="T28" s="92"/>
      <c r="U28" s="92"/>
      <c r="V28" s="92"/>
      <c r="W28" s="87"/>
      <c r="X28" s="105"/>
      <c r="Y28" s="88"/>
      <c r="Z28" s="88"/>
      <c r="AA28" s="88"/>
      <c r="AB28" s="88"/>
    </row>
    <row r="29" spans="1:28" s="89" customFormat="1" ht="12" customHeight="1">
      <c r="A29" s="83" t="s">
        <v>129</v>
      </c>
      <c r="B29" s="85"/>
      <c r="C29" s="85"/>
      <c r="D29" s="104">
        <v>11</v>
      </c>
      <c r="E29" s="92">
        <v>155.409</v>
      </c>
      <c r="F29" s="92">
        <v>173.328</v>
      </c>
      <c r="G29" s="92">
        <v>158.36304</v>
      </c>
      <c r="H29" s="92">
        <f t="shared" si="6"/>
        <v>91.36610357241763</v>
      </c>
      <c r="I29" s="87"/>
      <c r="J29" s="105">
        <v>8</v>
      </c>
      <c r="K29" s="88">
        <v>273.954</v>
      </c>
      <c r="L29" s="88">
        <v>194.32599999999996</v>
      </c>
      <c r="M29" s="88">
        <v>0</v>
      </c>
      <c r="N29" s="87">
        <f t="shared" si="7"/>
      </c>
      <c r="O29" s="83" t="s">
        <v>177</v>
      </c>
      <c r="P29" s="85"/>
      <c r="Q29" s="85"/>
      <c r="R29" s="104">
        <v>0</v>
      </c>
      <c r="S29" s="92">
        <v>0</v>
      </c>
      <c r="T29" s="92">
        <v>0</v>
      </c>
      <c r="U29" s="92">
        <v>0</v>
      </c>
      <c r="V29" s="92">
        <f aca="true" t="shared" si="8" ref="V29:V34">IF(AND(T29&gt;0,U29&gt;0),U29*100/T29,"")</f>
      </c>
      <c r="W29" s="87"/>
      <c r="X29" s="105">
        <v>11</v>
      </c>
      <c r="Y29" s="88">
        <v>3654.7569999999996</v>
      </c>
      <c r="Z29" s="88">
        <v>3266.2319999999995</v>
      </c>
      <c r="AA29" s="88">
        <v>0</v>
      </c>
      <c r="AB29" s="88">
        <f aca="true" t="shared" si="9" ref="AB29:AB35">IF(AND(Z29&gt;0,AA29&gt;0),AA29*100/Z29,"")</f>
      </c>
    </row>
    <row r="30" spans="1:28" s="89" customFormat="1" ht="11.25" customHeight="1">
      <c r="A30" s="83" t="s">
        <v>130</v>
      </c>
      <c r="B30" s="85"/>
      <c r="C30" s="85"/>
      <c r="D30" s="104">
        <v>11</v>
      </c>
      <c r="E30" s="92">
        <v>94.001</v>
      </c>
      <c r="F30" s="92">
        <v>125.441</v>
      </c>
      <c r="G30" s="92">
        <v>107.06967</v>
      </c>
      <c r="H30" s="92">
        <f t="shared" si="6"/>
        <v>85.35460495372327</v>
      </c>
      <c r="I30" s="87"/>
      <c r="J30" s="105">
        <v>8</v>
      </c>
      <c r="K30" s="88">
        <v>114.932</v>
      </c>
      <c r="L30" s="88">
        <v>80.293</v>
      </c>
      <c r="M30" s="88">
        <v>0</v>
      </c>
      <c r="N30" s="87">
        <f t="shared" si="7"/>
      </c>
      <c r="O30" s="83" t="s">
        <v>178</v>
      </c>
      <c r="P30" s="85"/>
      <c r="Q30" s="85"/>
      <c r="R30" s="104">
        <v>0</v>
      </c>
      <c r="S30" s="92">
        <v>0</v>
      </c>
      <c r="T30" s="92">
        <v>0</v>
      </c>
      <c r="U30" s="92">
        <v>0</v>
      </c>
      <c r="V30" s="92">
        <f t="shared" si="8"/>
      </c>
      <c r="W30" s="87"/>
      <c r="X30" s="105">
        <v>11</v>
      </c>
      <c r="Y30" s="88">
        <v>995.895</v>
      </c>
      <c r="Z30" s="88">
        <v>908.029</v>
      </c>
      <c r="AA30" s="88">
        <v>0</v>
      </c>
      <c r="AB30" s="88">
        <f t="shared" si="9"/>
      </c>
    </row>
    <row r="31" spans="1:28" s="89" customFormat="1" ht="11.25" customHeight="1">
      <c r="A31" s="83" t="s">
        <v>131</v>
      </c>
      <c r="B31" s="85"/>
      <c r="C31" s="85"/>
      <c r="D31" s="104">
        <v>11</v>
      </c>
      <c r="E31" s="92">
        <v>3.577</v>
      </c>
      <c r="F31" s="92">
        <v>3.514</v>
      </c>
      <c r="G31" s="92">
        <v>2.1816</v>
      </c>
      <c r="H31" s="92">
        <f t="shared" si="6"/>
        <v>62.08309618668185</v>
      </c>
      <c r="I31" s="87"/>
      <c r="J31" s="105">
        <v>8</v>
      </c>
      <c r="K31" s="88">
        <v>3.3729999999999998</v>
      </c>
      <c r="L31" s="88">
        <v>2.706</v>
      </c>
      <c r="M31" s="88">
        <v>0</v>
      </c>
      <c r="N31" s="87">
        <f t="shared" si="7"/>
      </c>
      <c r="O31" s="83" t="s">
        <v>179</v>
      </c>
      <c r="P31" s="85"/>
      <c r="Q31" s="85"/>
      <c r="R31" s="104">
        <v>0</v>
      </c>
      <c r="S31" s="92">
        <v>0</v>
      </c>
      <c r="T31" s="92">
        <v>0</v>
      </c>
      <c r="U31" s="92">
        <v>0</v>
      </c>
      <c r="V31" s="92">
        <f t="shared" si="8"/>
      </c>
      <c r="W31" s="87"/>
      <c r="X31" s="105">
        <v>12</v>
      </c>
      <c r="Y31" s="88">
        <v>73.293</v>
      </c>
      <c r="Z31" s="88">
        <v>69.052</v>
      </c>
      <c r="AA31" s="88">
        <v>0</v>
      </c>
      <c r="AB31" s="88">
        <f t="shared" si="9"/>
      </c>
    </row>
    <row r="32" spans="1:28" s="89" customFormat="1" ht="11.25" customHeight="1">
      <c r="A32" s="83" t="s">
        <v>132</v>
      </c>
      <c r="B32" s="85"/>
      <c r="C32" s="85"/>
      <c r="D32" s="104">
        <v>11</v>
      </c>
      <c r="E32" s="92">
        <v>71.777</v>
      </c>
      <c r="F32" s="92">
        <v>66.519</v>
      </c>
      <c r="G32" s="92">
        <v>56.241519999999994</v>
      </c>
      <c r="H32" s="92">
        <f t="shared" si="6"/>
        <v>84.5495572693516</v>
      </c>
      <c r="I32" s="87"/>
      <c r="J32" s="105">
        <v>8</v>
      </c>
      <c r="K32" s="88">
        <v>92.587</v>
      </c>
      <c r="L32" s="88">
        <v>51.536500000000004</v>
      </c>
      <c r="M32" s="88">
        <v>0</v>
      </c>
      <c r="N32" s="87">
        <f t="shared" si="7"/>
      </c>
      <c r="O32" s="83" t="s">
        <v>180</v>
      </c>
      <c r="P32" s="85"/>
      <c r="Q32" s="85"/>
      <c r="R32" s="104">
        <v>0</v>
      </c>
      <c r="S32" s="92">
        <v>0</v>
      </c>
      <c r="T32" s="92">
        <v>0</v>
      </c>
      <c r="U32" s="92">
        <v>0</v>
      </c>
      <c r="V32" s="92">
        <f t="shared" si="8"/>
      </c>
      <c r="W32" s="87"/>
      <c r="X32" s="105">
        <v>12</v>
      </c>
      <c r="Y32" s="88">
        <v>214.017</v>
      </c>
      <c r="Z32" s="88">
        <v>150.486</v>
      </c>
      <c r="AA32" s="88">
        <v>0</v>
      </c>
      <c r="AB32" s="88">
        <f t="shared" si="9"/>
      </c>
    </row>
    <row r="33" spans="1:28" s="89" customFormat="1" ht="11.25" customHeight="1">
      <c r="A33" s="83"/>
      <c r="B33" s="85"/>
      <c r="C33" s="85"/>
      <c r="D33" s="104"/>
      <c r="E33" s="92"/>
      <c r="F33" s="92"/>
      <c r="G33" s="92"/>
      <c r="H33" s="92"/>
      <c r="I33" s="87"/>
      <c r="J33" s="105"/>
      <c r="K33" s="88"/>
      <c r="L33" s="88"/>
      <c r="M33" s="88"/>
      <c r="N33" s="87"/>
      <c r="O33" s="83" t="s">
        <v>181</v>
      </c>
      <c r="P33" s="85"/>
      <c r="Q33" s="85"/>
      <c r="R33" s="104">
        <v>0</v>
      </c>
      <c r="S33" s="92">
        <v>0</v>
      </c>
      <c r="T33" s="92">
        <v>0</v>
      </c>
      <c r="U33" s="92">
        <v>0</v>
      </c>
      <c r="V33" s="92">
        <f t="shared" si="8"/>
      </c>
      <c r="W33" s="87"/>
      <c r="X33" s="105">
        <v>1</v>
      </c>
      <c r="Y33" s="88">
        <v>1544.061</v>
      </c>
      <c r="Z33" s="88">
        <v>1255.23</v>
      </c>
      <c r="AA33" s="88">
        <v>0</v>
      </c>
      <c r="AB33" s="88">
        <f t="shared" si="9"/>
      </c>
    </row>
    <row r="34" spans="1:28" s="89" customFormat="1" ht="11.25" customHeight="1">
      <c r="A34" s="83" t="s">
        <v>133</v>
      </c>
      <c r="B34" s="85"/>
      <c r="C34" s="85"/>
      <c r="D34" s="104"/>
      <c r="E34" s="92"/>
      <c r="F34" s="92"/>
      <c r="G34" s="92"/>
      <c r="H34" s="92"/>
      <c r="I34" s="87"/>
      <c r="J34" s="105"/>
      <c r="K34" s="88"/>
      <c r="L34" s="88"/>
      <c r="M34" s="88"/>
      <c r="N34" s="87"/>
      <c r="O34" s="83" t="s">
        <v>182</v>
      </c>
      <c r="P34" s="85"/>
      <c r="Q34" s="85"/>
      <c r="R34" s="104">
        <v>0</v>
      </c>
      <c r="S34" s="92">
        <v>0</v>
      </c>
      <c r="T34" s="92">
        <v>0</v>
      </c>
      <c r="U34" s="92">
        <v>0</v>
      </c>
      <c r="V34" s="92">
        <f t="shared" si="8"/>
      </c>
      <c r="W34" s="87"/>
      <c r="X34" s="105">
        <v>1</v>
      </c>
      <c r="Y34" s="88">
        <v>584.8330000000001</v>
      </c>
      <c r="Z34" s="88">
        <v>559.411</v>
      </c>
      <c r="AA34" s="88">
        <v>0</v>
      </c>
      <c r="AB34" s="88">
        <f t="shared" si="9"/>
      </c>
    </row>
    <row r="35" spans="1:28" s="89" customFormat="1" ht="11.25" customHeight="1">
      <c r="A35" s="83" t="s">
        <v>134</v>
      </c>
      <c r="B35" s="85"/>
      <c r="C35" s="85"/>
      <c r="D35" s="104">
        <v>1</v>
      </c>
      <c r="E35" s="92">
        <v>3.909</v>
      </c>
      <c r="F35" s="92">
        <v>3.969</v>
      </c>
      <c r="G35" s="92">
        <v>3.831</v>
      </c>
      <c r="H35" s="92">
        <f>IF(AND(F35&gt;0,G35&gt;0),G35*100/F35,"")</f>
        <v>96.52305366591082</v>
      </c>
      <c r="I35" s="87"/>
      <c r="J35" s="105">
        <v>1</v>
      </c>
      <c r="K35" s="88">
        <v>109.713</v>
      </c>
      <c r="L35" s="88">
        <v>96.383</v>
      </c>
      <c r="M35" s="88">
        <v>102.00899999999999</v>
      </c>
      <c r="N35" s="87">
        <f>IF(AND(L35&gt;0,M35&gt;0),M35*100/L35,"")</f>
        <v>105.83712895427615</v>
      </c>
      <c r="O35" s="83" t="s">
        <v>252</v>
      </c>
      <c r="Y35" s="88">
        <f>Y32+Y33+Y34</f>
        <v>2342.911</v>
      </c>
      <c r="Z35" s="88">
        <f>Z32+Z33+Z34</f>
        <v>1965.127</v>
      </c>
      <c r="AA35" s="88">
        <f>AA32+AA33+AA34</f>
        <v>0</v>
      </c>
      <c r="AB35" s="88">
        <f t="shared" si="9"/>
      </c>
    </row>
    <row r="36" spans="1:14" s="89" customFormat="1" ht="11.25" customHeight="1">
      <c r="A36" s="83" t="s">
        <v>135</v>
      </c>
      <c r="B36" s="85"/>
      <c r="C36" s="85"/>
      <c r="D36" s="104">
        <v>1</v>
      </c>
      <c r="E36" s="92">
        <v>15.56</v>
      </c>
      <c r="F36" s="92">
        <v>15.457</v>
      </c>
      <c r="G36" s="92">
        <v>14.667</v>
      </c>
      <c r="H36" s="92">
        <f>IF(AND(F36&gt;0,G36&gt;0),G36*100/F36,"")</f>
        <v>94.8890470337064</v>
      </c>
      <c r="I36" s="87"/>
      <c r="J36" s="105">
        <v>6</v>
      </c>
      <c r="K36" s="88">
        <v>447.0570000000001</v>
      </c>
      <c r="L36" s="88">
        <v>484.92499999999995</v>
      </c>
      <c r="M36" s="88">
        <v>0</v>
      </c>
      <c r="N36" s="87">
        <f>IF(AND(L36&gt;0,M36&gt;0),M36*100/L36,"")</f>
      </c>
    </row>
    <row r="37" spans="1:28" s="89" customFormat="1" ht="11.25" customHeight="1">
      <c r="A37" s="83" t="s">
        <v>136</v>
      </c>
      <c r="B37" s="85"/>
      <c r="C37" s="85"/>
      <c r="D37" s="104">
        <v>9</v>
      </c>
      <c r="E37" s="92">
        <v>31.323</v>
      </c>
      <c r="F37" s="92">
        <v>34.243</v>
      </c>
      <c r="G37" s="92">
        <v>0</v>
      </c>
      <c r="H37" s="92">
        <f>IF(AND(F37&gt;0,G37&gt;0),G37*100/F37,"")</f>
      </c>
      <c r="I37" s="87"/>
      <c r="J37" s="105">
        <v>9</v>
      </c>
      <c r="K37" s="88">
        <v>902.038</v>
      </c>
      <c r="L37" s="88">
        <v>1018.3539999999997</v>
      </c>
      <c r="M37" s="88">
        <v>0</v>
      </c>
      <c r="N37" s="87">
        <f>IF(AND(L37&gt;0,M37&gt;0),M37*100/L37,"")</f>
      </c>
      <c r="O37" s="83" t="s">
        <v>183</v>
      </c>
      <c r="P37" s="85"/>
      <c r="Q37" s="85"/>
      <c r="R37" s="104"/>
      <c r="S37" s="92"/>
      <c r="T37" s="92"/>
      <c r="U37" s="92"/>
      <c r="V37" s="92"/>
      <c r="W37" s="87"/>
      <c r="X37" s="105"/>
      <c r="Y37" s="88"/>
      <c r="Z37" s="88"/>
      <c r="AA37" s="88"/>
      <c r="AB37" s="88"/>
    </row>
    <row r="38" spans="1:28" s="89" customFormat="1" ht="11.25" customHeight="1">
      <c r="A38" s="83" t="s">
        <v>137</v>
      </c>
      <c r="B38" s="85"/>
      <c r="C38" s="85"/>
      <c r="D38" s="104">
        <v>12</v>
      </c>
      <c r="E38" s="92">
        <v>21.344</v>
      </c>
      <c r="F38" s="92">
        <v>20.393</v>
      </c>
      <c r="G38" s="92">
        <v>0</v>
      </c>
      <c r="H38" s="92">
        <f>IF(AND(F38&gt;0,G38&gt;0),G38*100/F38,"")</f>
      </c>
      <c r="I38" s="87"/>
      <c r="J38" s="105">
        <v>12</v>
      </c>
      <c r="K38" s="88">
        <v>787.396</v>
      </c>
      <c r="L38" s="88">
        <v>765.5319999999999</v>
      </c>
      <c r="M38" s="88">
        <v>0</v>
      </c>
      <c r="N38" s="87">
        <f>IF(AND(L38&gt;0,M38&gt;0),M38*100/L38,"")</f>
      </c>
      <c r="O38" s="83" t="s">
        <v>184</v>
      </c>
      <c r="P38" s="85"/>
      <c r="Q38" s="85"/>
      <c r="R38" s="104">
        <v>0</v>
      </c>
      <c r="S38" s="92">
        <v>0</v>
      </c>
      <c r="T38" s="92">
        <v>0</v>
      </c>
      <c r="U38" s="92">
        <v>0</v>
      </c>
      <c r="V38" s="92">
        <f>IF(AND(T38&gt;0,U38&gt;0),U38*100/T38,"")</f>
      </c>
      <c r="W38" s="87"/>
      <c r="X38" s="105">
        <v>11</v>
      </c>
      <c r="Y38" s="88">
        <v>79.432</v>
      </c>
      <c r="Z38" s="88">
        <v>98.15200000000002</v>
      </c>
      <c r="AA38" s="88"/>
      <c r="AB38" s="88"/>
    </row>
    <row r="39" spans="1:28" s="89" customFormat="1" ht="11.25" customHeight="1">
      <c r="A39" s="83" t="s">
        <v>138</v>
      </c>
      <c r="B39" s="85"/>
      <c r="C39" s="85"/>
      <c r="D39" s="104">
        <v>12</v>
      </c>
      <c r="E39" s="92">
        <v>72.136</v>
      </c>
      <c r="F39" s="92">
        <v>74.062</v>
      </c>
      <c r="G39" s="92">
        <v>0</v>
      </c>
      <c r="H39" s="92">
        <f>IF(AND(F39&gt;0,G39&gt;0),G39*100/F39,"")</f>
      </c>
      <c r="I39" s="87"/>
      <c r="J39" s="105">
        <v>12</v>
      </c>
      <c r="K39" s="88">
        <v>2246.204</v>
      </c>
      <c r="L39" s="88">
        <v>2365.194</v>
      </c>
      <c r="M39" s="88">
        <v>0</v>
      </c>
      <c r="N39" s="87">
        <f>IF(AND(L39&gt;0,M39&gt;0),M39*100/L39,"")</f>
      </c>
      <c r="O39" s="83" t="s">
        <v>185</v>
      </c>
      <c r="P39" s="85"/>
      <c r="Q39" s="85"/>
      <c r="R39" s="104">
        <v>0</v>
      </c>
      <c r="S39" s="92">
        <v>0</v>
      </c>
      <c r="T39" s="92">
        <v>0</v>
      </c>
      <c r="U39" s="92">
        <v>0</v>
      </c>
      <c r="V39" s="92">
        <f>IF(AND(T39&gt;0,U39&gt;0),U39*100/T39,"")</f>
      </c>
      <c r="W39" s="87"/>
      <c r="X39" s="105">
        <v>11</v>
      </c>
      <c r="Y39" s="88">
        <v>541.7320000000001</v>
      </c>
      <c r="Z39" s="88">
        <v>515.443</v>
      </c>
      <c r="AA39" s="88">
        <v>0</v>
      </c>
      <c r="AB39" s="88">
        <f>IF(AND(Z38&gt;0,AA39&gt;0),AA39*100/Z38,"")</f>
      </c>
    </row>
    <row r="40" spans="1:28" s="89" customFormat="1" ht="11.25" customHeight="1">
      <c r="A40" s="83"/>
      <c r="B40" s="85"/>
      <c r="C40" s="85"/>
      <c r="D40" s="104"/>
      <c r="E40" s="92"/>
      <c r="F40" s="92"/>
      <c r="G40" s="92"/>
      <c r="H40" s="92"/>
      <c r="I40" s="87"/>
      <c r="J40" s="105"/>
      <c r="K40" s="88"/>
      <c r="L40" s="88"/>
      <c r="M40" s="88"/>
      <c r="N40" s="87"/>
      <c r="O40" s="89" t="s">
        <v>253</v>
      </c>
      <c r="X40" s="89">
        <v>11</v>
      </c>
      <c r="Y40" s="88">
        <f>SUM(Y38:Y39)</f>
        <v>621.1640000000001</v>
      </c>
      <c r="Z40" s="88">
        <f>SUM(Z38:Z39)</f>
        <v>613.595</v>
      </c>
      <c r="AA40" s="88">
        <f>SUM(AA38:AA39)</f>
        <v>0</v>
      </c>
      <c r="AB40" s="88">
        <f aca="true" t="shared" si="10" ref="AB40:AB55">IF(AND(Z40&gt;0,AA40&gt;0),AA40*100/Z40,"")</f>
      </c>
    </row>
    <row r="41" spans="1:28" s="89" customFormat="1" ht="11.25" customHeight="1">
      <c r="A41" s="83" t="s">
        <v>139</v>
      </c>
      <c r="B41" s="85"/>
      <c r="C41" s="85"/>
      <c r="D41" s="104"/>
      <c r="E41" s="92"/>
      <c r="F41" s="92"/>
      <c r="G41" s="92"/>
      <c r="H41" s="92"/>
      <c r="I41" s="87"/>
      <c r="J41" s="105"/>
      <c r="K41" s="88"/>
      <c r="L41" s="88"/>
      <c r="M41" s="88"/>
      <c r="N41" s="87"/>
      <c r="O41" s="83" t="s">
        <v>186</v>
      </c>
      <c r="P41" s="85"/>
      <c r="Q41" s="85"/>
      <c r="R41" s="104">
        <v>0</v>
      </c>
      <c r="S41" s="92">
        <v>0</v>
      </c>
      <c r="T41" s="92">
        <v>0</v>
      </c>
      <c r="U41" s="92">
        <v>0</v>
      </c>
      <c r="V41" s="92">
        <f aca="true" t="shared" si="11" ref="V41:V55">IF(AND(T41&gt;0,U41&gt;0),U41*100/T41,"")</f>
      </c>
      <c r="W41" s="87"/>
      <c r="X41" s="105">
        <v>11</v>
      </c>
      <c r="Y41" s="88">
        <v>349.247</v>
      </c>
      <c r="Z41" s="88">
        <v>358.0870000000001</v>
      </c>
      <c r="AA41" s="88">
        <v>0</v>
      </c>
      <c r="AB41" s="88">
        <f t="shared" si="10"/>
      </c>
    </row>
    <row r="42" spans="1:28" s="89" customFormat="1" ht="11.25" customHeight="1">
      <c r="A42" s="83" t="s">
        <v>140</v>
      </c>
      <c r="B42" s="85"/>
      <c r="C42" s="85"/>
      <c r="D42" s="104">
        <v>1</v>
      </c>
      <c r="E42" s="92">
        <v>7.202</v>
      </c>
      <c r="F42" s="92">
        <v>7.253</v>
      </c>
      <c r="G42" s="92">
        <v>7.579</v>
      </c>
      <c r="H42" s="92">
        <f aca="true" t="shared" si="12" ref="H42:H49">IF(AND(F42&gt;0,G42&gt;0),G42*100/F42,"")</f>
        <v>104.49469185164759</v>
      </c>
      <c r="I42" s="87"/>
      <c r="J42" s="105">
        <v>9</v>
      </c>
      <c r="K42" s="88">
        <v>660.5319999999999</v>
      </c>
      <c r="L42" s="88">
        <v>661.378</v>
      </c>
      <c r="M42" s="88">
        <v>0</v>
      </c>
      <c r="N42" s="87">
        <f aca="true" t="shared" si="13" ref="N42:N49">IF(AND(L42&gt;0,M42&gt;0),M42*100/L42,"")</f>
      </c>
      <c r="O42" s="83" t="s">
        <v>187</v>
      </c>
      <c r="P42" s="85"/>
      <c r="Q42" s="85"/>
      <c r="R42" s="104">
        <v>0</v>
      </c>
      <c r="S42" s="92">
        <v>0</v>
      </c>
      <c r="T42" s="92">
        <v>0</v>
      </c>
      <c r="U42" s="92">
        <v>0</v>
      </c>
      <c r="V42" s="92">
        <f t="shared" si="11"/>
      </c>
      <c r="W42" s="87"/>
      <c r="X42" s="105">
        <v>11</v>
      </c>
      <c r="Y42" s="88">
        <v>139.60500000000002</v>
      </c>
      <c r="Z42" s="88">
        <v>163.698</v>
      </c>
      <c r="AA42" s="88">
        <v>0</v>
      </c>
      <c r="AB42" s="88">
        <f t="shared" si="10"/>
      </c>
    </row>
    <row r="43" spans="1:28" s="89" customFormat="1" ht="11.25" customHeight="1">
      <c r="A43" s="83" t="s">
        <v>141</v>
      </c>
      <c r="B43" s="85"/>
      <c r="C43" s="85"/>
      <c r="D43" s="104">
        <v>12</v>
      </c>
      <c r="E43" s="92">
        <v>25.672</v>
      </c>
      <c r="F43" s="92">
        <v>29.118</v>
      </c>
      <c r="G43" s="92">
        <v>0</v>
      </c>
      <c r="H43" s="92">
        <f t="shared" si="12"/>
      </c>
      <c r="I43" s="87"/>
      <c r="J43" s="105">
        <v>12</v>
      </c>
      <c r="K43" s="88">
        <v>2353.826</v>
      </c>
      <c r="L43" s="88">
        <v>2792.562</v>
      </c>
      <c r="M43" s="88">
        <v>0</v>
      </c>
      <c r="N43" s="87">
        <f t="shared" si="13"/>
      </c>
      <c r="O43" s="83" t="s">
        <v>188</v>
      </c>
      <c r="P43" s="85"/>
      <c r="Q43" s="85"/>
      <c r="R43" s="104">
        <v>0</v>
      </c>
      <c r="S43" s="92">
        <v>0</v>
      </c>
      <c r="T43" s="92">
        <v>0</v>
      </c>
      <c r="U43" s="92">
        <v>0</v>
      </c>
      <c r="V43" s="92">
        <f t="shared" si="11"/>
      </c>
      <c r="W43" s="87"/>
      <c r="X43" s="105">
        <v>11</v>
      </c>
      <c r="Y43" s="88">
        <v>100.503</v>
      </c>
      <c r="Z43" s="88">
        <v>100.23</v>
      </c>
      <c r="AA43" s="88">
        <v>0</v>
      </c>
      <c r="AB43" s="88">
        <f t="shared" si="10"/>
      </c>
    </row>
    <row r="44" spans="1:28" s="89" customFormat="1" ht="11.25" customHeight="1">
      <c r="A44" s="83" t="s">
        <v>251</v>
      </c>
      <c r="B44" s="85"/>
      <c r="C44" s="85"/>
      <c r="D44" s="104">
        <v>12</v>
      </c>
      <c r="E44" s="92">
        <f>SUM(E42:E43)</f>
        <v>32.874</v>
      </c>
      <c r="F44" s="92">
        <f>SUM(F42:F43)</f>
        <v>36.370999999999995</v>
      </c>
      <c r="G44" s="92"/>
      <c r="H44" s="92">
        <f t="shared" si="12"/>
      </c>
      <c r="I44" s="87"/>
      <c r="J44" s="105">
        <v>9</v>
      </c>
      <c r="K44" s="92">
        <f>SUM(K42:K43)</f>
        <v>3014.358</v>
      </c>
      <c r="L44" s="92">
        <f>SUM(L42:L43)</f>
        <v>3453.94</v>
      </c>
      <c r="M44" s="92">
        <f>SUM(M42:M43)</f>
        <v>0</v>
      </c>
      <c r="N44" s="87">
        <f t="shared" si="13"/>
      </c>
      <c r="O44" s="83" t="s">
        <v>261</v>
      </c>
      <c r="P44" s="85"/>
      <c r="Q44" s="85"/>
      <c r="R44" s="104">
        <v>0</v>
      </c>
      <c r="S44" s="92">
        <v>0</v>
      </c>
      <c r="T44" s="92">
        <v>0</v>
      </c>
      <c r="U44" s="92">
        <v>0</v>
      </c>
      <c r="V44" s="92">
        <f t="shared" si="11"/>
      </c>
      <c r="W44" s="87"/>
      <c r="X44" s="105">
        <v>9</v>
      </c>
      <c r="Y44" s="88">
        <v>902.8839999999998</v>
      </c>
      <c r="Z44" s="88">
        <v>1024.885</v>
      </c>
      <c r="AA44" s="88">
        <v>0</v>
      </c>
      <c r="AB44" s="88">
        <f t="shared" si="10"/>
      </c>
    </row>
    <row r="45" spans="1:28" s="89" customFormat="1" ht="11.25" customHeight="1">
      <c r="A45" s="83" t="s">
        <v>269</v>
      </c>
      <c r="B45" s="85"/>
      <c r="C45" s="85"/>
      <c r="D45" s="104">
        <v>1</v>
      </c>
      <c r="E45" s="92">
        <v>60.814</v>
      </c>
      <c r="F45" s="92">
        <v>62.985</v>
      </c>
      <c r="G45" s="92">
        <v>0</v>
      </c>
      <c r="H45" s="92">
        <f t="shared" si="12"/>
      </c>
      <c r="I45" s="87"/>
      <c r="J45" s="105">
        <v>1</v>
      </c>
      <c r="K45" s="88">
        <v>165.596</v>
      </c>
      <c r="L45" s="88">
        <v>195.601</v>
      </c>
      <c r="M45" s="88">
        <v>0</v>
      </c>
      <c r="N45" s="87">
        <f t="shared" si="13"/>
      </c>
      <c r="O45" s="83" t="s">
        <v>189</v>
      </c>
      <c r="P45" s="85"/>
      <c r="Q45" s="85"/>
      <c r="R45" s="104">
        <v>0</v>
      </c>
      <c r="S45" s="92">
        <v>0</v>
      </c>
      <c r="T45" s="92">
        <v>0</v>
      </c>
      <c r="U45" s="92">
        <v>0</v>
      </c>
      <c r="V45" s="92">
        <f t="shared" si="11"/>
      </c>
      <c r="W45" s="87"/>
      <c r="X45" s="105">
        <v>11</v>
      </c>
      <c r="Y45" s="88">
        <v>193.59799999999998</v>
      </c>
      <c r="Z45" s="88">
        <v>178.916</v>
      </c>
      <c r="AA45" s="88">
        <v>0</v>
      </c>
      <c r="AB45" s="88">
        <f t="shared" si="10"/>
      </c>
    </row>
    <row r="46" spans="1:28" s="89" customFormat="1" ht="11.25" customHeight="1">
      <c r="A46" s="83" t="s">
        <v>142</v>
      </c>
      <c r="B46" s="85"/>
      <c r="C46" s="85"/>
      <c r="D46" s="104">
        <v>11</v>
      </c>
      <c r="E46" s="92">
        <v>717.674</v>
      </c>
      <c r="F46" s="92">
        <v>716.32823</v>
      </c>
      <c r="G46" s="92">
        <v>0</v>
      </c>
      <c r="H46" s="92">
        <f t="shared" si="12"/>
      </c>
      <c r="I46" s="87"/>
      <c r="J46" s="105">
        <v>11</v>
      </c>
      <c r="K46" s="88">
        <v>772.191</v>
      </c>
      <c r="L46" s="88">
        <v>887.903</v>
      </c>
      <c r="M46" s="88">
        <v>0</v>
      </c>
      <c r="N46" s="87">
        <f t="shared" si="13"/>
      </c>
      <c r="O46" s="83" t="s">
        <v>190</v>
      </c>
      <c r="P46" s="85"/>
      <c r="Q46" s="85"/>
      <c r="R46" s="104">
        <v>0</v>
      </c>
      <c r="S46" s="92">
        <v>0</v>
      </c>
      <c r="T46" s="92">
        <v>0</v>
      </c>
      <c r="U46" s="92">
        <v>0</v>
      </c>
      <c r="V46" s="92">
        <f t="shared" si="11"/>
      </c>
      <c r="W46" s="87"/>
      <c r="X46" s="105">
        <v>11</v>
      </c>
      <c r="Y46" s="88">
        <v>408.716</v>
      </c>
      <c r="Z46" s="88">
        <v>416.16499999999996</v>
      </c>
      <c r="AA46" s="88">
        <v>0</v>
      </c>
      <c r="AB46" s="88">
        <f t="shared" si="10"/>
      </c>
    </row>
    <row r="47" spans="1:28" s="89" customFormat="1" ht="11.25" customHeight="1">
      <c r="A47" s="83" t="s">
        <v>143</v>
      </c>
      <c r="B47" s="85"/>
      <c r="C47" s="85"/>
      <c r="D47" s="104">
        <v>11</v>
      </c>
      <c r="E47" s="92">
        <v>0.995</v>
      </c>
      <c r="F47" s="92">
        <v>1.65876</v>
      </c>
      <c r="G47" s="92">
        <v>0</v>
      </c>
      <c r="H47" s="92">
        <f t="shared" si="12"/>
      </c>
      <c r="I47" s="87"/>
      <c r="J47" s="105">
        <v>11</v>
      </c>
      <c r="K47" s="88">
        <v>2.888</v>
      </c>
      <c r="L47" s="88">
        <v>4.865</v>
      </c>
      <c r="M47" s="88">
        <v>0</v>
      </c>
      <c r="N47" s="87">
        <f t="shared" si="13"/>
      </c>
      <c r="O47" s="83" t="s">
        <v>191</v>
      </c>
      <c r="P47" s="85"/>
      <c r="Q47" s="85"/>
      <c r="R47" s="104">
        <v>0</v>
      </c>
      <c r="S47" s="92">
        <v>0</v>
      </c>
      <c r="T47" s="92">
        <v>0</v>
      </c>
      <c r="U47" s="92">
        <v>0</v>
      </c>
      <c r="V47" s="92">
        <f t="shared" si="11"/>
      </c>
      <c r="W47" s="87"/>
      <c r="X47" s="105">
        <v>10</v>
      </c>
      <c r="Y47" s="88">
        <v>45.717999999999996</v>
      </c>
      <c r="Z47" s="88">
        <v>38.654999999999994</v>
      </c>
      <c r="AA47" s="88">
        <v>0</v>
      </c>
      <c r="AB47" s="88">
        <f t="shared" si="10"/>
      </c>
    </row>
    <row r="48" spans="1:28" s="89" customFormat="1" ht="11.25" customHeight="1">
      <c r="A48" s="83" t="s">
        <v>144</v>
      </c>
      <c r="B48" s="85"/>
      <c r="C48" s="85"/>
      <c r="D48" s="104">
        <v>11</v>
      </c>
      <c r="E48" s="92">
        <v>91.459</v>
      </c>
      <c r="F48" s="92">
        <v>91.21053</v>
      </c>
      <c r="G48" s="92">
        <v>84.67173</v>
      </c>
      <c r="H48" s="92">
        <f t="shared" si="12"/>
        <v>92.83109088391437</v>
      </c>
      <c r="I48" s="87"/>
      <c r="J48" s="105">
        <v>7</v>
      </c>
      <c r="K48" s="88">
        <v>225.165</v>
      </c>
      <c r="L48" s="88">
        <v>141.9711</v>
      </c>
      <c r="M48" s="88">
        <v>0</v>
      </c>
      <c r="N48" s="87">
        <f t="shared" si="13"/>
      </c>
      <c r="O48" s="83" t="s">
        <v>192</v>
      </c>
      <c r="P48" s="85"/>
      <c r="Q48" s="85"/>
      <c r="R48" s="104">
        <v>0</v>
      </c>
      <c r="S48" s="92">
        <v>0</v>
      </c>
      <c r="T48" s="92">
        <v>0</v>
      </c>
      <c r="U48" s="92">
        <v>0</v>
      </c>
      <c r="V48" s="92">
        <f t="shared" si="11"/>
      </c>
      <c r="W48" s="87"/>
      <c r="X48" s="105">
        <v>12</v>
      </c>
      <c r="Y48" s="88">
        <v>21.409000000000002</v>
      </c>
      <c r="Z48" s="88">
        <v>19.433000000000003</v>
      </c>
      <c r="AA48" s="88">
        <v>0</v>
      </c>
      <c r="AB48" s="88">
        <f t="shared" si="10"/>
      </c>
    </row>
    <row r="49" spans="1:28" s="89" customFormat="1" ht="11.25" customHeight="1">
      <c r="A49" s="83" t="s">
        <v>270</v>
      </c>
      <c r="B49" s="85"/>
      <c r="C49" s="85"/>
      <c r="D49" s="104">
        <v>10</v>
      </c>
      <c r="E49" s="92">
        <v>8.95</v>
      </c>
      <c r="F49" s="92">
        <v>8.759649999999999</v>
      </c>
      <c r="G49" s="92">
        <v>0</v>
      </c>
      <c r="H49" s="92">
        <f t="shared" si="12"/>
      </c>
      <c r="I49" s="87"/>
      <c r="J49" s="105">
        <v>11</v>
      </c>
      <c r="K49" s="88">
        <v>29.238000000000003</v>
      </c>
      <c r="L49" s="88">
        <v>28.851</v>
      </c>
      <c r="M49" s="88">
        <v>0</v>
      </c>
      <c r="N49" s="87">
        <f t="shared" si="13"/>
      </c>
      <c r="O49" s="83" t="s">
        <v>193</v>
      </c>
      <c r="P49" s="85"/>
      <c r="Q49" s="85"/>
      <c r="R49" s="104">
        <v>0</v>
      </c>
      <c r="S49" s="92">
        <v>0</v>
      </c>
      <c r="T49" s="92">
        <v>0</v>
      </c>
      <c r="U49" s="92">
        <v>0</v>
      </c>
      <c r="V49" s="92">
        <f t="shared" si="11"/>
      </c>
      <c r="W49" s="87"/>
      <c r="X49" s="105">
        <v>1</v>
      </c>
      <c r="Y49" s="88">
        <v>91.53</v>
      </c>
      <c r="Z49" s="88">
        <v>99.953</v>
      </c>
      <c r="AA49" s="88">
        <v>0</v>
      </c>
      <c r="AB49" s="88">
        <f t="shared" si="10"/>
      </c>
    </row>
    <row r="50" spans="1:28" s="89" customFormat="1" ht="11.25" customHeight="1">
      <c r="A50" s="83"/>
      <c r="B50" s="85"/>
      <c r="C50" s="85"/>
      <c r="D50" s="104"/>
      <c r="E50" s="92"/>
      <c r="F50" s="92"/>
      <c r="G50" s="92"/>
      <c r="H50" s="92"/>
      <c r="I50" s="87"/>
      <c r="J50" s="105"/>
      <c r="K50" s="88"/>
      <c r="L50" s="88"/>
      <c r="M50" s="88"/>
      <c r="N50" s="87"/>
      <c r="O50" s="83" t="s">
        <v>194</v>
      </c>
      <c r="P50" s="85"/>
      <c r="Q50" s="85"/>
      <c r="R50" s="104">
        <v>0</v>
      </c>
      <c r="S50" s="92">
        <v>0</v>
      </c>
      <c r="T50" s="92">
        <v>0</v>
      </c>
      <c r="U50" s="92">
        <v>0</v>
      </c>
      <c r="V50" s="92">
        <f t="shared" si="11"/>
      </c>
      <c r="W50" s="87"/>
      <c r="X50" s="105">
        <v>10</v>
      </c>
      <c r="Y50" s="88">
        <v>518.7940000000001</v>
      </c>
      <c r="Z50" s="88">
        <v>638.708</v>
      </c>
      <c r="AA50" s="88">
        <v>0</v>
      </c>
      <c r="AB50" s="88">
        <f t="shared" si="10"/>
      </c>
    </row>
    <row r="51" spans="1:28" s="89" customFormat="1" ht="11.25" customHeight="1">
      <c r="A51" s="83" t="s">
        <v>145</v>
      </c>
      <c r="B51" s="85"/>
      <c r="C51" s="85"/>
      <c r="D51" s="104"/>
      <c r="E51" s="92"/>
      <c r="F51" s="92"/>
      <c r="G51" s="92"/>
      <c r="H51" s="92"/>
      <c r="I51" s="87"/>
      <c r="J51" s="105"/>
      <c r="K51" s="88"/>
      <c r="L51" s="88"/>
      <c r="M51" s="88"/>
      <c r="N51" s="87"/>
      <c r="O51" s="83" t="s">
        <v>262</v>
      </c>
      <c r="P51" s="85"/>
      <c r="Q51" s="85"/>
      <c r="R51" s="104">
        <v>0</v>
      </c>
      <c r="S51" s="92">
        <v>0</v>
      </c>
      <c r="T51" s="92">
        <v>0</v>
      </c>
      <c r="U51" s="92">
        <v>0</v>
      </c>
      <c r="V51" s="92">
        <f t="shared" si="11"/>
      </c>
      <c r="W51" s="87"/>
      <c r="X51" s="105">
        <v>11</v>
      </c>
      <c r="Y51" s="88">
        <v>14.922999999999998</v>
      </c>
      <c r="Z51" s="88">
        <v>18.157</v>
      </c>
      <c r="AA51" s="88">
        <v>0</v>
      </c>
      <c r="AB51" s="88">
        <f t="shared" si="10"/>
      </c>
    </row>
    <row r="52" spans="1:28" s="89" customFormat="1" ht="11.25" customHeight="1">
      <c r="A52" s="83" t="s">
        <v>271</v>
      </c>
      <c r="B52" s="85"/>
      <c r="C52" s="85"/>
      <c r="D52" s="104">
        <v>11</v>
      </c>
      <c r="E52" s="92">
        <v>106.238</v>
      </c>
      <c r="F52" s="92">
        <v>105.64166</v>
      </c>
      <c r="G52" s="92">
        <v>0</v>
      </c>
      <c r="H52" s="92">
        <f>IF(AND(F52&gt;0,G52&gt;0),G52*100/F52,"")</f>
      </c>
      <c r="I52" s="87"/>
      <c r="J52" s="105">
        <v>11</v>
      </c>
      <c r="K52" s="88">
        <v>4131.902</v>
      </c>
      <c r="L52" s="88">
        <v>4109.657</v>
      </c>
      <c r="M52" s="88">
        <v>0</v>
      </c>
      <c r="N52" s="87">
        <f>IF(AND(L52&gt;0,M52&gt;0),M52*100/L52,"")</f>
      </c>
      <c r="O52" s="83" t="s">
        <v>195</v>
      </c>
      <c r="P52" s="85"/>
      <c r="Q52" s="85"/>
      <c r="R52" s="104">
        <v>0</v>
      </c>
      <c r="S52" s="92">
        <v>0</v>
      </c>
      <c r="T52" s="92">
        <v>0</v>
      </c>
      <c r="U52" s="92">
        <v>0</v>
      </c>
      <c r="V52" s="92">
        <f t="shared" si="11"/>
      </c>
      <c r="W52" s="87"/>
      <c r="X52" s="105">
        <v>12</v>
      </c>
      <c r="Y52" s="88">
        <v>161.778</v>
      </c>
      <c r="Z52" s="88">
        <v>163.689</v>
      </c>
      <c r="AA52" s="88">
        <v>0</v>
      </c>
      <c r="AB52" s="88">
        <f t="shared" si="10"/>
      </c>
    </row>
    <row r="53" spans="1:28" s="89" customFormat="1" ht="11.25" customHeight="1">
      <c r="A53" s="83" t="s">
        <v>272</v>
      </c>
      <c r="B53" s="85"/>
      <c r="C53" s="85"/>
      <c r="D53" s="104">
        <v>11</v>
      </c>
      <c r="E53" s="92">
        <v>270.874</v>
      </c>
      <c r="F53" s="92">
        <v>266.34761</v>
      </c>
      <c r="G53" s="92">
        <v>0</v>
      </c>
      <c r="H53" s="92">
        <f>IF(AND(F53&gt;0,G53&gt;0),G53*100/F53,"")</f>
      </c>
      <c r="I53" s="87"/>
      <c r="J53" s="105">
        <v>11</v>
      </c>
      <c r="K53" s="88">
        <v>11143.962</v>
      </c>
      <c r="L53" s="88">
        <v>9490.293</v>
      </c>
      <c r="M53" s="88">
        <v>0</v>
      </c>
      <c r="N53" s="87">
        <f>IF(AND(L53&gt;0,M53&gt;0),M53*100/L53,"")</f>
      </c>
      <c r="O53" s="83" t="s">
        <v>196</v>
      </c>
      <c r="P53" s="85"/>
      <c r="Q53" s="85"/>
      <c r="R53" s="104">
        <v>0</v>
      </c>
      <c r="S53" s="92">
        <v>0</v>
      </c>
      <c r="T53" s="92">
        <v>0</v>
      </c>
      <c r="U53" s="92">
        <v>0</v>
      </c>
      <c r="V53" s="92">
        <f t="shared" si="11"/>
      </c>
      <c r="W53" s="87"/>
      <c r="X53" s="105">
        <v>6</v>
      </c>
      <c r="Y53" s="88">
        <v>21.982999999999997</v>
      </c>
      <c r="Z53" s="88">
        <v>30.339999999999996</v>
      </c>
      <c r="AA53" s="88">
        <v>0</v>
      </c>
      <c r="AB53" s="88">
        <f t="shared" si="10"/>
      </c>
    </row>
    <row r="54" spans="1:28" s="89" customFormat="1" ht="11.25" customHeight="1">
      <c r="A54" s="83" t="s">
        <v>273</v>
      </c>
      <c r="B54" s="85"/>
      <c r="C54" s="85"/>
      <c r="D54" s="104">
        <v>11</v>
      </c>
      <c r="E54" s="92">
        <v>116.796</v>
      </c>
      <c r="F54" s="92">
        <v>116.73250999999999</v>
      </c>
      <c r="G54" s="92">
        <v>0</v>
      </c>
      <c r="H54" s="92">
        <f>IF(AND(F54&gt;0,G54&gt;0),G54*100/F54,"")</f>
      </c>
      <c r="I54" s="87"/>
      <c r="J54" s="105">
        <v>11</v>
      </c>
      <c r="K54" s="88">
        <v>1740.8539999999996</v>
      </c>
      <c r="L54" s="88">
        <v>826.8140000000001</v>
      </c>
      <c r="M54" s="88">
        <v>0</v>
      </c>
      <c r="N54" s="87">
        <f>IF(AND(L54&gt;0,M54&gt;0),M54*100/L54,"")</f>
      </c>
      <c r="O54" s="83" t="s">
        <v>263</v>
      </c>
      <c r="P54" s="85"/>
      <c r="Q54" s="85"/>
      <c r="R54" s="104">
        <v>0</v>
      </c>
      <c r="S54" s="92">
        <v>0</v>
      </c>
      <c r="T54" s="92">
        <v>0</v>
      </c>
      <c r="U54" s="92">
        <v>0</v>
      </c>
      <c r="V54" s="92">
        <f t="shared" si="11"/>
      </c>
      <c r="W54" s="87"/>
      <c r="X54" s="105">
        <v>11</v>
      </c>
      <c r="Y54" s="88">
        <v>198.767</v>
      </c>
      <c r="Z54" s="88">
        <v>230.591</v>
      </c>
      <c r="AA54" s="88">
        <v>0</v>
      </c>
      <c r="AB54" s="88">
        <f t="shared" si="10"/>
      </c>
    </row>
    <row r="55" spans="1:28" s="89" customFormat="1" ht="11.25" customHeight="1">
      <c r="A55" s="83"/>
      <c r="B55" s="85"/>
      <c r="C55" s="85"/>
      <c r="D55" s="104"/>
      <c r="E55" s="92"/>
      <c r="F55" s="92"/>
      <c r="G55" s="92"/>
      <c r="H55" s="92"/>
      <c r="I55" s="87"/>
      <c r="J55" s="105"/>
      <c r="K55" s="88"/>
      <c r="L55" s="88"/>
      <c r="M55" s="88"/>
      <c r="N55" s="87"/>
      <c r="O55" s="83" t="s">
        <v>264</v>
      </c>
      <c r="P55" s="85"/>
      <c r="Q55" s="85"/>
      <c r="R55" s="104">
        <v>0</v>
      </c>
      <c r="S55" s="92">
        <v>0</v>
      </c>
      <c r="T55" s="92">
        <v>0</v>
      </c>
      <c r="U55" s="92">
        <v>0</v>
      </c>
      <c r="V55" s="92">
        <f t="shared" si="11"/>
      </c>
      <c r="W55" s="87"/>
      <c r="X55" s="105">
        <v>11</v>
      </c>
      <c r="Y55" s="88">
        <v>9.51</v>
      </c>
      <c r="Z55" s="88">
        <v>12.435999999999998</v>
      </c>
      <c r="AA55" s="88">
        <v>0</v>
      </c>
      <c r="AB55" s="88">
        <f t="shared" si="10"/>
      </c>
    </row>
    <row r="56" spans="1:14" s="89" customFormat="1" ht="11.25" customHeight="1">
      <c r="A56" s="83" t="s">
        <v>146</v>
      </c>
      <c r="B56" s="85"/>
      <c r="C56" s="85"/>
      <c r="D56" s="104"/>
      <c r="E56" s="92"/>
      <c r="F56" s="92"/>
      <c r="G56" s="92"/>
      <c r="H56" s="92"/>
      <c r="I56" s="87"/>
      <c r="J56" s="105"/>
      <c r="K56" s="88"/>
      <c r="L56" s="88"/>
      <c r="M56" s="88"/>
      <c r="N56" s="87"/>
    </row>
    <row r="57" spans="1:28" s="89" customFormat="1" ht="11.25" customHeight="1">
      <c r="A57" s="83" t="s">
        <v>147</v>
      </c>
      <c r="B57" s="85"/>
      <c r="C57" s="85"/>
      <c r="D57" s="104">
        <v>11</v>
      </c>
      <c r="E57" s="92">
        <v>4.743</v>
      </c>
      <c r="F57" s="92">
        <v>4.74535</v>
      </c>
      <c r="G57" s="92">
        <v>0</v>
      </c>
      <c r="H57" s="92">
        <f aca="true" t="shared" si="14" ref="H57:H78">IF(AND(F57&gt;0,G57&gt;0),G57*100/F57,"")</f>
      </c>
      <c r="I57" s="87"/>
      <c r="J57" s="105">
        <v>11</v>
      </c>
      <c r="K57" s="88">
        <v>162.777</v>
      </c>
      <c r="L57" s="88">
        <v>164.80200000000002</v>
      </c>
      <c r="M57" s="88">
        <v>0</v>
      </c>
      <c r="N57" s="87">
        <f aca="true" t="shared" si="15" ref="N57:N78">IF(AND(L57&gt;0,M57&gt;0),M57*100/L57,"")</f>
      </c>
      <c r="O57" s="83" t="s">
        <v>197</v>
      </c>
      <c r="P57" s="85"/>
      <c r="Q57" s="85"/>
      <c r="R57" s="104"/>
      <c r="S57" s="92"/>
      <c r="T57" s="92"/>
      <c r="U57" s="92"/>
      <c r="V57" s="92"/>
      <c r="W57" s="87"/>
      <c r="X57" s="105"/>
      <c r="Y57" s="88"/>
      <c r="Z57" s="88"/>
      <c r="AA57" s="88"/>
      <c r="AB57" s="88"/>
    </row>
    <row r="58" spans="1:28" s="89" customFormat="1" ht="11.25" customHeight="1">
      <c r="A58" s="83" t="s">
        <v>148</v>
      </c>
      <c r="B58" s="85"/>
      <c r="C58" s="85"/>
      <c r="D58" s="104">
        <v>7</v>
      </c>
      <c r="E58" s="92">
        <v>12.589</v>
      </c>
      <c r="F58" s="92">
        <v>12.8478</v>
      </c>
      <c r="G58" s="92">
        <v>0</v>
      </c>
      <c r="H58" s="92">
        <f t="shared" si="14"/>
      </c>
      <c r="I58" s="87"/>
      <c r="J58" s="105">
        <v>7</v>
      </c>
      <c r="K58" s="88">
        <v>59.869</v>
      </c>
      <c r="L58" s="88">
        <v>66.80441138692768</v>
      </c>
      <c r="M58" s="88">
        <v>0</v>
      </c>
      <c r="N58" s="87">
        <f t="shared" si="15"/>
      </c>
      <c r="O58" s="83" t="s">
        <v>198</v>
      </c>
      <c r="P58" s="85"/>
      <c r="Q58" s="85"/>
      <c r="R58" s="104">
        <v>0</v>
      </c>
      <c r="S58" s="92">
        <v>0</v>
      </c>
      <c r="T58" s="92">
        <v>0</v>
      </c>
      <c r="U58" s="92">
        <v>0</v>
      </c>
      <c r="V58" s="92">
        <f>IF(AND(T58&gt;0,U58&gt;0),U58*100/T58,"")</f>
      </c>
      <c r="W58" s="87"/>
      <c r="X58" s="105">
        <v>11</v>
      </c>
      <c r="Y58" s="88">
        <v>271.60152000000005</v>
      </c>
      <c r="Z58" s="88">
        <v>266.223</v>
      </c>
      <c r="AA58" s="88">
        <v>0</v>
      </c>
      <c r="AB58" s="88">
        <f>IF(AND(Z58&gt;0,AA58&gt;0),AA58*100/Z58,"")</f>
      </c>
    </row>
    <row r="59" spans="1:28" s="89" customFormat="1" ht="11.25" customHeight="1">
      <c r="A59" s="83" t="s">
        <v>149</v>
      </c>
      <c r="B59" s="85"/>
      <c r="C59" s="85"/>
      <c r="D59" s="104">
        <v>11</v>
      </c>
      <c r="E59" s="92">
        <v>35.646</v>
      </c>
      <c r="F59" s="92">
        <v>33.13538</v>
      </c>
      <c r="G59" s="92">
        <v>0</v>
      </c>
      <c r="H59" s="92">
        <f t="shared" si="14"/>
      </c>
      <c r="I59" s="87"/>
      <c r="J59" s="105">
        <v>1</v>
      </c>
      <c r="K59" s="88">
        <v>929.9440000000001</v>
      </c>
      <c r="L59" s="88">
        <v>889.7280000000001</v>
      </c>
      <c r="M59" s="88">
        <v>0</v>
      </c>
      <c r="N59" s="87">
        <f t="shared" si="15"/>
      </c>
      <c r="O59" s="83" t="s">
        <v>265</v>
      </c>
      <c r="P59" s="85"/>
      <c r="Q59" s="85"/>
      <c r="R59" s="104">
        <v>0</v>
      </c>
      <c r="S59" s="92">
        <v>0</v>
      </c>
      <c r="T59" s="92">
        <v>0</v>
      </c>
      <c r="U59" s="92">
        <v>0</v>
      </c>
      <c r="V59" s="92">
        <f>IF(AND(T59&gt;0,U59&gt;0),U59*100/T59,"")</f>
      </c>
      <c r="W59" s="87"/>
      <c r="X59" s="105">
        <v>11</v>
      </c>
      <c r="Y59" s="88">
        <v>6047.348943999999</v>
      </c>
      <c r="Z59" s="88">
        <v>4768.224</v>
      </c>
      <c r="AA59" s="88">
        <v>0</v>
      </c>
      <c r="AB59" s="88">
        <f>IF(AND(Z59&gt;0,AA59&gt;0),AA59*100/Z59,"")</f>
      </c>
    </row>
    <row r="60" spans="1:28" s="89" customFormat="1" ht="11.25" customHeight="1">
      <c r="A60" s="83" t="s">
        <v>150</v>
      </c>
      <c r="B60" s="85"/>
      <c r="C60" s="85"/>
      <c r="D60" s="104">
        <v>11</v>
      </c>
      <c r="E60" s="92">
        <v>19.156</v>
      </c>
      <c r="F60" s="92">
        <v>20.01395</v>
      </c>
      <c r="G60" s="92">
        <v>0</v>
      </c>
      <c r="H60" s="92">
        <f t="shared" si="14"/>
      </c>
      <c r="I60" s="87"/>
      <c r="J60" s="105">
        <v>11</v>
      </c>
      <c r="K60" s="88">
        <v>1092.075</v>
      </c>
      <c r="L60" s="88">
        <v>1114.9379999999996</v>
      </c>
      <c r="M60" s="88">
        <v>0</v>
      </c>
      <c r="N60" s="87">
        <f t="shared" si="15"/>
      </c>
      <c r="O60" s="83" t="s">
        <v>266</v>
      </c>
      <c r="P60" s="85"/>
      <c r="Q60" s="85"/>
      <c r="R60" s="104">
        <v>0</v>
      </c>
      <c r="S60" s="92">
        <v>0</v>
      </c>
      <c r="T60" s="92">
        <v>0</v>
      </c>
      <c r="U60" s="92">
        <v>0</v>
      </c>
      <c r="V60" s="92">
        <f>IF(AND(T60&gt;0,U60&gt;0),U60*100/T60,"")</f>
      </c>
      <c r="W60" s="87"/>
      <c r="X60" s="105">
        <v>11</v>
      </c>
      <c r="Y60" s="88">
        <v>44220.96</v>
      </c>
      <c r="Z60" s="88">
        <v>35931.727</v>
      </c>
      <c r="AA60" s="88">
        <v>0</v>
      </c>
      <c r="AB60" s="88">
        <f>IF(AND(Z60&gt;0,AA60&gt;0),AA60*100/Z60,"")</f>
      </c>
    </row>
    <row r="61" spans="1:28" s="89" customFormat="1" ht="11.25" customHeight="1">
      <c r="A61" s="83" t="s">
        <v>151</v>
      </c>
      <c r="B61" s="85"/>
      <c r="C61" s="85"/>
      <c r="D61" s="104">
        <v>11</v>
      </c>
      <c r="E61" s="92">
        <v>20.686</v>
      </c>
      <c r="F61" s="92">
        <v>19.506520000000002</v>
      </c>
      <c r="G61" s="92">
        <v>0</v>
      </c>
      <c r="H61" s="92">
        <f t="shared" si="14"/>
      </c>
      <c r="I61" s="87"/>
      <c r="J61" s="105">
        <v>11</v>
      </c>
      <c r="K61" s="88">
        <v>649.767</v>
      </c>
      <c r="L61" s="88">
        <v>611.3749999999999</v>
      </c>
      <c r="M61" s="88">
        <v>0</v>
      </c>
      <c r="N61" s="87">
        <f t="shared" si="15"/>
      </c>
      <c r="O61" s="83" t="s">
        <v>267</v>
      </c>
      <c r="P61" s="85"/>
      <c r="Q61" s="85"/>
      <c r="R61" s="104">
        <v>0</v>
      </c>
      <c r="S61" s="92">
        <v>0</v>
      </c>
      <c r="T61" s="92">
        <v>0</v>
      </c>
      <c r="U61" s="92">
        <v>0</v>
      </c>
      <c r="V61" s="92">
        <f>IF(AND(T61&gt;0,U61&gt;0),U61*100/T61,"")</f>
      </c>
      <c r="W61" s="87"/>
      <c r="X61" s="105">
        <v>11</v>
      </c>
      <c r="Y61" s="88">
        <v>1.2109999999999999</v>
      </c>
      <c r="Z61" s="88">
        <v>1.098</v>
      </c>
      <c r="AA61" s="88">
        <v>0</v>
      </c>
      <c r="AB61" s="88">
        <f>IF(AND(Z61&gt;0,AA61&gt;0),AA61*100/Z61,"")</f>
      </c>
    </row>
    <row r="62" spans="1:28" s="89" customFormat="1" ht="11.25" customHeight="1">
      <c r="A62" s="83" t="s">
        <v>152</v>
      </c>
      <c r="B62" s="85"/>
      <c r="C62" s="85"/>
      <c r="D62" s="104">
        <v>1</v>
      </c>
      <c r="E62" s="92">
        <v>11.479</v>
      </c>
      <c r="F62" s="92">
        <v>11.383</v>
      </c>
      <c r="G62" s="92">
        <v>11.027</v>
      </c>
      <c r="H62" s="92">
        <f t="shared" si="14"/>
        <v>96.87252921022576</v>
      </c>
      <c r="I62" s="87"/>
      <c r="J62" s="105">
        <v>1</v>
      </c>
      <c r="K62" s="88">
        <v>1174.4460000000001</v>
      </c>
      <c r="L62" s="88">
        <v>1015.3199999999999</v>
      </c>
      <c r="M62" s="88">
        <v>987.697</v>
      </c>
      <c r="N62" s="87">
        <f t="shared" si="15"/>
        <v>97.27937989993303</v>
      </c>
      <c r="O62" s="83"/>
      <c r="P62" s="85"/>
      <c r="Q62" s="85"/>
      <c r="R62" s="104"/>
      <c r="S62" s="92"/>
      <c r="T62" s="92"/>
      <c r="U62" s="92"/>
      <c r="V62" s="92"/>
      <c r="W62" s="87"/>
      <c r="X62" s="105"/>
      <c r="Y62" s="88"/>
      <c r="Z62" s="88"/>
      <c r="AA62" s="88"/>
      <c r="AB62" s="88"/>
    </row>
    <row r="63" spans="1:28" s="89" customFormat="1" ht="11.25" customHeight="1">
      <c r="A63" s="83" t="s">
        <v>153</v>
      </c>
      <c r="B63" s="85"/>
      <c r="C63" s="85"/>
      <c r="D63" s="104">
        <v>9</v>
      </c>
      <c r="E63" s="92">
        <v>46.659</v>
      </c>
      <c r="F63" s="92">
        <v>45.492</v>
      </c>
      <c r="G63" s="92">
        <v>0</v>
      </c>
      <c r="H63" s="92">
        <f t="shared" si="14"/>
      </c>
      <c r="I63" s="87"/>
      <c r="J63" s="105">
        <v>9</v>
      </c>
      <c r="K63" s="88">
        <v>3611.158</v>
      </c>
      <c r="L63" s="88">
        <v>3801.2520000000004</v>
      </c>
      <c r="M63" s="88">
        <v>0</v>
      </c>
      <c r="N63" s="87">
        <f t="shared" si="15"/>
      </c>
      <c r="O63" s="83" t="s">
        <v>199</v>
      </c>
      <c r="P63" s="85"/>
      <c r="Q63" s="85"/>
      <c r="R63" s="104"/>
      <c r="S63" s="92"/>
      <c r="T63" s="92"/>
      <c r="U63" s="92"/>
      <c r="V63" s="92"/>
      <c r="W63" s="87"/>
      <c r="X63" s="105"/>
      <c r="Y63" s="88"/>
      <c r="Z63" s="88"/>
      <c r="AA63" s="88"/>
      <c r="AB63" s="88"/>
    </row>
    <row r="64" spans="1:28" s="89" customFormat="1" ht="11.25" customHeight="1">
      <c r="A64" s="83" t="s">
        <v>154</v>
      </c>
      <c r="B64" s="85"/>
      <c r="C64" s="85"/>
      <c r="D64" s="104">
        <v>12</v>
      </c>
      <c r="E64" s="92">
        <v>4.577</v>
      </c>
      <c r="F64" s="92">
        <v>4.914</v>
      </c>
      <c r="G64" s="92">
        <v>0</v>
      </c>
      <c r="H64" s="92">
        <f t="shared" si="14"/>
      </c>
      <c r="I64" s="87"/>
      <c r="J64" s="105">
        <v>12</v>
      </c>
      <c r="K64" s="88">
        <v>447.93799999999993</v>
      </c>
      <c r="L64" s="88">
        <v>414.9239999999999</v>
      </c>
      <c r="M64" s="88">
        <v>0</v>
      </c>
      <c r="N64" s="87">
        <f t="shared" si="15"/>
      </c>
      <c r="O64" s="83" t="s">
        <v>200</v>
      </c>
      <c r="P64" s="85"/>
      <c r="Q64" s="85"/>
      <c r="R64" s="104">
        <v>0</v>
      </c>
      <c r="S64" s="92">
        <v>0</v>
      </c>
      <c r="T64" s="92">
        <v>0</v>
      </c>
      <c r="U64" s="92">
        <v>0</v>
      </c>
      <c r="V64" s="92">
        <f>IF(AND(T64&gt;0,U64&gt;0),U64*100/T64,"")</f>
      </c>
      <c r="W64" s="87"/>
      <c r="X64" s="105">
        <v>11</v>
      </c>
      <c r="Y64" s="88">
        <v>596.3229</v>
      </c>
      <c r="Z64" s="88">
        <v>570.86</v>
      </c>
      <c r="AA64" s="88">
        <v>0</v>
      </c>
      <c r="AB64" s="88">
        <f>IF(AND(Z64&gt;0,AA64&gt;0),AA64*100/Z64,"")</f>
      </c>
    </row>
    <row r="65" spans="1:28" s="89" customFormat="1" ht="11.25" customHeight="1">
      <c r="A65" s="83" t="s">
        <v>155</v>
      </c>
      <c r="B65" s="85"/>
      <c r="C65" s="85"/>
      <c r="D65" s="104">
        <v>12</v>
      </c>
      <c r="E65" s="92">
        <v>62.715</v>
      </c>
      <c r="F65" s="92">
        <v>61.789</v>
      </c>
      <c r="G65" s="92">
        <v>0</v>
      </c>
      <c r="H65" s="92">
        <f t="shared" si="14"/>
      </c>
      <c r="I65" s="87"/>
      <c r="J65" s="105">
        <v>12</v>
      </c>
      <c r="K65" s="88">
        <v>5233.5419999999995</v>
      </c>
      <c r="L65" s="88">
        <v>5231.496</v>
      </c>
      <c r="M65" s="88">
        <v>0</v>
      </c>
      <c r="N65" s="87">
        <f t="shared" si="15"/>
      </c>
      <c r="O65" s="83" t="s">
        <v>201</v>
      </c>
      <c r="P65" s="85"/>
      <c r="Q65" s="85"/>
      <c r="R65" s="104">
        <v>0</v>
      </c>
      <c r="S65" s="92">
        <v>0</v>
      </c>
      <c r="T65" s="92">
        <v>0</v>
      </c>
      <c r="U65" s="92">
        <v>0</v>
      </c>
      <c r="V65" s="92">
        <f>IF(AND(T65&gt;0,U65&gt;0),U65*100/T65,"")</f>
      </c>
      <c r="W65" s="87"/>
      <c r="X65" s="105">
        <v>1</v>
      </c>
      <c r="Y65" s="88">
        <v>6474.545750865052</v>
      </c>
      <c r="Z65" s="88">
        <v>5615.837</v>
      </c>
      <c r="AA65" s="88">
        <v>0</v>
      </c>
      <c r="AB65" s="88">
        <f>IF(AND(Z65&gt;0,AA65&gt;0),AA65*100/Z65,"")</f>
      </c>
    </row>
    <row r="66" spans="1:28" s="89" customFormat="1" ht="11.25" customHeight="1">
      <c r="A66" s="83" t="s">
        <v>274</v>
      </c>
      <c r="B66" s="85"/>
      <c r="C66" s="85"/>
      <c r="D66" s="104">
        <v>6</v>
      </c>
      <c r="E66" s="92">
        <v>35.952</v>
      </c>
      <c r="F66" s="92">
        <v>36.2017325</v>
      </c>
      <c r="G66" s="92">
        <v>0</v>
      </c>
      <c r="H66" s="92">
        <f t="shared" si="14"/>
      </c>
      <c r="I66" s="87"/>
      <c r="J66" s="105">
        <v>11</v>
      </c>
      <c r="K66" s="88">
        <v>2805.441</v>
      </c>
      <c r="L66" s="88">
        <v>3096.8769999999995</v>
      </c>
      <c r="M66" s="88">
        <v>0</v>
      </c>
      <c r="N66" s="87">
        <f t="shared" si="15"/>
      </c>
      <c r="O66" s="83" t="s">
        <v>202</v>
      </c>
      <c r="P66" s="85"/>
      <c r="Q66" s="85"/>
      <c r="R66" s="104">
        <v>0</v>
      </c>
      <c r="S66" s="92">
        <v>0</v>
      </c>
      <c r="T66" s="92">
        <v>0</v>
      </c>
      <c r="U66" s="92">
        <v>0</v>
      </c>
      <c r="V66" s="92">
        <f>IF(AND(T66&gt;0,U66&gt;0),U66*100/T66,"")</f>
      </c>
      <c r="W66" s="87"/>
      <c r="X66" s="105">
        <v>1</v>
      </c>
      <c r="Y66" s="88">
        <v>1282.80149</v>
      </c>
      <c r="Z66" s="88">
        <v>1152.191</v>
      </c>
      <c r="AA66" s="88">
        <v>0</v>
      </c>
      <c r="AB66" s="88">
        <f>IF(AND(Z66&gt;0,AA66&gt;0),AA66*100/Z66,"")</f>
      </c>
    </row>
    <row r="67" spans="1:14" s="89" customFormat="1" ht="11.25" customHeight="1">
      <c r="A67" s="83" t="s">
        <v>275</v>
      </c>
      <c r="B67" s="85"/>
      <c r="C67" s="85"/>
      <c r="D67" s="104">
        <v>11</v>
      </c>
      <c r="E67" s="92">
        <v>19.468</v>
      </c>
      <c r="F67" s="92">
        <v>23.56056</v>
      </c>
      <c r="G67" s="92">
        <v>0</v>
      </c>
      <c r="H67" s="92">
        <f t="shared" si="14"/>
      </c>
      <c r="I67" s="87"/>
      <c r="J67" s="105">
        <v>11</v>
      </c>
      <c r="K67" s="88">
        <v>1172.639</v>
      </c>
      <c r="L67" s="88">
        <v>1273.94</v>
      </c>
      <c r="M67" s="88">
        <v>0</v>
      </c>
      <c r="N67" s="87">
        <f t="shared" si="15"/>
      </c>
    </row>
    <row r="68" spans="1:28" s="89" customFormat="1" ht="11.25" customHeight="1">
      <c r="A68" s="83" t="s">
        <v>156</v>
      </c>
      <c r="B68" s="85"/>
      <c r="C68" s="85"/>
      <c r="D68" s="104">
        <v>7</v>
      </c>
      <c r="E68" s="92">
        <v>2.567</v>
      </c>
      <c r="F68" s="92">
        <v>3.012</v>
      </c>
      <c r="G68" s="92">
        <v>0</v>
      </c>
      <c r="H68" s="92">
        <f t="shared" si="14"/>
      </c>
      <c r="I68" s="87"/>
      <c r="J68" s="105">
        <v>11</v>
      </c>
      <c r="K68" s="88">
        <v>98.318</v>
      </c>
      <c r="L68" s="88">
        <v>123.078</v>
      </c>
      <c r="M68" s="88">
        <v>0</v>
      </c>
      <c r="N68" s="87">
        <f t="shared" si="15"/>
      </c>
      <c r="O68" s="83"/>
      <c r="P68" s="85"/>
      <c r="Q68" s="85"/>
      <c r="R68" s="104"/>
      <c r="S68" s="92"/>
      <c r="T68" s="92"/>
      <c r="U68" s="92"/>
      <c r="V68" s="92"/>
      <c r="W68" s="87"/>
      <c r="X68" s="105"/>
      <c r="Y68" s="88"/>
      <c r="Z68" s="88"/>
      <c r="AA68" s="88"/>
      <c r="AB68" s="88"/>
    </row>
    <row r="69" spans="1:28" s="89" customFormat="1" ht="11.25" customHeight="1">
      <c r="A69" s="83" t="s">
        <v>157</v>
      </c>
      <c r="B69" s="85"/>
      <c r="C69" s="85"/>
      <c r="D69" s="104">
        <v>11</v>
      </c>
      <c r="E69" s="92">
        <v>6.867</v>
      </c>
      <c r="F69" s="92">
        <v>6.816</v>
      </c>
      <c r="G69" s="92">
        <v>7.34316</v>
      </c>
      <c r="H69" s="92">
        <f t="shared" si="14"/>
        <v>107.73415492957747</v>
      </c>
      <c r="I69" s="87"/>
      <c r="J69" s="105">
        <v>8</v>
      </c>
      <c r="K69" s="88">
        <v>377.59600000000006</v>
      </c>
      <c r="L69" s="88">
        <v>360.4299999999999</v>
      </c>
      <c r="M69" s="88">
        <v>0</v>
      </c>
      <c r="N69" s="87">
        <f t="shared" si="15"/>
      </c>
      <c r="O69" s="66" t="s">
        <v>103</v>
      </c>
      <c r="P69" s="67"/>
      <c r="Q69" s="67"/>
      <c r="R69" s="67"/>
      <c r="S69" s="67"/>
      <c r="T69" s="67"/>
      <c r="U69" s="67"/>
      <c r="V69" s="67"/>
      <c r="W69" s="68"/>
      <c r="X69" s="68" t="s">
        <v>104</v>
      </c>
      <c r="Y69" s="68"/>
      <c r="Z69" s="68"/>
      <c r="AA69" s="68" t="s">
        <v>111</v>
      </c>
      <c r="AB69" s="68"/>
    </row>
    <row r="70" spans="1:28" s="89" customFormat="1" ht="11.25" customHeight="1" thickBot="1">
      <c r="A70" s="83" t="s">
        <v>158</v>
      </c>
      <c r="B70" s="85"/>
      <c r="C70" s="85"/>
      <c r="D70" s="104">
        <v>1</v>
      </c>
      <c r="E70" s="92">
        <v>16.046</v>
      </c>
      <c r="F70" s="92">
        <v>16.458</v>
      </c>
      <c r="G70" s="92">
        <v>0</v>
      </c>
      <c r="H70" s="92">
        <f t="shared" si="14"/>
      </c>
      <c r="I70" s="87"/>
      <c r="J70" s="105">
        <v>1</v>
      </c>
      <c r="K70" s="88">
        <v>225.644</v>
      </c>
      <c r="L70" s="88">
        <v>209.081</v>
      </c>
      <c r="M70" s="88">
        <v>0</v>
      </c>
      <c r="N70" s="87">
        <f t="shared" si="15"/>
      </c>
      <c r="O70" s="67"/>
      <c r="P70" s="67"/>
      <c r="Q70" s="67"/>
      <c r="R70" s="67"/>
      <c r="S70" s="67"/>
      <c r="T70" s="67"/>
      <c r="U70" s="67"/>
      <c r="V70" s="67"/>
      <c r="W70" s="68"/>
      <c r="X70" s="68"/>
      <c r="Y70" s="68"/>
      <c r="Z70" s="68"/>
      <c r="AA70" s="68"/>
      <c r="AB70" s="68"/>
    </row>
    <row r="71" spans="1:28" s="89" customFormat="1" ht="11.25" customHeight="1" thickBot="1">
      <c r="A71" s="83" t="s">
        <v>159</v>
      </c>
      <c r="B71" s="85"/>
      <c r="C71" s="85"/>
      <c r="D71" s="104">
        <v>1</v>
      </c>
      <c r="E71" s="92">
        <v>7.014</v>
      </c>
      <c r="F71" s="92">
        <v>6.347</v>
      </c>
      <c r="G71" s="92">
        <v>0</v>
      </c>
      <c r="H71" s="92">
        <f t="shared" si="14"/>
      </c>
      <c r="I71" s="87"/>
      <c r="J71" s="105">
        <v>1</v>
      </c>
      <c r="K71" s="88">
        <v>161.424</v>
      </c>
      <c r="L71" s="88">
        <v>139.936</v>
      </c>
      <c r="M71" s="88">
        <v>0</v>
      </c>
      <c r="N71" s="87">
        <f t="shared" si="15"/>
      </c>
      <c r="O71" s="69"/>
      <c r="P71" s="70"/>
      <c r="Q71" s="71"/>
      <c r="R71" s="187" t="s">
        <v>105</v>
      </c>
      <c r="S71" s="188"/>
      <c r="T71" s="188"/>
      <c r="U71" s="188"/>
      <c r="V71" s="189"/>
      <c r="W71" s="68"/>
      <c r="X71" s="187" t="s">
        <v>106</v>
      </c>
      <c r="Y71" s="188"/>
      <c r="Z71" s="188"/>
      <c r="AA71" s="188"/>
      <c r="AB71" s="189"/>
    </row>
    <row r="72" spans="1:28" s="89" customFormat="1" ht="11.25" customHeight="1">
      <c r="A72" s="83" t="s">
        <v>160</v>
      </c>
      <c r="B72" s="85"/>
      <c r="C72" s="85"/>
      <c r="D72" s="104">
        <v>1</v>
      </c>
      <c r="E72" s="92">
        <v>24.325</v>
      </c>
      <c r="F72" s="92">
        <v>26.274</v>
      </c>
      <c r="G72" s="92">
        <v>26.30127</v>
      </c>
      <c r="H72" s="92">
        <f t="shared" si="14"/>
        <v>100.10379081982187</v>
      </c>
      <c r="I72" s="87"/>
      <c r="J72" s="105">
        <v>8</v>
      </c>
      <c r="K72" s="88">
        <v>210.10299999999998</v>
      </c>
      <c r="L72" s="88">
        <v>261.623</v>
      </c>
      <c r="M72" s="88">
        <v>0</v>
      </c>
      <c r="N72" s="87">
        <f t="shared" si="15"/>
      </c>
      <c r="O72" s="72" t="s">
        <v>107</v>
      </c>
      <c r="P72" s="73"/>
      <c r="Q72" s="71"/>
      <c r="R72" s="69"/>
      <c r="S72" s="74" t="s">
        <v>295</v>
      </c>
      <c r="T72" s="74" t="s">
        <v>295</v>
      </c>
      <c r="U72" s="74" t="s">
        <v>109</v>
      </c>
      <c r="V72" s="75">
        <f>U73</f>
        <v>2017</v>
      </c>
      <c r="W72" s="68"/>
      <c r="X72" s="69"/>
      <c r="Y72" s="74" t="s">
        <v>295</v>
      </c>
      <c r="Z72" s="74" t="s">
        <v>295</v>
      </c>
      <c r="AA72" s="74" t="s">
        <v>109</v>
      </c>
      <c r="AB72" s="75">
        <f>AA73</f>
        <v>2017</v>
      </c>
    </row>
    <row r="73" spans="1:28" s="89" customFormat="1" ht="11.25" customHeight="1" thickBot="1">
      <c r="A73" s="83" t="s">
        <v>161</v>
      </c>
      <c r="B73" s="85"/>
      <c r="C73" s="85"/>
      <c r="D73" s="104">
        <v>1</v>
      </c>
      <c r="E73" s="92">
        <v>5.414</v>
      </c>
      <c r="F73" s="92">
        <v>4.876</v>
      </c>
      <c r="G73" s="92">
        <v>4.48</v>
      </c>
      <c r="H73" s="92">
        <f t="shared" si="14"/>
        <v>91.87858900738311</v>
      </c>
      <c r="I73" s="87"/>
      <c r="J73" s="105">
        <v>8</v>
      </c>
      <c r="K73" s="88">
        <v>267.03999999999996</v>
      </c>
      <c r="L73" s="88">
        <v>197.47899999999998</v>
      </c>
      <c r="M73" s="88">
        <v>0</v>
      </c>
      <c r="N73" s="87">
        <f t="shared" si="15"/>
      </c>
      <c r="O73" s="95"/>
      <c r="P73" s="96"/>
      <c r="Q73" s="71"/>
      <c r="R73" s="97" t="s">
        <v>110</v>
      </c>
      <c r="S73" s="98">
        <f>U73-2</f>
        <v>2015</v>
      </c>
      <c r="T73" s="98">
        <f>U73-1</f>
        <v>2016</v>
      </c>
      <c r="U73" s="98">
        <v>2017</v>
      </c>
      <c r="V73" s="81" t="str">
        <f>CONCATENATE(T73,"=100")</f>
        <v>2016=100</v>
      </c>
      <c r="W73" s="68"/>
      <c r="X73" s="97" t="s">
        <v>110</v>
      </c>
      <c r="Y73" s="98">
        <f>AA73-2</f>
        <v>2015</v>
      </c>
      <c r="Z73" s="98">
        <f>AA73-1</f>
        <v>2016</v>
      </c>
      <c r="AA73" s="98">
        <v>2017</v>
      </c>
      <c r="AB73" s="81" t="str">
        <f>CONCATENATE(Z73,"=100")</f>
        <v>2016=100</v>
      </c>
    </row>
    <row r="74" spans="1:28" s="89" customFormat="1" ht="11.25" customHeight="1">
      <c r="A74" s="83" t="s">
        <v>162</v>
      </c>
      <c r="B74" s="85"/>
      <c r="C74" s="85"/>
      <c r="D74" s="104">
        <v>1</v>
      </c>
      <c r="E74" s="92">
        <v>10.9</v>
      </c>
      <c r="F74" s="92">
        <v>13.138</v>
      </c>
      <c r="G74" s="92">
        <v>13.862</v>
      </c>
      <c r="H74" s="92">
        <f t="shared" si="14"/>
        <v>105.51073222712742</v>
      </c>
      <c r="I74" s="87"/>
      <c r="J74" s="105">
        <v>10</v>
      </c>
      <c r="K74" s="88">
        <v>681.266</v>
      </c>
      <c r="L74" s="88">
        <v>766.218</v>
      </c>
      <c r="M74" s="88">
        <v>0</v>
      </c>
      <c r="N74" s="87">
        <f t="shared" si="15"/>
      </c>
      <c r="O74" s="83"/>
      <c r="P74" s="83"/>
      <c r="Q74" s="83"/>
      <c r="R74" s="84"/>
      <c r="S74" s="85"/>
      <c r="T74" s="85"/>
      <c r="U74" s="85"/>
      <c r="V74" s="85">
        <f>IF(AND(T74&gt;0,U74&gt;0),U74*100/T74,"")</f>
      </c>
      <c r="W74" s="86"/>
      <c r="X74" s="86"/>
      <c r="Y74" s="87"/>
      <c r="Z74" s="87"/>
      <c r="AA74" s="87"/>
      <c r="AB74" s="88">
        <f>IF(AND(Z74&gt;0,AA74&gt;0),AA74*100/Z74,"")</f>
      </c>
    </row>
    <row r="75" spans="1:28" s="89" customFormat="1" ht="11.25" customHeight="1">
      <c r="A75" s="83" t="s">
        <v>163</v>
      </c>
      <c r="B75" s="85"/>
      <c r="C75" s="85"/>
      <c r="D75" s="104">
        <v>11</v>
      </c>
      <c r="E75" s="92">
        <v>8.655</v>
      </c>
      <c r="F75" s="92">
        <v>7.186</v>
      </c>
      <c r="G75" s="92">
        <v>0</v>
      </c>
      <c r="H75" s="92">
        <f t="shared" si="14"/>
      </c>
      <c r="I75" s="87"/>
      <c r="J75" s="105">
        <v>11</v>
      </c>
      <c r="K75" s="88">
        <v>435.79200000000003</v>
      </c>
      <c r="L75" s="88">
        <v>329.29800000000006</v>
      </c>
      <c r="M75" s="88">
        <v>0</v>
      </c>
      <c r="N75" s="87">
        <f t="shared" si="15"/>
      </c>
      <c r="O75" s="83"/>
      <c r="P75" s="83"/>
      <c r="Q75" s="83"/>
      <c r="R75" s="84"/>
      <c r="S75" s="85"/>
      <c r="T75" s="85"/>
      <c r="U75" s="85"/>
      <c r="V75" s="85"/>
      <c r="W75" s="86"/>
      <c r="X75" s="86"/>
      <c r="Y75" s="87"/>
      <c r="Z75" s="87"/>
      <c r="AA75" s="87"/>
      <c r="AB75" s="88"/>
    </row>
    <row r="76" spans="1:28" s="89" customFormat="1" ht="11.25" customHeight="1">
      <c r="A76" s="83" t="s">
        <v>164</v>
      </c>
      <c r="B76" s="85"/>
      <c r="C76" s="85"/>
      <c r="D76" s="104">
        <v>11</v>
      </c>
      <c r="E76" s="92">
        <v>24.969</v>
      </c>
      <c r="F76" s="92">
        <v>25.2</v>
      </c>
      <c r="G76" s="92">
        <v>0</v>
      </c>
      <c r="H76" s="92">
        <f t="shared" si="14"/>
      </c>
      <c r="I76" s="87"/>
      <c r="J76" s="105">
        <v>11</v>
      </c>
      <c r="K76" s="88">
        <v>1384.098</v>
      </c>
      <c r="L76" s="88">
        <v>1292.995</v>
      </c>
      <c r="M76" s="88">
        <v>0</v>
      </c>
      <c r="N76" s="87">
        <f t="shared" si="15"/>
      </c>
      <c r="O76" s="83" t="s">
        <v>112</v>
      </c>
      <c r="P76" s="83"/>
      <c r="Q76" s="83"/>
      <c r="R76" s="104"/>
      <c r="S76" s="85"/>
      <c r="T76" s="85"/>
      <c r="U76" s="85"/>
      <c r="V76" s="85">
        <f>IF(AND(T76&gt;0,U76&gt;0),U76*100/T76,"")</f>
      </c>
      <c r="W76" s="86"/>
      <c r="X76" s="105"/>
      <c r="Y76" s="87"/>
      <c r="Z76" s="87"/>
      <c r="AA76" s="87"/>
      <c r="AB76" s="88">
        <f>IF(AND(Z76&gt;0,AA76&gt;0),AA76*100/Z76,"")</f>
      </c>
    </row>
    <row r="77" spans="1:28" s="89" customFormat="1" ht="11.25" customHeight="1">
      <c r="A77" s="83" t="s">
        <v>165</v>
      </c>
      <c r="B77" s="85"/>
      <c r="C77" s="85"/>
      <c r="D77" s="104">
        <v>11</v>
      </c>
      <c r="E77" s="92">
        <v>9.45</v>
      </c>
      <c r="F77" s="92">
        <v>9.19624</v>
      </c>
      <c r="G77" s="92">
        <v>0</v>
      </c>
      <c r="H77" s="92">
        <f t="shared" si="14"/>
      </c>
      <c r="I77" s="87"/>
      <c r="J77" s="105">
        <v>11</v>
      </c>
      <c r="K77" s="88">
        <v>181.72500000000002</v>
      </c>
      <c r="L77" s="88">
        <v>164.72</v>
      </c>
      <c r="M77" s="88">
        <v>0</v>
      </c>
      <c r="N77" s="87">
        <f t="shared" si="15"/>
      </c>
      <c r="O77" s="83" t="s">
        <v>122</v>
      </c>
      <c r="P77" s="85"/>
      <c r="Q77" s="85"/>
      <c r="R77" s="104">
        <v>1</v>
      </c>
      <c r="S77" s="92">
        <v>398.257</v>
      </c>
      <c r="T77" s="92">
        <v>359.275</v>
      </c>
      <c r="U77" s="92">
        <v>332.7073</v>
      </c>
      <c r="V77" s="92">
        <f>IF(AND(T77&gt;0,U77&gt;0),U77*100/T77,"")</f>
        <v>92.60519100967225</v>
      </c>
      <c r="W77" s="87"/>
      <c r="X77" s="105">
        <v>1</v>
      </c>
      <c r="Y77" s="88">
        <v>4565.119369999999</v>
      </c>
      <c r="Z77" s="88">
        <v>4069.5080000000003</v>
      </c>
      <c r="AA77" s="88">
        <v>3784.3770000000004</v>
      </c>
      <c r="AB77" s="88">
        <f>IF(AND(Z77&gt;0,AA77&gt;0),AA77*100/Z77,"")</f>
        <v>92.99347734419003</v>
      </c>
    </row>
    <row r="78" spans="1:28" s="89" customFormat="1" ht="11.25" customHeight="1">
      <c r="A78" s="83" t="s">
        <v>276</v>
      </c>
      <c r="B78" s="85"/>
      <c r="C78" s="85"/>
      <c r="D78" s="104">
        <v>1</v>
      </c>
      <c r="E78" s="92">
        <v>15.663</v>
      </c>
      <c r="F78" s="92">
        <v>15.754</v>
      </c>
      <c r="G78" s="92">
        <v>13.648</v>
      </c>
      <c r="H78" s="92">
        <f t="shared" si="14"/>
        <v>86.6319664847023</v>
      </c>
      <c r="I78" s="87"/>
      <c r="J78" s="105">
        <v>6</v>
      </c>
      <c r="K78" s="88">
        <v>117.126</v>
      </c>
      <c r="L78" s="88">
        <v>113.81664752791069</v>
      </c>
      <c r="M78" s="88">
        <v>0</v>
      </c>
      <c r="N78" s="87">
        <f t="shared" si="15"/>
      </c>
      <c r="O78" s="83"/>
      <c r="P78" s="85"/>
      <c r="Q78" s="85"/>
      <c r="R78" s="104"/>
      <c r="S78" s="92"/>
      <c r="T78" s="92"/>
      <c r="U78" s="92"/>
      <c r="V78" s="92"/>
      <c r="W78" s="87"/>
      <c r="X78" s="105"/>
      <c r="Y78" s="88"/>
      <c r="Z78" s="88"/>
      <c r="AA78" s="88"/>
      <c r="AB78" s="88"/>
    </row>
    <row r="79" spans="1:28" s="89" customFormat="1" ht="11.25" customHeight="1">
      <c r="A79" s="83"/>
      <c r="B79" s="85"/>
      <c r="C79" s="85"/>
      <c r="D79" s="104"/>
      <c r="E79" s="92"/>
      <c r="F79" s="92"/>
      <c r="G79" s="92"/>
      <c r="H79" s="92"/>
      <c r="I79" s="87"/>
      <c r="J79" s="105"/>
      <c r="K79" s="88"/>
      <c r="L79" s="88"/>
      <c r="M79" s="88"/>
      <c r="N79" s="87"/>
      <c r="O79" s="83" t="s">
        <v>139</v>
      </c>
      <c r="P79" s="85"/>
      <c r="Q79" s="85"/>
      <c r="R79" s="104"/>
      <c r="S79" s="92"/>
      <c r="T79" s="92"/>
      <c r="U79" s="92"/>
      <c r="V79" s="92"/>
      <c r="W79" s="87"/>
      <c r="X79" s="105"/>
      <c r="Y79" s="88"/>
      <c r="Z79" s="88"/>
      <c r="AA79" s="88"/>
      <c r="AB79" s="88"/>
    </row>
    <row r="80" spans="1:28" s="89" customFormat="1" ht="11.25" customHeight="1">
      <c r="A80" s="93"/>
      <c r="B80" s="85"/>
      <c r="C80" s="85"/>
      <c r="D80" s="102"/>
      <c r="E80" s="92"/>
      <c r="F80" s="92">
        <f>IF(AND(D80&gt;0,E80&gt;0),E80*100/D80,"")</f>
      </c>
      <c r="G80" s="92"/>
      <c r="H80" s="92"/>
      <c r="I80" s="87"/>
      <c r="J80" s="103"/>
      <c r="K80" s="88"/>
      <c r="L80" s="88"/>
      <c r="M80" s="88"/>
      <c r="N80" s="88"/>
      <c r="O80" s="83" t="s">
        <v>269</v>
      </c>
      <c r="P80" s="85"/>
      <c r="Q80" s="85"/>
      <c r="R80" s="104">
        <v>1</v>
      </c>
      <c r="S80" s="92">
        <v>63.285</v>
      </c>
      <c r="T80" s="92">
        <v>60.814</v>
      </c>
      <c r="U80" s="92">
        <v>62.985</v>
      </c>
      <c r="V80" s="92">
        <f>IF(AND(T80&gt;0,U80&gt;0),U80*100/T80,"")</f>
        <v>103.56990166737923</v>
      </c>
      <c r="W80" s="87"/>
      <c r="X80" s="105">
        <v>1</v>
      </c>
      <c r="Y80" s="88">
        <v>160.08599999999998</v>
      </c>
      <c r="Z80" s="88">
        <v>165.596</v>
      </c>
      <c r="AA80" s="88">
        <v>195.601</v>
      </c>
      <c r="AB80" s="88">
        <f>IF(AND(Z80&gt;0,AA80&gt;0),AA80*100/Z80,"")</f>
        <v>118.11939901929998</v>
      </c>
    </row>
    <row r="81" spans="1:28" s="89" customFormat="1" ht="11.25" customHeight="1">
      <c r="A81" s="83"/>
      <c r="B81" s="83"/>
      <c r="C81" s="83"/>
      <c r="D81" s="90"/>
      <c r="E81" s="92"/>
      <c r="F81" s="92"/>
      <c r="G81" s="92"/>
      <c r="H81" s="92"/>
      <c r="I81" s="86"/>
      <c r="J81" s="91"/>
      <c r="K81" s="88"/>
      <c r="L81" s="88"/>
      <c r="M81" s="88"/>
      <c r="N81" s="88"/>
      <c r="O81" s="83"/>
      <c r="P81" s="85"/>
      <c r="Q81" s="85"/>
      <c r="R81" s="104"/>
      <c r="S81" s="92"/>
      <c r="T81" s="92"/>
      <c r="U81" s="92"/>
      <c r="V81" s="92"/>
      <c r="W81" s="87"/>
      <c r="X81" s="105"/>
      <c r="Y81" s="88"/>
      <c r="Z81" s="88"/>
      <c r="AA81" s="88"/>
      <c r="AB81" s="88"/>
    </row>
    <row r="82" spans="1:28" s="89" customFormat="1" ht="11.25" customHeight="1">
      <c r="A82" s="191" t="s">
        <v>278</v>
      </c>
      <c r="B82" s="191"/>
      <c r="C82" s="191"/>
      <c r="D82" s="191"/>
      <c r="E82" s="191"/>
      <c r="F82" s="88"/>
      <c r="G82" s="88"/>
      <c r="H82" s="88"/>
      <c r="I82" s="86"/>
      <c r="J82" s="91"/>
      <c r="K82" s="88"/>
      <c r="L82" s="88"/>
      <c r="M82" s="88"/>
      <c r="N82" s="88"/>
      <c r="O82" s="83" t="s">
        <v>146</v>
      </c>
      <c r="P82" s="85"/>
      <c r="Q82" s="85"/>
      <c r="R82" s="104"/>
      <c r="S82" s="92"/>
      <c r="T82" s="92"/>
      <c r="U82" s="92"/>
      <c r="V82" s="92"/>
      <c r="W82" s="87"/>
      <c r="X82" s="105"/>
      <c r="Y82" s="88"/>
      <c r="Z82" s="88"/>
      <c r="AA82" s="88"/>
      <c r="AB82" s="88"/>
    </row>
    <row r="83" spans="1:28" s="89" customFormat="1" ht="11.25" customHeight="1">
      <c r="A83" s="191" t="s">
        <v>279</v>
      </c>
      <c r="B83" s="191"/>
      <c r="C83" s="191"/>
      <c r="D83" s="191"/>
      <c r="E83" s="191"/>
      <c r="F83" s="88"/>
      <c r="G83" s="88"/>
      <c r="H83" s="88"/>
      <c r="I83" s="86"/>
      <c r="J83" s="91"/>
      <c r="K83" s="88"/>
      <c r="L83" s="88"/>
      <c r="M83" s="88"/>
      <c r="N83" s="88"/>
      <c r="O83" s="83" t="s">
        <v>149</v>
      </c>
      <c r="P83" s="85"/>
      <c r="Q83" s="85"/>
      <c r="R83" s="104">
        <v>11</v>
      </c>
      <c r="S83" s="92">
        <v>34.314</v>
      </c>
      <c r="T83" s="92">
        <v>35.646</v>
      </c>
      <c r="U83" s="92">
        <v>33.13538</v>
      </c>
      <c r="V83" s="92">
        <f>IF(AND(T83&gt;0,U83&gt;0),U83*100/T83,"")</f>
        <v>92.95679739662232</v>
      </c>
      <c r="W83" s="87"/>
      <c r="X83" s="105">
        <v>1</v>
      </c>
      <c r="Y83" s="88">
        <v>927.198</v>
      </c>
      <c r="Z83" s="88">
        <v>929.9440000000001</v>
      </c>
      <c r="AA83" s="88">
        <v>889.7280000000001</v>
      </c>
      <c r="AB83" s="88">
        <f>IF(AND(Z83&gt;0,AA83&gt;0),AA83*100/Z83,"")</f>
        <v>95.67543852102922</v>
      </c>
    </row>
    <row r="84" spans="1:28" s="89" customFormat="1" ht="11.25" customHeight="1">
      <c r="A84" s="191" t="s">
        <v>280</v>
      </c>
      <c r="B84" s="191"/>
      <c r="C84" s="191"/>
      <c r="D84" s="191"/>
      <c r="E84" s="191"/>
      <c r="F84" s="88"/>
      <c r="G84" s="88"/>
      <c r="H84" s="88"/>
      <c r="I84" s="86"/>
      <c r="J84" s="91"/>
      <c r="K84" s="88"/>
      <c r="L84" s="88"/>
      <c r="M84" s="88"/>
      <c r="N84" s="88"/>
      <c r="O84" s="83" t="s">
        <v>158</v>
      </c>
      <c r="P84" s="85"/>
      <c r="Q84" s="85"/>
      <c r="R84" s="104">
        <v>1</v>
      </c>
      <c r="S84" s="92">
        <v>15.826</v>
      </c>
      <c r="T84" s="92">
        <v>16.046</v>
      </c>
      <c r="U84" s="92">
        <v>16.458</v>
      </c>
      <c r="V84" s="92">
        <f>IF(AND(T84&gt;0,U84&gt;0),U84*100/T84,"")</f>
        <v>102.56761809796832</v>
      </c>
      <c r="W84" s="87"/>
      <c r="X84" s="105">
        <v>1</v>
      </c>
      <c r="Y84" s="88">
        <v>214.29000000000002</v>
      </c>
      <c r="Z84" s="88">
        <v>225.644</v>
      </c>
      <c r="AA84" s="88">
        <v>209.081</v>
      </c>
      <c r="AB84" s="88">
        <f>IF(AND(Z84&gt;0,AA84&gt;0),AA84*100/Z84,"")</f>
        <v>92.6596763042669</v>
      </c>
    </row>
    <row r="85" spans="1:28" s="89" customFormat="1" ht="11.25" customHeight="1">
      <c r="A85" s="191" t="s">
        <v>281</v>
      </c>
      <c r="B85" s="191"/>
      <c r="C85" s="191"/>
      <c r="D85" s="191"/>
      <c r="E85" s="191"/>
      <c r="F85" s="88"/>
      <c r="G85" s="88"/>
      <c r="H85" s="88"/>
      <c r="I85" s="86"/>
      <c r="J85" s="91"/>
      <c r="K85" s="88"/>
      <c r="L85" s="88"/>
      <c r="M85" s="88"/>
      <c r="N85" s="88"/>
      <c r="O85" s="83" t="s">
        <v>159</v>
      </c>
      <c r="P85" s="85"/>
      <c r="Q85" s="85"/>
      <c r="R85" s="104">
        <v>1</v>
      </c>
      <c r="S85" s="92">
        <v>6.719399999999999</v>
      </c>
      <c r="T85" s="92">
        <v>7.014</v>
      </c>
      <c r="U85" s="92">
        <v>6.347</v>
      </c>
      <c r="V85" s="92">
        <f>IF(AND(T85&gt;0,U85&gt;0),U85*100/T85,"")</f>
        <v>90.49044767607643</v>
      </c>
      <c r="W85" s="87"/>
      <c r="X85" s="105">
        <v>1</v>
      </c>
      <c r="Y85" s="88">
        <v>155.2896</v>
      </c>
      <c r="Z85" s="88">
        <v>161.424</v>
      </c>
      <c r="AA85" s="88">
        <v>139.936</v>
      </c>
      <c r="AB85" s="88">
        <f>IF(AND(Z85&gt;0,AA85&gt;0),AA85*100/Z85,"")</f>
        <v>86.68847259391416</v>
      </c>
    </row>
    <row r="86" spans="1:28" s="89" customFormat="1" ht="11.25" customHeight="1">
      <c r="A86" s="191" t="s">
        <v>282</v>
      </c>
      <c r="B86" s="191"/>
      <c r="C86" s="191"/>
      <c r="D86" s="191"/>
      <c r="E86" s="191"/>
      <c r="F86" s="88"/>
      <c r="G86" s="88"/>
      <c r="H86" s="88"/>
      <c r="I86" s="86"/>
      <c r="J86" s="91"/>
      <c r="K86" s="88"/>
      <c r="L86" s="88"/>
      <c r="M86" s="88"/>
      <c r="N86" s="88"/>
      <c r="O86" s="83" t="s">
        <v>167</v>
      </c>
      <c r="P86" s="85"/>
      <c r="Q86" s="85"/>
      <c r="R86" s="104">
        <v>11</v>
      </c>
      <c r="S86" s="92">
        <v>3.717</v>
      </c>
      <c r="T86" s="92">
        <v>5.108</v>
      </c>
      <c r="U86" s="92">
        <v>4.93145</v>
      </c>
      <c r="V86" s="92">
        <f>IF(AND(T86&gt;0,U86&gt;0),U86*100/T86,"")</f>
        <v>96.54365700861395</v>
      </c>
      <c r="W86" s="87"/>
      <c r="X86" s="105">
        <v>1</v>
      </c>
      <c r="Y86" s="88">
        <v>66.989</v>
      </c>
      <c r="Z86" s="88">
        <v>86.99000000000001</v>
      </c>
      <c r="AA86" s="88">
        <v>79.04799999999999</v>
      </c>
      <c r="AB86" s="88">
        <f>IF(AND(Z86&gt;0,AA86&gt;0),AA86*100/Z86,"")</f>
        <v>90.87021496723759</v>
      </c>
    </row>
    <row r="87" spans="1:28" s="89" customFormat="1" ht="11.25" customHeight="1">
      <c r="A87" s="191" t="s">
        <v>283</v>
      </c>
      <c r="B87" s="191"/>
      <c r="C87" s="191"/>
      <c r="D87" s="191"/>
      <c r="E87" s="191"/>
      <c r="F87" s="88"/>
      <c r="G87" s="88"/>
      <c r="H87" s="88"/>
      <c r="I87" s="86"/>
      <c r="J87" s="91"/>
      <c r="K87" s="88"/>
      <c r="L87" s="88"/>
      <c r="M87" s="88"/>
      <c r="N87" s="88"/>
      <c r="O87" s="83" t="s">
        <v>168</v>
      </c>
      <c r="P87" s="85"/>
      <c r="Q87" s="85"/>
      <c r="R87" s="104">
        <v>10</v>
      </c>
      <c r="S87" s="92">
        <v>25.599</v>
      </c>
      <c r="T87" s="92">
        <v>27.522</v>
      </c>
      <c r="U87" s="92">
        <v>32.674</v>
      </c>
      <c r="V87" s="92">
        <f>IF(AND(T87&gt;0,U87&gt;0),U87*100/T87,"")</f>
        <v>118.7195697987065</v>
      </c>
      <c r="W87" s="87"/>
      <c r="X87" s="105">
        <v>1</v>
      </c>
      <c r="Y87" s="88">
        <v>452.1719999999999</v>
      </c>
      <c r="Z87" s="88">
        <v>478.659</v>
      </c>
      <c r="AA87" s="88">
        <v>527.683</v>
      </c>
      <c r="AB87" s="88">
        <f>IF(AND(Z87&gt;0,AA87&gt;0),AA87*100/Z87,"")</f>
        <v>110.24194677212797</v>
      </c>
    </row>
    <row r="88" spans="1:28" s="89" customFormat="1" ht="11.25" customHeight="1">
      <c r="A88" s="191" t="s">
        <v>284</v>
      </c>
      <c r="B88" s="191"/>
      <c r="C88" s="191"/>
      <c r="D88" s="191"/>
      <c r="E88" s="191"/>
      <c r="F88" s="88"/>
      <c r="G88" s="88"/>
      <c r="H88" s="88">
        <f>IF(AND(F88&gt;0,G88&gt;0),G88*100/F88,"")</f>
      </c>
      <c r="I88" s="86"/>
      <c r="J88" s="91"/>
      <c r="K88" s="88"/>
      <c r="L88" s="88"/>
      <c r="M88" s="88"/>
      <c r="N88" s="88">
        <f>IF(AND(L88&gt;0,M88&gt;0),M88*100/L88,"")</f>
      </c>
      <c r="O88" s="83"/>
      <c r="P88" s="85"/>
      <c r="Q88" s="85"/>
      <c r="R88" s="104"/>
      <c r="S88" s="92"/>
      <c r="T88" s="92"/>
      <c r="U88" s="92"/>
      <c r="V88" s="92"/>
      <c r="W88" s="87"/>
      <c r="X88" s="105"/>
      <c r="Y88" s="88"/>
      <c r="Z88" s="88"/>
      <c r="AA88" s="88"/>
      <c r="AB88" s="88"/>
    </row>
    <row r="89" spans="1:28" s="89" customFormat="1" ht="11.25" customHeight="1">
      <c r="A89" s="191" t="s">
        <v>285</v>
      </c>
      <c r="B89" s="191"/>
      <c r="C89" s="191"/>
      <c r="D89" s="191"/>
      <c r="E89" s="191"/>
      <c r="F89" s="88"/>
      <c r="G89" s="88"/>
      <c r="H89" s="88">
        <f>IF(AND(F89&gt;0,G89&gt;0),G89*100/F89,"")</f>
      </c>
      <c r="I89" s="86"/>
      <c r="J89" s="91"/>
      <c r="K89" s="88"/>
      <c r="L89" s="88"/>
      <c r="M89" s="88"/>
      <c r="N89" s="88">
        <f>IF(AND(L89&gt;0,M89&gt;0),M89*100/L89,"")</f>
      </c>
      <c r="O89" s="83" t="s">
        <v>176</v>
      </c>
      <c r="P89" s="85"/>
      <c r="Q89" s="85"/>
      <c r="R89" s="104"/>
      <c r="S89" s="92"/>
      <c r="T89" s="92"/>
      <c r="U89" s="92"/>
      <c r="V89" s="92"/>
      <c r="W89" s="87"/>
      <c r="X89" s="105"/>
      <c r="Y89" s="88"/>
      <c r="Z89" s="88"/>
      <c r="AA89" s="88"/>
      <c r="AB89" s="88"/>
    </row>
    <row r="90" spans="1:28" s="89" customFormat="1" ht="11.25" customHeight="1">
      <c r="A90" s="192" t="s">
        <v>286</v>
      </c>
      <c r="B90" s="192"/>
      <c r="C90" s="192"/>
      <c r="D90" s="192"/>
      <c r="E90" s="192"/>
      <c r="F90" s="192"/>
      <c r="G90" s="192"/>
      <c r="H90" s="101"/>
      <c r="O90" s="83" t="s">
        <v>181</v>
      </c>
      <c r="P90" s="85"/>
      <c r="Q90" s="85"/>
      <c r="R90" s="104">
        <v>0</v>
      </c>
      <c r="S90" s="92">
        <v>0</v>
      </c>
      <c r="T90" s="92">
        <v>0</v>
      </c>
      <c r="U90" s="92">
        <v>0</v>
      </c>
      <c r="V90" s="92">
        <f>IF(AND(T90&gt;0,U90&gt;0),U90*100/T90,"")</f>
      </c>
      <c r="W90" s="87"/>
      <c r="X90" s="105">
        <v>1</v>
      </c>
      <c r="Y90" s="88">
        <v>1353.3779000000002</v>
      </c>
      <c r="Z90" s="88">
        <v>1544.061</v>
      </c>
      <c r="AA90" s="88">
        <v>1255.23</v>
      </c>
      <c r="AB90" s="88">
        <f>IF(AND(Z90&gt;0,AA90&gt;0),AA90*100/Z90,"")</f>
        <v>81.29406804523914</v>
      </c>
    </row>
    <row r="91" spans="1:28" s="89" customFormat="1" ht="11.25" customHeight="1">
      <c r="A91" s="193" t="s">
        <v>287</v>
      </c>
      <c r="B91" s="193"/>
      <c r="C91" s="193"/>
      <c r="D91" s="193"/>
      <c r="E91" s="193"/>
      <c r="O91" s="83" t="s">
        <v>182</v>
      </c>
      <c r="P91" s="85"/>
      <c r="Q91" s="85"/>
      <c r="R91" s="104">
        <v>0</v>
      </c>
      <c r="S91" s="92">
        <v>0</v>
      </c>
      <c r="T91" s="92">
        <v>0</v>
      </c>
      <c r="U91" s="92">
        <v>0</v>
      </c>
      <c r="V91" s="92">
        <f>IF(AND(T91&gt;0,U91&gt;0),U91*100/T91,"")</f>
      </c>
      <c r="W91" s="87"/>
      <c r="X91" s="105">
        <v>1</v>
      </c>
      <c r="Y91" s="88">
        <v>523.4358999999998</v>
      </c>
      <c r="Z91" s="88">
        <v>584.8330000000001</v>
      </c>
      <c r="AA91" s="88">
        <v>559.411</v>
      </c>
      <c r="AB91" s="88">
        <f>IF(AND(Z91&gt;0,AA91&gt;0),AA91*100/Z91,"")</f>
        <v>95.65311806960274</v>
      </c>
    </row>
    <row r="92" spans="1:28" s="89" customFormat="1" ht="12" customHeight="1">
      <c r="A92" s="193" t="s">
        <v>288</v>
      </c>
      <c r="B92" s="193"/>
      <c r="C92" s="193"/>
      <c r="D92" s="193"/>
      <c r="E92" s="193"/>
      <c r="N92" s="163"/>
      <c r="O92" s="83"/>
      <c r="P92" s="85"/>
      <c r="Q92" s="85"/>
      <c r="R92" s="104"/>
      <c r="S92" s="92"/>
      <c r="T92" s="92"/>
      <c r="U92" s="92"/>
      <c r="V92" s="92"/>
      <c r="W92" s="87"/>
      <c r="X92" s="105"/>
      <c r="Y92" s="88"/>
      <c r="Z92" s="88"/>
      <c r="AA92" s="88"/>
      <c r="AB92" s="88"/>
    </row>
    <row r="93" spans="1:28" s="68" customFormat="1" ht="11.25" customHeight="1">
      <c r="A93" s="192" t="s">
        <v>289</v>
      </c>
      <c r="B93" s="192"/>
      <c r="C93" s="192"/>
      <c r="D93" s="192"/>
      <c r="E93" s="192"/>
      <c r="F93" s="192"/>
      <c r="G93" s="192"/>
      <c r="H93" s="89"/>
      <c r="I93" s="89"/>
      <c r="J93" s="89"/>
      <c r="K93" s="89"/>
      <c r="L93" s="89"/>
      <c r="M93" s="89"/>
      <c r="N93" s="163"/>
      <c r="O93" s="83" t="s">
        <v>183</v>
      </c>
      <c r="P93" s="85"/>
      <c r="Q93" s="85"/>
      <c r="R93" s="104"/>
      <c r="S93" s="92"/>
      <c r="T93" s="92"/>
      <c r="U93" s="92"/>
      <c r="V93" s="92"/>
      <c r="W93" s="87"/>
      <c r="X93" s="105"/>
      <c r="Y93" s="88"/>
      <c r="Z93" s="88"/>
      <c r="AA93" s="88"/>
      <c r="AB93" s="88"/>
    </row>
    <row r="94" spans="1:28" s="101" customFormat="1" ht="11.25" customHeight="1">
      <c r="A94" s="193" t="s">
        <v>290</v>
      </c>
      <c r="B94" s="193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83" t="s">
        <v>193</v>
      </c>
      <c r="P94" s="85"/>
      <c r="Q94" s="85"/>
      <c r="R94" s="104">
        <v>0</v>
      </c>
      <c r="S94" s="92">
        <v>0</v>
      </c>
      <c r="T94" s="92">
        <v>0</v>
      </c>
      <c r="U94" s="92">
        <v>0</v>
      </c>
      <c r="V94" s="92">
        <f>IF(AND(T94&gt;0,U94&gt;0),U94*100/T94,"")</f>
      </c>
      <c r="W94" s="87"/>
      <c r="X94" s="105">
        <v>1</v>
      </c>
      <c r="Y94" s="88">
        <v>83.70549999999999</v>
      </c>
      <c r="Z94" s="88">
        <v>91.53</v>
      </c>
      <c r="AA94" s="88">
        <v>99.953</v>
      </c>
      <c r="AB94" s="88">
        <f>IF(AND(Z94&gt;0,AA94&gt;0),AA94*100/Z94,"")</f>
        <v>109.20244728504316</v>
      </c>
    </row>
    <row r="95" spans="1:28" s="101" customFormat="1" ht="11.25" customHeight="1">
      <c r="A95" s="194" t="s">
        <v>291</v>
      </c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83"/>
      <c r="P95" s="85"/>
      <c r="Q95" s="85"/>
      <c r="R95" s="104"/>
      <c r="S95" s="92"/>
      <c r="T95" s="92"/>
      <c r="U95" s="92"/>
      <c r="V95" s="92"/>
      <c r="W95" s="87"/>
      <c r="X95" s="105"/>
      <c r="Y95" s="88"/>
      <c r="Z95" s="88"/>
      <c r="AA95" s="88"/>
      <c r="AB95" s="88"/>
    </row>
    <row r="96" spans="1:28" s="101" customFormat="1" ht="14.25">
      <c r="A96" s="164" t="s">
        <v>292</v>
      </c>
      <c r="B96"/>
      <c r="C96"/>
      <c r="D96"/>
      <c r="E96"/>
      <c r="F96"/>
      <c r="G96"/>
      <c r="H96"/>
      <c r="I96"/>
      <c r="J96"/>
      <c r="K96"/>
      <c r="L96"/>
      <c r="M96"/>
      <c r="N96"/>
      <c r="O96" s="83" t="s">
        <v>199</v>
      </c>
      <c r="P96" s="85"/>
      <c r="Q96" s="85"/>
      <c r="R96" s="104"/>
      <c r="S96" s="92"/>
      <c r="T96" s="92"/>
      <c r="U96" s="92"/>
      <c r="V96" s="92"/>
      <c r="W96" s="87"/>
      <c r="X96" s="105"/>
      <c r="Y96" s="88"/>
      <c r="Z96" s="88"/>
      <c r="AA96" s="88"/>
      <c r="AB96" s="88"/>
    </row>
    <row r="97" spans="1:28" s="101" customFormat="1" ht="11.25" customHeight="1">
      <c r="A97" s="193" t="s">
        <v>293</v>
      </c>
      <c r="B97" s="193"/>
      <c r="C97" s="193"/>
      <c r="D97" s="193"/>
      <c r="O97" s="83" t="s">
        <v>201</v>
      </c>
      <c r="P97" s="85"/>
      <c r="Q97" s="85"/>
      <c r="R97" s="104">
        <v>0</v>
      </c>
      <c r="S97" s="92">
        <v>0</v>
      </c>
      <c r="T97" s="92">
        <v>0</v>
      </c>
      <c r="U97" s="92">
        <v>0</v>
      </c>
      <c r="V97" s="92">
        <f>IF(AND(T97&gt;0,U97&gt;0),U97*100/T97,"")</f>
      </c>
      <c r="W97" s="87"/>
      <c r="X97" s="105">
        <v>1</v>
      </c>
      <c r="Y97" s="88">
        <v>6759.179398073837</v>
      </c>
      <c r="Z97" s="88">
        <v>6474.545750865052</v>
      </c>
      <c r="AA97" s="88">
        <v>5615.837</v>
      </c>
      <c r="AB97" s="88">
        <f>IF(AND(Z97&gt;0,AA97&gt;0),AA97*100/Z97,"")</f>
        <v>86.73715834426963</v>
      </c>
    </row>
    <row r="98" spans="1:28" s="101" customFormat="1" ht="11.25" customHeight="1">
      <c r="A98" s="193" t="s">
        <v>294</v>
      </c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O98" s="83" t="s">
        <v>202</v>
      </c>
      <c r="P98" s="85"/>
      <c r="Q98" s="85"/>
      <c r="R98" s="104">
        <v>0</v>
      </c>
      <c r="S98" s="92">
        <v>0</v>
      </c>
      <c r="T98" s="92">
        <v>0</v>
      </c>
      <c r="U98" s="92">
        <v>0</v>
      </c>
      <c r="V98" s="92">
        <f>IF(AND(T98&gt;0,U98&gt;0),U98*100/T98,"")</f>
      </c>
      <c r="W98" s="87"/>
      <c r="X98" s="105">
        <v>1</v>
      </c>
      <c r="Y98" s="88">
        <v>1395.075523434992</v>
      </c>
      <c r="Z98" s="88">
        <v>1282.80149</v>
      </c>
      <c r="AA98" s="88">
        <v>1152.191</v>
      </c>
      <c r="AB98" s="88">
        <f>IF(AND(Z98&gt;0,AA98&gt;0),AA98*100/Z98,"")</f>
        <v>89.8183397027392</v>
      </c>
    </row>
    <row r="99" spans="1:14" s="101" customFormat="1" ht="11.25" customHeight="1">
      <c r="A99" s="89"/>
      <c r="B99" s="89"/>
      <c r="C99" s="89"/>
      <c r="D99" s="91"/>
      <c r="E99" s="88"/>
      <c r="F99" s="88"/>
      <c r="G99" s="88"/>
      <c r="H99" s="88">
        <f>IF(AND(F99&gt;0,G99&gt;0),G99*100/F99,"")</f>
      </c>
      <c r="I99" s="86"/>
      <c r="J99" s="91"/>
      <c r="K99" s="88"/>
      <c r="L99" s="88"/>
      <c r="M99" s="88"/>
      <c r="N99" s="88">
        <f>IF(AND(L99&gt;0,M99&gt;0),M99*100/L99,"")</f>
      </c>
    </row>
    <row r="100" spans="1:14" s="101" customFormat="1" ht="11.25" customHeight="1">
      <c r="A100" s="190"/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</row>
    <row r="101" spans="1:14" ht="11.25" customHeight="1">
      <c r="A101" s="89"/>
      <c r="B101" s="89"/>
      <c r="C101" s="89"/>
      <c r="D101" s="91"/>
      <c r="E101" s="88"/>
      <c r="F101" s="88"/>
      <c r="G101" s="88"/>
      <c r="H101" s="88">
        <f aca="true" t="shared" si="16" ref="H101:H137">IF(AND(F101&gt;0,G101&gt;0),G101*100/F101,"")</f>
      </c>
      <c r="I101" s="86"/>
      <c r="J101" s="91"/>
      <c r="K101" s="88"/>
      <c r="L101" s="88"/>
      <c r="M101" s="88"/>
      <c r="N101" s="88">
        <f aca="true" t="shared" si="17" ref="N101:N137">IF(AND(L101&gt;0,M101&gt;0),M101*100/L101,"")</f>
      </c>
    </row>
    <row r="102" spans="1:28" ht="11.25" customHeight="1">
      <c r="A102" s="89"/>
      <c r="B102" s="89"/>
      <c r="C102" s="89"/>
      <c r="D102" s="91"/>
      <c r="E102" s="88"/>
      <c r="F102" s="88"/>
      <c r="G102" s="88"/>
      <c r="H102" s="88">
        <f t="shared" si="16"/>
      </c>
      <c r="I102" s="86"/>
      <c r="J102" s="91"/>
      <c r="K102" s="88"/>
      <c r="L102" s="88"/>
      <c r="M102" s="88"/>
      <c r="N102" s="88">
        <f t="shared" si="17"/>
      </c>
      <c r="O102" s="83"/>
      <c r="P102" s="85"/>
      <c r="Q102" s="85"/>
      <c r="R102" s="104"/>
      <c r="S102" s="92"/>
      <c r="T102" s="92"/>
      <c r="U102" s="92"/>
      <c r="V102" s="92"/>
      <c r="W102" s="87"/>
      <c r="X102" s="105"/>
      <c r="Y102" s="88"/>
      <c r="Z102" s="88"/>
      <c r="AA102" s="88"/>
      <c r="AB102" s="88"/>
    </row>
    <row r="103" spans="1:28" ht="11.25" customHeight="1">
      <c r="A103" s="89"/>
      <c r="B103" s="89"/>
      <c r="C103" s="89"/>
      <c r="D103" s="91"/>
      <c r="E103" s="88"/>
      <c r="F103" s="88"/>
      <c r="G103" s="88"/>
      <c r="H103" s="88">
        <f t="shared" si="16"/>
      </c>
      <c r="I103" s="86"/>
      <c r="J103" s="91"/>
      <c r="K103" s="88"/>
      <c r="L103" s="88"/>
      <c r="M103" s="88"/>
      <c r="N103" s="88">
        <f t="shared" si="17"/>
      </c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ht="11.25" customHeight="1">
      <c r="A104" s="89"/>
      <c r="B104" s="89"/>
      <c r="C104" s="89"/>
      <c r="D104" s="91"/>
      <c r="E104" s="88"/>
      <c r="F104" s="88"/>
      <c r="G104" s="88"/>
      <c r="H104" s="88">
        <f t="shared" si="16"/>
      </c>
      <c r="I104" s="86"/>
      <c r="J104" s="91"/>
      <c r="K104" s="88"/>
      <c r="L104" s="88"/>
      <c r="M104" s="88"/>
      <c r="N104" s="88">
        <f t="shared" si="17"/>
      </c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ht="11.25" customHeight="1">
      <c r="A105" s="89"/>
      <c r="B105" s="89"/>
      <c r="C105" s="89"/>
      <c r="D105" s="91"/>
      <c r="E105" s="88"/>
      <c r="F105" s="88"/>
      <c r="G105" s="88"/>
      <c r="H105" s="88">
        <f t="shared" si="16"/>
      </c>
      <c r="I105" s="86"/>
      <c r="J105" s="91"/>
      <c r="K105" s="88"/>
      <c r="L105" s="88"/>
      <c r="M105" s="88"/>
      <c r="N105" s="88">
        <f t="shared" si="17"/>
      </c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ht="11.25" customHeight="1">
      <c r="A106" s="89"/>
      <c r="B106" s="89"/>
      <c r="C106" s="89"/>
      <c r="D106" s="91"/>
      <c r="E106" s="88"/>
      <c r="F106" s="88"/>
      <c r="G106" s="88"/>
      <c r="H106" s="88">
        <f t="shared" si="16"/>
      </c>
      <c r="I106" s="86"/>
      <c r="J106" s="91"/>
      <c r="K106" s="88"/>
      <c r="L106" s="88"/>
      <c r="M106" s="88"/>
      <c r="N106" s="88">
        <f t="shared" si="17"/>
      </c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ht="11.25" customHeight="1">
      <c r="A107" s="89"/>
      <c r="B107" s="89"/>
      <c r="C107" s="89"/>
      <c r="D107" s="91"/>
      <c r="E107" s="88"/>
      <c r="F107" s="88"/>
      <c r="G107" s="88"/>
      <c r="H107" s="88">
        <f t="shared" si="16"/>
      </c>
      <c r="I107" s="86"/>
      <c r="J107" s="91"/>
      <c r="K107" s="88"/>
      <c r="L107" s="88"/>
      <c r="M107" s="88"/>
      <c r="N107" s="88">
        <f t="shared" si="17"/>
      </c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ht="11.25" customHeight="1">
      <c r="A108" s="89"/>
      <c r="B108" s="89"/>
      <c r="C108" s="89"/>
      <c r="D108" s="91"/>
      <c r="E108" s="88"/>
      <c r="F108" s="88"/>
      <c r="G108" s="88"/>
      <c r="H108" s="88">
        <f t="shared" si="16"/>
      </c>
      <c r="I108" s="86"/>
      <c r="J108" s="91"/>
      <c r="K108" s="88"/>
      <c r="L108" s="88"/>
      <c r="M108" s="88"/>
      <c r="N108" s="88">
        <f t="shared" si="17"/>
      </c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ht="11.25" customHeight="1">
      <c r="A109" s="89"/>
      <c r="B109" s="89"/>
      <c r="C109" s="89"/>
      <c r="D109" s="91"/>
      <c r="E109" s="88"/>
      <c r="F109" s="88"/>
      <c r="G109" s="88"/>
      <c r="H109" s="88">
        <f t="shared" si="16"/>
      </c>
      <c r="I109" s="86"/>
      <c r="J109" s="91"/>
      <c r="K109" s="88"/>
      <c r="L109" s="88"/>
      <c r="M109" s="88"/>
      <c r="N109" s="88">
        <f t="shared" si="17"/>
      </c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ht="11.25" customHeight="1">
      <c r="A110" s="89"/>
      <c r="B110" s="89"/>
      <c r="C110" s="89"/>
      <c r="D110" s="91"/>
      <c r="E110" s="88"/>
      <c r="F110" s="88"/>
      <c r="G110" s="88"/>
      <c r="H110" s="88">
        <f t="shared" si="16"/>
      </c>
      <c r="I110" s="86"/>
      <c r="J110" s="91"/>
      <c r="K110" s="88"/>
      <c r="L110" s="88"/>
      <c r="M110" s="88"/>
      <c r="N110" s="88">
        <f t="shared" si="17"/>
      </c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ht="11.25" customHeight="1">
      <c r="A111" s="89"/>
      <c r="B111" s="89"/>
      <c r="C111" s="89"/>
      <c r="D111" s="91"/>
      <c r="E111" s="88"/>
      <c r="F111" s="88"/>
      <c r="G111" s="88"/>
      <c r="H111" s="88">
        <f t="shared" si="16"/>
      </c>
      <c r="I111" s="86"/>
      <c r="J111" s="91"/>
      <c r="K111" s="88"/>
      <c r="L111" s="88"/>
      <c r="M111" s="88"/>
      <c r="N111" s="88">
        <f t="shared" si="17"/>
      </c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 ht="11.25" customHeight="1">
      <c r="A112" s="89"/>
      <c r="B112" s="89"/>
      <c r="C112" s="89"/>
      <c r="D112" s="91"/>
      <c r="E112" s="88"/>
      <c r="F112" s="88"/>
      <c r="G112" s="88"/>
      <c r="H112" s="88">
        <f t="shared" si="16"/>
      </c>
      <c r="I112" s="86"/>
      <c r="J112" s="91"/>
      <c r="K112" s="88"/>
      <c r="L112" s="88"/>
      <c r="M112" s="88"/>
      <c r="N112" s="88">
        <f t="shared" si="17"/>
      </c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:28" ht="11.25" customHeight="1">
      <c r="A113" s="89"/>
      <c r="B113" s="89"/>
      <c r="C113" s="89"/>
      <c r="D113" s="91"/>
      <c r="E113" s="88"/>
      <c r="F113" s="88"/>
      <c r="G113" s="88"/>
      <c r="H113" s="88">
        <f t="shared" si="16"/>
      </c>
      <c r="I113" s="86"/>
      <c r="J113" s="91"/>
      <c r="K113" s="88"/>
      <c r="L113" s="88"/>
      <c r="M113" s="88"/>
      <c r="N113" s="88">
        <f t="shared" si="17"/>
      </c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1:28" ht="11.25" customHeight="1">
      <c r="A114" s="89"/>
      <c r="B114" s="89"/>
      <c r="C114" s="89"/>
      <c r="D114" s="91"/>
      <c r="E114" s="88"/>
      <c r="F114" s="88"/>
      <c r="G114" s="88"/>
      <c r="H114" s="88">
        <f t="shared" si="16"/>
      </c>
      <c r="I114" s="86"/>
      <c r="J114" s="91"/>
      <c r="K114" s="88"/>
      <c r="L114" s="88"/>
      <c r="M114" s="88"/>
      <c r="N114" s="88">
        <f t="shared" si="17"/>
      </c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1:28" ht="11.25" customHeight="1">
      <c r="A115" s="89"/>
      <c r="B115" s="89"/>
      <c r="C115" s="89"/>
      <c r="D115" s="91"/>
      <c r="E115" s="88"/>
      <c r="F115" s="88"/>
      <c r="G115" s="88"/>
      <c r="H115" s="88">
        <f t="shared" si="16"/>
      </c>
      <c r="I115" s="86"/>
      <c r="J115" s="91"/>
      <c r="K115" s="88"/>
      <c r="L115" s="88"/>
      <c r="M115" s="88"/>
      <c r="N115" s="88">
        <f t="shared" si="17"/>
      </c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</row>
    <row r="116" spans="1:28" ht="11.25" customHeight="1">
      <c r="A116" s="89"/>
      <c r="B116" s="89"/>
      <c r="C116" s="89"/>
      <c r="D116" s="91"/>
      <c r="E116" s="88"/>
      <c r="F116" s="88"/>
      <c r="G116" s="88"/>
      <c r="H116" s="88">
        <f t="shared" si="16"/>
      </c>
      <c r="I116" s="86"/>
      <c r="J116" s="91"/>
      <c r="K116" s="88"/>
      <c r="L116" s="88"/>
      <c r="M116" s="88"/>
      <c r="N116" s="88">
        <f t="shared" si="17"/>
      </c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:28" ht="11.25" customHeight="1">
      <c r="A117" s="89"/>
      <c r="B117" s="89"/>
      <c r="C117" s="89"/>
      <c r="D117" s="91"/>
      <c r="E117" s="88"/>
      <c r="F117" s="88"/>
      <c r="G117" s="88"/>
      <c r="H117" s="88">
        <f t="shared" si="16"/>
      </c>
      <c r="I117" s="86"/>
      <c r="J117" s="91"/>
      <c r="K117" s="88"/>
      <c r="L117" s="88"/>
      <c r="M117" s="88"/>
      <c r="N117" s="88">
        <f t="shared" si="17"/>
      </c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:28" ht="11.25" customHeight="1">
      <c r="A118" s="89"/>
      <c r="B118" s="89"/>
      <c r="C118" s="89"/>
      <c r="D118" s="91"/>
      <c r="E118" s="88"/>
      <c r="F118" s="88"/>
      <c r="G118" s="88"/>
      <c r="H118" s="88">
        <f t="shared" si="16"/>
      </c>
      <c r="I118" s="86"/>
      <c r="J118" s="91"/>
      <c r="K118" s="88"/>
      <c r="L118" s="88"/>
      <c r="M118" s="88"/>
      <c r="N118" s="88">
        <f t="shared" si="17"/>
      </c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</row>
    <row r="119" spans="1:28" ht="11.25" customHeight="1">
      <c r="A119" s="89"/>
      <c r="B119" s="89"/>
      <c r="C119" s="89"/>
      <c r="D119" s="91"/>
      <c r="E119" s="88"/>
      <c r="F119" s="88"/>
      <c r="G119" s="88"/>
      <c r="H119" s="88">
        <f t="shared" si="16"/>
      </c>
      <c r="I119" s="86"/>
      <c r="J119" s="91"/>
      <c r="K119" s="88"/>
      <c r="L119" s="88"/>
      <c r="M119" s="88"/>
      <c r="N119" s="88">
        <f t="shared" si="17"/>
      </c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</row>
    <row r="120" spans="1:28" ht="11.25" customHeight="1">
      <c r="A120" s="89"/>
      <c r="B120" s="89"/>
      <c r="C120" s="89"/>
      <c r="D120" s="91"/>
      <c r="E120" s="88"/>
      <c r="F120" s="88"/>
      <c r="G120" s="88"/>
      <c r="H120" s="88">
        <f t="shared" si="16"/>
      </c>
      <c r="I120" s="86"/>
      <c r="J120" s="91"/>
      <c r="K120" s="88"/>
      <c r="L120" s="88"/>
      <c r="M120" s="88"/>
      <c r="N120" s="88">
        <f t="shared" si="17"/>
      </c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</row>
    <row r="121" spans="1:28" ht="11.25" customHeight="1">
      <c r="A121" s="89"/>
      <c r="B121" s="89"/>
      <c r="C121" s="89"/>
      <c r="D121" s="91"/>
      <c r="E121" s="88"/>
      <c r="F121" s="88"/>
      <c r="G121" s="88"/>
      <c r="H121" s="88">
        <f t="shared" si="16"/>
      </c>
      <c r="I121" s="86"/>
      <c r="J121" s="91"/>
      <c r="K121" s="88"/>
      <c r="L121" s="88"/>
      <c r="M121" s="88"/>
      <c r="N121" s="88">
        <f t="shared" si="17"/>
      </c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</row>
    <row r="122" spans="1:28" ht="11.25" customHeight="1">
      <c r="A122" s="89"/>
      <c r="B122" s="89"/>
      <c r="C122" s="89"/>
      <c r="D122" s="91"/>
      <c r="E122" s="88"/>
      <c r="F122" s="88"/>
      <c r="G122" s="88"/>
      <c r="H122" s="88">
        <f t="shared" si="16"/>
      </c>
      <c r="I122" s="86"/>
      <c r="J122" s="91"/>
      <c r="K122" s="88"/>
      <c r="L122" s="88"/>
      <c r="M122" s="88"/>
      <c r="N122" s="88">
        <f t="shared" si="17"/>
      </c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</row>
    <row r="123" spans="1:28" ht="11.25" customHeight="1">
      <c r="A123" s="89"/>
      <c r="B123" s="89"/>
      <c r="C123" s="89"/>
      <c r="D123" s="91"/>
      <c r="E123" s="88"/>
      <c r="F123" s="88"/>
      <c r="G123" s="88"/>
      <c r="H123" s="88">
        <f t="shared" si="16"/>
      </c>
      <c r="I123" s="86"/>
      <c r="J123" s="91"/>
      <c r="K123" s="88"/>
      <c r="L123" s="88"/>
      <c r="M123" s="88"/>
      <c r="N123" s="88">
        <f t="shared" si="17"/>
      </c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</row>
    <row r="124" spans="1:28" ht="11.25" customHeight="1">
      <c r="A124" s="89"/>
      <c r="B124" s="89"/>
      <c r="C124" s="89"/>
      <c r="D124" s="91"/>
      <c r="E124" s="88"/>
      <c r="F124" s="88"/>
      <c r="G124" s="88"/>
      <c r="H124" s="88">
        <f t="shared" si="16"/>
      </c>
      <c r="I124" s="86"/>
      <c r="J124" s="91"/>
      <c r="K124" s="88"/>
      <c r="L124" s="88"/>
      <c r="M124" s="88"/>
      <c r="N124" s="88">
        <f t="shared" si="17"/>
      </c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</row>
    <row r="125" spans="1:28" ht="11.25" customHeight="1">
      <c r="A125" s="89"/>
      <c r="B125" s="89"/>
      <c r="C125" s="89"/>
      <c r="D125" s="91"/>
      <c r="E125" s="88"/>
      <c r="F125" s="88"/>
      <c r="G125" s="88"/>
      <c r="H125" s="88">
        <f t="shared" si="16"/>
      </c>
      <c r="I125" s="86"/>
      <c r="J125" s="91"/>
      <c r="K125" s="88"/>
      <c r="L125" s="88"/>
      <c r="M125" s="88"/>
      <c r="N125" s="88">
        <f t="shared" si="17"/>
      </c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</row>
    <row r="126" spans="1:28" ht="11.25" customHeight="1">
      <c r="A126" s="89"/>
      <c r="B126" s="89"/>
      <c r="C126" s="89"/>
      <c r="D126" s="91"/>
      <c r="E126" s="88"/>
      <c r="F126" s="88"/>
      <c r="G126" s="88"/>
      <c r="H126" s="88">
        <f t="shared" si="16"/>
      </c>
      <c r="I126" s="86"/>
      <c r="J126" s="91"/>
      <c r="K126" s="88"/>
      <c r="L126" s="88"/>
      <c r="M126" s="88"/>
      <c r="N126" s="88">
        <f t="shared" si="17"/>
      </c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</row>
    <row r="127" spans="1:28" ht="11.25" customHeight="1">
      <c r="A127" s="89"/>
      <c r="B127" s="89"/>
      <c r="C127" s="89"/>
      <c r="D127" s="91"/>
      <c r="E127" s="88"/>
      <c r="F127" s="88"/>
      <c r="G127" s="88"/>
      <c r="H127" s="88">
        <f t="shared" si="16"/>
      </c>
      <c r="I127" s="86"/>
      <c r="J127" s="91"/>
      <c r="K127" s="88"/>
      <c r="L127" s="88"/>
      <c r="M127" s="88"/>
      <c r="N127" s="88">
        <f t="shared" si="17"/>
      </c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</row>
    <row r="128" spans="1:28" ht="11.25" customHeight="1">
      <c r="A128" s="89"/>
      <c r="B128" s="89"/>
      <c r="C128" s="89"/>
      <c r="D128" s="91"/>
      <c r="E128" s="88"/>
      <c r="F128" s="88"/>
      <c r="G128" s="88"/>
      <c r="H128" s="88">
        <f t="shared" si="16"/>
      </c>
      <c r="I128" s="86"/>
      <c r="J128" s="91"/>
      <c r="K128" s="88"/>
      <c r="L128" s="88"/>
      <c r="M128" s="88"/>
      <c r="N128" s="88">
        <f t="shared" si="17"/>
      </c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</row>
    <row r="129" spans="1:28" ht="11.25" customHeight="1">
      <c r="A129" s="89"/>
      <c r="B129" s="89"/>
      <c r="C129" s="89"/>
      <c r="D129" s="91"/>
      <c r="E129" s="88"/>
      <c r="F129" s="88"/>
      <c r="G129" s="88"/>
      <c r="H129" s="88">
        <f t="shared" si="16"/>
      </c>
      <c r="I129" s="86"/>
      <c r="J129" s="91"/>
      <c r="K129" s="88"/>
      <c r="L129" s="88"/>
      <c r="M129" s="88"/>
      <c r="N129" s="88">
        <f t="shared" si="17"/>
      </c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</row>
    <row r="130" spans="1:28" ht="11.25" customHeight="1">
      <c r="A130" s="89"/>
      <c r="B130" s="89"/>
      <c r="C130" s="89"/>
      <c r="D130" s="91"/>
      <c r="E130" s="88"/>
      <c r="F130" s="88"/>
      <c r="G130" s="88"/>
      <c r="H130" s="88">
        <f t="shared" si="16"/>
      </c>
      <c r="I130" s="86"/>
      <c r="J130" s="91"/>
      <c r="K130" s="88"/>
      <c r="L130" s="88"/>
      <c r="M130" s="88"/>
      <c r="N130" s="88">
        <f t="shared" si="17"/>
      </c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</row>
    <row r="131" spans="1:28" ht="11.25" customHeight="1">
      <c r="A131" s="89"/>
      <c r="B131" s="89"/>
      <c r="C131" s="89"/>
      <c r="D131" s="91"/>
      <c r="E131" s="88"/>
      <c r="F131" s="88"/>
      <c r="G131" s="88"/>
      <c r="H131" s="88">
        <f t="shared" si="16"/>
      </c>
      <c r="I131" s="86"/>
      <c r="J131" s="91"/>
      <c r="K131" s="88"/>
      <c r="L131" s="88"/>
      <c r="M131" s="88"/>
      <c r="N131" s="88">
        <f t="shared" si="17"/>
      </c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</row>
    <row r="132" spans="1:28" ht="11.25" customHeight="1">
      <c r="A132" s="89"/>
      <c r="B132" s="89"/>
      <c r="C132" s="89"/>
      <c r="D132" s="91"/>
      <c r="E132" s="88"/>
      <c r="F132" s="88"/>
      <c r="G132" s="88"/>
      <c r="H132" s="88">
        <f t="shared" si="16"/>
      </c>
      <c r="I132" s="86"/>
      <c r="J132" s="91"/>
      <c r="K132" s="88"/>
      <c r="L132" s="88"/>
      <c r="M132" s="88"/>
      <c r="N132" s="88">
        <f t="shared" si="17"/>
      </c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</row>
    <row r="133" spans="1:28" ht="11.25">
      <c r="A133" s="89"/>
      <c r="B133" s="89"/>
      <c r="C133" s="89"/>
      <c r="D133" s="91"/>
      <c r="E133" s="88"/>
      <c r="F133" s="88"/>
      <c r="G133" s="88"/>
      <c r="H133" s="88">
        <f t="shared" si="16"/>
      </c>
      <c r="I133" s="86"/>
      <c r="J133" s="91"/>
      <c r="K133" s="88"/>
      <c r="L133" s="88"/>
      <c r="M133" s="88"/>
      <c r="N133" s="88">
        <f t="shared" si="17"/>
      </c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</row>
    <row r="134" spans="1:28" ht="11.25">
      <c r="A134" s="89"/>
      <c r="B134" s="89"/>
      <c r="C134" s="89"/>
      <c r="D134" s="91"/>
      <c r="E134" s="88"/>
      <c r="F134" s="88"/>
      <c r="G134" s="88"/>
      <c r="H134" s="88">
        <f t="shared" si="16"/>
      </c>
      <c r="I134" s="86"/>
      <c r="J134" s="91"/>
      <c r="K134" s="88"/>
      <c r="L134" s="88"/>
      <c r="M134" s="88"/>
      <c r="N134" s="88">
        <f t="shared" si="17"/>
      </c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</row>
    <row r="135" spans="1:28" ht="11.25">
      <c r="A135" s="89"/>
      <c r="B135" s="89"/>
      <c r="C135" s="89"/>
      <c r="D135" s="91"/>
      <c r="E135" s="88"/>
      <c r="F135" s="88"/>
      <c r="G135" s="88"/>
      <c r="H135" s="88">
        <f t="shared" si="16"/>
      </c>
      <c r="I135" s="86"/>
      <c r="J135" s="91"/>
      <c r="K135" s="88"/>
      <c r="L135" s="88"/>
      <c r="M135" s="88"/>
      <c r="N135" s="88">
        <f t="shared" si="17"/>
      </c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</row>
    <row r="136" spans="1:28" ht="11.25">
      <c r="A136" s="89"/>
      <c r="B136" s="89"/>
      <c r="C136" s="89"/>
      <c r="D136" s="91"/>
      <c r="E136" s="88"/>
      <c r="F136" s="88"/>
      <c r="G136" s="88"/>
      <c r="H136" s="88">
        <f t="shared" si="16"/>
      </c>
      <c r="I136" s="86"/>
      <c r="J136" s="91"/>
      <c r="K136" s="88"/>
      <c r="L136" s="88"/>
      <c r="M136" s="88"/>
      <c r="N136" s="88">
        <f t="shared" si="17"/>
      </c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</row>
    <row r="137" spans="1:28" ht="11.25">
      <c r="A137" s="89"/>
      <c r="B137" s="89"/>
      <c r="C137" s="89"/>
      <c r="D137" s="91"/>
      <c r="E137" s="88"/>
      <c r="F137" s="88"/>
      <c r="G137" s="88"/>
      <c r="H137" s="88">
        <f t="shared" si="16"/>
      </c>
      <c r="I137" s="86"/>
      <c r="J137" s="91"/>
      <c r="K137" s="88"/>
      <c r="L137" s="88"/>
      <c r="M137" s="88"/>
      <c r="N137" s="88">
        <f t="shared" si="17"/>
      </c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</row>
    <row r="138" spans="1:28" ht="11.25">
      <c r="A138" s="89"/>
      <c r="B138" s="99"/>
      <c r="C138" s="89"/>
      <c r="D138" s="86"/>
      <c r="E138" s="88"/>
      <c r="F138" s="88"/>
      <c r="G138" s="88"/>
      <c r="H138" s="87"/>
      <c r="I138" s="86"/>
      <c r="J138" s="86"/>
      <c r="K138" s="100"/>
      <c r="L138" s="100"/>
      <c r="M138" s="100"/>
      <c r="N138" s="86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</row>
    <row r="139" spans="1:28" ht="11.25">
      <c r="A139" s="89"/>
      <c r="B139" s="89"/>
      <c r="C139" s="89"/>
      <c r="D139" s="86"/>
      <c r="E139" s="87"/>
      <c r="F139" s="87"/>
      <c r="G139" s="87"/>
      <c r="H139" s="87"/>
      <c r="I139" s="86"/>
      <c r="J139" s="86"/>
      <c r="K139" s="86"/>
      <c r="L139" s="86"/>
      <c r="M139" s="86"/>
      <c r="N139" s="86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</row>
    <row r="140" spans="1:28" ht="11.25">
      <c r="A140" s="93"/>
      <c r="B140" s="89"/>
      <c r="C140" s="89"/>
      <c r="D140" s="86"/>
      <c r="E140" s="87"/>
      <c r="F140" s="87"/>
      <c r="G140" s="87"/>
      <c r="H140" s="87"/>
      <c r="I140" s="86"/>
      <c r="J140" s="86"/>
      <c r="K140" s="86"/>
      <c r="L140" s="86"/>
      <c r="M140" s="86"/>
      <c r="N140" s="86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</row>
    <row r="141" spans="1:28" ht="11.25">
      <c r="A141" s="93"/>
      <c r="B141" s="89"/>
      <c r="C141" s="89"/>
      <c r="D141" s="86"/>
      <c r="E141" s="87"/>
      <c r="F141" s="87"/>
      <c r="G141" s="87"/>
      <c r="H141" s="87"/>
      <c r="I141" s="86"/>
      <c r="J141" s="86"/>
      <c r="K141" s="86"/>
      <c r="L141" s="86"/>
      <c r="M141" s="86"/>
      <c r="N141" s="86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</row>
    <row r="142" spans="1:28" ht="11.25">
      <c r="A142" s="93"/>
      <c r="B142" s="89"/>
      <c r="C142" s="89"/>
      <c r="D142" s="86"/>
      <c r="E142" s="87"/>
      <c r="F142" s="87"/>
      <c r="G142" s="87"/>
      <c r="H142" s="87"/>
      <c r="I142" s="86"/>
      <c r="J142" s="86"/>
      <c r="K142" s="86"/>
      <c r="L142" s="86"/>
      <c r="M142" s="86"/>
      <c r="N142" s="86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</row>
    <row r="143" spans="1:28" ht="11.25">
      <c r="A143" s="93"/>
      <c r="B143" s="89"/>
      <c r="C143" s="89"/>
      <c r="D143" s="86"/>
      <c r="E143" s="87"/>
      <c r="F143" s="87"/>
      <c r="G143" s="87"/>
      <c r="H143" s="87"/>
      <c r="I143" s="86"/>
      <c r="J143" s="86"/>
      <c r="K143" s="86"/>
      <c r="L143" s="86"/>
      <c r="M143" s="86"/>
      <c r="N143" s="86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</row>
    <row r="144" spans="14:28" ht="11.25">
      <c r="N144" s="86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</row>
    <row r="145" spans="14:28" ht="9.75">
      <c r="N145" s="68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</row>
    <row r="146" spans="14:28" ht="11.25">
      <c r="N146" s="94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</row>
    <row r="147" spans="14:28" ht="11.25">
      <c r="N147" s="94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</row>
    <row r="148" spans="14:28" ht="11.25">
      <c r="N148" s="94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</row>
    <row r="149" spans="14:28" ht="11.25">
      <c r="N149" s="94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</row>
    <row r="150" spans="14:28" ht="11.25">
      <c r="N150" s="94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</row>
    <row r="151" spans="14:28" ht="11.25">
      <c r="N151" s="94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</row>
    <row r="152" spans="14:28" ht="11.25">
      <c r="N152" s="94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</row>
    <row r="153" spans="14:28" ht="11.25">
      <c r="N153" s="94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</row>
    <row r="154" spans="14:28" ht="11.25">
      <c r="N154" s="94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</row>
    <row r="155" spans="14:28" ht="11.25">
      <c r="N155" s="94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</row>
    <row r="156" spans="14:28" ht="11.25">
      <c r="N156" s="94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</row>
    <row r="157" spans="14:28" ht="11.25">
      <c r="N157" s="94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</row>
    <row r="158" ht="11.25">
      <c r="N158" s="94"/>
    </row>
    <row r="159" ht="11.25">
      <c r="N159" s="94"/>
    </row>
  </sheetData>
  <sheetProtection/>
  <mergeCells count="23">
    <mergeCell ref="A92:E92"/>
    <mergeCell ref="A86:E86"/>
    <mergeCell ref="A85:E85"/>
    <mergeCell ref="A83:E83"/>
    <mergeCell ref="A82:E82"/>
    <mergeCell ref="A87:E87"/>
    <mergeCell ref="X71:AB71"/>
    <mergeCell ref="R71:V71"/>
    <mergeCell ref="A98:K98"/>
    <mergeCell ref="A97:D97"/>
    <mergeCell ref="A95:N95"/>
    <mergeCell ref="A94:N94"/>
    <mergeCell ref="A93:G93"/>
    <mergeCell ref="R4:V4"/>
    <mergeCell ref="X4:AB4"/>
    <mergeCell ref="A100:N100"/>
    <mergeCell ref="A88:E88"/>
    <mergeCell ref="A89:E89"/>
    <mergeCell ref="A90:G90"/>
    <mergeCell ref="A91:E91"/>
    <mergeCell ref="D4:H4"/>
    <mergeCell ref="J4:N4"/>
    <mergeCell ref="A84:E84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65" r:id="rId1"/>
  <headerFooter alignWithMargins="0">
    <oddFooter>&amp;C&amp;P</oddFooter>
  </headerFooter>
  <rowBreaks count="1" manualBreakCount="1">
    <brk id="102" max="255" man="1"/>
  </rowBreaks>
  <colBreaks count="1" manualBreakCount="1">
    <brk id="14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="102" zoomScaleSheetLayoutView="102" zoomScalePageLayoutView="0" workbookViewId="0" topLeftCell="A1">
      <selection activeCell="I12" sqref="I1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96" t="s">
        <v>69</v>
      </c>
      <c r="K2" s="19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7" t="s">
        <v>2</v>
      </c>
      <c r="D4" s="198"/>
      <c r="E4" s="198"/>
      <c r="F4" s="199"/>
      <c r="G4" s="9"/>
      <c r="H4" s="200" t="s">
        <v>3</v>
      </c>
      <c r="I4" s="201"/>
      <c r="J4" s="201"/>
      <c r="K4" s="202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249</v>
      </c>
      <c r="D7" s="21" t="s">
        <v>249</v>
      </c>
      <c r="E7" s="21">
        <v>10</v>
      </c>
      <c r="F7" s="22" t="str">
        <f>CONCATENATE(D6,"=100")</f>
        <v>2016=100</v>
      </c>
      <c r="G7" s="23"/>
      <c r="H7" s="20" t="s">
        <v>249</v>
      </c>
      <c r="I7" s="21" t="s">
        <v>249</v>
      </c>
      <c r="J7" s="21">
        <v>1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51">
        <v>0.015</v>
      </c>
      <c r="I15" s="152">
        <v>0.015</v>
      </c>
      <c r="J15" s="152">
        <v>0.014</v>
      </c>
      <c r="K15" s="41">
        <v>93.33333333333334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>
        <v>49</v>
      </c>
      <c r="E19" s="30">
        <v>39</v>
      </c>
      <c r="F19" s="31"/>
      <c r="G19" s="31"/>
      <c r="H19" s="150"/>
      <c r="I19" s="150">
        <v>0.637</v>
      </c>
      <c r="J19" s="150">
        <v>0.507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>
        <v>49</v>
      </c>
      <c r="E22" s="38">
        <v>39</v>
      </c>
      <c r="F22" s="39">
        <v>79.59183673469387</v>
      </c>
      <c r="G22" s="40"/>
      <c r="H22" s="151"/>
      <c r="I22" s="152">
        <v>0.637</v>
      </c>
      <c r="J22" s="152">
        <v>0.507</v>
      </c>
      <c r="K22" s="41">
        <v>79.59183673469389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5147</v>
      </c>
      <c r="D24" s="38">
        <v>5676</v>
      </c>
      <c r="E24" s="38">
        <v>5750</v>
      </c>
      <c r="F24" s="39">
        <v>101.30373502466526</v>
      </c>
      <c r="G24" s="40"/>
      <c r="H24" s="151">
        <v>71.615</v>
      </c>
      <c r="I24" s="152">
        <v>83.891</v>
      </c>
      <c r="J24" s="152">
        <v>76.894</v>
      </c>
      <c r="K24" s="41">
        <v>91.65941519352494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182</v>
      </c>
      <c r="D26" s="38">
        <v>189</v>
      </c>
      <c r="E26" s="38">
        <v>200</v>
      </c>
      <c r="F26" s="39">
        <v>105.82010582010582</v>
      </c>
      <c r="G26" s="40"/>
      <c r="H26" s="151">
        <v>2.33</v>
      </c>
      <c r="I26" s="152">
        <v>2.741</v>
      </c>
      <c r="J26" s="152">
        <v>2.8</v>
      </c>
      <c r="K26" s="41">
        <v>102.15249908792411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>
        <v>25</v>
      </c>
      <c r="F28" s="31"/>
      <c r="G28" s="31"/>
      <c r="H28" s="150"/>
      <c r="I28" s="150"/>
      <c r="J28" s="150">
        <v>0.5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>
        <v>600</v>
      </c>
      <c r="D30" s="30">
        <v>547</v>
      </c>
      <c r="E30" s="30">
        <v>1828</v>
      </c>
      <c r="F30" s="31"/>
      <c r="G30" s="31"/>
      <c r="H30" s="150">
        <v>17.4</v>
      </c>
      <c r="I30" s="150">
        <v>10.94</v>
      </c>
      <c r="J30" s="150">
        <v>32.811</v>
      </c>
      <c r="K30" s="32"/>
    </row>
    <row r="31" spans="1:11" s="42" customFormat="1" ht="11.25" customHeight="1">
      <c r="A31" s="43" t="s">
        <v>23</v>
      </c>
      <c r="B31" s="37"/>
      <c r="C31" s="38">
        <v>600</v>
      </c>
      <c r="D31" s="38">
        <v>547</v>
      </c>
      <c r="E31" s="38">
        <v>1853</v>
      </c>
      <c r="F31" s="39">
        <v>338.75685557586837</v>
      </c>
      <c r="G31" s="40"/>
      <c r="H31" s="151">
        <v>17.4</v>
      </c>
      <c r="I31" s="152">
        <v>10.94</v>
      </c>
      <c r="J31" s="152">
        <v>33.311</v>
      </c>
      <c r="K31" s="41">
        <v>304.4881170018282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58</v>
      </c>
      <c r="D33" s="30">
        <v>50</v>
      </c>
      <c r="E33" s="30">
        <v>60</v>
      </c>
      <c r="F33" s="31"/>
      <c r="G33" s="31"/>
      <c r="H33" s="150">
        <v>1</v>
      </c>
      <c r="I33" s="150">
        <v>0.782</v>
      </c>
      <c r="J33" s="150">
        <v>0.94</v>
      </c>
      <c r="K33" s="32"/>
    </row>
    <row r="34" spans="1:11" s="33" customFormat="1" ht="11.25" customHeight="1">
      <c r="A34" s="35" t="s">
        <v>25</v>
      </c>
      <c r="B34" s="29"/>
      <c r="C34" s="30">
        <v>7</v>
      </c>
      <c r="D34" s="30">
        <v>10</v>
      </c>
      <c r="E34" s="30">
        <v>9</v>
      </c>
      <c r="F34" s="31"/>
      <c r="G34" s="31"/>
      <c r="H34" s="150">
        <v>0.175</v>
      </c>
      <c r="I34" s="150">
        <v>0.225</v>
      </c>
      <c r="J34" s="150">
        <v>0.175</v>
      </c>
      <c r="K34" s="32"/>
    </row>
    <row r="35" spans="1:11" s="33" customFormat="1" ht="11.25" customHeight="1">
      <c r="A35" s="35" t="s">
        <v>26</v>
      </c>
      <c r="B35" s="29"/>
      <c r="C35" s="30">
        <v>4</v>
      </c>
      <c r="D35" s="30">
        <v>7</v>
      </c>
      <c r="E35" s="30">
        <v>7</v>
      </c>
      <c r="F35" s="31"/>
      <c r="G35" s="31"/>
      <c r="H35" s="150">
        <v>0.14</v>
      </c>
      <c r="I35" s="150">
        <v>0.159</v>
      </c>
      <c r="J35" s="150">
        <v>0.16</v>
      </c>
      <c r="K35" s="32"/>
    </row>
    <row r="36" spans="1:11" s="33" customFormat="1" ht="11.25" customHeight="1">
      <c r="A36" s="35" t="s">
        <v>27</v>
      </c>
      <c r="B36" s="29"/>
      <c r="C36" s="30">
        <v>27</v>
      </c>
      <c r="D36" s="30"/>
      <c r="E36" s="30">
        <v>30</v>
      </c>
      <c r="F36" s="31"/>
      <c r="G36" s="31"/>
      <c r="H36" s="150">
        <v>0.542</v>
      </c>
      <c r="I36" s="150"/>
      <c r="J36" s="150">
        <v>0.6</v>
      </c>
      <c r="K36" s="32"/>
    </row>
    <row r="37" spans="1:11" s="42" customFormat="1" ht="11.25" customHeight="1">
      <c r="A37" s="36" t="s">
        <v>28</v>
      </c>
      <c r="B37" s="37"/>
      <c r="C37" s="38">
        <v>96</v>
      </c>
      <c r="D37" s="38">
        <v>67</v>
      </c>
      <c r="E37" s="38">
        <v>106</v>
      </c>
      <c r="F37" s="39">
        <v>158.2089552238806</v>
      </c>
      <c r="G37" s="40"/>
      <c r="H37" s="151">
        <v>1.857</v>
      </c>
      <c r="I37" s="152">
        <v>1.1660000000000001</v>
      </c>
      <c r="J37" s="152">
        <v>1.875</v>
      </c>
      <c r="K37" s="41">
        <v>160.80617495711834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56</v>
      </c>
      <c r="D39" s="38">
        <v>38</v>
      </c>
      <c r="E39" s="38">
        <v>38</v>
      </c>
      <c r="F39" s="39">
        <v>100</v>
      </c>
      <c r="G39" s="40"/>
      <c r="H39" s="151">
        <v>0.959</v>
      </c>
      <c r="I39" s="152">
        <v>0.665</v>
      </c>
      <c r="J39" s="152">
        <v>0.51</v>
      </c>
      <c r="K39" s="41">
        <v>76.69172932330827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>
        <v>10</v>
      </c>
      <c r="D42" s="30">
        <v>10</v>
      </c>
      <c r="E42" s="30">
        <v>13</v>
      </c>
      <c r="F42" s="31"/>
      <c r="G42" s="31"/>
      <c r="H42" s="150">
        <v>0.15</v>
      </c>
      <c r="I42" s="150">
        <v>0.15</v>
      </c>
      <c r="J42" s="150">
        <v>0.221</v>
      </c>
      <c r="K42" s="32"/>
    </row>
    <row r="43" spans="1:11" s="33" customFormat="1" ht="11.25" customHeight="1">
      <c r="A43" s="35" t="s">
        <v>32</v>
      </c>
      <c r="B43" s="29"/>
      <c r="C43" s="30">
        <v>32</v>
      </c>
      <c r="D43" s="30">
        <v>34</v>
      </c>
      <c r="E43" s="30">
        <v>14</v>
      </c>
      <c r="F43" s="31"/>
      <c r="G43" s="31"/>
      <c r="H43" s="150">
        <v>0.48</v>
      </c>
      <c r="I43" s="150">
        <v>0.51</v>
      </c>
      <c r="J43" s="150">
        <v>0.21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>
        <v>2</v>
      </c>
      <c r="F44" s="31"/>
      <c r="G44" s="31"/>
      <c r="H44" s="150"/>
      <c r="I44" s="150"/>
      <c r="J44" s="150">
        <v>0.005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>
        <v>20</v>
      </c>
      <c r="D46" s="30">
        <v>11</v>
      </c>
      <c r="E46" s="30">
        <v>6</v>
      </c>
      <c r="F46" s="31"/>
      <c r="G46" s="31"/>
      <c r="H46" s="150">
        <v>0.36</v>
      </c>
      <c r="I46" s="150">
        <v>0.198</v>
      </c>
      <c r="J46" s="150">
        <v>0.108</v>
      </c>
      <c r="K46" s="32"/>
    </row>
    <row r="47" spans="1:11" s="33" customFormat="1" ht="11.25" customHeight="1">
      <c r="A47" s="35" t="s">
        <v>36</v>
      </c>
      <c r="B47" s="29"/>
      <c r="C47" s="30">
        <v>19</v>
      </c>
      <c r="D47" s="30">
        <v>4</v>
      </c>
      <c r="E47" s="30">
        <v>6</v>
      </c>
      <c r="F47" s="31"/>
      <c r="G47" s="31"/>
      <c r="H47" s="150">
        <v>0.19</v>
      </c>
      <c r="I47" s="150">
        <v>0.048</v>
      </c>
      <c r="J47" s="150">
        <v>0.072</v>
      </c>
      <c r="K47" s="32"/>
    </row>
    <row r="48" spans="1:11" s="33" customFormat="1" ht="11.25" customHeight="1">
      <c r="A48" s="35" t="s">
        <v>37</v>
      </c>
      <c r="B48" s="29"/>
      <c r="C48" s="30">
        <v>1</v>
      </c>
      <c r="D48" s="30"/>
      <c r="E48" s="30"/>
      <c r="F48" s="31"/>
      <c r="G48" s="31"/>
      <c r="H48" s="150">
        <v>0.02</v>
      </c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>
        <v>82</v>
      </c>
      <c r="D50" s="38">
        <v>59</v>
      </c>
      <c r="E50" s="38">
        <v>41</v>
      </c>
      <c r="F50" s="39">
        <v>69.49152542372882</v>
      </c>
      <c r="G50" s="40"/>
      <c r="H50" s="151">
        <v>1.2</v>
      </c>
      <c r="I50" s="152">
        <v>0.9060000000000001</v>
      </c>
      <c r="J50" s="152">
        <v>0.616</v>
      </c>
      <c r="K50" s="41">
        <v>67.99116997792494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>
        <v>1</v>
      </c>
      <c r="E52" s="38">
        <v>1</v>
      </c>
      <c r="F52" s="39">
        <v>100</v>
      </c>
      <c r="G52" s="40"/>
      <c r="H52" s="151"/>
      <c r="I52" s="152">
        <v>0.015</v>
      </c>
      <c r="J52" s="152">
        <v>0.015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1800</v>
      </c>
      <c r="D54" s="30">
        <v>2000</v>
      </c>
      <c r="E54" s="30">
        <v>2600</v>
      </c>
      <c r="F54" s="31"/>
      <c r="G54" s="31"/>
      <c r="H54" s="150">
        <v>27</v>
      </c>
      <c r="I54" s="150">
        <v>30</v>
      </c>
      <c r="J54" s="150">
        <v>40.3</v>
      </c>
      <c r="K54" s="32"/>
    </row>
    <row r="55" spans="1:11" s="33" customFormat="1" ht="11.25" customHeight="1">
      <c r="A55" s="35" t="s">
        <v>42</v>
      </c>
      <c r="B55" s="29"/>
      <c r="C55" s="30">
        <v>57</v>
      </c>
      <c r="D55" s="30">
        <v>114</v>
      </c>
      <c r="E55" s="30">
        <v>183</v>
      </c>
      <c r="F55" s="31"/>
      <c r="G55" s="31"/>
      <c r="H55" s="150">
        <v>0.797</v>
      </c>
      <c r="I55" s="150">
        <v>1.442</v>
      </c>
      <c r="J55" s="150">
        <v>2.315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>
        <v>5</v>
      </c>
      <c r="F57" s="31"/>
      <c r="G57" s="31"/>
      <c r="H57" s="150"/>
      <c r="I57" s="150"/>
      <c r="J57" s="150">
        <v>0.075</v>
      </c>
      <c r="K57" s="32"/>
    </row>
    <row r="58" spans="1:11" s="33" customFormat="1" ht="11.25" customHeight="1">
      <c r="A58" s="35" t="s">
        <v>45</v>
      </c>
      <c r="B58" s="29"/>
      <c r="C58" s="30">
        <v>11</v>
      </c>
      <c r="D58" s="30">
        <v>6</v>
      </c>
      <c r="E58" s="30">
        <v>34</v>
      </c>
      <c r="F58" s="31"/>
      <c r="G58" s="31"/>
      <c r="H58" s="150">
        <v>0.132</v>
      </c>
      <c r="I58" s="150">
        <v>0.072</v>
      </c>
      <c r="J58" s="150">
        <v>0.408</v>
      </c>
      <c r="K58" s="32"/>
    </row>
    <row r="59" spans="1:11" s="42" customFormat="1" ht="11.25" customHeight="1">
      <c r="A59" s="36" t="s">
        <v>46</v>
      </c>
      <c r="B59" s="37"/>
      <c r="C59" s="38">
        <v>1868</v>
      </c>
      <c r="D59" s="38">
        <v>2120</v>
      </c>
      <c r="E59" s="38">
        <v>2822</v>
      </c>
      <c r="F59" s="39">
        <v>133.11320754716982</v>
      </c>
      <c r="G59" s="40"/>
      <c r="H59" s="151">
        <v>27.929000000000002</v>
      </c>
      <c r="I59" s="152">
        <v>31.514</v>
      </c>
      <c r="J59" s="152">
        <v>43.098</v>
      </c>
      <c r="K59" s="41">
        <v>136.75826616741767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1977</v>
      </c>
      <c r="D61" s="30">
        <v>2284</v>
      </c>
      <c r="E61" s="30">
        <v>1950</v>
      </c>
      <c r="F61" s="31"/>
      <c r="G61" s="31"/>
      <c r="H61" s="150">
        <v>48.7</v>
      </c>
      <c r="I61" s="150">
        <v>48.192</v>
      </c>
      <c r="J61" s="150">
        <v>49.45</v>
      </c>
      <c r="K61" s="32"/>
    </row>
    <row r="62" spans="1:11" s="33" customFormat="1" ht="11.25" customHeight="1">
      <c r="A62" s="35" t="s">
        <v>48</v>
      </c>
      <c r="B62" s="29"/>
      <c r="C62" s="30">
        <v>75</v>
      </c>
      <c r="D62" s="30">
        <v>75</v>
      </c>
      <c r="E62" s="30">
        <v>80</v>
      </c>
      <c r="F62" s="31"/>
      <c r="G62" s="31"/>
      <c r="H62" s="150">
        <v>1.575</v>
      </c>
      <c r="I62" s="150">
        <v>1.575</v>
      </c>
      <c r="J62" s="150">
        <v>1.701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50</v>
      </c>
      <c r="B64" s="37"/>
      <c r="C64" s="38">
        <v>2052</v>
      </c>
      <c r="D64" s="38">
        <v>2359</v>
      </c>
      <c r="E64" s="38">
        <v>2030</v>
      </c>
      <c r="F64" s="39">
        <v>86.05341246290801</v>
      </c>
      <c r="G64" s="40"/>
      <c r="H64" s="151">
        <v>50.275000000000006</v>
      </c>
      <c r="I64" s="152">
        <v>49.767</v>
      </c>
      <c r="J64" s="152">
        <v>51.151</v>
      </c>
      <c r="K64" s="41">
        <v>102.78095927019913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11049</v>
      </c>
      <c r="D66" s="38">
        <v>11900</v>
      </c>
      <c r="E66" s="38">
        <v>12390</v>
      </c>
      <c r="F66" s="39">
        <v>104.11764705882354</v>
      </c>
      <c r="G66" s="40"/>
      <c r="H66" s="151">
        <v>206.35</v>
      </c>
      <c r="I66" s="152">
        <v>208.25</v>
      </c>
      <c r="J66" s="152">
        <v>192.475</v>
      </c>
      <c r="K66" s="41">
        <v>92.4249699879952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2327</v>
      </c>
      <c r="D68" s="30">
        <v>2180</v>
      </c>
      <c r="E68" s="30">
        <v>5125</v>
      </c>
      <c r="F68" s="31"/>
      <c r="G68" s="31"/>
      <c r="H68" s="150">
        <v>28.83</v>
      </c>
      <c r="I68" s="150">
        <v>30.15</v>
      </c>
      <c r="J68" s="150">
        <v>67</v>
      </c>
      <c r="K68" s="32"/>
    </row>
    <row r="69" spans="1:11" s="33" customFormat="1" ht="11.25" customHeight="1">
      <c r="A69" s="35" t="s">
        <v>53</v>
      </c>
      <c r="B69" s="29"/>
      <c r="C69" s="30">
        <v>1</v>
      </c>
      <c r="D69" s="30">
        <v>3</v>
      </c>
      <c r="E69" s="30">
        <v>10</v>
      </c>
      <c r="F69" s="31"/>
      <c r="G69" s="31"/>
      <c r="H69" s="150">
        <v>0.012</v>
      </c>
      <c r="I69" s="150">
        <v>0.039</v>
      </c>
      <c r="J69" s="150">
        <v>0.13</v>
      </c>
      <c r="K69" s="32"/>
    </row>
    <row r="70" spans="1:11" s="42" customFormat="1" ht="11.25" customHeight="1">
      <c r="A70" s="36" t="s">
        <v>54</v>
      </c>
      <c r="B70" s="37"/>
      <c r="C70" s="38">
        <v>2328</v>
      </c>
      <c r="D70" s="38">
        <v>2183</v>
      </c>
      <c r="E70" s="38">
        <v>5135</v>
      </c>
      <c r="F70" s="39">
        <v>235.22675217590472</v>
      </c>
      <c r="G70" s="40"/>
      <c r="H70" s="151">
        <v>28.842</v>
      </c>
      <c r="I70" s="152">
        <v>30.189</v>
      </c>
      <c r="J70" s="152">
        <v>67.13</v>
      </c>
      <c r="K70" s="41">
        <v>222.36576236377488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410</v>
      </c>
      <c r="D72" s="30">
        <v>583</v>
      </c>
      <c r="E72" s="30">
        <v>570</v>
      </c>
      <c r="F72" s="31"/>
      <c r="G72" s="31"/>
      <c r="H72" s="150">
        <v>10.39</v>
      </c>
      <c r="I72" s="150">
        <v>14.894</v>
      </c>
      <c r="J72" s="150">
        <v>14.437</v>
      </c>
      <c r="K72" s="32"/>
    </row>
    <row r="73" spans="1:11" s="33" customFormat="1" ht="11.25" customHeight="1">
      <c r="A73" s="35" t="s">
        <v>56</v>
      </c>
      <c r="B73" s="29"/>
      <c r="C73" s="30">
        <v>350</v>
      </c>
      <c r="D73" s="30">
        <v>340</v>
      </c>
      <c r="E73" s="30">
        <v>340</v>
      </c>
      <c r="F73" s="31"/>
      <c r="G73" s="31"/>
      <c r="H73" s="150">
        <v>7.25</v>
      </c>
      <c r="I73" s="150">
        <v>17.25</v>
      </c>
      <c r="J73" s="150">
        <v>17.25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/>
      <c r="I74" s="150"/>
      <c r="J74" s="150"/>
      <c r="K74" s="32"/>
    </row>
    <row r="75" spans="1:11" s="33" customFormat="1" ht="11.25" customHeight="1">
      <c r="A75" s="35" t="s">
        <v>58</v>
      </c>
      <c r="B75" s="29"/>
      <c r="C75" s="30">
        <v>1325</v>
      </c>
      <c r="D75" s="30">
        <v>1324</v>
      </c>
      <c r="E75" s="30">
        <v>1324</v>
      </c>
      <c r="F75" s="31"/>
      <c r="G75" s="31"/>
      <c r="H75" s="150">
        <v>25.065</v>
      </c>
      <c r="I75" s="150">
        <v>24.75</v>
      </c>
      <c r="J75" s="150">
        <v>24.75</v>
      </c>
      <c r="K75" s="32"/>
    </row>
    <row r="76" spans="1:11" s="33" customFormat="1" ht="11.25" customHeight="1">
      <c r="A76" s="35" t="s">
        <v>59</v>
      </c>
      <c r="B76" s="29"/>
      <c r="C76" s="30">
        <v>3</v>
      </c>
      <c r="D76" s="30">
        <v>5</v>
      </c>
      <c r="E76" s="30"/>
      <c r="F76" s="31"/>
      <c r="G76" s="31"/>
      <c r="H76" s="150">
        <v>0.095</v>
      </c>
      <c r="I76" s="150">
        <v>0.095</v>
      </c>
      <c r="J76" s="150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/>
      <c r="I77" s="150"/>
      <c r="J77" s="150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62</v>
      </c>
      <c r="B79" s="29"/>
      <c r="C79" s="30">
        <v>50</v>
      </c>
      <c r="D79" s="30">
        <v>81</v>
      </c>
      <c r="E79" s="30">
        <v>34</v>
      </c>
      <c r="F79" s="31"/>
      <c r="G79" s="31"/>
      <c r="H79" s="150">
        <v>0.6</v>
      </c>
      <c r="I79" s="150">
        <v>0.974</v>
      </c>
      <c r="J79" s="150">
        <v>0.85</v>
      </c>
      <c r="K79" s="32"/>
    </row>
    <row r="80" spans="1:11" s="42" customFormat="1" ht="11.25" customHeight="1">
      <c r="A80" s="43" t="s">
        <v>63</v>
      </c>
      <c r="B80" s="37"/>
      <c r="C80" s="38">
        <v>2138</v>
      </c>
      <c r="D80" s="38">
        <v>2333</v>
      </c>
      <c r="E80" s="38">
        <v>2268</v>
      </c>
      <c r="F80" s="39">
        <v>97.2138876982426</v>
      </c>
      <c r="G80" s="40"/>
      <c r="H80" s="151">
        <v>43.4</v>
      </c>
      <c r="I80" s="152">
        <v>57.962999999999994</v>
      </c>
      <c r="J80" s="152">
        <v>57.287</v>
      </c>
      <c r="K80" s="41">
        <v>98.83373876438418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25599</v>
      </c>
      <c r="D87" s="53">
        <v>27522</v>
      </c>
      <c r="E87" s="53">
        <v>32674</v>
      </c>
      <c r="F87" s="54">
        <f>IF(D87&gt;0,100*E87/D87,0)</f>
        <v>118.71956979870649</v>
      </c>
      <c r="G87" s="40"/>
      <c r="H87" s="155">
        <v>452.1719999999999</v>
      </c>
      <c r="I87" s="156">
        <v>478.659</v>
      </c>
      <c r="J87" s="156">
        <v>527.683</v>
      </c>
      <c r="K87" s="54">
        <f>IF(I87&gt;0,100*J87/I87,0)</f>
        <v>110.24194677212797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2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91" zoomScaleSheetLayoutView="91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96" t="s">
        <v>69</v>
      </c>
      <c r="K2" s="19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7" t="s">
        <v>2</v>
      </c>
      <c r="D4" s="198"/>
      <c r="E4" s="198"/>
      <c r="F4" s="199"/>
      <c r="G4" s="9"/>
      <c r="H4" s="200" t="s">
        <v>3</v>
      </c>
      <c r="I4" s="201"/>
      <c r="J4" s="201"/>
      <c r="K4" s="202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2017=100</v>
      </c>
      <c r="G7" s="23"/>
      <c r="H7" s="20" t="s">
        <v>249</v>
      </c>
      <c r="I7" s="21" t="s">
        <v>6</v>
      </c>
      <c r="J7" s="21">
        <v>1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1</v>
      </c>
      <c r="E9" s="30">
        <v>1</v>
      </c>
      <c r="F9" s="31"/>
      <c r="G9" s="31"/>
      <c r="H9" s="150"/>
      <c r="I9" s="150">
        <v>0.032</v>
      </c>
      <c r="J9" s="150">
        <v>0.032</v>
      </c>
      <c r="K9" s="32"/>
    </row>
    <row r="10" spans="1:11" s="33" customFormat="1" ht="11.25" customHeight="1">
      <c r="A10" s="35" t="s">
        <v>8</v>
      </c>
      <c r="B10" s="29"/>
      <c r="C10" s="30">
        <v>1</v>
      </c>
      <c r="D10" s="30">
        <v>1</v>
      </c>
      <c r="E10" s="30"/>
      <c r="F10" s="31"/>
      <c r="G10" s="31"/>
      <c r="H10" s="150">
        <v>0.061</v>
      </c>
      <c r="I10" s="150">
        <v>0.069</v>
      </c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>
        <v>1</v>
      </c>
      <c r="D13" s="38">
        <v>2</v>
      </c>
      <c r="E13" s="38">
        <v>1</v>
      </c>
      <c r="F13" s="39">
        <v>50</v>
      </c>
      <c r="G13" s="40"/>
      <c r="H13" s="151">
        <v>0.061</v>
      </c>
      <c r="I13" s="152">
        <v>0.101</v>
      </c>
      <c r="J13" s="152">
        <v>0.032</v>
      </c>
      <c r="K13" s="41">
        <v>31.683168316831683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>
        <v>2</v>
      </c>
      <c r="D15" s="38">
        <v>2</v>
      </c>
      <c r="E15" s="38">
        <v>3</v>
      </c>
      <c r="F15" s="39">
        <v>150</v>
      </c>
      <c r="G15" s="40"/>
      <c r="H15" s="151">
        <v>0.02</v>
      </c>
      <c r="I15" s="152">
        <v>0.02</v>
      </c>
      <c r="J15" s="152">
        <v>0.019</v>
      </c>
      <c r="K15" s="41">
        <v>95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123</v>
      </c>
      <c r="D24" s="38">
        <v>123</v>
      </c>
      <c r="E24" s="38">
        <v>106</v>
      </c>
      <c r="F24" s="39">
        <v>86.17886178861788</v>
      </c>
      <c r="G24" s="40"/>
      <c r="H24" s="151">
        <v>6.98</v>
      </c>
      <c r="I24" s="152">
        <v>6.98</v>
      </c>
      <c r="J24" s="152">
        <v>5.659</v>
      </c>
      <c r="K24" s="41">
        <v>81.07449856733524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7</v>
      </c>
      <c r="D26" s="38">
        <v>7</v>
      </c>
      <c r="E26" s="38">
        <v>7</v>
      </c>
      <c r="F26" s="39">
        <v>100</v>
      </c>
      <c r="G26" s="40"/>
      <c r="H26" s="151">
        <v>0.315</v>
      </c>
      <c r="I26" s="152">
        <v>0.3</v>
      </c>
      <c r="J26" s="152">
        <v>0.3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>
        <v>30</v>
      </c>
      <c r="D30" s="30">
        <v>18</v>
      </c>
      <c r="E30" s="30">
        <v>15</v>
      </c>
      <c r="F30" s="31"/>
      <c r="G30" s="31"/>
      <c r="H30" s="150">
        <v>1.935</v>
      </c>
      <c r="I30" s="150">
        <v>0.975</v>
      </c>
      <c r="J30" s="150">
        <v>0.69</v>
      </c>
      <c r="K30" s="32"/>
    </row>
    <row r="31" spans="1:11" s="42" customFormat="1" ht="11.25" customHeight="1">
      <c r="A31" s="43" t="s">
        <v>23</v>
      </c>
      <c r="B31" s="37"/>
      <c r="C31" s="38">
        <v>30</v>
      </c>
      <c r="D31" s="38">
        <v>18</v>
      </c>
      <c r="E31" s="38">
        <v>15.15</v>
      </c>
      <c r="F31" s="39">
        <v>84.16666666666667</v>
      </c>
      <c r="G31" s="40"/>
      <c r="H31" s="151">
        <v>1.935</v>
      </c>
      <c r="I31" s="152">
        <v>0.975</v>
      </c>
      <c r="J31" s="152">
        <v>0.69</v>
      </c>
      <c r="K31" s="41">
        <v>70.76923076923077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51</v>
      </c>
      <c r="D33" s="30">
        <v>50</v>
      </c>
      <c r="E33" s="30">
        <v>50</v>
      </c>
      <c r="F33" s="31"/>
      <c r="G33" s="31"/>
      <c r="H33" s="150">
        <v>1.383</v>
      </c>
      <c r="I33" s="150">
        <v>1.3</v>
      </c>
      <c r="J33" s="150">
        <v>1.3</v>
      </c>
      <c r="K33" s="32"/>
    </row>
    <row r="34" spans="1:11" s="33" customFormat="1" ht="11.25" customHeight="1">
      <c r="A34" s="35" t="s">
        <v>25</v>
      </c>
      <c r="B34" s="29"/>
      <c r="C34" s="30">
        <v>31</v>
      </c>
      <c r="D34" s="30">
        <v>30</v>
      </c>
      <c r="E34" s="30">
        <v>30</v>
      </c>
      <c r="F34" s="31"/>
      <c r="G34" s="31"/>
      <c r="H34" s="150">
        <v>0.809</v>
      </c>
      <c r="I34" s="150">
        <v>0.8</v>
      </c>
      <c r="J34" s="150">
        <v>0.8</v>
      </c>
      <c r="K34" s="32"/>
    </row>
    <row r="35" spans="1:11" s="33" customFormat="1" ht="11.25" customHeight="1">
      <c r="A35" s="35" t="s">
        <v>26</v>
      </c>
      <c r="B35" s="29"/>
      <c r="C35" s="30">
        <v>20</v>
      </c>
      <c r="D35" s="30">
        <v>20</v>
      </c>
      <c r="E35" s="30">
        <v>20</v>
      </c>
      <c r="F35" s="31"/>
      <c r="G35" s="31"/>
      <c r="H35" s="150">
        <v>0.467</v>
      </c>
      <c r="I35" s="150">
        <v>0.48</v>
      </c>
      <c r="J35" s="150">
        <v>0.48</v>
      </c>
      <c r="K35" s="32"/>
    </row>
    <row r="36" spans="1:11" s="33" customFormat="1" ht="11.25" customHeight="1">
      <c r="A36" s="35" t="s">
        <v>27</v>
      </c>
      <c r="B36" s="29"/>
      <c r="C36" s="30">
        <v>72</v>
      </c>
      <c r="D36" s="30">
        <v>70</v>
      </c>
      <c r="E36" s="30">
        <v>48</v>
      </c>
      <c r="F36" s="31"/>
      <c r="G36" s="31"/>
      <c r="H36" s="150">
        <v>1.848</v>
      </c>
      <c r="I36" s="150">
        <v>1.8</v>
      </c>
      <c r="J36" s="150">
        <v>1.152</v>
      </c>
      <c r="K36" s="32"/>
    </row>
    <row r="37" spans="1:11" s="42" customFormat="1" ht="11.25" customHeight="1">
      <c r="A37" s="36" t="s">
        <v>28</v>
      </c>
      <c r="B37" s="37"/>
      <c r="C37" s="38">
        <v>174</v>
      </c>
      <c r="D37" s="38">
        <v>170</v>
      </c>
      <c r="E37" s="38">
        <v>148</v>
      </c>
      <c r="F37" s="39">
        <v>87.05882352941177</v>
      </c>
      <c r="G37" s="40"/>
      <c r="H37" s="151">
        <v>4.507000000000001</v>
      </c>
      <c r="I37" s="152">
        <v>4.38</v>
      </c>
      <c r="J37" s="152">
        <v>3.732</v>
      </c>
      <c r="K37" s="41">
        <v>85.2054794520548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35</v>
      </c>
      <c r="D39" s="38">
        <v>35</v>
      </c>
      <c r="E39" s="38">
        <v>55</v>
      </c>
      <c r="F39" s="39">
        <v>157.14285714285714</v>
      </c>
      <c r="G39" s="40"/>
      <c r="H39" s="151">
        <v>0.871</v>
      </c>
      <c r="I39" s="152">
        <v>0.87</v>
      </c>
      <c r="J39" s="152">
        <v>1.325</v>
      </c>
      <c r="K39" s="41">
        <v>152.29885057471265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>
        <v>2</v>
      </c>
      <c r="E43" s="30">
        <v>2</v>
      </c>
      <c r="F43" s="31"/>
      <c r="G43" s="31"/>
      <c r="H43" s="150">
        <v>0.024</v>
      </c>
      <c r="I43" s="150">
        <v>0.064</v>
      </c>
      <c r="J43" s="150">
        <v>0.064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>
        <v>10</v>
      </c>
      <c r="D46" s="30">
        <v>10</v>
      </c>
      <c r="E46" s="30">
        <v>6</v>
      </c>
      <c r="F46" s="31"/>
      <c r="G46" s="31"/>
      <c r="H46" s="150">
        <v>0.15</v>
      </c>
      <c r="I46" s="150">
        <v>0.15</v>
      </c>
      <c r="J46" s="150">
        <v>0.09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>
        <v>12</v>
      </c>
      <c r="D50" s="38">
        <v>12</v>
      </c>
      <c r="E50" s="38">
        <v>8</v>
      </c>
      <c r="F50" s="39">
        <v>66.66666666666667</v>
      </c>
      <c r="G50" s="40"/>
      <c r="H50" s="151">
        <v>0.174</v>
      </c>
      <c r="I50" s="152">
        <v>0.214</v>
      </c>
      <c r="J50" s="152">
        <v>0.154</v>
      </c>
      <c r="K50" s="41">
        <v>71.96261682242991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51">
        <v>0.062</v>
      </c>
      <c r="I52" s="152">
        <v>0.062</v>
      </c>
      <c r="J52" s="152">
        <v>0.062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17</v>
      </c>
      <c r="D54" s="30">
        <v>20</v>
      </c>
      <c r="E54" s="30">
        <v>20</v>
      </c>
      <c r="F54" s="31"/>
      <c r="G54" s="31"/>
      <c r="H54" s="150">
        <v>0.451</v>
      </c>
      <c r="I54" s="150">
        <v>0.598</v>
      </c>
      <c r="J54" s="150">
        <v>0.5</v>
      </c>
      <c r="K54" s="32"/>
    </row>
    <row r="55" spans="1:11" s="33" customFormat="1" ht="11.25" customHeight="1">
      <c r="A55" s="35" t="s">
        <v>42</v>
      </c>
      <c r="B55" s="29"/>
      <c r="C55" s="30">
        <v>39</v>
      </c>
      <c r="D55" s="30">
        <v>23</v>
      </c>
      <c r="E55" s="30">
        <v>39</v>
      </c>
      <c r="F55" s="31"/>
      <c r="G55" s="31"/>
      <c r="H55" s="150">
        <v>1.248</v>
      </c>
      <c r="I55" s="150">
        <v>1.248</v>
      </c>
      <c r="J55" s="150">
        <v>1.248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>
        <v>4</v>
      </c>
      <c r="D58" s="30">
        <v>4</v>
      </c>
      <c r="E58" s="30">
        <v>2</v>
      </c>
      <c r="F58" s="31"/>
      <c r="G58" s="31"/>
      <c r="H58" s="150">
        <v>0.076</v>
      </c>
      <c r="I58" s="150">
        <v>0.096</v>
      </c>
      <c r="J58" s="150">
        <v>0.042</v>
      </c>
      <c r="K58" s="32"/>
    </row>
    <row r="59" spans="1:11" s="42" customFormat="1" ht="11.25" customHeight="1">
      <c r="A59" s="36" t="s">
        <v>46</v>
      </c>
      <c r="B59" s="37"/>
      <c r="C59" s="38">
        <v>60</v>
      </c>
      <c r="D59" s="38">
        <v>47</v>
      </c>
      <c r="E59" s="38">
        <v>61</v>
      </c>
      <c r="F59" s="39">
        <v>129.7872340425532</v>
      </c>
      <c r="G59" s="40"/>
      <c r="H59" s="151">
        <v>1.7750000000000001</v>
      </c>
      <c r="I59" s="152">
        <v>1.9420000000000002</v>
      </c>
      <c r="J59" s="152">
        <v>1.79</v>
      </c>
      <c r="K59" s="41">
        <v>92.17301750772398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75</v>
      </c>
      <c r="D61" s="30">
        <v>85</v>
      </c>
      <c r="E61" s="30">
        <v>75</v>
      </c>
      <c r="F61" s="31"/>
      <c r="G61" s="31"/>
      <c r="H61" s="150">
        <v>4.135</v>
      </c>
      <c r="I61" s="150">
        <v>3.74</v>
      </c>
      <c r="J61" s="150">
        <v>4.135</v>
      </c>
      <c r="K61" s="32"/>
    </row>
    <row r="62" spans="1:11" s="33" customFormat="1" ht="11.25" customHeight="1">
      <c r="A62" s="35" t="s">
        <v>48</v>
      </c>
      <c r="B62" s="29"/>
      <c r="C62" s="30">
        <v>70</v>
      </c>
      <c r="D62" s="30">
        <v>70</v>
      </c>
      <c r="E62" s="30">
        <v>72</v>
      </c>
      <c r="F62" s="31"/>
      <c r="G62" s="31"/>
      <c r="H62" s="150">
        <v>2.002</v>
      </c>
      <c r="I62" s="150">
        <v>2.002</v>
      </c>
      <c r="J62" s="150">
        <v>1.974</v>
      </c>
      <c r="K62" s="32"/>
    </row>
    <row r="63" spans="1:11" s="33" customFormat="1" ht="11.25" customHeight="1">
      <c r="A63" s="35" t="s">
        <v>49</v>
      </c>
      <c r="B63" s="29"/>
      <c r="C63" s="30">
        <v>118</v>
      </c>
      <c r="D63" s="30">
        <v>118</v>
      </c>
      <c r="E63" s="30">
        <v>118</v>
      </c>
      <c r="F63" s="31"/>
      <c r="G63" s="31"/>
      <c r="H63" s="150">
        <v>5.414</v>
      </c>
      <c r="I63" s="150">
        <v>7.497</v>
      </c>
      <c r="J63" s="150"/>
      <c r="K63" s="32"/>
    </row>
    <row r="64" spans="1:11" s="42" customFormat="1" ht="11.25" customHeight="1">
      <c r="A64" s="36" t="s">
        <v>50</v>
      </c>
      <c r="B64" s="37"/>
      <c r="C64" s="38">
        <v>263</v>
      </c>
      <c r="D64" s="38">
        <v>273</v>
      </c>
      <c r="E64" s="38">
        <v>265</v>
      </c>
      <c r="F64" s="39">
        <v>97.06959706959707</v>
      </c>
      <c r="G64" s="40"/>
      <c r="H64" s="151">
        <v>11.550999999999998</v>
      </c>
      <c r="I64" s="152">
        <v>13.239</v>
      </c>
      <c r="J64" s="152">
        <v>6.109</v>
      </c>
      <c r="K64" s="41">
        <v>46.14396857768713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55</v>
      </c>
      <c r="D66" s="38">
        <v>55</v>
      </c>
      <c r="E66" s="38">
        <v>48</v>
      </c>
      <c r="F66" s="39">
        <v>87.27272727272727</v>
      </c>
      <c r="G66" s="40"/>
      <c r="H66" s="151">
        <v>2.277</v>
      </c>
      <c r="I66" s="152">
        <v>2.277</v>
      </c>
      <c r="J66" s="152">
        <v>1.896</v>
      </c>
      <c r="K66" s="41">
        <v>83.26745718050066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80</v>
      </c>
      <c r="D68" s="30">
        <v>90</v>
      </c>
      <c r="E68" s="30">
        <v>90</v>
      </c>
      <c r="F68" s="31"/>
      <c r="G68" s="31"/>
      <c r="H68" s="150">
        <v>6</v>
      </c>
      <c r="I68" s="150">
        <v>6.5</v>
      </c>
      <c r="J68" s="150">
        <v>6</v>
      </c>
      <c r="K68" s="32"/>
    </row>
    <row r="69" spans="1:11" s="33" customFormat="1" ht="11.25" customHeight="1">
      <c r="A69" s="35" t="s">
        <v>53</v>
      </c>
      <c r="B69" s="29"/>
      <c r="C69" s="30">
        <v>1</v>
      </c>
      <c r="D69" s="30"/>
      <c r="E69" s="30"/>
      <c r="F69" s="31"/>
      <c r="G69" s="31"/>
      <c r="H69" s="150">
        <v>0.06</v>
      </c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>
        <v>81</v>
      </c>
      <c r="D70" s="38">
        <v>90</v>
      </c>
      <c r="E70" s="38">
        <v>90</v>
      </c>
      <c r="F70" s="39">
        <v>100</v>
      </c>
      <c r="G70" s="40"/>
      <c r="H70" s="151">
        <v>6.06</v>
      </c>
      <c r="I70" s="152">
        <v>6.5</v>
      </c>
      <c r="J70" s="152">
        <v>6</v>
      </c>
      <c r="K70" s="41">
        <v>92.3076923076923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2300</v>
      </c>
      <c r="D72" s="30">
        <v>2210</v>
      </c>
      <c r="E72" s="30">
        <v>2150</v>
      </c>
      <c r="F72" s="31"/>
      <c r="G72" s="31"/>
      <c r="H72" s="150">
        <v>184.161</v>
      </c>
      <c r="I72" s="150">
        <v>168.046</v>
      </c>
      <c r="J72" s="150">
        <v>168.046</v>
      </c>
      <c r="K72" s="32"/>
    </row>
    <row r="73" spans="1:11" s="33" customFormat="1" ht="11.25" customHeight="1">
      <c r="A73" s="35" t="s">
        <v>56</v>
      </c>
      <c r="B73" s="29"/>
      <c r="C73" s="30">
        <v>155</v>
      </c>
      <c r="D73" s="30">
        <v>155</v>
      </c>
      <c r="E73" s="30">
        <v>155</v>
      </c>
      <c r="F73" s="31"/>
      <c r="G73" s="31"/>
      <c r="H73" s="150">
        <v>4.6</v>
      </c>
      <c r="I73" s="150">
        <v>4.65</v>
      </c>
      <c r="J73" s="150">
        <v>4.65</v>
      </c>
      <c r="K73" s="32"/>
    </row>
    <row r="74" spans="1:11" s="33" customFormat="1" ht="11.25" customHeight="1">
      <c r="A74" s="35" t="s">
        <v>57</v>
      </c>
      <c r="B74" s="29"/>
      <c r="C74" s="30">
        <v>76</v>
      </c>
      <c r="D74" s="30">
        <v>65</v>
      </c>
      <c r="E74" s="30">
        <v>65</v>
      </c>
      <c r="F74" s="31"/>
      <c r="G74" s="31"/>
      <c r="H74" s="150">
        <v>2.09</v>
      </c>
      <c r="I74" s="150">
        <v>1.787</v>
      </c>
      <c r="J74" s="150">
        <v>1.787</v>
      </c>
      <c r="K74" s="32"/>
    </row>
    <row r="75" spans="1:11" s="33" customFormat="1" ht="11.25" customHeight="1">
      <c r="A75" s="35" t="s">
        <v>58</v>
      </c>
      <c r="B75" s="29"/>
      <c r="C75" s="30">
        <v>101</v>
      </c>
      <c r="D75" s="30">
        <v>101</v>
      </c>
      <c r="E75" s="30">
        <v>101</v>
      </c>
      <c r="F75" s="31"/>
      <c r="G75" s="31"/>
      <c r="H75" s="150">
        <v>4.155</v>
      </c>
      <c r="I75" s="150">
        <v>4.155</v>
      </c>
      <c r="J75" s="150">
        <v>4.155</v>
      </c>
      <c r="K75" s="32"/>
    </row>
    <row r="76" spans="1:11" s="33" customFormat="1" ht="11.25" customHeight="1">
      <c r="A76" s="35" t="s">
        <v>59</v>
      </c>
      <c r="B76" s="29"/>
      <c r="C76" s="30">
        <v>13</v>
      </c>
      <c r="D76" s="30">
        <v>7</v>
      </c>
      <c r="E76" s="30">
        <v>7</v>
      </c>
      <c r="F76" s="31"/>
      <c r="G76" s="31"/>
      <c r="H76" s="150">
        <v>0.338</v>
      </c>
      <c r="I76" s="150">
        <v>0.175</v>
      </c>
      <c r="J76" s="150">
        <v>0.182</v>
      </c>
      <c r="K76" s="32"/>
    </row>
    <row r="77" spans="1:11" s="33" customFormat="1" ht="11.25" customHeight="1">
      <c r="A77" s="35" t="s">
        <v>60</v>
      </c>
      <c r="B77" s="29"/>
      <c r="C77" s="30">
        <v>63</v>
      </c>
      <c r="D77" s="30">
        <v>63</v>
      </c>
      <c r="E77" s="30">
        <v>40</v>
      </c>
      <c r="F77" s="31"/>
      <c r="G77" s="31"/>
      <c r="H77" s="150">
        <v>1.512</v>
      </c>
      <c r="I77" s="150">
        <v>1.512</v>
      </c>
      <c r="J77" s="150">
        <v>0.8</v>
      </c>
      <c r="K77" s="32"/>
    </row>
    <row r="78" spans="1:11" s="33" customFormat="1" ht="11.25" customHeight="1">
      <c r="A78" s="35" t="s">
        <v>61</v>
      </c>
      <c r="B78" s="29"/>
      <c r="C78" s="30">
        <v>117</v>
      </c>
      <c r="D78" s="30">
        <v>117</v>
      </c>
      <c r="E78" s="30">
        <v>120</v>
      </c>
      <c r="F78" s="31"/>
      <c r="G78" s="31"/>
      <c r="H78" s="150">
        <v>5.75</v>
      </c>
      <c r="I78" s="150">
        <v>5.75</v>
      </c>
      <c r="J78" s="150">
        <v>5.88</v>
      </c>
      <c r="K78" s="32"/>
    </row>
    <row r="79" spans="1:11" s="33" customFormat="1" ht="11.25" customHeight="1">
      <c r="A79" s="35" t="s">
        <v>62</v>
      </c>
      <c r="B79" s="29"/>
      <c r="C79" s="30">
        <v>8</v>
      </c>
      <c r="D79" s="30">
        <v>7.92</v>
      </c>
      <c r="E79" s="30">
        <v>8</v>
      </c>
      <c r="F79" s="31"/>
      <c r="G79" s="31"/>
      <c r="H79" s="150">
        <v>0.378</v>
      </c>
      <c r="I79" s="150">
        <v>0.475</v>
      </c>
      <c r="J79" s="150"/>
      <c r="K79" s="32"/>
    </row>
    <row r="80" spans="1:11" s="42" customFormat="1" ht="11.25" customHeight="1">
      <c r="A80" s="43" t="s">
        <v>63</v>
      </c>
      <c r="B80" s="37"/>
      <c r="C80" s="38">
        <v>2833</v>
      </c>
      <c r="D80" s="38">
        <v>2725.92</v>
      </c>
      <c r="E80" s="38">
        <v>2646</v>
      </c>
      <c r="F80" s="39">
        <v>97.06814580031696</v>
      </c>
      <c r="G80" s="40"/>
      <c r="H80" s="151">
        <v>202.98399999999998</v>
      </c>
      <c r="I80" s="152">
        <v>186.55</v>
      </c>
      <c r="J80" s="152">
        <v>185.5</v>
      </c>
      <c r="K80" s="41">
        <v>99.43714821763602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44</v>
      </c>
      <c r="D82" s="30">
        <v>44</v>
      </c>
      <c r="E82" s="30">
        <v>44</v>
      </c>
      <c r="F82" s="31"/>
      <c r="G82" s="31"/>
      <c r="H82" s="150">
        <v>1.264</v>
      </c>
      <c r="I82" s="150">
        <v>1.264</v>
      </c>
      <c r="J82" s="150">
        <v>1.264</v>
      </c>
      <c r="K82" s="32"/>
    </row>
    <row r="83" spans="1:11" s="33" customFormat="1" ht="11.25" customHeight="1">
      <c r="A83" s="35" t="s">
        <v>65</v>
      </c>
      <c r="B83" s="29"/>
      <c r="C83" s="30">
        <v>31</v>
      </c>
      <c r="D83" s="30">
        <v>31</v>
      </c>
      <c r="E83" s="30">
        <v>30</v>
      </c>
      <c r="F83" s="31"/>
      <c r="G83" s="31"/>
      <c r="H83" s="150">
        <v>1.807</v>
      </c>
      <c r="I83" s="150">
        <v>1.807</v>
      </c>
      <c r="J83" s="150">
        <v>1.8</v>
      </c>
      <c r="K83" s="32"/>
    </row>
    <row r="84" spans="1:11" s="42" customFormat="1" ht="11.25" customHeight="1">
      <c r="A84" s="36" t="s">
        <v>66</v>
      </c>
      <c r="B84" s="37"/>
      <c r="C84" s="38">
        <v>75</v>
      </c>
      <c r="D84" s="38">
        <v>75</v>
      </c>
      <c r="E84" s="38">
        <v>74</v>
      </c>
      <c r="F84" s="39">
        <v>98.66666666666667</v>
      </c>
      <c r="G84" s="40"/>
      <c r="H84" s="151">
        <v>3.0709999999999997</v>
      </c>
      <c r="I84" s="152">
        <v>3.0709999999999997</v>
      </c>
      <c r="J84" s="152">
        <v>3.064</v>
      </c>
      <c r="K84" s="41">
        <v>99.77206121784435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3753</v>
      </c>
      <c r="D87" s="53">
        <v>3636.92</v>
      </c>
      <c r="E87" s="53">
        <v>3529</v>
      </c>
      <c r="F87" s="54">
        <f>IF(D87&gt;0,100*E87/D87,0)</f>
        <v>97.0326540039374</v>
      </c>
      <c r="G87" s="40"/>
      <c r="H87" s="155">
        <v>242.64299999999997</v>
      </c>
      <c r="I87" s="156">
        <v>227.48100000000002</v>
      </c>
      <c r="J87" s="156">
        <v>216.332</v>
      </c>
      <c r="K87" s="54">
        <f>IF(I87&gt;0,100*J87/I87,0)</f>
        <v>95.09893133932064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2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="94" zoomScaleSheetLayoutView="94" zoomScalePageLayoutView="0" workbookViewId="0" topLeftCell="A1">
      <selection activeCell="K65" sqref="K6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96" t="s">
        <v>69</v>
      </c>
      <c r="K2" s="19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7" t="s">
        <v>2</v>
      </c>
      <c r="D4" s="198"/>
      <c r="E4" s="198"/>
      <c r="F4" s="199"/>
      <c r="G4" s="9"/>
      <c r="H4" s="200" t="s">
        <v>3</v>
      </c>
      <c r="I4" s="201"/>
      <c r="J4" s="201"/>
      <c r="K4" s="202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11</v>
      </c>
      <c r="F7" s="22" t="str">
        <f>CONCATENATE(D6,"=100")</f>
        <v>2017=100</v>
      </c>
      <c r="G7" s="23"/>
      <c r="H7" s="20" t="s">
        <v>249</v>
      </c>
      <c r="I7" s="21" t="s">
        <v>6</v>
      </c>
      <c r="J7" s="21">
        <v>1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34</v>
      </c>
      <c r="D9" s="30">
        <v>30</v>
      </c>
      <c r="E9" s="30">
        <v>15</v>
      </c>
      <c r="F9" s="31"/>
      <c r="G9" s="31"/>
      <c r="H9" s="150">
        <v>0.893</v>
      </c>
      <c r="I9" s="150">
        <v>0.235</v>
      </c>
      <c r="J9" s="150">
        <v>0.235</v>
      </c>
      <c r="K9" s="32"/>
    </row>
    <row r="10" spans="1:11" s="33" customFormat="1" ht="11.25" customHeight="1">
      <c r="A10" s="35" t="s">
        <v>8</v>
      </c>
      <c r="B10" s="29"/>
      <c r="C10" s="30">
        <v>23</v>
      </c>
      <c r="D10" s="30">
        <v>23</v>
      </c>
      <c r="E10" s="30">
        <v>15</v>
      </c>
      <c r="F10" s="31"/>
      <c r="G10" s="31"/>
      <c r="H10" s="150">
        <v>0.604</v>
      </c>
      <c r="I10" s="150">
        <v>0.422</v>
      </c>
      <c r="J10" s="150">
        <v>0.422</v>
      </c>
      <c r="K10" s="32"/>
    </row>
    <row r="11" spans="1:11" s="33" customFormat="1" ht="11.25" customHeight="1">
      <c r="A11" s="28" t="s">
        <v>9</v>
      </c>
      <c r="B11" s="29"/>
      <c r="C11" s="30">
        <v>21</v>
      </c>
      <c r="D11" s="30">
        <v>21</v>
      </c>
      <c r="E11" s="30">
        <v>21</v>
      </c>
      <c r="F11" s="31"/>
      <c r="G11" s="31"/>
      <c r="H11" s="150">
        <v>0.551</v>
      </c>
      <c r="I11" s="150">
        <v>0.55</v>
      </c>
      <c r="J11" s="150">
        <v>0.551</v>
      </c>
      <c r="K11" s="32"/>
    </row>
    <row r="12" spans="1:11" s="33" customFormat="1" ht="11.25" customHeight="1">
      <c r="A12" s="35" t="s">
        <v>10</v>
      </c>
      <c r="B12" s="29"/>
      <c r="C12" s="30">
        <v>51</v>
      </c>
      <c r="D12" s="30">
        <v>45</v>
      </c>
      <c r="E12" s="30">
        <v>45</v>
      </c>
      <c r="F12" s="31"/>
      <c r="G12" s="31"/>
      <c r="H12" s="150">
        <v>1.224</v>
      </c>
      <c r="I12" s="150">
        <v>1.082</v>
      </c>
      <c r="J12" s="150">
        <v>1.082</v>
      </c>
      <c r="K12" s="32"/>
    </row>
    <row r="13" spans="1:11" s="42" customFormat="1" ht="11.25" customHeight="1">
      <c r="A13" s="36" t="s">
        <v>11</v>
      </c>
      <c r="B13" s="37"/>
      <c r="C13" s="38">
        <v>129</v>
      </c>
      <c r="D13" s="38">
        <v>119</v>
      </c>
      <c r="E13" s="38">
        <v>96</v>
      </c>
      <c r="F13" s="39">
        <v>80.67226890756302</v>
      </c>
      <c r="G13" s="40"/>
      <c r="H13" s="151">
        <v>3.2720000000000002</v>
      </c>
      <c r="I13" s="152">
        <v>2.289</v>
      </c>
      <c r="J13" s="152">
        <v>2.29</v>
      </c>
      <c r="K13" s="41">
        <v>100.04368719965049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>
        <v>3</v>
      </c>
      <c r="D15" s="38">
        <v>3</v>
      </c>
      <c r="E15" s="38">
        <v>3</v>
      </c>
      <c r="F15" s="39">
        <v>100</v>
      </c>
      <c r="G15" s="40"/>
      <c r="H15" s="151">
        <v>0.03</v>
      </c>
      <c r="I15" s="152">
        <v>0.03</v>
      </c>
      <c r="J15" s="152">
        <v>0.021</v>
      </c>
      <c r="K15" s="41">
        <v>70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17</v>
      </c>
      <c r="D19" s="30">
        <v>17</v>
      </c>
      <c r="E19" s="30">
        <v>17</v>
      </c>
      <c r="F19" s="31"/>
      <c r="G19" s="31"/>
      <c r="H19" s="150">
        <v>1.003</v>
      </c>
      <c r="I19" s="150">
        <v>1.003</v>
      </c>
      <c r="J19" s="150"/>
      <c r="K19" s="32"/>
    </row>
    <row r="20" spans="1:11" s="33" customFormat="1" ht="11.25" customHeight="1">
      <c r="A20" s="35" t="s">
        <v>15</v>
      </c>
      <c r="B20" s="29"/>
      <c r="C20" s="30">
        <v>14</v>
      </c>
      <c r="D20" s="30">
        <v>14</v>
      </c>
      <c r="E20" s="30"/>
      <c r="F20" s="31"/>
      <c r="G20" s="31"/>
      <c r="H20" s="150">
        <v>0.287</v>
      </c>
      <c r="I20" s="150">
        <v>0.285</v>
      </c>
      <c r="J20" s="150"/>
      <c r="K20" s="32"/>
    </row>
    <row r="21" spans="1:11" s="33" customFormat="1" ht="11.25" customHeight="1">
      <c r="A21" s="35" t="s">
        <v>16</v>
      </c>
      <c r="B21" s="29"/>
      <c r="C21" s="30">
        <v>12</v>
      </c>
      <c r="D21" s="30">
        <v>12</v>
      </c>
      <c r="E21" s="30">
        <v>12</v>
      </c>
      <c r="F21" s="31"/>
      <c r="G21" s="31"/>
      <c r="H21" s="150">
        <v>0.215</v>
      </c>
      <c r="I21" s="150">
        <v>0.215</v>
      </c>
      <c r="J21" s="150"/>
      <c r="K21" s="32"/>
    </row>
    <row r="22" spans="1:11" s="42" customFormat="1" ht="11.25" customHeight="1">
      <c r="A22" s="36" t="s">
        <v>17</v>
      </c>
      <c r="B22" s="37"/>
      <c r="C22" s="38">
        <v>43</v>
      </c>
      <c r="D22" s="38">
        <v>43</v>
      </c>
      <c r="E22" s="38">
        <v>29</v>
      </c>
      <c r="F22" s="39">
        <v>67.44186046511628</v>
      </c>
      <c r="G22" s="40"/>
      <c r="H22" s="151">
        <v>1.505</v>
      </c>
      <c r="I22" s="152">
        <v>1.503</v>
      </c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13</v>
      </c>
      <c r="D24" s="38">
        <v>13</v>
      </c>
      <c r="E24" s="38">
        <v>14</v>
      </c>
      <c r="F24" s="39">
        <v>107.6923076923077</v>
      </c>
      <c r="G24" s="40"/>
      <c r="H24" s="151">
        <v>1.32</v>
      </c>
      <c r="I24" s="152">
        <v>1.2</v>
      </c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92</v>
      </c>
      <c r="D26" s="38">
        <v>100</v>
      </c>
      <c r="E26" s="38">
        <v>80</v>
      </c>
      <c r="F26" s="39">
        <v>80</v>
      </c>
      <c r="G26" s="40"/>
      <c r="H26" s="151">
        <v>9.016</v>
      </c>
      <c r="I26" s="152">
        <v>8</v>
      </c>
      <c r="J26" s="152">
        <v>8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>
        <v>1</v>
      </c>
      <c r="D30" s="30"/>
      <c r="E30" s="30"/>
      <c r="F30" s="31"/>
      <c r="G30" s="31"/>
      <c r="H30" s="150">
        <v>0.03</v>
      </c>
      <c r="I30" s="150"/>
      <c r="J30" s="150"/>
      <c r="K30" s="32"/>
    </row>
    <row r="31" spans="1:11" s="42" customFormat="1" ht="11.25" customHeight="1">
      <c r="A31" s="43" t="s">
        <v>23</v>
      </c>
      <c r="B31" s="37"/>
      <c r="C31" s="38">
        <v>1</v>
      </c>
      <c r="D31" s="38"/>
      <c r="E31" s="38"/>
      <c r="F31" s="39"/>
      <c r="G31" s="40"/>
      <c r="H31" s="151">
        <v>0.03</v>
      </c>
      <c r="I31" s="152"/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63</v>
      </c>
      <c r="D33" s="30">
        <v>60</v>
      </c>
      <c r="E33" s="30">
        <v>60</v>
      </c>
      <c r="F33" s="31"/>
      <c r="G33" s="31"/>
      <c r="H33" s="150">
        <v>1.164</v>
      </c>
      <c r="I33" s="150">
        <v>1.1</v>
      </c>
      <c r="J33" s="150">
        <v>1.1</v>
      </c>
      <c r="K33" s="32"/>
    </row>
    <row r="34" spans="1:11" s="33" customFormat="1" ht="11.25" customHeight="1">
      <c r="A34" s="35" t="s">
        <v>25</v>
      </c>
      <c r="B34" s="29"/>
      <c r="C34" s="30">
        <v>21</v>
      </c>
      <c r="D34" s="30">
        <v>20</v>
      </c>
      <c r="E34" s="30">
        <v>20</v>
      </c>
      <c r="F34" s="31"/>
      <c r="G34" s="31"/>
      <c r="H34" s="150">
        <v>0.466</v>
      </c>
      <c r="I34" s="150">
        <v>0.45</v>
      </c>
      <c r="J34" s="150"/>
      <c r="K34" s="32"/>
    </row>
    <row r="35" spans="1:11" s="33" customFormat="1" ht="11.25" customHeight="1">
      <c r="A35" s="35" t="s">
        <v>26</v>
      </c>
      <c r="B35" s="29"/>
      <c r="C35" s="30">
        <v>11</v>
      </c>
      <c r="D35" s="30">
        <v>8</v>
      </c>
      <c r="E35" s="30">
        <v>8</v>
      </c>
      <c r="F35" s="31"/>
      <c r="G35" s="31"/>
      <c r="H35" s="150">
        <v>0.185</v>
      </c>
      <c r="I35" s="150">
        <v>0.15</v>
      </c>
      <c r="J35" s="150">
        <v>0.15</v>
      </c>
      <c r="K35" s="32"/>
    </row>
    <row r="36" spans="1:11" s="33" customFormat="1" ht="11.25" customHeight="1">
      <c r="A36" s="35" t="s">
        <v>27</v>
      </c>
      <c r="B36" s="29"/>
      <c r="C36" s="30">
        <v>10</v>
      </c>
      <c r="D36" s="30">
        <v>10</v>
      </c>
      <c r="E36" s="30">
        <v>16</v>
      </c>
      <c r="F36" s="31"/>
      <c r="G36" s="31"/>
      <c r="H36" s="150">
        <v>0.16</v>
      </c>
      <c r="I36" s="150">
        <v>0.256</v>
      </c>
      <c r="J36" s="150">
        <v>0.288</v>
      </c>
      <c r="K36" s="32"/>
    </row>
    <row r="37" spans="1:11" s="42" customFormat="1" ht="11.25" customHeight="1">
      <c r="A37" s="36" t="s">
        <v>28</v>
      </c>
      <c r="B37" s="37"/>
      <c r="C37" s="38">
        <v>105</v>
      </c>
      <c r="D37" s="38">
        <v>98</v>
      </c>
      <c r="E37" s="38">
        <v>104</v>
      </c>
      <c r="F37" s="39">
        <v>106.12244897959184</v>
      </c>
      <c r="G37" s="40"/>
      <c r="H37" s="151">
        <v>1.9749999999999999</v>
      </c>
      <c r="I37" s="152">
        <v>1.956</v>
      </c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70</v>
      </c>
      <c r="D39" s="38">
        <v>70</v>
      </c>
      <c r="E39" s="38">
        <v>70</v>
      </c>
      <c r="F39" s="39">
        <v>100</v>
      </c>
      <c r="G39" s="40"/>
      <c r="H39" s="151">
        <v>1.217</v>
      </c>
      <c r="I39" s="152">
        <v>1.2</v>
      </c>
      <c r="J39" s="152">
        <v>0.97</v>
      </c>
      <c r="K39" s="41">
        <v>80.83333333333334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146</v>
      </c>
      <c r="D41" s="30">
        <v>202</v>
      </c>
      <c r="E41" s="30">
        <v>202</v>
      </c>
      <c r="F41" s="31"/>
      <c r="G41" s="31"/>
      <c r="H41" s="150">
        <v>10.22</v>
      </c>
      <c r="I41" s="150">
        <v>14.14</v>
      </c>
      <c r="J41" s="150"/>
      <c r="K41" s="32"/>
    </row>
    <row r="42" spans="1:11" s="33" customFormat="1" ht="11.25" customHeight="1">
      <c r="A42" s="35" t="s">
        <v>31</v>
      </c>
      <c r="B42" s="29"/>
      <c r="C42" s="30">
        <v>37</v>
      </c>
      <c r="D42" s="30">
        <v>23</v>
      </c>
      <c r="E42" s="30">
        <v>23</v>
      </c>
      <c r="F42" s="31"/>
      <c r="G42" s="31"/>
      <c r="H42" s="150">
        <v>2.775</v>
      </c>
      <c r="I42" s="150">
        <v>1.725</v>
      </c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>
        <v>7</v>
      </c>
      <c r="D45" s="30">
        <v>20</v>
      </c>
      <c r="E45" s="30">
        <v>20</v>
      </c>
      <c r="F45" s="31"/>
      <c r="G45" s="31"/>
      <c r="H45" s="150">
        <v>0.168</v>
      </c>
      <c r="I45" s="150">
        <v>0.4</v>
      </c>
      <c r="J45" s="150"/>
      <c r="K45" s="32"/>
    </row>
    <row r="46" spans="1:11" s="33" customFormat="1" ht="11.25" customHeight="1">
      <c r="A46" s="35" t="s">
        <v>35</v>
      </c>
      <c r="B46" s="29"/>
      <c r="C46" s="30">
        <v>1140</v>
      </c>
      <c r="D46" s="30">
        <v>1105</v>
      </c>
      <c r="E46" s="30">
        <v>1105</v>
      </c>
      <c r="F46" s="31"/>
      <c r="G46" s="31"/>
      <c r="H46" s="150">
        <v>79.8</v>
      </c>
      <c r="I46" s="150">
        <v>77.35</v>
      </c>
      <c r="J46" s="150"/>
      <c r="K46" s="32"/>
    </row>
    <row r="47" spans="1:11" s="33" customFormat="1" ht="11.25" customHeight="1">
      <c r="A47" s="35" t="s">
        <v>36</v>
      </c>
      <c r="B47" s="29"/>
      <c r="C47" s="30">
        <v>48</v>
      </c>
      <c r="D47" s="30">
        <v>50</v>
      </c>
      <c r="E47" s="30">
        <v>50</v>
      </c>
      <c r="F47" s="31"/>
      <c r="G47" s="31"/>
      <c r="H47" s="150">
        <v>2.592</v>
      </c>
      <c r="I47" s="150">
        <v>2.75</v>
      </c>
      <c r="J47" s="150"/>
      <c r="K47" s="32"/>
    </row>
    <row r="48" spans="1:11" s="33" customFormat="1" ht="11.25" customHeight="1">
      <c r="A48" s="35" t="s">
        <v>37</v>
      </c>
      <c r="B48" s="29"/>
      <c r="C48" s="30">
        <v>1300</v>
      </c>
      <c r="D48" s="30">
        <v>1300</v>
      </c>
      <c r="E48" s="30">
        <v>1300</v>
      </c>
      <c r="F48" s="31"/>
      <c r="G48" s="31"/>
      <c r="H48" s="150">
        <v>97.5</v>
      </c>
      <c r="I48" s="150">
        <v>84.5</v>
      </c>
      <c r="J48" s="150"/>
      <c r="K48" s="32"/>
    </row>
    <row r="49" spans="1:11" s="33" customFormat="1" ht="11.25" customHeight="1">
      <c r="A49" s="35" t="s">
        <v>38</v>
      </c>
      <c r="B49" s="29"/>
      <c r="C49" s="30">
        <v>20</v>
      </c>
      <c r="D49" s="30">
        <v>23</v>
      </c>
      <c r="E49" s="30">
        <v>29</v>
      </c>
      <c r="F49" s="31"/>
      <c r="G49" s="31"/>
      <c r="H49" s="150">
        <v>1.3</v>
      </c>
      <c r="I49" s="150">
        <v>1.885</v>
      </c>
      <c r="J49" s="150"/>
      <c r="K49" s="32"/>
    </row>
    <row r="50" spans="1:11" s="42" customFormat="1" ht="11.25" customHeight="1">
      <c r="A50" s="43" t="s">
        <v>39</v>
      </c>
      <c r="B50" s="37"/>
      <c r="C50" s="38">
        <v>2698</v>
      </c>
      <c r="D50" s="38">
        <v>2723</v>
      </c>
      <c r="E50" s="38">
        <v>2729</v>
      </c>
      <c r="F50" s="39">
        <v>100.22034520749173</v>
      </c>
      <c r="G50" s="40"/>
      <c r="H50" s="151">
        <v>194.35500000000002</v>
      </c>
      <c r="I50" s="152">
        <v>182.75</v>
      </c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4</v>
      </c>
      <c r="D52" s="38">
        <v>4</v>
      </c>
      <c r="E52" s="38">
        <v>4</v>
      </c>
      <c r="F52" s="39">
        <v>100</v>
      </c>
      <c r="G52" s="40"/>
      <c r="H52" s="151">
        <v>0.128</v>
      </c>
      <c r="I52" s="152">
        <v>0.128</v>
      </c>
      <c r="J52" s="152">
        <v>0.128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230</v>
      </c>
      <c r="D54" s="30">
        <v>300</v>
      </c>
      <c r="E54" s="30">
        <v>325</v>
      </c>
      <c r="F54" s="31"/>
      <c r="G54" s="31"/>
      <c r="H54" s="150">
        <v>11.96</v>
      </c>
      <c r="I54" s="150">
        <v>18</v>
      </c>
      <c r="J54" s="150">
        <v>18.85</v>
      </c>
      <c r="K54" s="32"/>
    </row>
    <row r="55" spans="1:11" s="33" customFormat="1" ht="11.25" customHeight="1">
      <c r="A55" s="35" t="s">
        <v>42</v>
      </c>
      <c r="B55" s="29"/>
      <c r="C55" s="30">
        <v>4</v>
      </c>
      <c r="D55" s="30">
        <v>1</v>
      </c>
      <c r="E55" s="30">
        <v>1</v>
      </c>
      <c r="F55" s="31"/>
      <c r="G55" s="31"/>
      <c r="H55" s="150">
        <v>0.16</v>
      </c>
      <c r="I55" s="150">
        <v>0.04</v>
      </c>
      <c r="J55" s="150">
        <v>0.04</v>
      </c>
      <c r="K55" s="32"/>
    </row>
    <row r="56" spans="1:11" s="33" customFormat="1" ht="11.25" customHeight="1">
      <c r="A56" s="35" t="s">
        <v>43</v>
      </c>
      <c r="B56" s="29"/>
      <c r="C56" s="30">
        <v>3</v>
      </c>
      <c r="D56" s="30">
        <v>4</v>
      </c>
      <c r="E56" s="30">
        <v>12</v>
      </c>
      <c r="F56" s="31"/>
      <c r="G56" s="31"/>
      <c r="H56" s="150">
        <v>0.175</v>
      </c>
      <c r="I56" s="150">
        <v>0.17</v>
      </c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>
        <v>104</v>
      </c>
      <c r="D58" s="30">
        <v>86</v>
      </c>
      <c r="E58" s="30">
        <v>86</v>
      </c>
      <c r="F58" s="31"/>
      <c r="G58" s="31"/>
      <c r="H58" s="150">
        <v>3.432</v>
      </c>
      <c r="I58" s="150">
        <v>3.87</v>
      </c>
      <c r="J58" s="150">
        <v>3.936</v>
      </c>
      <c r="K58" s="32"/>
    </row>
    <row r="59" spans="1:11" s="42" customFormat="1" ht="11.25" customHeight="1">
      <c r="A59" s="36" t="s">
        <v>46</v>
      </c>
      <c r="B59" s="37"/>
      <c r="C59" s="38">
        <v>341</v>
      </c>
      <c r="D59" s="38">
        <v>391</v>
      </c>
      <c r="E59" s="38">
        <v>424</v>
      </c>
      <c r="F59" s="39">
        <v>108.43989769820972</v>
      </c>
      <c r="G59" s="40"/>
      <c r="H59" s="151">
        <v>15.727000000000002</v>
      </c>
      <c r="I59" s="152">
        <v>22.080000000000002</v>
      </c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166</v>
      </c>
      <c r="D61" s="30">
        <v>150</v>
      </c>
      <c r="E61" s="30">
        <v>120</v>
      </c>
      <c r="F61" s="31"/>
      <c r="G61" s="31"/>
      <c r="H61" s="150">
        <v>10.458</v>
      </c>
      <c r="I61" s="150">
        <v>7.2</v>
      </c>
      <c r="J61" s="150">
        <v>8.7</v>
      </c>
      <c r="K61" s="32"/>
    </row>
    <row r="62" spans="1:11" s="33" customFormat="1" ht="11.25" customHeight="1">
      <c r="A62" s="35" t="s">
        <v>48</v>
      </c>
      <c r="B62" s="29"/>
      <c r="C62" s="30">
        <v>12</v>
      </c>
      <c r="D62" s="30">
        <v>15</v>
      </c>
      <c r="E62" s="30">
        <v>9</v>
      </c>
      <c r="F62" s="31"/>
      <c r="G62" s="31"/>
      <c r="H62" s="150">
        <v>0.3</v>
      </c>
      <c r="I62" s="150">
        <v>0.375</v>
      </c>
      <c r="J62" s="150">
        <v>0.225</v>
      </c>
      <c r="K62" s="32"/>
    </row>
    <row r="63" spans="1:11" s="33" customFormat="1" ht="11.25" customHeight="1">
      <c r="A63" s="35" t="s">
        <v>49</v>
      </c>
      <c r="B63" s="29"/>
      <c r="C63" s="30">
        <v>9</v>
      </c>
      <c r="D63" s="30">
        <v>5</v>
      </c>
      <c r="E63" s="30">
        <v>5</v>
      </c>
      <c r="F63" s="31"/>
      <c r="G63" s="31"/>
      <c r="H63" s="150">
        <v>0.45</v>
      </c>
      <c r="I63" s="150">
        <v>0.25</v>
      </c>
      <c r="J63" s="150">
        <v>0.25</v>
      </c>
      <c r="K63" s="32"/>
    </row>
    <row r="64" spans="1:11" s="42" customFormat="1" ht="11.25" customHeight="1">
      <c r="A64" s="36" t="s">
        <v>50</v>
      </c>
      <c r="B64" s="37"/>
      <c r="C64" s="38">
        <v>187</v>
      </c>
      <c r="D64" s="38">
        <v>170</v>
      </c>
      <c r="E64" s="38">
        <v>134</v>
      </c>
      <c r="F64" s="39">
        <v>78.82352941176471</v>
      </c>
      <c r="G64" s="40"/>
      <c r="H64" s="151">
        <v>11.208</v>
      </c>
      <c r="I64" s="152">
        <v>7.825</v>
      </c>
      <c r="J64" s="152">
        <v>9.174999999999999</v>
      </c>
      <c r="K64" s="41">
        <v>117.2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30</v>
      </c>
      <c r="D66" s="38">
        <v>30</v>
      </c>
      <c r="E66" s="38">
        <v>30</v>
      </c>
      <c r="F66" s="39">
        <v>100</v>
      </c>
      <c r="G66" s="40"/>
      <c r="H66" s="151">
        <v>1.245</v>
      </c>
      <c r="I66" s="152">
        <v>1.245</v>
      </c>
      <c r="J66" s="152">
        <v>1.245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/>
      <c r="I72" s="150"/>
      <c r="J72" s="150"/>
      <c r="K72" s="32"/>
    </row>
    <row r="73" spans="1:11" s="33" customFormat="1" ht="11.25" customHeight="1">
      <c r="A73" s="35" t="s">
        <v>56</v>
      </c>
      <c r="B73" s="29"/>
      <c r="C73" s="30">
        <v>1800</v>
      </c>
      <c r="D73" s="30">
        <v>1800</v>
      </c>
      <c r="E73" s="30">
        <v>1800</v>
      </c>
      <c r="F73" s="31"/>
      <c r="G73" s="31"/>
      <c r="H73" s="150">
        <v>117.101</v>
      </c>
      <c r="I73" s="150">
        <v>108</v>
      </c>
      <c r="J73" s="150">
        <v>108</v>
      </c>
      <c r="K73" s="32"/>
    </row>
    <row r="74" spans="1:11" s="33" customFormat="1" ht="11.25" customHeight="1">
      <c r="A74" s="35" t="s">
        <v>57</v>
      </c>
      <c r="B74" s="29"/>
      <c r="C74" s="30">
        <v>166</v>
      </c>
      <c r="D74" s="30">
        <v>170</v>
      </c>
      <c r="E74" s="30">
        <v>170</v>
      </c>
      <c r="F74" s="31"/>
      <c r="G74" s="31"/>
      <c r="H74" s="150">
        <v>6.64</v>
      </c>
      <c r="I74" s="150">
        <v>5.95</v>
      </c>
      <c r="J74" s="150">
        <v>5.6</v>
      </c>
      <c r="K74" s="32"/>
    </row>
    <row r="75" spans="1:11" s="33" customFormat="1" ht="11.25" customHeight="1">
      <c r="A75" s="35" t="s">
        <v>58</v>
      </c>
      <c r="B75" s="29"/>
      <c r="C75" s="30">
        <v>10</v>
      </c>
      <c r="D75" s="30">
        <v>10</v>
      </c>
      <c r="E75" s="30">
        <v>10</v>
      </c>
      <c r="F75" s="31"/>
      <c r="G75" s="31"/>
      <c r="H75" s="150">
        <v>0.358</v>
      </c>
      <c r="I75" s="150">
        <v>0.358</v>
      </c>
      <c r="J75" s="150">
        <v>0.358</v>
      </c>
      <c r="K75" s="32"/>
    </row>
    <row r="76" spans="1:11" s="33" customFormat="1" ht="11.25" customHeight="1">
      <c r="A76" s="35" t="s">
        <v>59</v>
      </c>
      <c r="B76" s="29"/>
      <c r="C76" s="30">
        <v>35</v>
      </c>
      <c r="D76" s="30">
        <v>35</v>
      </c>
      <c r="E76" s="30">
        <v>42</v>
      </c>
      <c r="F76" s="31"/>
      <c r="G76" s="31"/>
      <c r="H76" s="150">
        <v>1.838</v>
      </c>
      <c r="I76" s="150">
        <v>2.1</v>
      </c>
      <c r="J76" s="150">
        <v>2.1</v>
      </c>
      <c r="K76" s="32"/>
    </row>
    <row r="77" spans="1:11" s="33" customFormat="1" ht="11.25" customHeight="1">
      <c r="A77" s="35" t="s">
        <v>60</v>
      </c>
      <c r="B77" s="29"/>
      <c r="C77" s="30">
        <v>7</v>
      </c>
      <c r="D77" s="30">
        <v>2</v>
      </c>
      <c r="E77" s="30"/>
      <c r="F77" s="31"/>
      <c r="G77" s="31"/>
      <c r="H77" s="150">
        <v>0.175</v>
      </c>
      <c r="I77" s="150">
        <v>0.04</v>
      </c>
      <c r="J77" s="150"/>
      <c r="K77" s="32"/>
    </row>
    <row r="78" spans="1:11" s="33" customFormat="1" ht="11.25" customHeight="1">
      <c r="A78" s="35" t="s">
        <v>61</v>
      </c>
      <c r="B78" s="29"/>
      <c r="C78" s="30">
        <v>65</v>
      </c>
      <c r="D78" s="30">
        <v>65</v>
      </c>
      <c r="E78" s="30">
        <v>65</v>
      </c>
      <c r="F78" s="31"/>
      <c r="G78" s="31"/>
      <c r="H78" s="150">
        <v>1.918</v>
      </c>
      <c r="I78" s="150">
        <v>1.95</v>
      </c>
      <c r="J78" s="150">
        <v>1.95</v>
      </c>
      <c r="K78" s="32"/>
    </row>
    <row r="79" spans="1:11" s="33" customFormat="1" ht="11.25" customHeight="1">
      <c r="A79" s="35" t="s">
        <v>62</v>
      </c>
      <c r="B79" s="29"/>
      <c r="C79" s="30">
        <v>672</v>
      </c>
      <c r="D79" s="30">
        <v>681.846</v>
      </c>
      <c r="E79" s="30">
        <v>674.26</v>
      </c>
      <c r="F79" s="31"/>
      <c r="G79" s="31"/>
      <c r="H79" s="150">
        <v>28.4</v>
      </c>
      <c r="I79" s="150">
        <v>31.917</v>
      </c>
      <c r="J79" s="150">
        <v>26.869</v>
      </c>
      <c r="K79" s="32"/>
    </row>
    <row r="80" spans="1:11" s="42" customFormat="1" ht="11.25" customHeight="1">
      <c r="A80" s="43" t="s">
        <v>63</v>
      </c>
      <c r="B80" s="37"/>
      <c r="C80" s="38">
        <v>2755</v>
      </c>
      <c r="D80" s="38">
        <v>2763.846</v>
      </c>
      <c r="E80" s="38">
        <v>2761.26</v>
      </c>
      <c r="F80" s="39">
        <v>99.9064347289972</v>
      </c>
      <c r="G80" s="40"/>
      <c r="H80" s="151">
        <v>156.43</v>
      </c>
      <c r="I80" s="152">
        <v>150.315</v>
      </c>
      <c r="J80" s="152">
        <v>144.877</v>
      </c>
      <c r="K80" s="41">
        <v>96.38226391245053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97</v>
      </c>
      <c r="D82" s="30">
        <v>97</v>
      </c>
      <c r="E82" s="30">
        <v>97</v>
      </c>
      <c r="F82" s="31"/>
      <c r="G82" s="31"/>
      <c r="H82" s="150">
        <v>3.406</v>
      </c>
      <c r="I82" s="150">
        <v>3.406</v>
      </c>
      <c r="J82" s="150">
        <v>3.406</v>
      </c>
      <c r="K82" s="32"/>
    </row>
    <row r="83" spans="1:11" s="33" customFormat="1" ht="11.25" customHeight="1">
      <c r="A83" s="35" t="s">
        <v>65</v>
      </c>
      <c r="B83" s="29"/>
      <c r="C83" s="30">
        <v>137</v>
      </c>
      <c r="D83" s="30">
        <v>137</v>
      </c>
      <c r="E83" s="30">
        <v>137</v>
      </c>
      <c r="F83" s="31"/>
      <c r="G83" s="31"/>
      <c r="H83" s="150">
        <v>4.098</v>
      </c>
      <c r="I83" s="150">
        <v>4.098</v>
      </c>
      <c r="J83" s="150">
        <v>4</v>
      </c>
      <c r="K83" s="32"/>
    </row>
    <row r="84" spans="1:11" s="42" customFormat="1" ht="11.25" customHeight="1">
      <c r="A84" s="36" t="s">
        <v>66</v>
      </c>
      <c r="B84" s="37"/>
      <c r="C84" s="38">
        <v>234</v>
      </c>
      <c r="D84" s="38">
        <v>234</v>
      </c>
      <c r="E84" s="38">
        <v>234</v>
      </c>
      <c r="F84" s="39">
        <v>100</v>
      </c>
      <c r="G84" s="40"/>
      <c r="H84" s="151">
        <v>7.504</v>
      </c>
      <c r="I84" s="152">
        <v>7.504</v>
      </c>
      <c r="J84" s="152">
        <v>7.406000000000001</v>
      </c>
      <c r="K84" s="41">
        <v>98.69402985074628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6705</v>
      </c>
      <c r="D87" s="53">
        <v>6761.846</v>
      </c>
      <c r="E87" s="53">
        <v>6712.26</v>
      </c>
      <c r="F87" s="54">
        <f>IF(D87&gt;0,100*E87/D87,0)</f>
        <v>99.26667954283491</v>
      </c>
      <c r="G87" s="40"/>
      <c r="H87" s="155">
        <v>404.96200000000005</v>
      </c>
      <c r="I87" s="156">
        <v>388.025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2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="102" zoomScaleSheetLayoutView="102" zoomScalePageLayoutView="0" workbookViewId="0" topLeftCell="A1">
      <selection activeCell="H7" sqref="H7:I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96" t="s">
        <v>69</v>
      </c>
      <c r="K2" s="19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7" t="s">
        <v>2</v>
      </c>
      <c r="D4" s="198"/>
      <c r="E4" s="198"/>
      <c r="F4" s="199"/>
      <c r="G4" s="9"/>
      <c r="H4" s="200" t="s">
        <v>3</v>
      </c>
      <c r="I4" s="201"/>
      <c r="J4" s="201"/>
      <c r="K4" s="202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249</v>
      </c>
      <c r="I7" s="21" t="s">
        <v>249</v>
      </c>
      <c r="J7" s="21">
        <v>1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/>
      <c r="I30" s="150"/>
      <c r="J30" s="150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1"/>
      <c r="I31" s="152"/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/>
      <c r="I33" s="150"/>
      <c r="J33" s="150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/>
      <c r="I34" s="150"/>
      <c r="J34" s="150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/>
      <c r="I35" s="150"/>
      <c r="J35" s="150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>
        <v>108</v>
      </c>
      <c r="I36" s="150">
        <v>110.2</v>
      </c>
      <c r="J36" s="150">
        <v>120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1">
        <v>108</v>
      </c>
      <c r="I37" s="152">
        <v>110.2</v>
      </c>
      <c r="J37" s="152">
        <v>120</v>
      </c>
      <c r="K37" s="41">
        <v>108.8929219600726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>
        <v>1.3</v>
      </c>
      <c r="I39" s="152">
        <v>0.87</v>
      </c>
      <c r="J39" s="152">
        <v>0.79</v>
      </c>
      <c r="K39" s="41">
        <v>90.80459770114942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/>
      <c r="I50" s="152"/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/>
      <c r="I58" s="150"/>
      <c r="J58" s="150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1"/>
      <c r="I59" s="152"/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>
        <v>39.852</v>
      </c>
      <c r="I61" s="150">
        <v>55.683</v>
      </c>
      <c r="J61" s="150">
        <v>38.75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>
        <v>493.576</v>
      </c>
      <c r="I62" s="150">
        <v>587.278</v>
      </c>
      <c r="J62" s="150">
        <v>423.409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>
        <v>405.079</v>
      </c>
      <c r="I63" s="150">
        <v>550.239</v>
      </c>
      <c r="J63" s="150">
        <v>381.453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>
        <v>938.5070000000001</v>
      </c>
      <c r="I64" s="152">
        <v>1193.2</v>
      </c>
      <c r="J64" s="152">
        <v>843.612</v>
      </c>
      <c r="K64" s="41">
        <v>70.70164264163593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1">
        <v>79.025</v>
      </c>
      <c r="I66" s="152">
        <v>78.65</v>
      </c>
      <c r="J66" s="152">
        <v>82</v>
      </c>
      <c r="K66" s="41">
        <v>104.25937698664971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>
        <v>48.054</v>
      </c>
      <c r="I72" s="150">
        <v>42.843</v>
      </c>
      <c r="J72" s="150">
        <v>38.446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0">
        <v>0.2639</v>
      </c>
      <c r="I73" s="150">
        <v>3.432</v>
      </c>
      <c r="J73" s="150">
        <v>3.573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>
        <v>6.046</v>
      </c>
      <c r="I74" s="150">
        <v>5.011</v>
      </c>
      <c r="J74" s="150">
        <v>2.893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>
        <v>0.178</v>
      </c>
      <c r="I75" s="150">
        <v>0.232</v>
      </c>
      <c r="J75" s="150">
        <v>0.232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>
        <v>112.011</v>
      </c>
      <c r="I76" s="150">
        <v>68.234</v>
      </c>
      <c r="J76" s="150">
        <v>102.736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/>
      <c r="I77" s="150"/>
      <c r="J77" s="150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>
        <v>9.675</v>
      </c>
      <c r="I78" s="150">
        <v>16.657</v>
      </c>
      <c r="J78" s="150">
        <v>21.56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0">
        <v>50.068</v>
      </c>
      <c r="I79" s="150">
        <v>24.478</v>
      </c>
      <c r="J79" s="150">
        <v>39.127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1">
        <v>226.29590000000002</v>
      </c>
      <c r="I80" s="152">
        <v>160.88700000000003</v>
      </c>
      <c r="J80" s="152">
        <v>208.567</v>
      </c>
      <c r="K80" s="41">
        <v>129.63570704904683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>
        <v>0.179</v>
      </c>
      <c r="I82" s="150">
        <v>0.179</v>
      </c>
      <c r="J82" s="150">
        <v>0.186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>
        <v>0.071</v>
      </c>
      <c r="I83" s="150">
        <v>0.075</v>
      </c>
      <c r="J83" s="150">
        <v>0.075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>
        <v>0.25</v>
      </c>
      <c r="I84" s="152">
        <v>0.254</v>
      </c>
      <c r="J84" s="152">
        <v>0.261</v>
      </c>
      <c r="K84" s="41">
        <v>102.75590551181102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5">
        <v>1353.3779000000002</v>
      </c>
      <c r="I87" s="156">
        <v>1544.061</v>
      </c>
      <c r="J87" s="156">
        <v>1255.23</v>
      </c>
      <c r="K87" s="54">
        <f>IF(I87&gt;0,100*J87/I87,0)</f>
        <v>81.29406804523914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2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96" zoomScaleSheetLayoutView="96" zoomScalePageLayoutView="0" workbookViewId="0" topLeftCell="A1">
      <selection activeCell="H7" sqref="H7:I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96" t="s">
        <v>69</v>
      </c>
      <c r="K2" s="19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7" t="s">
        <v>2</v>
      </c>
      <c r="D4" s="198"/>
      <c r="E4" s="198"/>
      <c r="F4" s="199"/>
      <c r="G4" s="9"/>
      <c r="H4" s="200" t="s">
        <v>3</v>
      </c>
      <c r="I4" s="201"/>
      <c r="J4" s="201"/>
      <c r="K4" s="202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249</v>
      </c>
      <c r="I7" s="21" t="s">
        <v>249</v>
      </c>
      <c r="J7" s="21">
        <v>1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/>
      <c r="I30" s="150"/>
      <c r="J30" s="150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1"/>
      <c r="I31" s="152"/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>
        <v>0.02</v>
      </c>
      <c r="I33" s="150">
        <v>0.018</v>
      </c>
      <c r="J33" s="150">
        <v>0.02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/>
      <c r="I34" s="150"/>
      <c r="J34" s="150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/>
      <c r="I35" s="150"/>
      <c r="J35" s="150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>
        <v>7</v>
      </c>
      <c r="I36" s="150">
        <v>13.9</v>
      </c>
      <c r="J36" s="150">
        <v>13.9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1">
        <v>7.02</v>
      </c>
      <c r="I37" s="152">
        <v>13.918000000000001</v>
      </c>
      <c r="J37" s="152">
        <v>13.92</v>
      </c>
      <c r="K37" s="41">
        <v>100.01436988072999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>
        <v>0.5</v>
      </c>
      <c r="I39" s="152">
        <v>0.4</v>
      </c>
      <c r="J39" s="152">
        <v>0.325</v>
      </c>
      <c r="K39" s="41">
        <v>81.25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/>
      <c r="I50" s="152"/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/>
      <c r="I58" s="150"/>
      <c r="J58" s="150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1"/>
      <c r="I59" s="152"/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>
        <v>69.688</v>
      </c>
      <c r="I61" s="150">
        <v>74.592</v>
      </c>
      <c r="J61" s="150">
        <v>65.928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>
        <v>54.276</v>
      </c>
      <c r="I62" s="150">
        <v>70.691</v>
      </c>
      <c r="J62" s="150">
        <v>77.524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>
        <v>226.188</v>
      </c>
      <c r="I63" s="150">
        <v>245.768</v>
      </c>
      <c r="J63" s="150">
        <v>228.266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>
        <v>350.152</v>
      </c>
      <c r="I64" s="152">
        <v>391.05100000000004</v>
      </c>
      <c r="J64" s="152">
        <v>371.71799999999996</v>
      </c>
      <c r="K64" s="41">
        <v>95.05614357206602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1">
        <v>35.82</v>
      </c>
      <c r="I66" s="152">
        <v>33.582</v>
      </c>
      <c r="J66" s="152">
        <v>40.5</v>
      </c>
      <c r="K66" s="41">
        <v>120.6003216008576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>
        <v>0.09</v>
      </c>
      <c r="I68" s="150">
        <v>0.07</v>
      </c>
      <c r="J68" s="150">
        <v>0.05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>
        <v>0.09</v>
      </c>
      <c r="I70" s="152">
        <v>0.07</v>
      </c>
      <c r="J70" s="152">
        <v>0.05</v>
      </c>
      <c r="K70" s="41">
        <v>71.42857142857142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>
        <v>25.753</v>
      </c>
      <c r="I72" s="150">
        <v>21.702</v>
      </c>
      <c r="J72" s="150">
        <v>19.168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0">
        <v>5.06</v>
      </c>
      <c r="I73" s="150">
        <v>4.323</v>
      </c>
      <c r="J73" s="150">
        <v>2.927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>
        <v>4.695</v>
      </c>
      <c r="I74" s="150">
        <v>5.722</v>
      </c>
      <c r="J74" s="150">
        <v>3.769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>
        <v>0.0489</v>
      </c>
      <c r="I75" s="150">
        <v>0.055</v>
      </c>
      <c r="J75" s="150">
        <v>0.053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>
        <v>71.232</v>
      </c>
      <c r="I76" s="150">
        <v>85.984</v>
      </c>
      <c r="J76" s="150">
        <v>79.008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/>
      <c r="I77" s="150"/>
      <c r="J77" s="150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>
        <v>4.001</v>
      </c>
      <c r="I78" s="150">
        <v>1.23</v>
      </c>
      <c r="J78" s="150">
        <v>2.394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0">
        <v>18.711</v>
      </c>
      <c r="I79" s="150">
        <v>26.431</v>
      </c>
      <c r="J79" s="150">
        <v>25.459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1">
        <v>129.5009</v>
      </c>
      <c r="I80" s="152">
        <v>145.447</v>
      </c>
      <c r="J80" s="152">
        <v>132.778</v>
      </c>
      <c r="K80" s="41">
        <v>91.28961064855238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>
        <v>0.24</v>
      </c>
      <c r="I82" s="150">
        <v>0.245</v>
      </c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>
        <v>0.113</v>
      </c>
      <c r="I83" s="150">
        <v>0.12</v>
      </c>
      <c r="J83" s="150">
        <v>0.12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>
        <v>0.353</v>
      </c>
      <c r="I84" s="152">
        <v>0.365</v>
      </c>
      <c r="J84" s="152">
        <v>0.12</v>
      </c>
      <c r="K84" s="41">
        <v>32.87671232876713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5">
        <v>523.4358999999998</v>
      </c>
      <c r="I87" s="156">
        <v>584.8330000000001</v>
      </c>
      <c r="J87" s="156">
        <v>559.411</v>
      </c>
      <c r="K87" s="54">
        <f>IF(I87&gt;0,100*J87/I87,0)</f>
        <v>95.65311806960274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2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="92" zoomScaleSheetLayoutView="92" zoomScalePageLayoutView="0" workbookViewId="0" topLeftCell="A1">
      <selection activeCell="H7" sqref="H7:I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96" t="s">
        <v>69</v>
      </c>
      <c r="K2" s="19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7" t="s">
        <v>2</v>
      </c>
      <c r="D4" s="198"/>
      <c r="E4" s="198"/>
      <c r="F4" s="199"/>
      <c r="G4" s="9"/>
      <c r="H4" s="200" t="s">
        <v>3</v>
      </c>
      <c r="I4" s="201"/>
      <c r="J4" s="201"/>
      <c r="K4" s="202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249</v>
      </c>
      <c r="I7" s="21" t="s">
        <v>249</v>
      </c>
      <c r="J7" s="21">
        <v>1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/>
      <c r="I30" s="150"/>
      <c r="J30" s="150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1"/>
      <c r="I31" s="152"/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/>
      <c r="I33" s="150"/>
      <c r="J33" s="150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/>
      <c r="I34" s="150"/>
      <c r="J34" s="150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/>
      <c r="I35" s="150"/>
      <c r="J35" s="150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/>
      <c r="I36" s="150">
        <v>0.02</v>
      </c>
      <c r="J36" s="150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1"/>
      <c r="I37" s="152">
        <v>0.02</v>
      </c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>
        <v>0.107</v>
      </c>
      <c r="I39" s="152">
        <v>0.117</v>
      </c>
      <c r="J39" s="152">
        <v>0.09</v>
      </c>
      <c r="K39" s="41">
        <v>76.92307692307692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/>
      <c r="I50" s="152"/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/>
      <c r="I58" s="150"/>
      <c r="J58" s="150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1"/>
      <c r="I59" s="152"/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>
        <v>1.116</v>
      </c>
      <c r="I61" s="150">
        <v>1.116</v>
      </c>
      <c r="J61" s="150">
        <v>1.35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>
        <v>0.03</v>
      </c>
      <c r="I62" s="150">
        <v>0.06</v>
      </c>
      <c r="J62" s="150">
        <v>0.06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>
        <v>0.285</v>
      </c>
      <c r="I63" s="150">
        <v>0.285</v>
      </c>
      <c r="J63" s="150">
        <v>0.615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>
        <v>1.431</v>
      </c>
      <c r="I64" s="152">
        <v>1.461</v>
      </c>
      <c r="J64" s="152">
        <v>2.0250000000000004</v>
      </c>
      <c r="K64" s="41">
        <v>138.60369609856264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1"/>
      <c r="I66" s="152">
        <v>0.021</v>
      </c>
      <c r="J66" s="152">
        <v>0.06</v>
      </c>
      <c r="K66" s="41">
        <v>285.7142857142857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>
        <v>0.02</v>
      </c>
      <c r="I72" s="150">
        <v>0.019</v>
      </c>
      <c r="J72" s="150">
        <v>0.048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0">
        <v>4.5</v>
      </c>
      <c r="I73" s="150">
        <v>4.326</v>
      </c>
      <c r="J73" s="150">
        <v>4.326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/>
      <c r="I74" s="150"/>
      <c r="J74" s="150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>
        <v>24.2205</v>
      </c>
      <c r="I75" s="150">
        <v>30.352</v>
      </c>
      <c r="J75" s="150">
        <v>30.351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>
        <v>0.375</v>
      </c>
      <c r="I76" s="150">
        <v>0.375</v>
      </c>
      <c r="J76" s="150">
        <v>0.438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/>
      <c r="I77" s="150"/>
      <c r="J77" s="150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>
        <v>44</v>
      </c>
      <c r="I78" s="150">
        <v>45.412</v>
      </c>
      <c r="J78" s="150">
        <v>53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0">
        <v>0.02</v>
      </c>
      <c r="I79" s="150"/>
      <c r="J79" s="150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1">
        <v>73.1355</v>
      </c>
      <c r="I80" s="152">
        <v>80.48400000000001</v>
      </c>
      <c r="J80" s="152">
        <v>88.16300000000001</v>
      </c>
      <c r="K80" s="41">
        <v>109.541026787933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>
        <v>1.832</v>
      </c>
      <c r="I82" s="150">
        <v>1.715</v>
      </c>
      <c r="J82" s="150">
        <v>1.715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>
        <v>7.2</v>
      </c>
      <c r="I83" s="150">
        <v>7.712</v>
      </c>
      <c r="J83" s="150">
        <v>7.9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>
        <v>9.032</v>
      </c>
      <c r="I84" s="152">
        <v>9.427</v>
      </c>
      <c r="J84" s="152">
        <v>9.615</v>
      </c>
      <c r="K84" s="41">
        <v>101.99427177256815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5">
        <v>83.70549999999999</v>
      </c>
      <c r="I87" s="156">
        <v>91.53</v>
      </c>
      <c r="J87" s="156">
        <v>99.953</v>
      </c>
      <c r="K87" s="54">
        <f>IF(I87&gt;0,100*J87/I87,0)</f>
        <v>109.20244728504316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2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="102" zoomScaleSheetLayoutView="102" zoomScalePageLayoutView="0" workbookViewId="0" topLeftCell="A1">
      <selection activeCell="H7" sqref="H7:I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96" t="s">
        <v>69</v>
      </c>
      <c r="K2" s="19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7" t="s">
        <v>2</v>
      </c>
      <c r="D4" s="198"/>
      <c r="E4" s="198"/>
      <c r="F4" s="199"/>
      <c r="G4" s="9"/>
      <c r="H4" s="200" t="s">
        <v>3</v>
      </c>
      <c r="I4" s="201"/>
      <c r="J4" s="201"/>
      <c r="K4" s="202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249</v>
      </c>
      <c r="I7" s="21" t="s">
        <v>249</v>
      </c>
      <c r="J7" s="21">
        <v>1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>
        <v>0.04256821829855537</v>
      </c>
      <c r="I10" s="150">
        <v>0.005</v>
      </c>
      <c r="J10" s="150">
        <v>0.02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>
        <v>0.007640449438202247</v>
      </c>
      <c r="I11" s="150">
        <v>0.005</v>
      </c>
      <c r="J11" s="150">
        <v>0.007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>
        <v>0.014189406099518458</v>
      </c>
      <c r="I12" s="150">
        <v>0.012</v>
      </c>
      <c r="J12" s="150">
        <v>0.012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>
        <v>0.06439807383627608</v>
      </c>
      <c r="I13" s="152">
        <v>0.022</v>
      </c>
      <c r="J13" s="152">
        <v>0.039</v>
      </c>
      <c r="K13" s="41">
        <v>177.27272727272728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>
        <v>0.405</v>
      </c>
      <c r="I19" s="150">
        <v>0.463</v>
      </c>
      <c r="J19" s="150">
        <v>0.118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>
        <v>0.405</v>
      </c>
      <c r="I22" s="152">
        <v>0.463</v>
      </c>
      <c r="J22" s="152">
        <v>0.118</v>
      </c>
      <c r="K22" s="41">
        <v>25.485961123110147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>
        <v>29.261</v>
      </c>
      <c r="I24" s="152">
        <v>24.301</v>
      </c>
      <c r="J24" s="152">
        <v>26.829</v>
      </c>
      <c r="K24" s="41">
        <v>110.40286407966751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>
        <v>14.483</v>
      </c>
      <c r="I26" s="152">
        <v>10.181</v>
      </c>
      <c r="J26" s="152">
        <v>13</v>
      </c>
      <c r="K26" s="41">
        <v>127.68883213829683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>
        <v>9.194</v>
      </c>
      <c r="I28" s="150">
        <v>12.306</v>
      </c>
      <c r="J28" s="150">
        <v>12.127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>
        <v>16.976</v>
      </c>
      <c r="I29" s="150">
        <v>15.102</v>
      </c>
      <c r="J29" s="150">
        <v>23.346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>
        <v>33.607</v>
      </c>
      <c r="I30" s="150">
        <v>31.929</v>
      </c>
      <c r="J30" s="150">
        <v>35.391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1">
        <v>59.777</v>
      </c>
      <c r="I31" s="152">
        <v>59.337</v>
      </c>
      <c r="J31" s="152">
        <v>70.864</v>
      </c>
      <c r="K31" s="41">
        <v>119.42632758649746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>
        <v>4.05</v>
      </c>
      <c r="I33" s="150">
        <v>3.402</v>
      </c>
      <c r="J33" s="150">
        <v>3.1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>
        <v>3.609</v>
      </c>
      <c r="I34" s="150">
        <v>3.569</v>
      </c>
      <c r="J34" s="150">
        <v>4.5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>
        <v>45.571</v>
      </c>
      <c r="I35" s="150">
        <v>46.851</v>
      </c>
      <c r="J35" s="150">
        <v>50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>
        <v>89.473</v>
      </c>
      <c r="I36" s="150">
        <v>94.61</v>
      </c>
      <c r="J36" s="150">
        <v>79.17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1">
        <v>142.703</v>
      </c>
      <c r="I37" s="152">
        <v>148.43200000000002</v>
      </c>
      <c r="J37" s="152">
        <v>136.77</v>
      </c>
      <c r="K37" s="41">
        <v>92.14320362186052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>
        <v>4.537</v>
      </c>
      <c r="I39" s="152">
        <v>2.985</v>
      </c>
      <c r="J39" s="152">
        <v>4</v>
      </c>
      <c r="K39" s="41">
        <v>134.0033500837521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>
        <v>8.633</v>
      </c>
      <c r="I41" s="150">
        <v>3.458</v>
      </c>
      <c r="J41" s="150">
        <v>9.59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>
        <v>2</v>
      </c>
      <c r="I45" s="150">
        <v>1.9</v>
      </c>
      <c r="J45" s="150">
        <v>1.9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>
        <v>1.35</v>
      </c>
      <c r="I48" s="150">
        <v>0.96</v>
      </c>
      <c r="J48" s="150">
        <v>1.1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>
        <v>0.34</v>
      </c>
      <c r="I49" s="150">
        <v>0.48</v>
      </c>
      <c r="J49" s="150">
        <v>0.2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>
        <v>12.322999999999999</v>
      </c>
      <c r="I50" s="152">
        <v>6.798</v>
      </c>
      <c r="J50" s="152">
        <v>12.79</v>
      </c>
      <c r="K50" s="41">
        <v>188.14357163871728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>
        <v>19.65</v>
      </c>
      <c r="I52" s="152">
        <v>22.0977508650519</v>
      </c>
      <c r="J52" s="152">
        <v>19.65</v>
      </c>
      <c r="K52" s="41">
        <v>88.92307692307692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>
        <v>58.119</v>
      </c>
      <c r="I54" s="150">
        <v>61.11</v>
      </c>
      <c r="J54" s="150">
        <v>48.49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>
        <v>247.287</v>
      </c>
      <c r="I55" s="150">
        <v>278.659</v>
      </c>
      <c r="J55" s="150">
        <v>208.556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>
        <v>22.5</v>
      </c>
      <c r="I56" s="150">
        <v>29.478</v>
      </c>
      <c r="J56" s="150">
        <v>11.4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>
        <v>8.96</v>
      </c>
      <c r="I57" s="150">
        <v>11.17</v>
      </c>
      <c r="J57" s="150">
        <v>5.68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>
        <v>199.237</v>
      </c>
      <c r="I58" s="150">
        <v>179.029</v>
      </c>
      <c r="J58" s="150">
        <v>162.486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1">
        <v>536.103</v>
      </c>
      <c r="I59" s="152">
        <v>559.446</v>
      </c>
      <c r="J59" s="152">
        <v>436.61199999999997</v>
      </c>
      <c r="K59" s="41">
        <v>78.04363602563964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>
        <v>36.072</v>
      </c>
      <c r="I61" s="150">
        <v>27.847</v>
      </c>
      <c r="J61" s="150">
        <v>58.1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>
        <v>44.881</v>
      </c>
      <c r="I62" s="150">
        <v>21.646</v>
      </c>
      <c r="J62" s="150">
        <v>46.8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>
        <v>49.348</v>
      </c>
      <c r="I63" s="150">
        <v>22.147</v>
      </c>
      <c r="J63" s="150">
        <v>47.03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>
        <v>130.301</v>
      </c>
      <c r="I64" s="152">
        <v>71.64</v>
      </c>
      <c r="J64" s="152">
        <v>151.93</v>
      </c>
      <c r="K64" s="41">
        <v>212.07426018983807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1">
        <v>70.183</v>
      </c>
      <c r="I66" s="152">
        <v>41.931</v>
      </c>
      <c r="J66" s="152">
        <v>63.7</v>
      </c>
      <c r="K66" s="41">
        <v>151.9162433521738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>
        <v>323.8</v>
      </c>
      <c r="I68" s="150">
        <v>217</v>
      </c>
      <c r="J68" s="150">
        <v>310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>
        <v>65.65</v>
      </c>
      <c r="I69" s="150">
        <v>34.5</v>
      </c>
      <c r="J69" s="150">
        <v>80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>
        <v>389.45000000000005</v>
      </c>
      <c r="I70" s="152">
        <v>251.5</v>
      </c>
      <c r="J70" s="152">
        <v>390</v>
      </c>
      <c r="K70" s="41">
        <v>155.06958250497019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>
        <v>72.556</v>
      </c>
      <c r="I72" s="150">
        <v>55.788</v>
      </c>
      <c r="J72" s="150">
        <v>78.896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0">
        <v>53.315</v>
      </c>
      <c r="I73" s="150">
        <v>58.748</v>
      </c>
      <c r="J73" s="150">
        <v>46.9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>
        <v>1341.316</v>
      </c>
      <c r="I74" s="150">
        <v>1424.638</v>
      </c>
      <c r="J74" s="150">
        <v>1244.2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>
        <v>516.83</v>
      </c>
      <c r="I75" s="150">
        <v>481.881</v>
      </c>
      <c r="J75" s="150">
        <v>360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>
        <v>29.716</v>
      </c>
      <c r="I76" s="150">
        <v>49.321</v>
      </c>
      <c r="J76" s="150">
        <v>49.321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>
        <v>2398.501</v>
      </c>
      <c r="I77" s="150">
        <v>2402.7</v>
      </c>
      <c r="J77" s="150">
        <v>1650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>
        <v>362.275</v>
      </c>
      <c r="I78" s="150">
        <v>239.207</v>
      </c>
      <c r="J78" s="150">
        <v>295.6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0">
        <v>575</v>
      </c>
      <c r="I79" s="150">
        <v>562.838</v>
      </c>
      <c r="J79" s="150">
        <v>564.3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1">
        <v>5349.509</v>
      </c>
      <c r="I80" s="152">
        <v>5275.120999999999</v>
      </c>
      <c r="J80" s="152">
        <v>4289.217</v>
      </c>
      <c r="K80" s="41">
        <v>81.31030548872718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>
        <v>0.345</v>
      </c>
      <c r="I82" s="150">
        <v>0.068</v>
      </c>
      <c r="J82" s="150">
        <v>0.068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>
        <v>0.085</v>
      </c>
      <c r="I83" s="150">
        <v>0.223</v>
      </c>
      <c r="J83" s="150">
        <v>0.25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>
        <v>0.43</v>
      </c>
      <c r="I84" s="152">
        <v>0.29100000000000004</v>
      </c>
      <c r="J84" s="152">
        <v>0.318</v>
      </c>
      <c r="K84" s="41">
        <v>109.27835051546391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5">
        <v>6759.179398073837</v>
      </c>
      <c r="I87" s="156">
        <v>6474.545750865052</v>
      </c>
      <c r="J87" s="156">
        <v>5615.837</v>
      </c>
      <c r="K87" s="54">
        <f>IF(I87&gt;0,100*J87/I87,0)</f>
        <v>86.73715834426963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2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94" zoomScaleSheetLayoutView="94" zoomScalePageLayoutView="0" workbookViewId="0" topLeftCell="A1">
      <selection activeCell="F88" sqref="F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96" t="s">
        <v>69</v>
      </c>
      <c r="K2" s="19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7" t="s">
        <v>2</v>
      </c>
      <c r="D4" s="198"/>
      <c r="E4" s="198"/>
      <c r="F4" s="199"/>
      <c r="G4" s="9"/>
      <c r="H4" s="200" t="s">
        <v>3</v>
      </c>
      <c r="I4" s="201"/>
      <c r="J4" s="201"/>
      <c r="K4" s="202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249</v>
      </c>
      <c r="I7" s="21" t="s">
        <v>249</v>
      </c>
      <c r="J7" s="21">
        <v>1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>
        <v>0.005457463884430176</v>
      </c>
      <c r="I10" s="150">
        <v>0.001</v>
      </c>
      <c r="J10" s="150">
        <v>0.004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>
        <v>0.0010914927768860352</v>
      </c>
      <c r="I11" s="150">
        <v>0.004</v>
      </c>
      <c r="J11" s="150">
        <v>0.004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>
        <v>0.0032744783306581054</v>
      </c>
      <c r="I12" s="150">
        <v>0.002</v>
      </c>
      <c r="J12" s="150">
        <v>0.001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>
        <v>0.009823434991974316</v>
      </c>
      <c r="I13" s="152">
        <v>0.007</v>
      </c>
      <c r="J13" s="152">
        <v>0.009000000000000001</v>
      </c>
      <c r="K13" s="41">
        <v>128.57142857142858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>
        <v>0.1195</v>
      </c>
      <c r="I19" s="150">
        <v>0.0957</v>
      </c>
      <c r="J19" s="150">
        <v>0.059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>
        <v>0.1195</v>
      </c>
      <c r="I22" s="152">
        <v>0.0957</v>
      </c>
      <c r="J22" s="152">
        <v>0.059</v>
      </c>
      <c r="K22" s="41">
        <v>61.650992685475444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>
        <v>5.352</v>
      </c>
      <c r="I24" s="152">
        <v>4.2863</v>
      </c>
      <c r="J24" s="152">
        <v>5.218</v>
      </c>
      <c r="K24" s="41">
        <v>121.73669598488206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>
        <v>2.672</v>
      </c>
      <c r="I26" s="152">
        <v>1.5075</v>
      </c>
      <c r="J26" s="152">
        <v>2.45</v>
      </c>
      <c r="K26" s="41">
        <v>162.52072968490882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>
        <v>1.9959</v>
      </c>
      <c r="I28" s="150">
        <v>1.9375</v>
      </c>
      <c r="J28" s="150">
        <v>2.673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>
        <v>4.9728</v>
      </c>
      <c r="I29" s="150">
        <v>4.5524</v>
      </c>
      <c r="J29" s="150">
        <v>5.136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>
        <v>6.4248</v>
      </c>
      <c r="I30" s="150">
        <v>4.2113</v>
      </c>
      <c r="J30" s="150">
        <v>8.397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1">
        <v>13.3935</v>
      </c>
      <c r="I31" s="152">
        <v>10.7012</v>
      </c>
      <c r="J31" s="152">
        <v>16.206</v>
      </c>
      <c r="K31" s="41">
        <v>151.4409598923485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>
        <v>0.7292</v>
      </c>
      <c r="I33" s="150">
        <v>0.6124</v>
      </c>
      <c r="J33" s="150">
        <v>0.5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>
        <v>0.7114</v>
      </c>
      <c r="I34" s="150">
        <v>0.7004</v>
      </c>
      <c r="J34" s="150">
        <v>0.65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>
        <v>8.3869</v>
      </c>
      <c r="I35" s="150">
        <v>7.8797</v>
      </c>
      <c r="J35" s="150">
        <v>10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>
        <v>17.099</v>
      </c>
      <c r="I36" s="150">
        <v>18.4985</v>
      </c>
      <c r="J36" s="150">
        <v>14.5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1">
        <v>26.9265</v>
      </c>
      <c r="I37" s="152">
        <v>27.691</v>
      </c>
      <c r="J37" s="152">
        <v>25.65</v>
      </c>
      <c r="K37" s="41">
        <v>92.62937416489112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>
        <v>0.6852</v>
      </c>
      <c r="I39" s="152">
        <v>0.3978</v>
      </c>
      <c r="J39" s="152">
        <v>0.595</v>
      </c>
      <c r="K39" s="41">
        <v>149.57264957264957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>
        <v>1.159</v>
      </c>
      <c r="I41" s="150">
        <v>0.4156</v>
      </c>
      <c r="J41" s="150">
        <v>1.511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>
        <v>0.1755</v>
      </c>
      <c r="I45" s="150">
        <v>0.2068</v>
      </c>
      <c r="J45" s="150">
        <v>0.22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>
        <v>0.1255</v>
      </c>
      <c r="I48" s="150">
        <v>0.2014</v>
      </c>
      <c r="J48" s="150">
        <v>0.2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>
        <v>0.0196</v>
      </c>
      <c r="I49" s="150">
        <v>0.0603</v>
      </c>
      <c r="J49" s="150">
        <v>0.027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>
        <v>1.4796</v>
      </c>
      <c r="I50" s="152">
        <v>0.8841000000000001</v>
      </c>
      <c r="J50" s="152">
        <v>1.9579999999999997</v>
      </c>
      <c r="K50" s="41">
        <v>221.46815971043995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>
        <v>4.0577</v>
      </c>
      <c r="I52" s="152">
        <v>4.5574</v>
      </c>
      <c r="J52" s="152">
        <v>4.046</v>
      </c>
      <c r="K52" s="41">
        <v>88.77868960372142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>
        <v>12.795</v>
      </c>
      <c r="I54" s="150">
        <v>12.1353</v>
      </c>
      <c r="J54" s="150">
        <v>10.342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>
        <v>49.7106</v>
      </c>
      <c r="I55" s="150">
        <v>56.8864</v>
      </c>
      <c r="J55" s="150">
        <v>45.62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>
        <v>6.4</v>
      </c>
      <c r="I56" s="150">
        <v>6.1769</v>
      </c>
      <c r="J56" s="150">
        <v>2.259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>
        <v>2.184</v>
      </c>
      <c r="I57" s="150">
        <v>2.1811</v>
      </c>
      <c r="J57" s="150">
        <v>1.159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>
        <v>42.6216</v>
      </c>
      <c r="I58" s="150">
        <v>35.9027</v>
      </c>
      <c r="J58" s="150">
        <v>34.934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1">
        <v>113.7112</v>
      </c>
      <c r="I59" s="152">
        <v>113.28240000000002</v>
      </c>
      <c r="J59" s="152">
        <v>94.314</v>
      </c>
      <c r="K59" s="41">
        <v>83.25565136331855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>
        <v>8.7758</v>
      </c>
      <c r="I61" s="150">
        <v>6.7734</v>
      </c>
      <c r="J61" s="150">
        <v>12.1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>
        <v>10.4898</v>
      </c>
      <c r="I62" s="150">
        <v>4.4906</v>
      </c>
      <c r="J62" s="150">
        <v>10.5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>
        <v>10.0845</v>
      </c>
      <c r="I63" s="150">
        <v>4.5461</v>
      </c>
      <c r="J63" s="150">
        <v>10.375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>
        <v>29.350099999999998</v>
      </c>
      <c r="I64" s="152">
        <v>15.810099999999998</v>
      </c>
      <c r="J64" s="152">
        <v>32.975</v>
      </c>
      <c r="K64" s="41">
        <v>208.5692057608744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1">
        <v>11.5934</v>
      </c>
      <c r="I66" s="152">
        <v>6.9422</v>
      </c>
      <c r="J66" s="152">
        <v>12.6</v>
      </c>
      <c r="K66" s="41">
        <v>181.49866036703062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>
        <v>60.0153</v>
      </c>
      <c r="I68" s="150">
        <v>39.7668</v>
      </c>
      <c r="J68" s="150">
        <v>61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>
        <v>8.523</v>
      </c>
      <c r="I69" s="150">
        <v>4.3201</v>
      </c>
      <c r="J69" s="150">
        <v>11.5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>
        <v>68.5383</v>
      </c>
      <c r="I70" s="152">
        <v>44.0869</v>
      </c>
      <c r="J70" s="152">
        <v>72.5</v>
      </c>
      <c r="K70" s="41">
        <v>164.4479425861197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>
        <v>13.2217</v>
      </c>
      <c r="I72" s="150">
        <v>11.1654</v>
      </c>
      <c r="J72" s="150">
        <v>16.089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0">
        <v>9.8754</v>
      </c>
      <c r="I73" s="150">
        <v>10.3282</v>
      </c>
      <c r="J73" s="150">
        <v>8.7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>
        <v>269.334</v>
      </c>
      <c r="I74" s="150">
        <v>268.1204</v>
      </c>
      <c r="J74" s="150">
        <v>243.7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>
        <v>113.3268</v>
      </c>
      <c r="I75" s="150">
        <v>108.5575</v>
      </c>
      <c r="J75" s="150">
        <v>86.4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>
        <v>5.1473</v>
      </c>
      <c r="I76" s="150">
        <v>7.2722</v>
      </c>
      <c r="J76" s="150">
        <v>7.272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>
        <v>528.8037</v>
      </c>
      <c r="I77" s="150">
        <v>503.9067</v>
      </c>
      <c r="J77" s="150">
        <v>360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>
        <v>71.679</v>
      </c>
      <c r="I78" s="150">
        <v>46.8637</v>
      </c>
      <c r="J78" s="150">
        <v>57.7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0">
        <v>105.7268</v>
      </c>
      <c r="I79" s="150">
        <v>96.3014</v>
      </c>
      <c r="J79" s="150">
        <v>103.7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1">
        <v>1117.1147</v>
      </c>
      <c r="I80" s="152">
        <v>1052.5155</v>
      </c>
      <c r="J80" s="152">
        <v>883.5610000000001</v>
      </c>
      <c r="K80" s="41">
        <v>83.94755231633171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>
        <v>0.062</v>
      </c>
      <c r="I82" s="150">
        <v>0.01239</v>
      </c>
      <c r="J82" s="150">
        <v>0.012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>
        <v>0.01</v>
      </c>
      <c r="I83" s="150">
        <v>0.024</v>
      </c>
      <c r="J83" s="150">
        <v>0.038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>
        <v>0.072</v>
      </c>
      <c r="I84" s="152">
        <v>0.03639</v>
      </c>
      <c r="J84" s="152">
        <v>0.05</v>
      </c>
      <c r="K84" s="41">
        <v>137.40038472107722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5">
        <v>1395.075523434992</v>
      </c>
      <c r="I87" s="156">
        <v>1282.80149</v>
      </c>
      <c r="J87" s="156">
        <v>1152.191</v>
      </c>
      <c r="K87" s="54">
        <f>IF(I87&gt;0,100*J87/I87,0)</f>
        <v>89.8183397027392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88" zoomScaleSheetLayoutView="88" zoomScalePageLayoutView="0" workbookViewId="0" topLeftCell="A1">
      <selection activeCell="K88" sqref="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1" customFormat="1" ht="11.25" customHeight="1">
      <c r="A2" s="3" t="s">
        <v>68</v>
      </c>
      <c r="B2" s="4"/>
      <c r="C2" s="4"/>
      <c r="D2" s="4"/>
      <c r="E2" s="5"/>
      <c r="F2" s="4"/>
      <c r="G2" s="4"/>
      <c r="H2" s="4"/>
      <c r="I2" s="6"/>
      <c r="J2" s="196" t="s">
        <v>69</v>
      </c>
      <c r="K2" s="19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7" t="s">
        <v>2</v>
      </c>
      <c r="D4" s="198"/>
      <c r="E4" s="198"/>
      <c r="F4" s="199"/>
      <c r="G4" s="9"/>
      <c r="H4" s="200" t="s">
        <v>3</v>
      </c>
      <c r="I4" s="201"/>
      <c r="J4" s="201"/>
      <c r="K4" s="202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2017=100</v>
      </c>
      <c r="G7" s="23"/>
      <c r="H7" s="20" t="s">
        <v>249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1704</v>
      </c>
      <c r="D9" s="30">
        <v>1209</v>
      </c>
      <c r="E9" s="30">
        <v>1209</v>
      </c>
      <c r="F9" s="31"/>
      <c r="G9" s="31"/>
      <c r="H9" s="150">
        <v>4.601</v>
      </c>
      <c r="I9" s="150">
        <v>4.44</v>
      </c>
      <c r="J9" s="150"/>
      <c r="K9" s="32"/>
    </row>
    <row r="10" spans="1:11" s="33" customFormat="1" ht="11.25" customHeight="1">
      <c r="A10" s="35" t="s">
        <v>8</v>
      </c>
      <c r="B10" s="29"/>
      <c r="C10" s="30">
        <v>3783</v>
      </c>
      <c r="D10" s="30">
        <v>1912</v>
      </c>
      <c r="E10" s="30">
        <v>2000</v>
      </c>
      <c r="F10" s="31"/>
      <c r="G10" s="31"/>
      <c r="H10" s="150">
        <v>8.777</v>
      </c>
      <c r="I10" s="150">
        <v>4.4958</v>
      </c>
      <c r="J10" s="150"/>
      <c r="K10" s="32"/>
    </row>
    <row r="11" spans="1:11" s="33" customFormat="1" ht="11.25" customHeight="1">
      <c r="A11" s="28" t="s">
        <v>9</v>
      </c>
      <c r="B11" s="29"/>
      <c r="C11" s="30">
        <v>8583</v>
      </c>
      <c r="D11" s="30">
        <v>6645</v>
      </c>
      <c r="E11" s="30">
        <v>6645</v>
      </c>
      <c r="F11" s="31"/>
      <c r="G11" s="31"/>
      <c r="H11" s="150">
        <v>20.857</v>
      </c>
      <c r="I11" s="150">
        <v>14.284</v>
      </c>
      <c r="J11" s="150"/>
      <c r="K11" s="32"/>
    </row>
    <row r="12" spans="1:11" s="33" customFormat="1" ht="11.25" customHeight="1">
      <c r="A12" s="35" t="s">
        <v>10</v>
      </c>
      <c r="B12" s="29"/>
      <c r="C12" s="30">
        <v>381</v>
      </c>
      <c r="D12" s="30">
        <v>230</v>
      </c>
      <c r="E12" s="30">
        <v>230</v>
      </c>
      <c r="F12" s="31"/>
      <c r="G12" s="31"/>
      <c r="H12" s="150">
        <v>0.819</v>
      </c>
      <c r="I12" s="150">
        <v>0.489</v>
      </c>
      <c r="J12" s="150"/>
      <c r="K12" s="32"/>
    </row>
    <row r="13" spans="1:11" s="42" customFormat="1" ht="11.25" customHeight="1">
      <c r="A13" s="36" t="s">
        <v>11</v>
      </c>
      <c r="B13" s="37"/>
      <c r="C13" s="38">
        <v>14451</v>
      </c>
      <c r="D13" s="38">
        <v>9996</v>
      </c>
      <c r="E13" s="38">
        <v>10084</v>
      </c>
      <c r="F13" s="39">
        <v>100.88035214085635</v>
      </c>
      <c r="G13" s="40"/>
      <c r="H13" s="151">
        <v>35.054</v>
      </c>
      <c r="I13" s="152">
        <v>23.7088</v>
      </c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>
        <v>45</v>
      </c>
      <c r="D15" s="38">
        <v>45</v>
      </c>
      <c r="E15" s="38">
        <v>35</v>
      </c>
      <c r="F15" s="39">
        <v>77.77777777777777</v>
      </c>
      <c r="G15" s="40"/>
      <c r="H15" s="151">
        <v>0.076</v>
      </c>
      <c r="I15" s="152">
        <v>0.054</v>
      </c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775</v>
      </c>
      <c r="D17" s="38">
        <v>775</v>
      </c>
      <c r="E17" s="38">
        <v>652</v>
      </c>
      <c r="F17" s="39">
        <v>84.12903225806451</v>
      </c>
      <c r="G17" s="40"/>
      <c r="H17" s="151">
        <v>1.899</v>
      </c>
      <c r="I17" s="152">
        <v>0.591</v>
      </c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25007</v>
      </c>
      <c r="D19" s="30">
        <v>23951</v>
      </c>
      <c r="E19" s="30">
        <v>23951</v>
      </c>
      <c r="F19" s="31"/>
      <c r="G19" s="31"/>
      <c r="H19" s="150">
        <v>161.295</v>
      </c>
      <c r="I19" s="150">
        <v>143.706</v>
      </c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>
        <v>25007</v>
      </c>
      <c r="D22" s="38">
        <v>23951</v>
      </c>
      <c r="E22" s="38">
        <v>23951</v>
      </c>
      <c r="F22" s="39">
        <v>100</v>
      </c>
      <c r="G22" s="40"/>
      <c r="H22" s="151">
        <v>161.295</v>
      </c>
      <c r="I22" s="152">
        <v>143.706</v>
      </c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76723</v>
      </c>
      <c r="D24" s="38">
        <v>72878</v>
      </c>
      <c r="E24" s="38">
        <v>73500</v>
      </c>
      <c r="F24" s="39">
        <v>100.85348116029529</v>
      </c>
      <c r="G24" s="40"/>
      <c r="H24" s="151">
        <v>421.327</v>
      </c>
      <c r="I24" s="152">
        <v>347.544</v>
      </c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30401</v>
      </c>
      <c r="D26" s="38">
        <v>28000</v>
      </c>
      <c r="E26" s="38">
        <v>28000</v>
      </c>
      <c r="F26" s="39">
        <v>100</v>
      </c>
      <c r="G26" s="40"/>
      <c r="H26" s="151">
        <v>165.461</v>
      </c>
      <c r="I26" s="152">
        <v>95</v>
      </c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57373</v>
      </c>
      <c r="D28" s="30">
        <v>54055</v>
      </c>
      <c r="E28" s="30">
        <v>53979</v>
      </c>
      <c r="F28" s="31"/>
      <c r="G28" s="31"/>
      <c r="H28" s="150">
        <v>265.787</v>
      </c>
      <c r="I28" s="150">
        <v>219.242</v>
      </c>
      <c r="J28" s="150"/>
      <c r="K28" s="32"/>
    </row>
    <row r="29" spans="1:11" s="33" customFormat="1" ht="11.25" customHeight="1">
      <c r="A29" s="35" t="s">
        <v>21</v>
      </c>
      <c r="B29" s="29"/>
      <c r="C29" s="30">
        <v>41102</v>
      </c>
      <c r="D29" s="30">
        <v>37860</v>
      </c>
      <c r="E29" s="30">
        <v>36267</v>
      </c>
      <c r="F29" s="31"/>
      <c r="G29" s="31"/>
      <c r="H29" s="150">
        <v>90.891</v>
      </c>
      <c r="I29" s="150">
        <v>60.618</v>
      </c>
      <c r="J29" s="150"/>
      <c r="K29" s="32"/>
    </row>
    <row r="30" spans="1:11" s="33" customFormat="1" ht="11.25" customHeight="1">
      <c r="A30" s="35" t="s">
        <v>22</v>
      </c>
      <c r="B30" s="29"/>
      <c r="C30" s="30">
        <v>52511</v>
      </c>
      <c r="D30" s="30">
        <v>45300</v>
      </c>
      <c r="E30" s="30">
        <v>45000</v>
      </c>
      <c r="F30" s="31"/>
      <c r="G30" s="31"/>
      <c r="H30" s="150">
        <v>198.64</v>
      </c>
      <c r="I30" s="150">
        <v>115.31</v>
      </c>
      <c r="J30" s="150"/>
      <c r="K30" s="32"/>
    </row>
    <row r="31" spans="1:11" s="42" customFormat="1" ht="11.25" customHeight="1">
      <c r="A31" s="43" t="s">
        <v>23</v>
      </c>
      <c r="B31" s="37"/>
      <c r="C31" s="38">
        <v>150986</v>
      </c>
      <c r="D31" s="38">
        <v>137215</v>
      </c>
      <c r="E31" s="38">
        <v>135246</v>
      </c>
      <c r="F31" s="39">
        <v>98.56502568961119</v>
      </c>
      <c r="G31" s="40"/>
      <c r="H31" s="151">
        <v>555.318</v>
      </c>
      <c r="I31" s="152">
        <v>395.17</v>
      </c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24723</v>
      </c>
      <c r="D33" s="30">
        <v>24900</v>
      </c>
      <c r="E33" s="30">
        <v>22000</v>
      </c>
      <c r="F33" s="31"/>
      <c r="G33" s="31"/>
      <c r="H33" s="150">
        <v>103.149</v>
      </c>
      <c r="I33" s="150">
        <v>86.824</v>
      </c>
      <c r="J33" s="150"/>
      <c r="K33" s="32"/>
    </row>
    <row r="34" spans="1:11" s="33" customFormat="1" ht="11.25" customHeight="1">
      <c r="A34" s="35" t="s">
        <v>25</v>
      </c>
      <c r="B34" s="29"/>
      <c r="C34" s="30">
        <v>13602</v>
      </c>
      <c r="D34" s="30">
        <v>11400</v>
      </c>
      <c r="E34" s="30">
        <v>11400</v>
      </c>
      <c r="F34" s="31"/>
      <c r="G34" s="31"/>
      <c r="H34" s="150">
        <v>51.747</v>
      </c>
      <c r="I34" s="150">
        <v>32</v>
      </c>
      <c r="J34" s="150"/>
      <c r="K34" s="32"/>
    </row>
    <row r="35" spans="1:11" s="33" customFormat="1" ht="11.25" customHeight="1">
      <c r="A35" s="35" t="s">
        <v>26</v>
      </c>
      <c r="B35" s="29"/>
      <c r="C35" s="30">
        <v>50590</v>
      </c>
      <c r="D35" s="30">
        <v>45000</v>
      </c>
      <c r="E35" s="30">
        <v>50000</v>
      </c>
      <c r="F35" s="31"/>
      <c r="G35" s="31"/>
      <c r="H35" s="150">
        <v>188.569</v>
      </c>
      <c r="I35" s="150">
        <v>140</v>
      </c>
      <c r="J35" s="150"/>
      <c r="K35" s="32"/>
    </row>
    <row r="36" spans="1:11" s="33" customFormat="1" ht="11.25" customHeight="1">
      <c r="A36" s="35" t="s">
        <v>27</v>
      </c>
      <c r="B36" s="29"/>
      <c r="C36" s="30">
        <v>6533</v>
      </c>
      <c r="D36" s="30">
        <v>6846</v>
      </c>
      <c r="E36" s="30">
        <v>6846</v>
      </c>
      <c r="F36" s="31"/>
      <c r="G36" s="31"/>
      <c r="H36" s="150">
        <v>28.188</v>
      </c>
      <c r="I36" s="150">
        <v>24</v>
      </c>
      <c r="J36" s="150"/>
      <c r="K36" s="32"/>
    </row>
    <row r="37" spans="1:11" s="42" customFormat="1" ht="11.25" customHeight="1">
      <c r="A37" s="36" t="s">
        <v>28</v>
      </c>
      <c r="B37" s="37"/>
      <c r="C37" s="38">
        <v>95448</v>
      </c>
      <c r="D37" s="38">
        <v>88146</v>
      </c>
      <c r="E37" s="38">
        <v>90246</v>
      </c>
      <c r="F37" s="39">
        <v>102.38241099993193</v>
      </c>
      <c r="G37" s="40"/>
      <c r="H37" s="151">
        <v>371.653</v>
      </c>
      <c r="I37" s="152">
        <v>282.824</v>
      </c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5140</v>
      </c>
      <c r="D39" s="38">
        <v>5100</v>
      </c>
      <c r="E39" s="38">
        <v>5415</v>
      </c>
      <c r="F39" s="39">
        <v>106.17647058823529</v>
      </c>
      <c r="G39" s="40"/>
      <c r="H39" s="151">
        <v>8.244</v>
      </c>
      <c r="I39" s="152">
        <v>8.2</v>
      </c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38910</v>
      </c>
      <c r="D41" s="30">
        <v>35781</v>
      </c>
      <c r="E41" s="30">
        <v>39000</v>
      </c>
      <c r="F41" s="31"/>
      <c r="G41" s="31"/>
      <c r="H41" s="150">
        <v>126.861</v>
      </c>
      <c r="I41" s="150">
        <v>27.589</v>
      </c>
      <c r="J41" s="150"/>
      <c r="K41" s="32"/>
    </row>
    <row r="42" spans="1:11" s="33" customFormat="1" ht="11.25" customHeight="1">
      <c r="A42" s="35" t="s">
        <v>31</v>
      </c>
      <c r="B42" s="29"/>
      <c r="C42" s="30">
        <v>231430</v>
      </c>
      <c r="D42" s="30">
        <v>219392</v>
      </c>
      <c r="E42" s="30">
        <v>216700</v>
      </c>
      <c r="F42" s="31"/>
      <c r="G42" s="31"/>
      <c r="H42" s="150">
        <v>1095.965</v>
      </c>
      <c r="I42" s="150">
        <v>590.404</v>
      </c>
      <c r="J42" s="150"/>
      <c r="K42" s="32"/>
    </row>
    <row r="43" spans="1:11" s="33" customFormat="1" ht="11.25" customHeight="1">
      <c r="A43" s="35" t="s">
        <v>32</v>
      </c>
      <c r="B43" s="29"/>
      <c r="C43" s="30">
        <v>58467</v>
      </c>
      <c r="D43" s="30">
        <v>61380</v>
      </c>
      <c r="E43" s="30">
        <v>67000</v>
      </c>
      <c r="F43" s="31"/>
      <c r="G43" s="31"/>
      <c r="H43" s="150">
        <v>290.579</v>
      </c>
      <c r="I43" s="150">
        <v>131.816</v>
      </c>
      <c r="J43" s="150"/>
      <c r="K43" s="32"/>
    </row>
    <row r="44" spans="1:11" s="33" customFormat="1" ht="11.25" customHeight="1">
      <c r="A44" s="35" t="s">
        <v>33</v>
      </c>
      <c r="B44" s="29"/>
      <c r="C44" s="30">
        <v>131960</v>
      </c>
      <c r="D44" s="30">
        <v>127661</v>
      </c>
      <c r="E44" s="30">
        <v>127000</v>
      </c>
      <c r="F44" s="31"/>
      <c r="G44" s="31"/>
      <c r="H44" s="150">
        <v>620.744</v>
      </c>
      <c r="I44" s="150">
        <v>193.195</v>
      </c>
      <c r="J44" s="150"/>
      <c r="K44" s="32"/>
    </row>
    <row r="45" spans="1:11" s="33" customFormat="1" ht="11.25" customHeight="1">
      <c r="A45" s="35" t="s">
        <v>34</v>
      </c>
      <c r="B45" s="29"/>
      <c r="C45" s="30">
        <v>75219</v>
      </c>
      <c r="D45" s="30">
        <v>59990</v>
      </c>
      <c r="E45" s="30">
        <v>72000</v>
      </c>
      <c r="F45" s="31"/>
      <c r="G45" s="31"/>
      <c r="H45" s="150">
        <v>303.696</v>
      </c>
      <c r="I45" s="150">
        <v>79.834</v>
      </c>
      <c r="J45" s="150"/>
      <c r="K45" s="32"/>
    </row>
    <row r="46" spans="1:11" s="33" customFormat="1" ht="11.25" customHeight="1">
      <c r="A46" s="35" t="s">
        <v>35</v>
      </c>
      <c r="B46" s="29"/>
      <c r="C46" s="30">
        <v>74477</v>
      </c>
      <c r="D46" s="30">
        <v>74319</v>
      </c>
      <c r="E46" s="30">
        <v>73870</v>
      </c>
      <c r="F46" s="31"/>
      <c r="G46" s="31"/>
      <c r="H46" s="150">
        <v>246.303</v>
      </c>
      <c r="I46" s="150">
        <v>78.788</v>
      </c>
      <c r="J46" s="150"/>
      <c r="K46" s="32"/>
    </row>
    <row r="47" spans="1:11" s="33" customFormat="1" ht="11.25" customHeight="1">
      <c r="A47" s="35" t="s">
        <v>36</v>
      </c>
      <c r="B47" s="29"/>
      <c r="C47" s="30">
        <v>108161</v>
      </c>
      <c r="D47" s="30">
        <v>96081</v>
      </c>
      <c r="E47" s="30">
        <v>94000</v>
      </c>
      <c r="F47" s="31"/>
      <c r="G47" s="31"/>
      <c r="H47" s="150">
        <v>419.148</v>
      </c>
      <c r="I47" s="150">
        <v>172.691</v>
      </c>
      <c r="J47" s="150"/>
      <c r="K47" s="32"/>
    </row>
    <row r="48" spans="1:11" s="33" customFormat="1" ht="11.25" customHeight="1">
      <c r="A48" s="35" t="s">
        <v>37</v>
      </c>
      <c r="B48" s="29"/>
      <c r="C48" s="30">
        <v>109221</v>
      </c>
      <c r="D48" s="30">
        <v>105465</v>
      </c>
      <c r="E48" s="30">
        <v>94500</v>
      </c>
      <c r="F48" s="31"/>
      <c r="G48" s="31"/>
      <c r="H48" s="150">
        <v>541.91</v>
      </c>
      <c r="I48" s="150">
        <v>127.875</v>
      </c>
      <c r="J48" s="150"/>
      <c r="K48" s="32"/>
    </row>
    <row r="49" spans="1:11" s="33" customFormat="1" ht="11.25" customHeight="1">
      <c r="A49" s="35" t="s">
        <v>38</v>
      </c>
      <c r="B49" s="29"/>
      <c r="C49" s="30">
        <v>72611</v>
      </c>
      <c r="D49" s="30">
        <v>70529</v>
      </c>
      <c r="E49" s="30">
        <v>69000</v>
      </c>
      <c r="F49" s="31"/>
      <c r="G49" s="31"/>
      <c r="H49" s="150">
        <v>314.621</v>
      </c>
      <c r="I49" s="150">
        <v>83.814</v>
      </c>
      <c r="J49" s="150"/>
      <c r="K49" s="32"/>
    </row>
    <row r="50" spans="1:11" s="42" customFormat="1" ht="11.25" customHeight="1">
      <c r="A50" s="43" t="s">
        <v>39</v>
      </c>
      <c r="B50" s="37"/>
      <c r="C50" s="38">
        <v>900456</v>
      </c>
      <c r="D50" s="38">
        <v>850598</v>
      </c>
      <c r="E50" s="38">
        <v>853070</v>
      </c>
      <c r="F50" s="39">
        <v>100.29061907034816</v>
      </c>
      <c r="G50" s="40"/>
      <c r="H50" s="151">
        <v>3959.8269999999998</v>
      </c>
      <c r="I50" s="152">
        <v>1486.006</v>
      </c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24158</v>
      </c>
      <c r="D52" s="38">
        <v>24158</v>
      </c>
      <c r="E52" s="38">
        <v>24158</v>
      </c>
      <c r="F52" s="39">
        <v>100</v>
      </c>
      <c r="G52" s="40"/>
      <c r="H52" s="151">
        <v>64.283</v>
      </c>
      <c r="I52" s="152">
        <v>64.283</v>
      </c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72070</v>
      </c>
      <c r="D54" s="30">
        <v>64268</v>
      </c>
      <c r="E54" s="30">
        <v>64000</v>
      </c>
      <c r="F54" s="31"/>
      <c r="G54" s="31"/>
      <c r="H54" s="150">
        <v>221.754</v>
      </c>
      <c r="I54" s="150">
        <v>173.605</v>
      </c>
      <c r="J54" s="150"/>
      <c r="K54" s="32"/>
    </row>
    <row r="55" spans="1:11" s="33" customFormat="1" ht="11.25" customHeight="1">
      <c r="A55" s="35" t="s">
        <v>42</v>
      </c>
      <c r="B55" s="29"/>
      <c r="C55" s="30">
        <v>52525</v>
      </c>
      <c r="D55" s="30">
        <v>39000</v>
      </c>
      <c r="E55" s="30">
        <v>39820</v>
      </c>
      <c r="F55" s="31"/>
      <c r="G55" s="31"/>
      <c r="H55" s="150">
        <v>93.336</v>
      </c>
      <c r="I55" s="150">
        <v>74.1</v>
      </c>
      <c r="J55" s="150"/>
      <c r="K55" s="32"/>
    </row>
    <row r="56" spans="1:11" s="33" customFormat="1" ht="11.25" customHeight="1">
      <c r="A56" s="35" t="s">
        <v>43</v>
      </c>
      <c r="B56" s="29"/>
      <c r="C56" s="30">
        <v>50060</v>
      </c>
      <c r="D56" s="30">
        <v>38766</v>
      </c>
      <c r="E56" s="30">
        <v>36750</v>
      </c>
      <c r="F56" s="31"/>
      <c r="G56" s="31"/>
      <c r="H56" s="150">
        <v>148.146</v>
      </c>
      <c r="I56" s="150">
        <v>90.436</v>
      </c>
      <c r="J56" s="150"/>
      <c r="K56" s="32"/>
    </row>
    <row r="57" spans="1:11" s="33" customFormat="1" ht="11.25" customHeight="1">
      <c r="A57" s="35" t="s">
        <v>44</v>
      </c>
      <c r="B57" s="29"/>
      <c r="C57" s="30">
        <v>66719</v>
      </c>
      <c r="D57" s="30">
        <v>58266</v>
      </c>
      <c r="E57" s="30">
        <v>58266</v>
      </c>
      <c r="F57" s="31"/>
      <c r="G57" s="31"/>
      <c r="H57" s="150">
        <v>168.818</v>
      </c>
      <c r="I57" s="150">
        <v>147.921</v>
      </c>
      <c r="J57" s="150"/>
      <c r="K57" s="32"/>
    </row>
    <row r="58" spans="1:11" s="33" customFormat="1" ht="11.25" customHeight="1">
      <c r="A58" s="35" t="s">
        <v>45</v>
      </c>
      <c r="B58" s="29"/>
      <c r="C58" s="30">
        <v>56646</v>
      </c>
      <c r="D58" s="30">
        <v>46711</v>
      </c>
      <c r="E58" s="30">
        <v>47601</v>
      </c>
      <c r="F58" s="31"/>
      <c r="G58" s="31"/>
      <c r="H58" s="150">
        <v>114.652</v>
      </c>
      <c r="I58" s="150">
        <v>58.966</v>
      </c>
      <c r="J58" s="150"/>
      <c r="K58" s="32"/>
    </row>
    <row r="59" spans="1:11" s="42" customFormat="1" ht="11.25" customHeight="1">
      <c r="A59" s="36" t="s">
        <v>46</v>
      </c>
      <c r="B59" s="37"/>
      <c r="C59" s="38">
        <v>298020</v>
      </c>
      <c r="D59" s="38">
        <v>247011</v>
      </c>
      <c r="E59" s="38">
        <v>246437</v>
      </c>
      <c r="F59" s="39">
        <v>99.76762168486424</v>
      </c>
      <c r="G59" s="40"/>
      <c r="H59" s="151">
        <v>746.706</v>
      </c>
      <c r="I59" s="152">
        <v>545.0279999999999</v>
      </c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1426</v>
      </c>
      <c r="D61" s="30">
        <v>1200</v>
      </c>
      <c r="E61" s="30">
        <v>782.1</v>
      </c>
      <c r="F61" s="31"/>
      <c r="G61" s="31"/>
      <c r="H61" s="150">
        <v>2.328</v>
      </c>
      <c r="I61" s="150">
        <v>2.85</v>
      </c>
      <c r="J61" s="150"/>
      <c r="K61" s="32"/>
    </row>
    <row r="62" spans="1:11" s="33" customFormat="1" ht="11.25" customHeight="1">
      <c r="A62" s="35" t="s">
        <v>48</v>
      </c>
      <c r="B62" s="29"/>
      <c r="C62" s="30">
        <v>1040</v>
      </c>
      <c r="D62" s="30">
        <v>890</v>
      </c>
      <c r="E62" s="30">
        <v>715</v>
      </c>
      <c r="F62" s="31"/>
      <c r="G62" s="31"/>
      <c r="H62" s="150">
        <v>1.835</v>
      </c>
      <c r="I62" s="150">
        <v>1.573</v>
      </c>
      <c r="J62" s="150"/>
      <c r="K62" s="32"/>
    </row>
    <row r="63" spans="1:11" s="33" customFormat="1" ht="11.25" customHeight="1">
      <c r="A63" s="35" t="s">
        <v>49</v>
      </c>
      <c r="B63" s="29"/>
      <c r="C63" s="30">
        <v>2456</v>
      </c>
      <c r="D63" s="30">
        <v>2070.7349775784755</v>
      </c>
      <c r="E63" s="30">
        <v>2190</v>
      </c>
      <c r="F63" s="31"/>
      <c r="G63" s="31"/>
      <c r="H63" s="150">
        <v>1.808</v>
      </c>
      <c r="I63" s="150">
        <v>4.49</v>
      </c>
      <c r="J63" s="150"/>
      <c r="K63" s="32"/>
    </row>
    <row r="64" spans="1:11" s="42" customFormat="1" ht="11.25" customHeight="1">
      <c r="A64" s="36" t="s">
        <v>50</v>
      </c>
      <c r="B64" s="37"/>
      <c r="C64" s="38">
        <v>4922</v>
      </c>
      <c r="D64" s="38">
        <v>4160.734977578475</v>
      </c>
      <c r="E64" s="38">
        <v>3687.1</v>
      </c>
      <c r="F64" s="39">
        <v>88.61655500456489</v>
      </c>
      <c r="G64" s="40"/>
      <c r="H64" s="151">
        <v>5.971</v>
      </c>
      <c r="I64" s="152">
        <v>8.913</v>
      </c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7512</v>
      </c>
      <c r="D66" s="38">
        <v>7872</v>
      </c>
      <c r="E66" s="38">
        <v>7985</v>
      </c>
      <c r="F66" s="39">
        <v>101.4354674796748</v>
      </c>
      <c r="G66" s="40"/>
      <c r="H66" s="151">
        <v>9.043</v>
      </c>
      <c r="I66" s="152">
        <v>8.659</v>
      </c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64564</v>
      </c>
      <c r="D68" s="30">
        <v>51800</v>
      </c>
      <c r="E68" s="30">
        <v>52000</v>
      </c>
      <c r="F68" s="31"/>
      <c r="G68" s="31"/>
      <c r="H68" s="150">
        <v>130.627</v>
      </c>
      <c r="I68" s="150">
        <v>126</v>
      </c>
      <c r="J68" s="150"/>
      <c r="K68" s="32"/>
    </row>
    <row r="69" spans="1:11" s="33" customFormat="1" ht="11.25" customHeight="1">
      <c r="A69" s="35" t="s">
        <v>53</v>
      </c>
      <c r="B69" s="29"/>
      <c r="C69" s="30">
        <v>4334</v>
      </c>
      <c r="D69" s="30">
        <v>4000</v>
      </c>
      <c r="E69" s="30">
        <v>4000</v>
      </c>
      <c r="F69" s="31"/>
      <c r="G69" s="31"/>
      <c r="H69" s="150">
        <v>6.81</v>
      </c>
      <c r="I69" s="150">
        <v>6.7</v>
      </c>
      <c r="J69" s="150"/>
      <c r="K69" s="32"/>
    </row>
    <row r="70" spans="1:11" s="42" customFormat="1" ht="11.25" customHeight="1">
      <c r="A70" s="36" t="s">
        <v>54</v>
      </c>
      <c r="B70" s="37"/>
      <c r="C70" s="38">
        <v>68898</v>
      </c>
      <c r="D70" s="38">
        <v>55800</v>
      </c>
      <c r="E70" s="38">
        <v>56000</v>
      </c>
      <c r="F70" s="39">
        <v>100.3584229390681</v>
      </c>
      <c r="G70" s="40"/>
      <c r="H70" s="151">
        <v>137.437</v>
      </c>
      <c r="I70" s="152">
        <v>132.7</v>
      </c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2817</v>
      </c>
      <c r="D72" s="30">
        <v>2740</v>
      </c>
      <c r="E72" s="30">
        <v>2862</v>
      </c>
      <c r="F72" s="31"/>
      <c r="G72" s="31"/>
      <c r="H72" s="150">
        <v>0.912</v>
      </c>
      <c r="I72" s="150">
        <v>2.916</v>
      </c>
      <c r="J72" s="150"/>
      <c r="K72" s="32"/>
    </row>
    <row r="73" spans="1:11" s="33" customFormat="1" ht="11.25" customHeight="1">
      <c r="A73" s="35" t="s">
        <v>56</v>
      </c>
      <c r="B73" s="29"/>
      <c r="C73" s="30">
        <v>9751</v>
      </c>
      <c r="D73" s="30">
        <v>9751</v>
      </c>
      <c r="E73" s="30">
        <v>9794</v>
      </c>
      <c r="F73" s="31"/>
      <c r="G73" s="31"/>
      <c r="H73" s="150">
        <v>18.665</v>
      </c>
      <c r="I73" s="150">
        <v>31.846</v>
      </c>
      <c r="J73" s="150"/>
      <c r="K73" s="32"/>
    </row>
    <row r="74" spans="1:11" s="33" customFormat="1" ht="11.25" customHeight="1">
      <c r="A74" s="35" t="s">
        <v>57</v>
      </c>
      <c r="B74" s="29"/>
      <c r="C74" s="30">
        <v>22227</v>
      </c>
      <c r="D74" s="30">
        <v>14310</v>
      </c>
      <c r="E74" s="30">
        <v>14330</v>
      </c>
      <c r="F74" s="31"/>
      <c r="G74" s="31"/>
      <c r="H74" s="150">
        <v>50.067</v>
      </c>
      <c r="I74" s="150">
        <v>45.22</v>
      </c>
      <c r="J74" s="150"/>
      <c r="K74" s="32"/>
    </row>
    <row r="75" spans="1:11" s="33" customFormat="1" ht="11.25" customHeight="1">
      <c r="A75" s="35" t="s">
        <v>58</v>
      </c>
      <c r="B75" s="29"/>
      <c r="C75" s="30">
        <v>10199</v>
      </c>
      <c r="D75" s="30">
        <v>7871</v>
      </c>
      <c r="E75" s="30">
        <v>7871</v>
      </c>
      <c r="F75" s="31"/>
      <c r="G75" s="31"/>
      <c r="H75" s="150">
        <v>10.713</v>
      </c>
      <c r="I75" s="150">
        <v>15.833</v>
      </c>
      <c r="J75" s="150"/>
      <c r="K75" s="32"/>
    </row>
    <row r="76" spans="1:11" s="33" customFormat="1" ht="11.25" customHeight="1">
      <c r="A76" s="35" t="s">
        <v>59</v>
      </c>
      <c r="B76" s="29"/>
      <c r="C76" s="30">
        <v>3730</v>
      </c>
      <c r="D76" s="30">
        <v>3903</v>
      </c>
      <c r="E76" s="30">
        <v>3903</v>
      </c>
      <c r="F76" s="31"/>
      <c r="G76" s="31"/>
      <c r="H76" s="150">
        <v>11.491</v>
      </c>
      <c r="I76" s="150">
        <v>17.564</v>
      </c>
      <c r="J76" s="150"/>
      <c r="K76" s="32"/>
    </row>
    <row r="77" spans="1:11" s="33" customFormat="1" ht="11.25" customHeight="1">
      <c r="A77" s="35" t="s">
        <v>60</v>
      </c>
      <c r="B77" s="29"/>
      <c r="C77" s="30">
        <v>2562</v>
      </c>
      <c r="D77" s="30">
        <v>1750</v>
      </c>
      <c r="E77" s="30">
        <v>1732</v>
      </c>
      <c r="F77" s="31"/>
      <c r="G77" s="31"/>
      <c r="H77" s="150">
        <v>4.538</v>
      </c>
      <c r="I77" s="150">
        <v>5.164</v>
      </c>
      <c r="J77" s="150"/>
      <c r="K77" s="32"/>
    </row>
    <row r="78" spans="1:11" s="33" customFormat="1" ht="11.25" customHeight="1">
      <c r="A78" s="35" t="s">
        <v>61</v>
      </c>
      <c r="B78" s="29"/>
      <c r="C78" s="30">
        <v>4919</v>
      </c>
      <c r="D78" s="30">
        <v>4325</v>
      </c>
      <c r="E78" s="30">
        <v>4300</v>
      </c>
      <c r="F78" s="31"/>
      <c r="G78" s="31"/>
      <c r="H78" s="150">
        <v>8.562</v>
      </c>
      <c r="I78" s="150">
        <v>10.164</v>
      </c>
      <c r="J78" s="150"/>
      <c r="K78" s="32"/>
    </row>
    <row r="79" spans="1:11" s="33" customFormat="1" ht="11.25" customHeight="1">
      <c r="A79" s="35" t="s">
        <v>62</v>
      </c>
      <c r="B79" s="29"/>
      <c r="C79" s="30">
        <v>49251</v>
      </c>
      <c r="D79" s="30">
        <v>46621</v>
      </c>
      <c r="E79" s="30">
        <v>41941</v>
      </c>
      <c r="F79" s="31"/>
      <c r="G79" s="31"/>
      <c r="H79" s="150">
        <v>66.326</v>
      </c>
      <c r="I79" s="150">
        <v>157.377</v>
      </c>
      <c r="J79" s="150"/>
      <c r="K79" s="32"/>
    </row>
    <row r="80" spans="1:11" s="42" customFormat="1" ht="11.25" customHeight="1">
      <c r="A80" s="43" t="s">
        <v>63</v>
      </c>
      <c r="B80" s="37"/>
      <c r="C80" s="38">
        <v>105456</v>
      </c>
      <c r="D80" s="38">
        <v>91271</v>
      </c>
      <c r="E80" s="38">
        <v>86733</v>
      </c>
      <c r="F80" s="39">
        <v>95.02799355764701</v>
      </c>
      <c r="G80" s="40"/>
      <c r="H80" s="151">
        <v>171.274</v>
      </c>
      <c r="I80" s="152">
        <v>286.084</v>
      </c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120</v>
      </c>
      <c r="D82" s="30">
        <v>120</v>
      </c>
      <c r="E82" s="30">
        <v>120</v>
      </c>
      <c r="F82" s="31"/>
      <c r="G82" s="31"/>
      <c r="H82" s="150">
        <v>0.181</v>
      </c>
      <c r="I82" s="150">
        <v>0.181</v>
      </c>
      <c r="J82" s="150"/>
      <c r="K82" s="32"/>
    </row>
    <row r="83" spans="1:11" s="33" customFormat="1" ht="11.25" customHeight="1">
      <c r="A83" s="35" t="s">
        <v>65</v>
      </c>
      <c r="B83" s="29"/>
      <c r="C83" s="30">
        <v>170</v>
      </c>
      <c r="D83" s="30">
        <v>170</v>
      </c>
      <c r="E83" s="30">
        <v>150</v>
      </c>
      <c r="F83" s="31"/>
      <c r="G83" s="31"/>
      <c r="H83" s="150">
        <v>0.173</v>
      </c>
      <c r="I83" s="150">
        <v>0.173</v>
      </c>
      <c r="J83" s="150"/>
      <c r="K83" s="32"/>
    </row>
    <row r="84" spans="1:11" s="42" customFormat="1" ht="11.25" customHeight="1">
      <c r="A84" s="36" t="s">
        <v>66</v>
      </c>
      <c r="B84" s="37"/>
      <c r="C84" s="38">
        <v>290</v>
      </c>
      <c r="D84" s="38">
        <v>290</v>
      </c>
      <c r="E84" s="38">
        <v>270</v>
      </c>
      <c r="F84" s="39">
        <v>93.10344827586206</v>
      </c>
      <c r="G84" s="40"/>
      <c r="H84" s="151">
        <v>0.354</v>
      </c>
      <c r="I84" s="152">
        <v>0.354</v>
      </c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1808688</v>
      </c>
      <c r="D87" s="53">
        <v>1647266.7349775785</v>
      </c>
      <c r="E87" s="53">
        <v>1645469.1</v>
      </c>
      <c r="F87" s="54">
        <f>IF(D87&gt;0,100*E87/D87,0)</f>
        <v>99.89087165184557</v>
      </c>
      <c r="G87" s="40"/>
      <c r="H87" s="155">
        <v>6815.222</v>
      </c>
      <c r="I87" s="156">
        <v>3828.8247999999994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92" zoomScaleSheetLayoutView="92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196" t="s">
        <v>69</v>
      </c>
      <c r="K2" s="19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7" t="s">
        <v>2</v>
      </c>
      <c r="D4" s="198"/>
      <c r="E4" s="198"/>
      <c r="F4" s="199"/>
      <c r="G4" s="9"/>
      <c r="H4" s="200" t="s">
        <v>3</v>
      </c>
      <c r="I4" s="201"/>
      <c r="J4" s="201"/>
      <c r="K4" s="202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2017=100</v>
      </c>
      <c r="G7" s="23"/>
      <c r="H7" s="20" t="s">
        <v>249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>
        <v>15</v>
      </c>
      <c r="E10" s="30">
        <v>15</v>
      </c>
      <c r="F10" s="31"/>
      <c r="G10" s="31"/>
      <c r="H10" s="150"/>
      <c r="I10" s="150">
        <v>0.013</v>
      </c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>
        <v>13</v>
      </c>
      <c r="E11" s="30">
        <v>13</v>
      </c>
      <c r="F11" s="31"/>
      <c r="G11" s="31"/>
      <c r="H11" s="150"/>
      <c r="I11" s="150">
        <v>0.026</v>
      </c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>
        <v>6</v>
      </c>
      <c r="E12" s="30">
        <v>6</v>
      </c>
      <c r="F12" s="31"/>
      <c r="G12" s="31"/>
      <c r="H12" s="150"/>
      <c r="I12" s="150">
        <v>0.011</v>
      </c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>
        <v>34</v>
      </c>
      <c r="E13" s="38">
        <v>34</v>
      </c>
      <c r="F13" s="39">
        <v>100</v>
      </c>
      <c r="G13" s="40"/>
      <c r="H13" s="151"/>
      <c r="I13" s="152">
        <v>0.05</v>
      </c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1046</v>
      </c>
      <c r="D24" s="38">
        <v>1149</v>
      </c>
      <c r="E24" s="38">
        <v>1100</v>
      </c>
      <c r="F24" s="39">
        <v>95.73542210617929</v>
      </c>
      <c r="G24" s="40"/>
      <c r="H24" s="151">
        <v>4.249</v>
      </c>
      <c r="I24" s="152">
        <v>4.333</v>
      </c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45</v>
      </c>
      <c r="D26" s="38">
        <v>44</v>
      </c>
      <c r="E26" s="38">
        <v>100</v>
      </c>
      <c r="F26" s="39">
        <v>227.27272727272728</v>
      </c>
      <c r="G26" s="40"/>
      <c r="H26" s="151">
        <v>0.259</v>
      </c>
      <c r="I26" s="152">
        <v>0.14</v>
      </c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5539</v>
      </c>
      <c r="D28" s="30">
        <v>6016</v>
      </c>
      <c r="E28" s="30">
        <v>6061</v>
      </c>
      <c r="F28" s="31"/>
      <c r="G28" s="31"/>
      <c r="H28" s="150">
        <v>21.664</v>
      </c>
      <c r="I28" s="150">
        <v>17.985</v>
      </c>
      <c r="J28" s="150"/>
      <c r="K28" s="32"/>
    </row>
    <row r="29" spans="1:11" s="33" customFormat="1" ht="11.25" customHeight="1">
      <c r="A29" s="35" t="s">
        <v>21</v>
      </c>
      <c r="B29" s="29"/>
      <c r="C29" s="30">
        <v>2383</v>
      </c>
      <c r="D29" s="30">
        <v>2274</v>
      </c>
      <c r="E29" s="30">
        <v>498</v>
      </c>
      <c r="F29" s="31"/>
      <c r="G29" s="31"/>
      <c r="H29" s="150">
        <v>3.411</v>
      </c>
      <c r="I29" s="150">
        <v>1.377</v>
      </c>
      <c r="J29" s="150"/>
      <c r="K29" s="32"/>
    </row>
    <row r="30" spans="1:11" s="33" customFormat="1" ht="11.25" customHeight="1">
      <c r="A30" s="35" t="s">
        <v>22</v>
      </c>
      <c r="B30" s="29"/>
      <c r="C30" s="30">
        <v>118952</v>
      </c>
      <c r="D30" s="30">
        <v>117724</v>
      </c>
      <c r="E30" s="30">
        <v>118000</v>
      </c>
      <c r="F30" s="31"/>
      <c r="G30" s="31"/>
      <c r="H30" s="150">
        <v>331.014</v>
      </c>
      <c r="I30" s="150">
        <v>226.553</v>
      </c>
      <c r="J30" s="150"/>
      <c r="K30" s="32"/>
    </row>
    <row r="31" spans="1:11" s="42" customFormat="1" ht="11.25" customHeight="1">
      <c r="A31" s="43" t="s">
        <v>23</v>
      </c>
      <c r="B31" s="37"/>
      <c r="C31" s="38">
        <v>126874</v>
      </c>
      <c r="D31" s="38">
        <v>126014</v>
      </c>
      <c r="E31" s="38">
        <v>124559</v>
      </c>
      <c r="F31" s="39">
        <v>98.84536638786166</v>
      </c>
      <c r="G31" s="40"/>
      <c r="H31" s="151">
        <v>356.089</v>
      </c>
      <c r="I31" s="152">
        <v>245.915</v>
      </c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30</v>
      </c>
      <c r="E33" s="30">
        <v>60</v>
      </c>
      <c r="F33" s="31"/>
      <c r="G33" s="31"/>
      <c r="H33" s="150">
        <v>0.1</v>
      </c>
      <c r="I33" s="150">
        <v>0.1</v>
      </c>
      <c r="J33" s="150"/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50</v>
      </c>
      <c r="E34" s="30">
        <v>50</v>
      </c>
      <c r="F34" s="31"/>
      <c r="G34" s="31"/>
      <c r="H34" s="150">
        <v>0.052</v>
      </c>
      <c r="I34" s="150">
        <v>0.125</v>
      </c>
      <c r="J34" s="150"/>
      <c r="K34" s="32"/>
    </row>
    <row r="35" spans="1:11" s="33" customFormat="1" ht="11.25" customHeight="1">
      <c r="A35" s="35" t="s">
        <v>26</v>
      </c>
      <c r="B35" s="29"/>
      <c r="C35" s="30">
        <v>203</v>
      </c>
      <c r="D35" s="30">
        <v>200</v>
      </c>
      <c r="E35" s="30">
        <v>250</v>
      </c>
      <c r="F35" s="31"/>
      <c r="G35" s="31"/>
      <c r="H35" s="150">
        <v>1.052</v>
      </c>
      <c r="I35" s="150">
        <v>0.6</v>
      </c>
      <c r="J35" s="150"/>
      <c r="K35" s="32"/>
    </row>
    <row r="36" spans="1:11" s="33" customFormat="1" ht="11.25" customHeight="1">
      <c r="A36" s="35" t="s">
        <v>27</v>
      </c>
      <c r="B36" s="29"/>
      <c r="C36" s="30"/>
      <c r="D36" s="30">
        <v>15</v>
      </c>
      <c r="E36" s="30">
        <v>15</v>
      </c>
      <c r="F36" s="31"/>
      <c r="G36" s="31"/>
      <c r="H36" s="150"/>
      <c r="I36" s="150">
        <v>0.052</v>
      </c>
      <c r="J36" s="150"/>
      <c r="K36" s="32"/>
    </row>
    <row r="37" spans="1:11" s="42" customFormat="1" ht="11.25" customHeight="1">
      <c r="A37" s="36" t="s">
        <v>28</v>
      </c>
      <c r="B37" s="37"/>
      <c r="C37" s="38">
        <v>247</v>
      </c>
      <c r="D37" s="38">
        <v>295</v>
      </c>
      <c r="E37" s="38">
        <v>375</v>
      </c>
      <c r="F37" s="39">
        <v>127.11864406779661</v>
      </c>
      <c r="G37" s="40"/>
      <c r="H37" s="151">
        <v>1.204</v>
      </c>
      <c r="I37" s="152">
        <v>0.877</v>
      </c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18</v>
      </c>
      <c r="D39" s="38">
        <v>15</v>
      </c>
      <c r="E39" s="38">
        <v>5</v>
      </c>
      <c r="F39" s="39">
        <v>33.333333333333336</v>
      </c>
      <c r="G39" s="40"/>
      <c r="H39" s="151">
        <v>0.029</v>
      </c>
      <c r="I39" s="152">
        <v>0.025</v>
      </c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11</v>
      </c>
      <c r="D41" s="30">
        <v>99</v>
      </c>
      <c r="E41" s="30">
        <v>600</v>
      </c>
      <c r="F41" s="31"/>
      <c r="G41" s="31"/>
      <c r="H41" s="150">
        <v>0.028</v>
      </c>
      <c r="I41" s="150">
        <v>0.342</v>
      </c>
      <c r="J41" s="150"/>
      <c r="K41" s="32"/>
    </row>
    <row r="42" spans="1:11" s="33" customFormat="1" ht="11.25" customHeight="1">
      <c r="A42" s="35" t="s">
        <v>31</v>
      </c>
      <c r="B42" s="29"/>
      <c r="C42" s="30">
        <v>884</v>
      </c>
      <c r="D42" s="30">
        <v>1190</v>
      </c>
      <c r="E42" s="30">
        <v>1150</v>
      </c>
      <c r="F42" s="31"/>
      <c r="G42" s="31"/>
      <c r="H42" s="150">
        <v>3.582</v>
      </c>
      <c r="I42" s="150">
        <v>2.104</v>
      </c>
      <c r="J42" s="150"/>
      <c r="K42" s="32"/>
    </row>
    <row r="43" spans="1:11" s="33" customFormat="1" ht="11.25" customHeight="1">
      <c r="A43" s="35" t="s">
        <v>32</v>
      </c>
      <c r="B43" s="29"/>
      <c r="C43" s="30">
        <v>298</v>
      </c>
      <c r="D43" s="30">
        <v>1255</v>
      </c>
      <c r="E43" s="30">
        <v>1330</v>
      </c>
      <c r="F43" s="31"/>
      <c r="G43" s="31"/>
      <c r="H43" s="150">
        <v>1.844</v>
      </c>
      <c r="I43" s="150">
        <v>3.226</v>
      </c>
      <c r="J43" s="150"/>
      <c r="K43" s="32"/>
    </row>
    <row r="44" spans="1:11" s="33" customFormat="1" ht="11.25" customHeight="1">
      <c r="A44" s="35" t="s">
        <v>33</v>
      </c>
      <c r="B44" s="29"/>
      <c r="C44" s="30">
        <v>736</v>
      </c>
      <c r="D44" s="30">
        <v>810</v>
      </c>
      <c r="E44" s="30">
        <v>800</v>
      </c>
      <c r="F44" s="31"/>
      <c r="G44" s="31"/>
      <c r="H44" s="150">
        <v>3.088</v>
      </c>
      <c r="I44" s="150">
        <v>1.735</v>
      </c>
      <c r="J44" s="150"/>
      <c r="K44" s="32"/>
    </row>
    <row r="45" spans="1:11" s="33" customFormat="1" ht="11.25" customHeight="1">
      <c r="A45" s="35" t="s">
        <v>34</v>
      </c>
      <c r="B45" s="29"/>
      <c r="C45" s="30">
        <v>163</v>
      </c>
      <c r="D45" s="30">
        <v>349</v>
      </c>
      <c r="E45" s="30">
        <v>350</v>
      </c>
      <c r="F45" s="31"/>
      <c r="G45" s="31"/>
      <c r="H45" s="150">
        <v>0.565</v>
      </c>
      <c r="I45" s="150">
        <v>0.679</v>
      </c>
      <c r="J45" s="150"/>
      <c r="K45" s="32"/>
    </row>
    <row r="46" spans="1:11" s="33" customFormat="1" ht="11.25" customHeight="1">
      <c r="A46" s="35" t="s">
        <v>35</v>
      </c>
      <c r="B46" s="29"/>
      <c r="C46" s="30">
        <v>150</v>
      </c>
      <c r="D46" s="30">
        <v>129</v>
      </c>
      <c r="E46" s="30">
        <v>130</v>
      </c>
      <c r="F46" s="31"/>
      <c r="G46" s="31"/>
      <c r="H46" s="150">
        <v>0.551</v>
      </c>
      <c r="I46" s="150">
        <v>0.301</v>
      </c>
      <c r="J46" s="150"/>
      <c r="K46" s="32"/>
    </row>
    <row r="47" spans="1:11" s="33" customFormat="1" ht="11.25" customHeight="1">
      <c r="A47" s="35" t="s">
        <v>36</v>
      </c>
      <c r="B47" s="29"/>
      <c r="C47" s="30">
        <v>163</v>
      </c>
      <c r="D47" s="30">
        <v>454</v>
      </c>
      <c r="E47" s="30">
        <v>210</v>
      </c>
      <c r="F47" s="31"/>
      <c r="G47" s="31"/>
      <c r="H47" s="150">
        <v>0.458</v>
      </c>
      <c r="I47" s="150">
        <v>0.453</v>
      </c>
      <c r="J47" s="150"/>
      <c r="K47" s="32"/>
    </row>
    <row r="48" spans="1:11" s="33" customFormat="1" ht="11.25" customHeight="1">
      <c r="A48" s="35" t="s">
        <v>37</v>
      </c>
      <c r="B48" s="29"/>
      <c r="C48" s="30">
        <v>1843</v>
      </c>
      <c r="D48" s="30">
        <v>3143</v>
      </c>
      <c r="E48" s="30">
        <v>2800</v>
      </c>
      <c r="F48" s="31"/>
      <c r="G48" s="31"/>
      <c r="H48" s="150">
        <v>9.847</v>
      </c>
      <c r="I48" s="150">
        <v>8.308</v>
      </c>
      <c r="J48" s="150"/>
      <c r="K48" s="32"/>
    </row>
    <row r="49" spans="1:11" s="33" customFormat="1" ht="11.25" customHeight="1">
      <c r="A49" s="35" t="s">
        <v>38</v>
      </c>
      <c r="B49" s="29"/>
      <c r="C49" s="30">
        <v>199</v>
      </c>
      <c r="D49" s="30">
        <v>641</v>
      </c>
      <c r="E49" s="30">
        <v>630</v>
      </c>
      <c r="F49" s="31"/>
      <c r="G49" s="31"/>
      <c r="H49" s="150">
        <v>0.529</v>
      </c>
      <c r="I49" s="150">
        <v>1.992</v>
      </c>
      <c r="J49" s="150"/>
      <c r="K49" s="32"/>
    </row>
    <row r="50" spans="1:11" s="42" customFormat="1" ht="11.25" customHeight="1">
      <c r="A50" s="43" t="s">
        <v>39</v>
      </c>
      <c r="B50" s="37"/>
      <c r="C50" s="38">
        <v>4447</v>
      </c>
      <c r="D50" s="38">
        <v>8070</v>
      </c>
      <c r="E50" s="38">
        <v>8000</v>
      </c>
      <c r="F50" s="39">
        <v>99.13258983890954</v>
      </c>
      <c r="G50" s="40"/>
      <c r="H50" s="151">
        <v>20.492</v>
      </c>
      <c r="I50" s="152">
        <v>19.14</v>
      </c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402</v>
      </c>
      <c r="D52" s="38">
        <v>402</v>
      </c>
      <c r="E52" s="38">
        <v>402</v>
      </c>
      <c r="F52" s="39">
        <v>100</v>
      </c>
      <c r="G52" s="40"/>
      <c r="H52" s="151">
        <v>1.407</v>
      </c>
      <c r="I52" s="152">
        <v>1.407</v>
      </c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3098</v>
      </c>
      <c r="D54" s="30">
        <v>3495</v>
      </c>
      <c r="E54" s="30">
        <v>3250</v>
      </c>
      <c r="F54" s="31"/>
      <c r="G54" s="31"/>
      <c r="H54" s="150">
        <v>20.036</v>
      </c>
      <c r="I54" s="150">
        <v>16.566</v>
      </c>
      <c r="J54" s="150"/>
      <c r="K54" s="32"/>
    </row>
    <row r="55" spans="1:11" s="33" customFormat="1" ht="11.25" customHeight="1">
      <c r="A55" s="35" t="s">
        <v>42</v>
      </c>
      <c r="B55" s="29"/>
      <c r="C55" s="30">
        <v>137</v>
      </c>
      <c r="D55" s="30">
        <v>171</v>
      </c>
      <c r="E55" s="30">
        <v>180</v>
      </c>
      <c r="F55" s="31"/>
      <c r="G55" s="31"/>
      <c r="H55" s="150">
        <v>0.267</v>
      </c>
      <c r="I55" s="150">
        <v>0.325</v>
      </c>
      <c r="J55" s="150"/>
      <c r="K55" s="32"/>
    </row>
    <row r="56" spans="1:11" s="33" customFormat="1" ht="11.25" customHeight="1">
      <c r="A56" s="35" t="s">
        <v>43</v>
      </c>
      <c r="B56" s="29"/>
      <c r="C56" s="30">
        <v>801</v>
      </c>
      <c r="D56" s="30">
        <v>930</v>
      </c>
      <c r="E56" s="30">
        <v>379</v>
      </c>
      <c r="F56" s="31"/>
      <c r="G56" s="31"/>
      <c r="H56" s="150">
        <v>3.053</v>
      </c>
      <c r="I56" s="150">
        <v>0.808</v>
      </c>
      <c r="J56" s="150"/>
      <c r="K56" s="32"/>
    </row>
    <row r="57" spans="1:11" s="33" customFormat="1" ht="11.25" customHeight="1">
      <c r="A57" s="35" t="s">
        <v>44</v>
      </c>
      <c r="B57" s="29"/>
      <c r="C57" s="30">
        <v>1820</v>
      </c>
      <c r="D57" s="30">
        <v>1508</v>
      </c>
      <c r="E57" s="30">
        <v>1508</v>
      </c>
      <c r="F57" s="31"/>
      <c r="G57" s="31"/>
      <c r="H57" s="150">
        <v>1.989</v>
      </c>
      <c r="I57" s="150">
        <v>2.262</v>
      </c>
      <c r="J57" s="150"/>
      <c r="K57" s="32"/>
    </row>
    <row r="58" spans="1:11" s="33" customFormat="1" ht="11.25" customHeight="1">
      <c r="A58" s="35" t="s">
        <v>45</v>
      </c>
      <c r="B58" s="29"/>
      <c r="C58" s="30">
        <v>3694</v>
      </c>
      <c r="D58" s="30">
        <v>4390</v>
      </c>
      <c r="E58" s="30">
        <v>4579</v>
      </c>
      <c r="F58" s="31"/>
      <c r="G58" s="31"/>
      <c r="H58" s="150">
        <v>9.1</v>
      </c>
      <c r="I58" s="150">
        <v>4.752</v>
      </c>
      <c r="J58" s="150"/>
      <c r="K58" s="32"/>
    </row>
    <row r="59" spans="1:11" s="42" customFormat="1" ht="11.25" customHeight="1">
      <c r="A59" s="36" t="s">
        <v>46</v>
      </c>
      <c r="B59" s="37"/>
      <c r="C59" s="38">
        <v>9550</v>
      </c>
      <c r="D59" s="38">
        <v>10494</v>
      </c>
      <c r="E59" s="38">
        <v>9896</v>
      </c>
      <c r="F59" s="39">
        <v>94.30150562226034</v>
      </c>
      <c r="G59" s="40"/>
      <c r="H59" s="151">
        <v>34.445</v>
      </c>
      <c r="I59" s="152">
        <v>24.712999999999997</v>
      </c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26</v>
      </c>
      <c r="D61" s="30">
        <v>94</v>
      </c>
      <c r="E61" s="30">
        <v>61.6</v>
      </c>
      <c r="F61" s="31"/>
      <c r="G61" s="31"/>
      <c r="H61" s="150">
        <v>0.067</v>
      </c>
      <c r="I61" s="150">
        <v>0.16340000000000002</v>
      </c>
      <c r="J61" s="150"/>
      <c r="K61" s="32"/>
    </row>
    <row r="62" spans="1:11" s="33" customFormat="1" ht="11.25" customHeight="1">
      <c r="A62" s="35" t="s">
        <v>48</v>
      </c>
      <c r="B62" s="29"/>
      <c r="C62" s="30">
        <v>59</v>
      </c>
      <c r="D62" s="30">
        <v>59</v>
      </c>
      <c r="E62" s="30">
        <v>48</v>
      </c>
      <c r="F62" s="31"/>
      <c r="G62" s="31"/>
      <c r="H62" s="150">
        <v>0.098</v>
      </c>
      <c r="I62" s="150">
        <v>0.098</v>
      </c>
      <c r="J62" s="150"/>
      <c r="K62" s="32"/>
    </row>
    <row r="63" spans="1:11" s="33" customFormat="1" ht="11.25" customHeight="1">
      <c r="A63" s="35" t="s">
        <v>49</v>
      </c>
      <c r="B63" s="29"/>
      <c r="C63" s="30">
        <v>176</v>
      </c>
      <c r="D63" s="30">
        <v>148.26502242152446</v>
      </c>
      <c r="E63" s="30">
        <v>100</v>
      </c>
      <c r="F63" s="31"/>
      <c r="G63" s="31"/>
      <c r="H63" s="150">
        <v>0.143</v>
      </c>
      <c r="I63" s="150">
        <v>0.322</v>
      </c>
      <c r="J63" s="150"/>
      <c r="K63" s="32"/>
    </row>
    <row r="64" spans="1:11" s="42" customFormat="1" ht="11.25" customHeight="1">
      <c r="A64" s="36" t="s">
        <v>50</v>
      </c>
      <c r="B64" s="37"/>
      <c r="C64" s="38">
        <v>261</v>
      </c>
      <c r="D64" s="38">
        <v>301.26502242152446</v>
      </c>
      <c r="E64" s="38">
        <v>209.6</v>
      </c>
      <c r="F64" s="39">
        <v>69.57329407684492</v>
      </c>
      <c r="G64" s="40"/>
      <c r="H64" s="151">
        <v>0.308</v>
      </c>
      <c r="I64" s="152">
        <v>0.5834</v>
      </c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544</v>
      </c>
      <c r="D66" s="38">
        <v>138</v>
      </c>
      <c r="E66" s="38">
        <v>185</v>
      </c>
      <c r="F66" s="39">
        <v>134.05797101449275</v>
      </c>
      <c r="G66" s="40"/>
      <c r="H66" s="151">
        <v>0.766</v>
      </c>
      <c r="I66" s="152">
        <v>0.146</v>
      </c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9989</v>
      </c>
      <c r="D68" s="30">
        <v>9000</v>
      </c>
      <c r="E68" s="30">
        <v>9000</v>
      </c>
      <c r="F68" s="31"/>
      <c r="G68" s="31"/>
      <c r="H68" s="150">
        <v>22.496</v>
      </c>
      <c r="I68" s="150">
        <v>19.7</v>
      </c>
      <c r="J68" s="150"/>
      <c r="K68" s="32"/>
    </row>
    <row r="69" spans="1:11" s="33" customFormat="1" ht="11.25" customHeight="1">
      <c r="A69" s="35" t="s">
        <v>53</v>
      </c>
      <c r="B69" s="29"/>
      <c r="C69" s="30">
        <v>26</v>
      </c>
      <c r="D69" s="30">
        <v>100</v>
      </c>
      <c r="E69" s="30">
        <v>100</v>
      </c>
      <c r="F69" s="31"/>
      <c r="G69" s="31"/>
      <c r="H69" s="150">
        <v>0.047</v>
      </c>
      <c r="I69" s="150">
        <v>0.18</v>
      </c>
      <c r="J69" s="150"/>
      <c r="K69" s="32"/>
    </row>
    <row r="70" spans="1:11" s="42" customFormat="1" ht="11.25" customHeight="1">
      <c r="A70" s="36" t="s">
        <v>54</v>
      </c>
      <c r="B70" s="37"/>
      <c r="C70" s="38">
        <v>10015</v>
      </c>
      <c r="D70" s="38">
        <v>9100</v>
      </c>
      <c r="E70" s="38">
        <v>9100</v>
      </c>
      <c r="F70" s="39">
        <v>100</v>
      </c>
      <c r="G70" s="40"/>
      <c r="H70" s="151">
        <v>22.543</v>
      </c>
      <c r="I70" s="152">
        <v>19.88</v>
      </c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438</v>
      </c>
      <c r="D72" s="30">
        <v>321</v>
      </c>
      <c r="E72" s="30">
        <v>364</v>
      </c>
      <c r="F72" s="31"/>
      <c r="G72" s="31"/>
      <c r="H72" s="150">
        <v>0.008</v>
      </c>
      <c r="I72" s="150">
        <v>0.267</v>
      </c>
      <c r="J72" s="150"/>
      <c r="K72" s="32"/>
    </row>
    <row r="73" spans="1:11" s="33" customFormat="1" ht="11.25" customHeight="1">
      <c r="A73" s="35" t="s">
        <v>56</v>
      </c>
      <c r="B73" s="29"/>
      <c r="C73" s="30">
        <v>65174</v>
      </c>
      <c r="D73" s="30">
        <v>65174</v>
      </c>
      <c r="E73" s="30">
        <v>58614</v>
      </c>
      <c r="F73" s="31"/>
      <c r="G73" s="31"/>
      <c r="H73" s="150">
        <v>124.616</v>
      </c>
      <c r="I73" s="150">
        <v>177.139</v>
      </c>
      <c r="J73" s="150"/>
      <c r="K73" s="32"/>
    </row>
    <row r="74" spans="1:11" s="33" customFormat="1" ht="11.25" customHeight="1">
      <c r="A74" s="35" t="s">
        <v>57</v>
      </c>
      <c r="B74" s="29"/>
      <c r="C74" s="30">
        <v>59879</v>
      </c>
      <c r="D74" s="30">
        <v>51050</v>
      </c>
      <c r="E74" s="30">
        <v>51045</v>
      </c>
      <c r="F74" s="31"/>
      <c r="G74" s="31"/>
      <c r="H74" s="150">
        <v>157.23</v>
      </c>
      <c r="I74" s="150">
        <v>164.891</v>
      </c>
      <c r="J74" s="150"/>
      <c r="K74" s="32"/>
    </row>
    <row r="75" spans="1:11" s="33" customFormat="1" ht="11.25" customHeight="1">
      <c r="A75" s="35" t="s">
        <v>58</v>
      </c>
      <c r="B75" s="29"/>
      <c r="C75" s="30">
        <v>3178</v>
      </c>
      <c r="D75" s="30">
        <v>2763</v>
      </c>
      <c r="E75" s="30">
        <v>2763</v>
      </c>
      <c r="F75" s="31"/>
      <c r="G75" s="31"/>
      <c r="H75" s="150">
        <v>5.595</v>
      </c>
      <c r="I75" s="150">
        <v>5.01</v>
      </c>
      <c r="J75" s="150"/>
      <c r="K75" s="32"/>
    </row>
    <row r="76" spans="1:11" s="33" customFormat="1" ht="11.25" customHeight="1">
      <c r="A76" s="35" t="s">
        <v>59</v>
      </c>
      <c r="B76" s="29"/>
      <c r="C76" s="30">
        <v>13045</v>
      </c>
      <c r="D76" s="30">
        <v>11114</v>
      </c>
      <c r="E76" s="30">
        <v>11114</v>
      </c>
      <c r="F76" s="31"/>
      <c r="G76" s="31"/>
      <c r="H76" s="150">
        <v>37.273</v>
      </c>
      <c r="I76" s="150">
        <v>51.124</v>
      </c>
      <c r="J76" s="150"/>
      <c r="K76" s="32"/>
    </row>
    <row r="77" spans="1:11" s="33" customFormat="1" ht="11.25" customHeight="1">
      <c r="A77" s="35" t="s">
        <v>60</v>
      </c>
      <c r="B77" s="29"/>
      <c r="C77" s="30">
        <v>8296</v>
      </c>
      <c r="D77" s="30">
        <v>6769</v>
      </c>
      <c r="E77" s="30">
        <v>6640</v>
      </c>
      <c r="F77" s="31"/>
      <c r="G77" s="31"/>
      <c r="H77" s="150">
        <v>13.856</v>
      </c>
      <c r="I77" s="150">
        <v>25.018</v>
      </c>
      <c r="J77" s="150"/>
      <c r="K77" s="32"/>
    </row>
    <row r="78" spans="1:11" s="33" customFormat="1" ht="11.25" customHeight="1">
      <c r="A78" s="35" t="s">
        <v>61</v>
      </c>
      <c r="B78" s="29"/>
      <c r="C78" s="30">
        <v>19587</v>
      </c>
      <c r="D78" s="30">
        <v>15200</v>
      </c>
      <c r="E78" s="30">
        <v>15250</v>
      </c>
      <c r="F78" s="31"/>
      <c r="G78" s="31"/>
      <c r="H78" s="150">
        <v>35.62</v>
      </c>
      <c r="I78" s="150">
        <v>37.225</v>
      </c>
      <c r="J78" s="150"/>
      <c r="K78" s="32"/>
    </row>
    <row r="79" spans="1:11" s="33" customFormat="1" ht="11.25" customHeight="1">
      <c r="A79" s="35" t="s">
        <v>62</v>
      </c>
      <c r="B79" s="29"/>
      <c r="C79" s="30">
        <v>125114</v>
      </c>
      <c r="D79" s="30">
        <v>115892</v>
      </c>
      <c r="E79" s="30">
        <v>92461</v>
      </c>
      <c r="F79" s="31"/>
      <c r="G79" s="31"/>
      <c r="H79" s="150">
        <v>241.924</v>
      </c>
      <c r="I79" s="150">
        <v>382.056</v>
      </c>
      <c r="J79" s="150"/>
      <c r="K79" s="32"/>
    </row>
    <row r="80" spans="1:11" s="42" customFormat="1" ht="11.25" customHeight="1">
      <c r="A80" s="43" t="s">
        <v>63</v>
      </c>
      <c r="B80" s="37"/>
      <c r="C80" s="38">
        <v>294711</v>
      </c>
      <c r="D80" s="38">
        <v>268283</v>
      </c>
      <c r="E80" s="38">
        <v>238251</v>
      </c>
      <c r="F80" s="39">
        <v>88.80585053842398</v>
      </c>
      <c r="G80" s="40"/>
      <c r="H80" s="151">
        <v>616.1220000000001</v>
      </c>
      <c r="I80" s="152">
        <v>842.73</v>
      </c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448160</v>
      </c>
      <c r="D87" s="53">
        <v>424339.2650224215</v>
      </c>
      <c r="E87" s="53">
        <v>392216.6</v>
      </c>
      <c r="F87" s="54">
        <f>IF(D87&gt;0,100*E87/D87,0)</f>
        <v>92.42995695420169</v>
      </c>
      <c r="G87" s="40"/>
      <c r="H87" s="155">
        <v>1057.913</v>
      </c>
      <c r="I87" s="156">
        <v>1159.9394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196" t="s">
        <v>69</v>
      </c>
      <c r="K2" s="19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7" t="s">
        <v>2</v>
      </c>
      <c r="D4" s="198"/>
      <c r="E4" s="198"/>
      <c r="F4" s="199"/>
      <c r="G4" s="9"/>
      <c r="H4" s="200" t="s">
        <v>3</v>
      </c>
      <c r="I4" s="201"/>
      <c r="J4" s="201"/>
      <c r="K4" s="202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2017=100</v>
      </c>
      <c r="G7" s="23"/>
      <c r="H7" s="20" t="s">
        <v>249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1704</v>
      </c>
      <c r="D9" s="30">
        <v>1209</v>
      </c>
      <c r="E9" s="30">
        <v>1209</v>
      </c>
      <c r="F9" s="31"/>
      <c r="G9" s="31"/>
      <c r="H9" s="150">
        <v>4.601</v>
      </c>
      <c r="I9" s="150">
        <v>4.44</v>
      </c>
      <c r="J9" s="150"/>
      <c r="K9" s="32"/>
    </row>
    <row r="10" spans="1:11" s="33" customFormat="1" ht="11.25" customHeight="1">
      <c r="A10" s="35" t="s">
        <v>8</v>
      </c>
      <c r="B10" s="29"/>
      <c r="C10" s="30">
        <v>3783</v>
      </c>
      <c r="D10" s="30">
        <v>1927</v>
      </c>
      <c r="E10" s="30">
        <v>2015</v>
      </c>
      <c r="F10" s="31"/>
      <c r="G10" s="31"/>
      <c r="H10" s="150">
        <v>8.777</v>
      </c>
      <c r="I10" s="150">
        <v>4.5088</v>
      </c>
      <c r="J10" s="150"/>
      <c r="K10" s="32"/>
    </row>
    <row r="11" spans="1:11" s="33" customFormat="1" ht="11.25" customHeight="1">
      <c r="A11" s="28" t="s">
        <v>9</v>
      </c>
      <c r="B11" s="29"/>
      <c r="C11" s="30">
        <v>8583</v>
      </c>
      <c r="D11" s="30">
        <v>6658</v>
      </c>
      <c r="E11" s="30">
        <v>6658</v>
      </c>
      <c r="F11" s="31"/>
      <c r="G11" s="31"/>
      <c r="H11" s="150">
        <v>20.857</v>
      </c>
      <c r="I11" s="150">
        <v>14.31</v>
      </c>
      <c r="J11" s="150"/>
      <c r="K11" s="32"/>
    </row>
    <row r="12" spans="1:11" s="33" customFormat="1" ht="11.25" customHeight="1">
      <c r="A12" s="35" t="s">
        <v>10</v>
      </c>
      <c r="B12" s="29"/>
      <c r="C12" s="30">
        <v>381</v>
      </c>
      <c r="D12" s="30">
        <v>236</v>
      </c>
      <c r="E12" s="30">
        <v>236</v>
      </c>
      <c r="F12" s="31"/>
      <c r="G12" s="31"/>
      <c r="H12" s="150">
        <v>0.819</v>
      </c>
      <c r="I12" s="150">
        <v>0.5</v>
      </c>
      <c r="J12" s="150"/>
      <c r="K12" s="32"/>
    </row>
    <row r="13" spans="1:11" s="42" customFormat="1" ht="11.25" customHeight="1">
      <c r="A13" s="36" t="s">
        <v>11</v>
      </c>
      <c r="B13" s="37"/>
      <c r="C13" s="38">
        <v>14451</v>
      </c>
      <c r="D13" s="38">
        <v>10030</v>
      </c>
      <c r="E13" s="38">
        <v>10118</v>
      </c>
      <c r="F13" s="39">
        <v>100.87736789631107</v>
      </c>
      <c r="G13" s="40"/>
      <c r="H13" s="151">
        <v>35.054</v>
      </c>
      <c r="I13" s="152">
        <v>23.7588</v>
      </c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>
        <v>45</v>
      </c>
      <c r="D15" s="38">
        <v>45</v>
      </c>
      <c r="E15" s="38">
        <v>35</v>
      </c>
      <c r="F15" s="39">
        <v>77.77777777777777</v>
      </c>
      <c r="G15" s="40"/>
      <c r="H15" s="151">
        <v>0.076</v>
      </c>
      <c r="I15" s="152">
        <v>0.054</v>
      </c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775</v>
      </c>
      <c r="D17" s="38">
        <v>775</v>
      </c>
      <c r="E17" s="38">
        <v>652</v>
      </c>
      <c r="F17" s="39">
        <v>84.12903225806451</v>
      </c>
      <c r="G17" s="40"/>
      <c r="H17" s="151">
        <v>1.899</v>
      </c>
      <c r="I17" s="152">
        <v>0.591</v>
      </c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25007</v>
      </c>
      <c r="D19" s="30">
        <v>23951</v>
      </c>
      <c r="E19" s="30">
        <v>23951</v>
      </c>
      <c r="F19" s="31"/>
      <c r="G19" s="31"/>
      <c r="H19" s="150">
        <v>161.295</v>
      </c>
      <c r="I19" s="150">
        <v>143.706</v>
      </c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>
        <v>25007</v>
      </c>
      <c r="D22" s="38">
        <v>23951</v>
      </c>
      <c r="E22" s="38">
        <v>23951</v>
      </c>
      <c r="F22" s="39">
        <v>100</v>
      </c>
      <c r="G22" s="40"/>
      <c r="H22" s="151">
        <v>161.295</v>
      </c>
      <c r="I22" s="152">
        <v>143.706</v>
      </c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77769</v>
      </c>
      <c r="D24" s="38">
        <v>74027</v>
      </c>
      <c r="E24" s="38">
        <v>74600</v>
      </c>
      <c r="F24" s="39">
        <v>100.77404190362975</v>
      </c>
      <c r="G24" s="40"/>
      <c r="H24" s="151">
        <v>425.576</v>
      </c>
      <c r="I24" s="152">
        <v>351.877</v>
      </c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30446</v>
      </c>
      <c r="D26" s="38">
        <v>28044</v>
      </c>
      <c r="E26" s="38">
        <v>28100</v>
      </c>
      <c r="F26" s="39">
        <v>100.1996862073884</v>
      </c>
      <c r="G26" s="40"/>
      <c r="H26" s="151">
        <v>165.72</v>
      </c>
      <c r="I26" s="152">
        <v>95.14</v>
      </c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62912</v>
      </c>
      <c r="D28" s="30">
        <v>60071</v>
      </c>
      <c r="E28" s="30">
        <v>60040</v>
      </c>
      <c r="F28" s="31"/>
      <c r="G28" s="31"/>
      <c r="H28" s="150">
        <v>287.451</v>
      </c>
      <c r="I28" s="150">
        <v>237.227</v>
      </c>
      <c r="J28" s="150"/>
      <c r="K28" s="32"/>
    </row>
    <row r="29" spans="1:11" s="33" customFormat="1" ht="11.25" customHeight="1">
      <c r="A29" s="35" t="s">
        <v>21</v>
      </c>
      <c r="B29" s="29"/>
      <c r="C29" s="30">
        <v>43485</v>
      </c>
      <c r="D29" s="30">
        <v>40134</v>
      </c>
      <c r="E29" s="30">
        <v>36765</v>
      </c>
      <c r="F29" s="31"/>
      <c r="G29" s="31"/>
      <c r="H29" s="150">
        <v>94.302</v>
      </c>
      <c r="I29" s="150">
        <v>61.995</v>
      </c>
      <c r="J29" s="150"/>
      <c r="K29" s="32"/>
    </row>
    <row r="30" spans="1:11" s="33" customFormat="1" ht="11.25" customHeight="1">
      <c r="A30" s="35" t="s">
        <v>22</v>
      </c>
      <c r="B30" s="29"/>
      <c r="C30" s="30">
        <v>171463</v>
      </c>
      <c r="D30" s="30">
        <v>163024</v>
      </c>
      <c r="E30" s="30">
        <v>163000</v>
      </c>
      <c r="F30" s="31"/>
      <c r="G30" s="31"/>
      <c r="H30" s="150">
        <v>529.654</v>
      </c>
      <c r="I30" s="150">
        <v>341.863</v>
      </c>
      <c r="J30" s="150"/>
      <c r="K30" s="32"/>
    </row>
    <row r="31" spans="1:11" s="42" customFormat="1" ht="11.25" customHeight="1">
      <c r="A31" s="43" t="s">
        <v>23</v>
      </c>
      <c r="B31" s="37"/>
      <c r="C31" s="38">
        <v>277860</v>
      </c>
      <c r="D31" s="38">
        <v>263229</v>
      </c>
      <c r="E31" s="38">
        <v>259805</v>
      </c>
      <c r="F31" s="39">
        <v>98.69923146765744</v>
      </c>
      <c r="G31" s="40"/>
      <c r="H31" s="151">
        <v>911.407</v>
      </c>
      <c r="I31" s="152">
        <v>641.085</v>
      </c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24753</v>
      </c>
      <c r="D33" s="30">
        <v>24930</v>
      </c>
      <c r="E33" s="30">
        <v>22060</v>
      </c>
      <c r="F33" s="31"/>
      <c r="G33" s="31"/>
      <c r="H33" s="150">
        <v>103.249</v>
      </c>
      <c r="I33" s="150">
        <v>86.924</v>
      </c>
      <c r="J33" s="150"/>
      <c r="K33" s="32"/>
    </row>
    <row r="34" spans="1:11" s="33" customFormat="1" ht="11.25" customHeight="1">
      <c r="A34" s="35" t="s">
        <v>25</v>
      </c>
      <c r="B34" s="29"/>
      <c r="C34" s="30">
        <v>13616</v>
      </c>
      <c r="D34" s="30">
        <v>11450</v>
      </c>
      <c r="E34" s="30">
        <v>11450</v>
      </c>
      <c r="F34" s="31"/>
      <c r="G34" s="31"/>
      <c r="H34" s="150">
        <v>51.799</v>
      </c>
      <c r="I34" s="150">
        <v>32.125</v>
      </c>
      <c r="J34" s="150"/>
      <c r="K34" s="32"/>
    </row>
    <row r="35" spans="1:11" s="33" customFormat="1" ht="11.25" customHeight="1">
      <c r="A35" s="35" t="s">
        <v>26</v>
      </c>
      <c r="B35" s="29"/>
      <c r="C35" s="30">
        <v>50793</v>
      </c>
      <c r="D35" s="30">
        <v>45200</v>
      </c>
      <c r="E35" s="30">
        <v>50250</v>
      </c>
      <c r="F35" s="31"/>
      <c r="G35" s="31"/>
      <c r="H35" s="150">
        <v>189.621</v>
      </c>
      <c r="I35" s="150">
        <v>140.6</v>
      </c>
      <c r="J35" s="150"/>
      <c r="K35" s="32"/>
    </row>
    <row r="36" spans="1:11" s="33" customFormat="1" ht="11.25" customHeight="1">
      <c r="A36" s="35" t="s">
        <v>27</v>
      </c>
      <c r="B36" s="29"/>
      <c r="C36" s="30">
        <v>6533</v>
      </c>
      <c r="D36" s="30">
        <v>6861</v>
      </c>
      <c r="E36" s="30">
        <v>6861</v>
      </c>
      <c r="F36" s="31"/>
      <c r="G36" s="31"/>
      <c r="H36" s="150">
        <v>28.188</v>
      </c>
      <c r="I36" s="150">
        <v>24.052</v>
      </c>
      <c r="J36" s="150"/>
      <c r="K36" s="32"/>
    </row>
    <row r="37" spans="1:11" s="42" customFormat="1" ht="11.25" customHeight="1">
      <c r="A37" s="36" t="s">
        <v>28</v>
      </c>
      <c r="B37" s="37"/>
      <c r="C37" s="38">
        <v>95695</v>
      </c>
      <c r="D37" s="38">
        <v>88441</v>
      </c>
      <c r="E37" s="38">
        <v>90621</v>
      </c>
      <c r="F37" s="39">
        <v>102.46492011623569</v>
      </c>
      <c r="G37" s="40"/>
      <c r="H37" s="151">
        <v>372.85699999999997</v>
      </c>
      <c r="I37" s="152">
        <v>283.701</v>
      </c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5158</v>
      </c>
      <c r="D39" s="38">
        <v>5115</v>
      </c>
      <c r="E39" s="38">
        <v>5420</v>
      </c>
      <c r="F39" s="39">
        <v>105.96285434995113</v>
      </c>
      <c r="G39" s="40"/>
      <c r="H39" s="151">
        <v>8.273</v>
      </c>
      <c r="I39" s="152">
        <v>8.225</v>
      </c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38921</v>
      </c>
      <c r="D41" s="30">
        <v>35880</v>
      </c>
      <c r="E41" s="30">
        <v>39600</v>
      </c>
      <c r="F41" s="31"/>
      <c r="G41" s="31"/>
      <c r="H41" s="150">
        <v>126.889</v>
      </c>
      <c r="I41" s="150">
        <v>27.931</v>
      </c>
      <c r="J41" s="150"/>
      <c r="K41" s="32"/>
    </row>
    <row r="42" spans="1:11" s="33" customFormat="1" ht="11.25" customHeight="1">
      <c r="A42" s="35" t="s">
        <v>31</v>
      </c>
      <c r="B42" s="29"/>
      <c r="C42" s="30">
        <v>232314</v>
      </c>
      <c r="D42" s="30">
        <v>220582</v>
      </c>
      <c r="E42" s="30">
        <v>217850</v>
      </c>
      <c r="F42" s="31"/>
      <c r="G42" s="31"/>
      <c r="H42" s="150">
        <v>1099.547</v>
      </c>
      <c r="I42" s="150">
        <v>592.508</v>
      </c>
      <c r="J42" s="150"/>
      <c r="K42" s="32"/>
    </row>
    <row r="43" spans="1:11" s="33" customFormat="1" ht="11.25" customHeight="1">
      <c r="A43" s="35" t="s">
        <v>32</v>
      </c>
      <c r="B43" s="29"/>
      <c r="C43" s="30">
        <v>58765</v>
      </c>
      <c r="D43" s="30">
        <v>62635</v>
      </c>
      <c r="E43" s="30">
        <v>68330</v>
      </c>
      <c r="F43" s="31"/>
      <c r="G43" s="31"/>
      <c r="H43" s="150">
        <v>292.423</v>
      </c>
      <c r="I43" s="150">
        <v>135.042</v>
      </c>
      <c r="J43" s="150"/>
      <c r="K43" s="32"/>
    </row>
    <row r="44" spans="1:11" s="33" customFormat="1" ht="11.25" customHeight="1">
      <c r="A44" s="35" t="s">
        <v>33</v>
      </c>
      <c r="B44" s="29"/>
      <c r="C44" s="30">
        <v>132696</v>
      </c>
      <c r="D44" s="30">
        <v>128471</v>
      </c>
      <c r="E44" s="30">
        <v>127800</v>
      </c>
      <c r="F44" s="31"/>
      <c r="G44" s="31"/>
      <c r="H44" s="150">
        <v>623.832</v>
      </c>
      <c r="I44" s="150">
        <v>194.93</v>
      </c>
      <c r="J44" s="150"/>
      <c r="K44" s="32"/>
    </row>
    <row r="45" spans="1:11" s="33" customFormat="1" ht="11.25" customHeight="1">
      <c r="A45" s="35" t="s">
        <v>34</v>
      </c>
      <c r="B45" s="29"/>
      <c r="C45" s="30">
        <v>75382</v>
      </c>
      <c r="D45" s="30">
        <v>60339</v>
      </c>
      <c r="E45" s="30">
        <v>72350</v>
      </c>
      <c r="F45" s="31"/>
      <c r="G45" s="31"/>
      <c r="H45" s="150">
        <v>304.261</v>
      </c>
      <c r="I45" s="150">
        <v>80.513</v>
      </c>
      <c r="J45" s="150"/>
      <c r="K45" s="32"/>
    </row>
    <row r="46" spans="1:11" s="33" customFormat="1" ht="11.25" customHeight="1">
      <c r="A46" s="35" t="s">
        <v>35</v>
      </c>
      <c r="B46" s="29"/>
      <c r="C46" s="30">
        <v>74627</v>
      </c>
      <c r="D46" s="30">
        <v>74448</v>
      </c>
      <c r="E46" s="30">
        <v>74000</v>
      </c>
      <c r="F46" s="31"/>
      <c r="G46" s="31"/>
      <c r="H46" s="150">
        <v>246.854</v>
      </c>
      <c r="I46" s="150">
        <v>79.089</v>
      </c>
      <c r="J46" s="150"/>
      <c r="K46" s="32"/>
    </row>
    <row r="47" spans="1:11" s="33" customFormat="1" ht="11.25" customHeight="1">
      <c r="A47" s="35" t="s">
        <v>36</v>
      </c>
      <c r="B47" s="29"/>
      <c r="C47" s="30">
        <v>108324</v>
      </c>
      <c r="D47" s="30">
        <v>96535</v>
      </c>
      <c r="E47" s="30">
        <v>94210</v>
      </c>
      <c r="F47" s="31"/>
      <c r="G47" s="31"/>
      <c r="H47" s="150">
        <v>419.606</v>
      </c>
      <c r="I47" s="150">
        <v>173.144</v>
      </c>
      <c r="J47" s="150"/>
      <c r="K47" s="32"/>
    </row>
    <row r="48" spans="1:11" s="33" customFormat="1" ht="11.25" customHeight="1">
      <c r="A48" s="35" t="s">
        <v>37</v>
      </c>
      <c r="B48" s="29"/>
      <c r="C48" s="30">
        <v>111064</v>
      </c>
      <c r="D48" s="30">
        <v>108608</v>
      </c>
      <c r="E48" s="30">
        <v>97300</v>
      </c>
      <c r="F48" s="31"/>
      <c r="G48" s="31"/>
      <c r="H48" s="150">
        <v>551.757</v>
      </c>
      <c r="I48" s="150">
        <v>136.183</v>
      </c>
      <c r="J48" s="150"/>
      <c r="K48" s="32"/>
    </row>
    <row r="49" spans="1:11" s="33" customFormat="1" ht="11.25" customHeight="1">
      <c r="A49" s="35" t="s">
        <v>38</v>
      </c>
      <c r="B49" s="29"/>
      <c r="C49" s="30">
        <v>72810</v>
      </c>
      <c r="D49" s="30">
        <v>71170</v>
      </c>
      <c r="E49" s="30">
        <v>69630</v>
      </c>
      <c r="F49" s="31"/>
      <c r="G49" s="31"/>
      <c r="H49" s="150">
        <v>315.15</v>
      </c>
      <c r="I49" s="150">
        <v>85.806</v>
      </c>
      <c r="J49" s="150"/>
      <c r="K49" s="32"/>
    </row>
    <row r="50" spans="1:11" s="42" customFormat="1" ht="11.25" customHeight="1">
      <c r="A50" s="43" t="s">
        <v>39</v>
      </c>
      <c r="B50" s="37"/>
      <c r="C50" s="38">
        <v>904903</v>
      </c>
      <c r="D50" s="38">
        <v>858668</v>
      </c>
      <c r="E50" s="38">
        <v>861070</v>
      </c>
      <c r="F50" s="39">
        <v>100.27973559047268</v>
      </c>
      <c r="G50" s="40"/>
      <c r="H50" s="151">
        <v>3980.3189999999995</v>
      </c>
      <c r="I50" s="152">
        <v>1505.146</v>
      </c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24560</v>
      </c>
      <c r="D52" s="38">
        <v>24560</v>
      </c>
      <c r="E52" s="38">
        <v>24560</v>
      </c>
      <c r="F52" s="39">
        <v>100</v>
      </c>
      <c r="G52" s="40"/>
      <c r="H52" s="151">
        <v>65.69</v>
      </c>
      <c r="I52" s="152">
        <v>65.69</v>
      </c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75168</v>
      </c>
      <c r="D54" s="30">
        <v>67763</v>
      </c>
      <c r="E54" s="30">
        <v>67250</v>
      </c>
      <c r="F54" s="31"/>
      <c r="G54" s="31"/>
      <c r="H54" s="150">
        <v>241.79</v>
      </c>
      <c r="I54" s="150">
        <v>190.171</v>
      </c>
      <c r="J54" s="150"/>
      <c r="K54" s="32"/>
    </row>
    <row r="55" spans="1:11" s="33" customFormat="1" ht="11.25" customHeight="1">
      <c r="A55" s="35" t="s">
        <v>42</v>
      </c>
      <c r="B55" s="29"/>
      <c r="C55" s="30">
        <v>52662</v>
      </c>
      <c r="D55" s="30">
        <v>39171</v>
      </c>
      <c r="E55" s="30">
        <v>40000</v>
      </c>
      <c r="F55" s="31"/>
      <c r="G55" s="31"/>
      <c r="H55" s="150">
        <v>93.603</v>
      </c>
      <c r="I55" s="150">
        <v>74.425</v>
      </c>
      <c r="J55" s="150"/>
      <c r="K55" s="32"/>
    </row>
    <row r="56" spans="1:11" s="33" customFormat="1" ht="11.25" customHeight="1">
      <c r="A56" s="35" t="s">
        <v>43</v>
      </c>
      <c r="B56" s="29"/>
      <c r="C56" s="30">
        <v>50861</v>
      </c>
      <c r="D56" s="30">
        <v>39696</v>
      </c>
      <c r="E56" s="30">
        <v>37129</v>
      </c>
      <c r="F56" s="31"/>
      <c r="G56" s="31"/>
      <c r="H56" s="150">
        <v>151.199</v>
      </c>
      <c r="I56" s="150">
        <v>91.244</v>
      </c>
      <c r="J56" s="150"/>
      <c r="K56" s="32"/>
    </row>
    <row r="57" spans="1:11" s="33" customFormat="1" ht="11.25" customHeight="1">
      <c r="A57" s="35" t="s">
        <v>44</v>
      </c>
      <c r="B57" s="29"/>
      <c r="C57" s="30">
        <v>68539</v>
      </c>
      <c r="D57" s="30">
        <v>59774</v>
      </c>
      <c r="E57" s="30">
        <v>59774</v>
      </c>
      <c r="F57" s="31"/>
      <c r="G57" s="31"/>
      <c r="H57" s="150">
        <v>170.807</v>
      </c>
      <c r="I57" s="150">
        <v>150.183</v>
      </c>
      <c r="J57" s="150"/>
      <c r="K57" s="32"/>
    </row>
    <row r="58" spans="1:11" s="33" customFormat="1" ht="11.25" customHeight="1">
      <c r="A58" s="35" t="s">
        <v>45</v>
      </c>
      <c r="B58" s="29"/>
      <c r="C58" s="30">
        <v>60340</v>
      </c>
      <c r="D58" s="30">
        <v>51101</v>
      </c>
      <c r="E58" s="30">
        <v>52180</v>
      </c>
      <c r="F58" s="31"/>
      <c r="G58" s="31"/>
      <c r="H58" s="150">
        <v>123.752</v>
      </c>
      <c r="I58" s="150">
        <v>63.718</v>
      </c>
      <c r="J58" s="150"/>
      <c r="K58" s="32"/>
    </row>
    <row r="59" spans="1:11" s="42" customFormat="1" ht="11.25" customHeight="1">
      <c r="A59" s="36" t="s">
        <v>46</v>
      </c>
      <c r="B59" s="37"/>
      <c r="C59" s="38">
        <v>307570</v>
      </c>
      <c r="D59" s="38">
        <v>257505</v>
      </c>
      <c r="E59" s="38">
        <v>256333</v>
      </c>
      <c r="F59" s="39">
        <v>99.54486320653967</v>
      </c>
      <c r="G59" s="40"/>
      <c r="H59" s="151">
        <v>781.151</v>
      </c>
      <c r="I59" s="152">
        <v>569.741</v>
      </c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1452</v>
      </c>
      <c r="D61" s="30">
        <v>1294</v>
      </c>
      <c r="E61" s="30">
        <v>843.7</v>
      </c>
      <c r="F61" s="31"/>
      <c r="G61" s="31"/>
      <c r="H61" s="150">
        <v>2.395</v>
      </c>
      <c r="I61" s="150">
        <v>3.0134000000000003</v>
      </c>
      <c r="J61" s="150"/>
      <c r="K61" s="32"/>
    </row>
    <row r="62" spans="1:11" s="33" customFormat="1" ht="11.25" customHeight="1">
      <c r="A62" s="35" t="s">
        <v>48</v>
      </c>
      <c r="B62" s="29"/>
      <c r="C62" s="30">
        <v>1099</v>
      </c>
      <c r="D62" s="30">
        <v>949</v>
      </c>
      <c r="E62" s="30">
        <v>763</v>
      </c>
      <c r="F62" s="31"/>
      <c r="G62" s="31"/>
      <c r="H62" s="150">
        <v>1.933</v>
      </c>
      <c r="I62" s="150">
        <v>1.671</v>
      </c>
      <c r="J62" s="150"/>
      <c r="K62" s="32"/>
    </row>
    <row r="63" spans="1:11" s="33" customFormat="1" ht="11.25" customHeight="1">
      <c r="A63" s="35" t="s">
        <v>49</v>
      </c>
      <c r="B63" s="29"/>
      <c r="C63" s="30">
        <v>2632</v>
      </c>
      <c r="D63" s="30">
        <v>2219</v>
      </c>
      <c r="E63" s="30">
        <v>2290</v>
      </c>
      <c r="F63" s="31"/>
      <c r="G63" s="31"/>
      <c r="H63" s="150">
        <v>1.951</v>
      </c>
      <c r="I63" s="150">
        <v>4.812</v>
      </c>
      <c r="J63" s="150"/>
      <c r="K63" s="32"/>
    </row>
    <row r="64" spans="1:11" s="42" customFormat="1" ht="11.25" customHeight="1">
      <c r="A64" s="36" t="s">
        <v>50</v>
      </c>
      <c r="B64" s="37"/>
      <c r="C64" s="38">
        <v>5183</v>
      </c>
      <c r="D64" s="38">
        <v>4462</v>
      </c>
      <c r="E64" s="38">
        <v>3896.7</v>
      </c>
      <c r="F64" s="39">
        <v>87.3307933662035</v>
      </c>
      <c r="G64" s="40"/>
      <c r="H64" s="151">
        <v>6.279</v>
      </c>
      <c r="I64" s="152">
        <v>9.496400000000001</v>
      </c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8056</v>
      </c>
      <c r="D66" s="38">
        <v>8010</v>
      </c>
      <c r="E66" s="38">
        <v>8170</v>
      </c>
      <c r="F66" s="39">
        <v>101.99750312109863</v>
      </c>
      <c r="G66" s="40"/>
      <c r="H66" s="151">
        <v>9.809</v>
      </c>
      <c r="I66" s="152">
        <v>8.805</v>
      </c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74553</v>
      </c>
      <c r="D68" s="30">
        <v>60800</v>
      </c>
      <c r="E68" s="30">
        <v>61000</v>
      </c>
      <c r="F68" s="31"/>
      <c r="G68" s="31"/>
      <c r="H68" s="150">
        <v>153.123</v>
      </c>
      <c r="I68" s="150">
        <v>145.7</v>
      </c>
      <c r="J68" s="150"/>
      <c r="K68" s="32"/>
    </row>
    <row r="69" spans="1:11" s="33" customFormat="1" ht="11.25" customHeight="1">
      <c r="A69" s="35" t="s">
        <v>53</v>
      </c>
      <c r="B69" s="29"/>
      <c r="C69" s="30">
        <v>4360</v>
      </c>
      <c r="D69" s="30">
        <v>4100</v>
      </c>
      <c r="E69" s="30">
        <v>4100</v>
      </c>
      <c r="F69" s="31"/>
      <c r="G69" s="31"/>
      <c r="H69" s="150">
        <v>6.857</v>
      </c>
      <c r="I69" s="150">
        <v>6.88</v>
      </c>
      <c r="J69" s="150"/>
      <c r="K69" s="32"/>
    </row>
    <row r="70" spans="1:11" s="42" customFormat="1" ht="11.25" customHeight="1">
      <c r="A70" s="36" t="s">
        <v>54</v>
      </c>
      <c r="B70" s="37"/>
      <c r="C70" s="38">
        <v>78913</v>
      </c>
      <c r="D70" s="38">
        <v>64900</v>
      </c>
      <c r="E70" s="38">
        <v>65100</v>
      </c>
      <c r="F70" s="39">
        <v>100.30816640986133</v>
      </c>
      <c r="G70" s="40"/>
      <c r="H70" s="151">
        <v>159.98</v>
      </c>
      <c r="I70" s="152">
        <v>152.57999999999998</v>
      </c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3255</v>
      </c>
      <c r="D72" s="30">
        <v>3061</v>
      </c>
      <c r="E72" s="30">
        <v>3226</v>
      </c>
      <c r="F72" s="31"/>
      <c r="G72" s="31"/>
      <c r="H72" s="150">
        <v>0.92</v>
      </c>
      <c r="I72" s="150">
        <v>3.183</v>
      </c>
      <c r="J72" s="150"/>
      <c r="K72" s="32"/>
    </row>
    <row r="73" spans="1:11" s="33" customFormat="1" ht="11.25" customHeight="1">
      <c r="A73" s="35" t="s">
        <v>56</v>
      </c>
      <c r="B73" s="29"/>
      <c r="C73" s="30">
        <v>74925</v>
      </c>
      <c r="D73" s="30">
        <v>74925</v>
      </c>
      <c r="E73" s="30">
        <v>68408</v>
      </c>
      <c r="F73" s="31"/>
      <c r="G73" s="31"/>
      <c r="H73" s="150">
        <v>143.281</v>
      </c>
      <c r="I73" s="150">
        <v>208.985</v>
      </c>
      <c r="J73" s="150"/>
      <c r="K73" s="32"/>
    </row>
    <row r="74" spans="1:11" s="33" customFormat="1" ht="11.25" customHeight="1">
      <c r="A74" s="35" t="s">
        <v>57</v>
      </c>
      <c r="B74" s="29"/>
      <c r="C74" s="30">
        <v>82106</v>
      </c>
      <c r="D74" s="30">
        <v>65360</v>
      </c>
      <c r="E74" s="30">
        <v>65375</v>
      </c>
      <c r="F74" s="31"/>
      <c r="G74" s="31"/>
      <c r="H74" s="150">
        <v>207.297</v>
      </c>
      <c r="I74" s="150">
        <v>210.111</v>
      </c>
      <c r="J74" s="150"/>
      <c r="K74" s="32"/>
    </row>
    <row r="75" spans="1:11" s="33" customFormat="1" ht="11.25" customHeight="1">
      <c r="A75" s="35" t="s">
        <v>58</v>
      </c>
      <c r="B75" s="29"/>
      <c r="C75" s="30">
        <v>13377</v>
      </c>
      <c r="D75" s="30">
        <v>10634</v>
      </c>
      <c r="E75" s="30">
        <v>10634</v>
      </c>
      <c r="F75" s="31"/>
      <c r="G75" s="31"/>
      <c r="H75" s="150">
        <v>16.308</v>
      </c>
      <c r="I75" s="150">
        <v>20.843</v>
      </c>
      <c r="J75" s="150"/>
      <c r="K75" s="32"/>
    </row>
    <row r="76" spans="1:11" s="33" customFormat="1" ht="11.25" customHeight="1">
      <c r="A76" s="35" t="s">
        <v>59</v>
      </c>
      <c r="B76" s="29"/>
      <c r="C76" s="30">
        <v>16775</v>
      </c>
      <c r="D76" s="30">
        <v>15017</v>
      </c>
      <c r="E76" s="30">
        <v>15017</v>
      </c>
      <c r="F76" s="31"/>
      <c r="G76" s="31"/>
      <c r="H76" s="150">
        <v>48.764</v>
      </c>
      <c r="I76" s="150">
        <v>68.688</v>
      </c>
      <c r="J76" s="150"/>
      <c r="K76" s="32"/>
    </row>
    <row r="77" spans="1:11" s="33" customFormat="1" ht="11.25" customHeight="1">
      <c r="A77" s="35" t="s">
        <v>60</v>
      </c>
      <c r="B77" s="29"/>
      <c r="C77" s="30">
        <v>10858</v>
      </c>
      <c r="D77" s="30">
        <v>8519</v>
      </c>
      <c r="E77" s="30">
        <v>8372</v>
      </c>
      <c r="F77" s="31"/>
      <c r="G77" s="31"/>
      <c r="H77" s="150">
        <v>18.394</v>
      </c>
      <c r="I77" s="150">
        <v>30.182</v>
      </c>
      <c r="J77" s="150"/>
      <c r="K77" s="32"/>
    </row>
    <row r="78" spans="1:11" s="33" customFormat="1" ht="11.25" customHeight="1">
      <c r="A78" s="35" t="s">
        <v>61</v>
      </c>
      <c r="B78" s="29"/>
      <c r="C78" s="30">
        <v>24506</v>
      </c>
      <c r="D78" s="30">
        <v>19525</v>
      </c>
      <c r="E78" s="30">
        <v>19550</v>
      </c>
      <c r="F78" s="31"/>
      <c r="G78" s="31"/>
      <c r="H78" s="150">
        <v>44.182</v>
      </c>
      <c r="I78" s="150">
        <v>47.389</v>
      </c>
      <c r="J78" s="150"/>
      <c r="K78" s="32"/>
    </row>
    <row r="79" spans="1:11" s="33" customFormat="1" ht="11.25" customHeight="1">
      <c r="A79" s="35" t="s">
        <v>62</v>
      </c>
      <c r="B79" s="29"/>
      <c r="C79" s="30">
        <v>174365</v>
      </c>
      <c r="D79" s="30">
        <v>162513</v>
      </c>
      <c r="E79" s="30">
        <v>134402</v>
      </c>
      <c r="F79" s="31"/>
      <c r="G79" s="31"/>
      <c r="H79" s="150">
        <v>308.25</v>
      </c>
      <c r="I79" s="150">
        <v>539.433</v>
      </c>
      <c r="J79" s="150"/>
      <c r="K79" s="32"/>
    </row>
    <row r="80" spans="1:11" s="42" customFormat="1" ht="11.25" customHeight="1">
      <c r="A80" s="43" t="s">
        <v>63</v>
      </c>
      <c r="B80" s="37"/>
      <c r="C80" s="38">
        <v>400167</v>
      </c>
      <c r="D80" s="38">
        <v>359554</v>
      </c>
      <c r="E80" s="38">
        <v>324984</v>
      </c>
      <c r="F80" s="39">
        <v>90.38531069046653</v>
      </c>
      <c r="G80" s="40"/>
      <c r="H80" s="151">
        <v>787.396</v>
      </c>
      <c r="I80" s="152">
        <v>1128.8139999999999</v>
      </c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120</v>
      </c>
      <c r="D82" s="30">
        <v>120</v>
      </c>
      <c r="E82" s="30">
        <v>120</v>
      </c>
      <c r="F82" s="31"/>
      <c r="G82" s="31"/>
      <c r="H82" s="150">
        <v>0.181</v>
      </c>
      <c r="I82" s="150">
        <v>0.181</v>
      </c>
      <c r="J82" s="150"/>
      <c r="K82" s="32"/>
    </row>
    <row r="83" spans="1:11" s="33" customFormat="1" ht="11.25" customHeight="1">
      <c r="A83" s="35" t="s">
        <v>65</v>
      </c>
      <c r="B83" s="29"/>
      <c r="C83" s="30">
        <v>170</v>
      </c>
      <c r="D83" s="30">
        <v>170</v>
      </c>
      <c r="E83" s="30">
        <v>150</v>
      </c>
      <c r="F83" s="31"/>
      <c r="G83" s="31"/>
      <c r="H83" s="150">
        <v>0.173</v>
      </c>
      <c r="I83" s="150">
        <v>0.173</v>
      </c>
      <c r="J83" s="150"/>
      <c r="K83" s="32"/>
    </row>
    <row r="84" spans="1:11" s="42" customFormat="1" ht="11.25" customHeight="1">
      <c r="A84" s="36" t="s">
        <v>66</v>
      </c>
      <c r="B84" s="37"/>
      <c r="C84" s="38">
        <v>290</v>
      </c>
      <c r="D84" s="38">
        <v>290</v>
      </c>
      <c r="E84" s="38">
        <v>270</v>
      </c>
      <c r="F84" s="39">
        <v>93.10344827586206</v>
      </c>
      <c r="G84" s="40"/>
      <c r="H84" s="151">
        <v>0.354</v>
      </c>
      <c r="I84" s="152">
        <v>0.354</v>
      </c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2256848</v>
      </c>
      <c r="D87" s="53">
        <v>2071606</v>
      </c>
      <c r="E87" s="53">
        <v>2037685.7</v>
      </c>
      <c r="F87" s="54">
        <f>IF(D87&gt;0,100*E87/D87,0)</f>
        <v>98.362608526911</v>
      </c>
      <c r="G87" s="40"/>
      <c r="H87" s="155">
        <v>7873.134999999999</v>
      </c>
      <c r="I87" s="156">
        <v>4988.7642000000005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99" zoomScaleSheetLayoutView="99" zoomScalePageLayoutView="0" workbookViewId="0" topLeftCell="A28">
      <selection activeCell="E61" sqref="E6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96" t="s">
        <v>69</v>
      </c>
      <c r="K2" s="19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7" t="s">
        <v>2</v>
      </c>
      <c r="D4" s="198"/>
      <c r="E4" s="198"/>
      <c r="F4" s="199"/>
      <c r="G4" s="9"/>
      <c r="H4" s="200" t="s">
        <v>3</v>
      </c>
      <c r="I4" s="201"/>
      <c r="J4" s="201"/>
      <c r="K4" s="202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2017=100</v>
      </c>
      <c r="G7" s="23"/>
      <c r="H7" s="20" t="s">
        <v>249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144</v>
      </c>
      <c r="D17" s="38">
        <v>145</v>
      </c>
      <c r="E17" s="38"/>
      <c r="F17" s="39"/>
      <c r="G17" s="40"/>
      <c r="H17" s="151">
        <v>0.187</v>
      </c>
      <c r="I17" s="152">
        <v>0.177</v>
      </c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2689</v>
      </c>
      <c r="D28" s="30">
        <v>3152</v>
      </c>
      <c r="E28" s="30">
        <v>3200</v>
      </c>
      <c r="F28" s="31"/>
      <c r="G28" s="31"/>
      <c r="H28" s="150">
        <v>12.82</v>
      </c>
      <c r="I28" s="150">
        <v>9.877</v>
      </c>
      <c r="J28" s="150"/>
      <c r="K28" s="32"/>
    </row>
    <row r="29" spans="1:11" s="33" customFormat="1" ht="11.25" customHeight="1">
      <c r="A29" s="35" t="s">
        <v>21</v>
      </c>
      <c r="B29" s="29"/>
      <c r="C29" s="30">
        <v>4730</v>
      </c>
      <c r="D29" s="30">
        <v>4729</v>
      </c>
      <c r="E29" s="30">
        <v>3184</v>
      </c>
      <c r="F29" s="31"/>
      <c r="G29" s="31"/>
      <c r="H29" s="150">
        <v>8.769</v>
      </c>
      <c r="I29" s="150">
        <v>6.508</v>
      </c>
      <c r="J29" s="150"/>
      <c r="K29" s="32"/>
    </row>
    <row r="30" spans="1:11" s="33" customFormat="1" ht="11.25" customHeight="1">
      <c r="A30" s="35" t="s">
        <v>22</v>
      </c>
      <c r="B30" s="29"/>
      <c r="C30" s="30">
        <v>3133</v>
      </c>
      <c r="D30" s="30">
        <v>5033</v>
      </c>
      <c r="E30" s="30">
        <v>5000</v>
      </c>
      <c r="F30" s="31"/>
      <c r="G30" s="31"/>
      <c r="H30" s="150">
        <v>15.779</v>
      </c>
      <c r="I30" s="150">
        <v>7.445</v>
      </c>
      <c r="J30" s="150"/>
      <c r="K30" s="32"/>
    </row>
    <row r="31" spans="1:11" s="42" customFormat="1" ht="11.25" customHeight="1">
      <c r="A31" s="43" t="s">
        <v>23</v>
      </c>
      <c r="B31" s="37"/>
      <c r="C31" s="38">
        <v>10552</v>
      </c>
      <c r="D31" s="38">
        <v>12914</v>
      </c>
      <c r="E31" s="38">
        <v>11384</v>
      </c>
      <c r="F31" s="39">
        <v>88.15239275205204</v>
      </c>
      <c r="G31" s="40"/>
      <c r="H31" s="151">
        <v>37.367999999999995</v>
      </c>
      <c r="I31" s="152">
        <v>23.830000000000002</v>
      </c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350</v>
      </c>
      <c r="D33" s="30">
        <v>350</v>
      </c>
      <c r="E33" s="30">
        <v>360</v>
      </c>
      <c r="F33" s="31"/>
      <c r="G33" s="31"/>
      <c r="H33" s="150">
        <v>1.56</v>
      </c>
      <c r="I33" s="150">
        <v>1.2</v>
      </c>
      <c r="J33" s="150"/>
      <c r="K33" s="32"/>
    </row>
    <row r="34" spans="1:11" s="33" customFormat="1" ht="11.25" customHeight="1">
      <c r="A34" s="35" t="s">
        <v>25</v>
      </c>
      <c r="B34" s="29"/>
      <c r="C34" s="30">
        <v>781</v>
      </c>
      <c r="D34" s="30">
        <v>750</v>
      </c>
      <c r="E34" s="30">
        <v>750</v>
      </c>
      <c r="F34" s="31"/>
      <c r="G34" s="31"/>
      <c r="H34" s="150">
        <v>2.306</v>
      </c>
      <c r="I34" s="150">
        <v>2.05</v>
      </c>
      <c r="J34" s="150"/>
      <c r="K34" s="32"/>
    </row>
    <row r="35" spans="1:11" s="33" customFormat="1" ht="11.25" customHeight="1">
      <c r="A35" s="35" t="s">
        <v>26</v>
      </c>
      <c r="B35" s="29"/>
      <c r="C35" s="30">
        <v>6473</v>
      </c>
      <c r="D35" s="30">
        <v>2000</v>
      </c>
      <c r="E35" s="30">
        <v>500</v>
      </c>
      <c r="F35" s="31"/>
      <c r="G35" s="31"/>
      <c r="H35" s="150">
        <v>23.955</v>
      </c>
      <c r="I35" s="150">
        <v>6.3</v>
      </c>
      <c r="J35" s="150"/>
      <c r="K35" s="32"/>
    </row>
    <row r="36" spans="1:11" s="33" customFormat="1" ht="11.25" customHeight="1">
      <c r="A36" s="35" t="s">
        <v>27</v>
      </c>
      <c r="B36" s="29"/>
      <c r="C36" s="30"/>
      <c r="D36" s="30">
        <v>72</v>
      </c>
      <c r="E36" s="30"/>
      <c r="F36" s="31"/>
      <c r="G36" s="31"/>
      <c r="H36" s="150"/>
      <c r="I36" s="150">
        <v>0.252</v>
      </c>
      <c r="J36" s="150"/>
      <c r="K36" s="32"/>
    </row>
    <row r="37" spans="1:11" s="42" customFormat="1" ht="11.25" customHeight="1">
      <c r="A37" s="36" t="s">
        <v>28</v>
      </c>
      <c r="B37" s="37"/>
      <c r="C37" s="38">
        <v>7604</v>
      </c>
      <c r="D37" s="38">
        <v>3172</v>
      </c>
      <c r="E37" s="38">
        <v>1610</v>
      </c>
      <c r="F37" s="39">
        <v>50.756620428751575</v>
      </c>
      <c r="G37" s="40"/>
      <c r="H37" s="151">
        <v>27.820999999999998</v>
      </c>
      <c r="I37" s="152">
        <v>9.802000000000001</v>
      </c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12822</v>
      </c>
      <c r="D39" s="38">
        <v>12820</v>
      </c>
      <c r="E39" s="38">
        <v>11582</v>
      </c>
      <c r="F39" s="39">
        <v>90.34321372854915</v>
      </c>
      <c r="G39" s="40"/>
      <c r="H39" s="151">
        <v>21.528</v>
      </c>
      <c r="I39" s="152">
        <v>21</v>
      </c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11250</v>
      </c>
      <c r="D41" s="30">
        <v>12585</v>
      </c>
      <c r="E41" s="30">
        <v>11040</v>
      </c>
      <c r="F41" s="31"/>
      <c r="G41" s="31"/>
      <c r="H41" s="150">
        <v>36.523</v>
      </c>
      <c r="I41" s="150">
        <v>8.349</v>
      </c>
      <c r="J41" s="150"/>
      <c r="K41" s="32"/>
    </row>
    <row r="42" spans="1:11" s="33" customFormat="1" ht="11.25" customHeight="1">
      <c r="A42" s="35" t="s">
        <v>31</v>
      </c>
      <c r="B42" s="29"/>
      <c r="C42" s="30">
        <v>4500</v>
      </c>
      <c r="D42" s="30">
        <v>4500</v>
      </c>
      <c r="E42" s="30">
        <v>4300</v>
      </c>
      <c r="F42" s="31"/>
      <c r="G42" s="31"/>
      <c r="H42" s="150">
        <v>19.508</v>
      </c>
      <c r="I42" s="150">
        <v>7.236</v>
      </c>
      <c r="J42" s="150"/>
      <c r="K42" s="32"/>
    </row>
    <row r="43" spans="1:11" s="33" customFormat="1" ht="11.25" customHeight="1">
      <c r="A43" s="35" t="s">
        <v>32</v>
      </c>
      <c r="B43" s="29"/>
      <c r="C43" s="30">
        <v>1400</v>
      </c>
      <c r="D43" s="30">
        <v>1350</v>
      </c>
      <c r="E43" s="30">
        <v>1300</v>
      </c>
      <c r="F43" s="31"/>
      <c r="G43" s="31"/>
      <c r="H43" s="150">
        <v>5.491</v>
      </c>
      <c r="I43" s="150">
        <v>0.867</v>
      </c>
      <c r="J43" s="150"/>
      <c r="K43" s="32"/>
    </row>
    <row r="44" spans="1:11" s="33" customFormat="1" ht="11.25" customHeight="1">
      <c r="A44" s="35" t="s">
        <v>33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50">
        <v>46.086</v>
      </c>
      <c r="I44" s="150">
        <v>9.787</v>
      </c>
      <c r="J44" s="150"/>
      <c r="K44" s="32"/>
    </row>
    <row r="45" spans="1:11" s="33" customFormat="1" ht="11.25" customHeight="1">
      <c r="A45" s="35" t="s">
        <v>34</v>
      </c>
      <c r="B45" s="29"/>
      <c r="C45" s="30">
        <v>1000</v>
      </c>
      <c r="D45" s="30">
        <v>1000</v>
      </c>
      <c r="E45" s="30">
        <v>1000</v>
      </c>
      <c r="F45" s="31"/>
      <c r="G45" s="31"/>
      <c r="H45" s="150">
        <v>3.809</v>
      </c>
      <c r="I45" s="150">
        <v>1.254</v>
      </c>
      <c r="J45" s="150"/>
      <c r="K45" s="32"/>
    </row>
    <row r="46" spans="1:11" s="33" customFormat="1" ht="11.25" customHeight="1">
      <c r="A46" s="35" t="s">
        <v>35</v>
      </c>
      <c r="B46" s="29"/>
      <c r="C46" s="30">
        <v>18000</v>
      </c>
      <c r="D46" s="30">
        <v>18000</v>
      </c>
      <c r="E46" s="30">
        <v>15000</v>
      </c>
      <c r="F46" s="31"/>
      <c r="G46" s="31"/>
      <c r="H46" s="150">
        <v>60.474</v>
      </c>
      <c r="I46" s="150">
        <v>23.419</v>
      </c>
      <c r="J46" s="150"/>
      <c r="K46" s="32"/>
    </row>
    <row r="47" spans="1:11" s="33" customFormat="1" ht="11.25" customHeight="1">
      <c r="A47" s="35" t="s">
        <v>36</v>
      </c>
      <c r="B47" s="29"/>
      <c r="C47" s="30">
        <v>5000</v>
      </c>
      <c r="D47" s="30">
        <v>8040</v>
      </c>
      <c r="E47" s="30">
        <v>8040</v>
      </c>
      <c r="F47" s="31"/>
      <c r="G47" s="31"/>
      <c r="H47" s="150">
        <v>18.98</v>
      </c>
      <c r="I47" s="150">
        <v>11.466</v>
      </c>
      <c r="J47" s="150"/>
      <c r="K47" s="32"/>
    </row>
    <row r="48" spans="1:11" s="33" customFormat="1" ht="11.25" customHeight="1">
      <c r="A48" s="35" t="s">
        <v>37</v>
      </c>
      <c r="B48" s="29"/>
      <c r="C48" s="30">
        <v>1856</v>
      </c>
      <c r="D48" s="30">
        <v>1750</v>
      </c>
      <c r="E48" s="30">
        <v>1525</v>
      </c>
      <c r="F48" s="31"/>
      <c r="G48" s="31"/>
      <c r="H48" s="150">
        <v>8.416</v>
      </c>
      <c r="I48" s="150">
        <v>1.858</v>
      </c>
      <c r="J48" s="150"/>
      <c r="K48" s="32"/>
    </row>
    <row r="49" spans="1:11" s="33" customFormat="1" ht="11.25" customHeight="1">
      <c r="A49" s="35" t="s">
        <v>38</v>
      </c>
      <c r="B49" s="29"/>
      <c r="C49" s="30">
        <v>9620</v>
      </c>
      <c r="D49" s="30">
        <v>9721</v>
      </c>
      <c r="E49" s="30">
        <v>9400</v>
      </c>
      <c r="F49" s="31"/>
      <c r="G49" s="31"/>
      <c r="H49" s="150">
        <v>41.706</v>
      </c>
      <c r="I49" s="150">
        <v>12.852</v>
      </c>
      <c r="J49" s="150"/>
      <c r="K49" s="32"/>
    </row>
    <row r="50" spans="1:11" s="42" customFormat="1" ht="11.25" customHeight="1">
      <c r="A50" s="43" t="s">
        <v>39</v>
      </c>
      <c r="B50" s="37"/>
      <c r="C50" s="38">
        <v>62626</v>
      </c>
      <c r="D50" s="38">
        <v>66946</v>
      </c>
      <c r="E50" s="38">
        <v>61605</v>
      </c>
      <c r="F50" s="39">
        <v>92.0219281211723</v>
      </c>
      <c r="G50" s="40"/>
      <c r="H50" s="151">
        <v>240.993</v>
      </c>
      <c r="I50" s="152">
        <v>77.08800000000001</v>
      </c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553</v>
      </c>
      <c r="D52" s="38">
        <v>553</v>
      </c>
      <c r="E52" s="38">
        <v>553</v>
      </c>
      <c r="F52" s="39">
        <v>100</v>
      </c>
      <c r="G52" s="40"/>
      <c r="H52" s="151">
        <v>1.474</v>
      </c>
      <c r="I52" s="152">
        <v>1.474</v>
      </c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33000</v>
      </c>
      <c r="D54" s="30">
        <v>25713</v>
      </c>
      <c r="E54" s="30">
        <v>21500</v>
      </c>
      <c r="F54" s="31"/>
      <c r="G54" s="31"/>
      <c r="H54" s="150">
        <v>87</v>
      </c>
      <c r="I54" s="150">
        <v>49.48</v>
      </c>
      <c r="J54" s="150"/>
      <c r="K54" s="32"/>
    </row>
    <row r="55" spans="1:11" s="33" customFormat="1" ht="11.25" customHeight="1">
      <c r="A55" s="35" t="s">
        <v>42</v>
      </c>
      <c r="B55" s="29"/>
      <c r="C55" s="30">
        <v>44878</v>
      </c>
      <c r="D55" s="30">
        <v>43329</v>
      </c>
      <c r="E55" s="30">
        <v>43500</v>
      </c>
      <c r="F55" s="31"/>
      <c r="G55" s="31"/>
      <c r="H55" s="150">
        <v>134.631</v>
      </c>
      <c r="I55" s="150">
        <v>116.99</v>
      </c>
      <c r="J55" s="150"/>
      <c r="K55" s="32"/>
    </row>
    <row r="56" spans="1:11" s="33" customFormat="1" ht="11.25" customHeight="1">
      <c r="A56" s="35" t="s">
        <v>43</v>
      </c>
      <c r="B56" s="29"/>
      <c r="C56" s="30">
        <v>63480</v>
      </c>
      <c r="D56" s="30">
        <v>31347</v>
      </c>
      <c r="E56" s="30">
        <v>33370</v>
      </c>
      <c r="F56" s="31"/>
      <c r="G56" s="31"/>
      <c r="H56" s="150">
        <v>214.812</v>
      </c>
      <c r="I56" s="150">
        <v>118.999</v>
      </c>
      <c r="J56" s="150"/>
      <c r="K56" s="32"/>
    </row>
    <row r="57" spans="1:11" s="33" customFormat="1" ht="11.25" customHeight="1">
      <c r="A57" s="35" t="s">
        <v>44</v>
      </c>
      <c r="B57" s="29"/>
      <c r="C57" s="30">
        <v>9467</v>
      </c>
      <c r="D57" s="30">
        <v>9347</v>
      </c>
      <c r="E57" s="30">
        <v>9347</v>
      </c>
      <c r="F57" s="31"/>
      <c r="G57" s="31"/>
      <c r="H57" s="150">
        <v>30.001</v>
      </c>
      <c r="I57" s="150">
        <v>23.782</v>
      </c>
      <c r="J57" s="150"/>
      <c r="K57" s="32"/>
    </row>
    <row r="58" spans="1:11" s="33" customFormat="1" ht="11.25" customHeight="1">
      <c r="A58" s="35" t="s">
        <v>45</v>
      </c>
      <c r="B58" s="29"/>
      <c r="C58" s="30">
        <v>3964</v>
      </c>
      <c r="D58" s="30">
        <v>4085</v>
      </c>
      <c r="E58" s="30">
        <v>4356</v>
      </c>
      <c r="F58" s="31"/>
      <c r="G58" s="31"/>
      <c r="H58" s="150">
        <v>14.072</v>
      </c>
      <c r="I58" s="150">
        <v>3.922</v>
      </c>
      <c r="J58" s="150"/>
      <c r="K58" s="32"/>
    </row>
    <row r="59" spans="1:11" s="42" customFormat="1" ht="11.25" customHeight="1">
      <c r="A59" s="36" t="s">
        <v>46</v>
      </c>
      <c r="B59" s="37"/>
      <c r="C59" s="38">
        <v>154789</v>
      </c>
      <c r="D59" s="38">
        <v>113821</v>
      </c>
      <c r="E59" s="38">
        <v>112073</v>
      </c>
      <c r="F59" s="39">
        <v>98.46425527802427</v>
      </c>
      <c r="G59" s="40"/>
      <c r="H59" s="151">
        <v>480.51599999999996</v>
      </c>
      <c r="I59" s="152">
        <v>313.173</v>
      </c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778</v>
      </c>
      <c r="D61" s="30">
        <v>612.5</v>
      </c>
      <c r="E61" s="30">
        <v>404.8</v>
      </c>
      <c r="F61" s="31"/>
      <c r="G61" s="31"/>
      <c r="H61" s="150">
        <v>0.895</v>
      </c>
      <c r="I61" s="150">
        <v>1.2575</v>
      </c>
      <c r="J61" s="150"/>
      <c r="K61" s="32"/>
    </row>
    <row r="62" spans="1:11" s="33" customFormat="1" ht="11.25" customHeight="1">
      <c r="A62" s="35" t="s">
        <v>48</v>
      </c>
      <c r="B62" s="29"/>
      <c r="C62" s="30">
        <v>336</v>
      </c>
      <c r="D62" s="30">
        <v>336</v>
      </c>
      <c r="E62" s="30">
        <v>273</v>
      </c>
      <c r="F62" s="31"/>
      <c r="G62" s="31"/>
      <c r="H62" s="150">
        <v>0.581</v>
      </c>
      <c r="I62" s="150">
        <v>0.447</v>
      </c>
      <c r="J62" s="150"/>
      <c r="K62" s="32"/>
    </row>
    <row r="63" spans="1:11" s="33" customFormat="1" ht="11.25" customHeight="1">
      <c r="A63" s="35" t="s">
        <v>49</v>
      </c>
      <c r="B63" s="29"/>
      <c r="C63" s="30">
        <v>1812</v>
      </c>
      <c r="D63" s="30">
        <v>1861.2</v>
      </c>
      <c r="E63" s="30">
        <v>1711</v>
      </c>
      <c r="F63" s="31"/>
      <c r="G63" s="31"/>
      <c r="H63" s="150">
        <v>1.276</v>
      </c>
      <c r="I63" s="150">
        <v>4.192</v>
      </c>
      <c r="J63" s="150"/>
      <c r="K63" s="32"/>
    </row>
    <row r="64" spans="1:11" s="42" customFormat="1" ht="11.25" customHeight="1">
      <c r="A64" s="36" t="s">
        <v>50</v>
      </c>
      <c r="B64" s="37"/>
      <c r="C64" s="38">
        <v>2926</v>
      </c>
      <c r="D64" s="38">
        <v>2809.7</v>
      </c>
      <c r="E64" s="38">
        <v>2388.8</v>
      </c>
      <c r="F64" s="39">
        <v>85.01975299854078</v>
      </c>
      <c r="G64" s="40"/>
      <c r="H64" s="151">
        <v>2.752</v>
      </c>
      <c r="I64" s="152">
        <v>5.8965000000000005</v>
      </c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9105</v>
      </c>
      <c r="D66" s="38">
        <v>8372</v>
      </c>
      <c r="E66" s="38">
        <v>10830</v>
      </c>
      <c r="F66" s="39">
        <v>129.35977066411849</v>
      </c>
      <c r="G66" s="40"/>
      <c r="H66" s="151">
        <v>9.389</v>
      </c>
      <c r="I66" s="152">
        <v>8.232</v>
      </c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9905</v>
      </c>
      <c r="D72" s="30">
        <v>8575</v>
      </c>
      <c r="E72" s="30">
        <v>8816</v>
      </c>
      <c r="F72" s="31"/>
      <c r="G72" s="31"/>
      <c r="H72" s="150">
        <v>3.604</v>
      </c>
      <c r="I72" s="150">
        <v>14.275</v>
      </c>
      <c r="J72" s="150"/>
      <c r="K72" s="32"/>
    </row>
    <row r="73" spans="1:11" s="33" customFormat="1" ht="11.25" customHeight="1">
      <c r="A73" s="35" t="s">
        <v>56</v>
      </c>
      <c r="B73" s="29"/>
      <c r="C73" s="30">
        <v>569</v>
      </c>
      <c r="D73" s="30">
        <v>800</v>
      </c>
      <c r="E73" s="30">
        <v>800</v>
      </c>
      <c r="F73" s="31"/>
      <c r="G73" s="31"/>
      <c r="H73" s="150">
        <v>1.707</v>
      </c>
      <c r="I73" s="150">
        <v>1.988</v>
      </c>
      <c r="J73" s="150"/>
      <c r="K73" s="32"/>
    </row>
    <row r="74" spans="1:11" s="33" customFormat="1" ht="11.25" customHeight="1">
      <c r="A74" s="35" t="s">
        <v>57</v>
      </c>
      <c r="B74" s="29"/>
      <c r="C74" s="30">
        <v>8724</v>
      </c>
      <c r="D74" s="30">
        <v>11576</v>
      </c>
      <c r="E74" s="30">
        <v>11576</v>
      </c>
      <c r="F74" s="31"/>
      <c r="G74" s="31"/>
      <c r="H74" s="150">
        <v>14.052</v>
      </c>
      <c r="I74" s="150">
        <v>15.049</v>
      </c>
      <c r="J74" s="150"/>
      <c r="K74" s="32"/>
    </row>
    <row r="75" spans="1:11" s="33" customFormat="1" ht="11.25" customHeight="1">
      <c r="A75" s="35" t="s">
        <v>58</v>
      </c>
      <c r="B75" s="29"/>
      <c r="C75" s="30">
        <v>34039</v>
      </c>
      <c r="D75" s="30">
        <v>32151</v>
      </c>
      <c r="E75" s="30">
        <v>32151</v>
      </c>
      <c r="F75" s="31"/>
      <c r="G75" s="31"/>
      <c r="H75" s="150">
        <v>21.999</v>
      </c>
      <c r="I75" s="150">
        <v>59.865</v>
      </c>
      <c r="J75" s="150"/>
      <c r="K75" s="32"/>
    </row>
    <row r="76" spans="1:11" s="33" customFormat="1" ht="11.25" customHeight="1">
      <c r="A76" s="35" t="s">
        <v>59</v>
      </c>
      <c r="B76" s="29"/>
      <c r="C76" s="30">
        <v>830</v>
      </c>
      <c r="D76" s="30">
        <v>730</v>
      </c>
      <c r="E76" s="30">
        <v>879</v>
      </c>
      <c r="F76" s="31"/>
      <c r="G76" s="31"/>
      <c r="H76" s="150">
        <v>2.739</v>
      </c>
      <c r="I76" s="150">
        <v>2.555</v>
      </c>
      <c r="J76" s="150"/>
      <c r="K76" s="32"/>
    </row>
    <row r="77" spans="1:11" s="33" customFormat="1" ht="11.25" customHeight="1">
      <c r="A77" s="35" t="s">
        <v>60</v>
      </c>
      <c r="B77" s="29"/>
      <c r="C77" s="30">
        <v>4378</v>
      </c>
      <c r="D77" s="30">
        <v>2942</v>
      </c>
      <c r="E77" s="30">
        <v>2942</v>
      </c>
      <c r="F77" s="31"/>
      <c r="G77" s="31"/>
      <c r="H77" s="150">
        <v>7.349</v>
      </c>
      <c r="I77" s="150">
        <v>7.649</v>
      </c>
      <c r="J77" s="150"/>
      <c r="K77" s="32"/>
    </row>
    <row r="78" spans="1:11" s="33" customFormat="1" ht="11.25" customHeight="1">
      <c r="A78" s="35" t="s">
        <v>61</v>
      </c>
      <c r="B78" s="29"/>
      <c r="C78" s="30">
        <v>1794</v>
      </c>
      <c r="D78" s="30">
        <v>2200</v>
      </c>
      <c r="E78" s="30">
        <v>2200</v>
      </c>
      <c r="F78" s="31"/>
      <c r="G78" s="31"/>
      <c r="H78" s="150">
        <v>3.077</v>
      </c>
      <c r="I78" s="150">
        <v>5.28</v>
      </c>
      <c r="J78" s="150"/>
      <c r="K78" s="32"/>
    </row>
    <row r="79" spans="1:11" s="33" customFormat="1" ht="11.25" customHeight="1">
      <c r="A79" s="35" t="s">
        <v>62</v>
      </c>
      <c r="B79" s="29"/>
      <c r="C79" s="30">
        <v>450</v>
      </c>
      <c r="D79" s="30">
        <v>550</v>
      </c>
      <c r="E79" s="30">
        <v>766</v>
      </c>
      <c r="F79" s="31"/>
      <c r="G79" s="31"/>
      <c r="H79" s="150">
        <v>1.577</v>
      </c>
      <c r="I79" s="150">
        <v>1.645</v>
      </c>
      <c r="J79" s="150"/>
      <c r="K79" s="32"/>
    </row>
    <row r="80" spans="1:11" s="42" customFormat="1" ht="11.25" customHeight="1">
      <c r="A80" s="43" t="s">
        <v>63</v>
      </c>
      <c r="B80" s="37"/>
      <c r="C80" s="38">
        <v>60689</v>
      </c>
      <c r="D80" s="38">
        <v>59524</v>
      </c>
      <c r="E80" s="38">
        <v>60130</v>
      </c>
      <c r="F80" s="39">
        <v>101.01807674215442</v>
      </c>
      <c r="G80" s="40"/>
      <c r="H80" s="151">
        <v>56.103999999999985</v>
      </c>
      <c r="I80" s="152">
        <v>108.30600000000001</v>
      </c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321810</v>
      </c>
      <c r="D87" s="53">
        <v>281076.7</v>
      </c>
      <c r="E87" s="53">
        <v>272155.8</v>
      </c>
      <c r="F87" s="54">
        <f>IF(D87&gt;0,100*E87/D87,0)</f>
        <v>96.8261688001887</v>
      </c>
      <c r="G87" s="40"/>
      <c r="H87" s="155">
        <v>878.1319999999998</v>
      </c>
      <c r="I87" s="156">
        <v>568.9785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94" zoomScaleSheetLayoutView="94" zoomScalePageLayoutView="0" workbookViewId="0" topLeftCell="A28">
      <selection activeCell="E61" sqref="E6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96" t="s">
        <v>69</v>
      </c>
      <c r="K2" s="19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7" t="s">
        <v>2</v>
      </c>
      <c r="D4" s="198"/>
      <c r="E4" s="198"/>
      <c r="F4" s="199"/>
      <c r="G4" s="9"/>
      <c r="H4" s="200" t="s">
        <v>3</v>
      </c>
      <c r="I4" s="201"/>
      <c r="J4" s="201"/>
      <c r="K4" s="202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2017=100</v>
      </c>
      <c r="G7" s="23"/>
      <c r="H7" s="20" t="s">
        <v>249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104</v>
      </c>
      <c r="D9" s="30">
        <v>128</v>
      </c>
      <c r="E9" s="30">
        <v>128</v>
      </c>
      <c r="F9" s="31"/>
      <c r="G9" s="31"/>
      <c r="H9" s="150">
        <v>0.231</v>
      </c>
      <c r="I9" s="150">
        <v>0.236</v>
      </c>
      <c r="J9" s="150"/>
      <c r="K9" s="32"/>
    </row>
    <row r="10" spans="1:11" s="33" customFormat="1" ht="11.25" customHeight="1">
      <c r="A10" s="35" t="s">
        <v>8</v>
      </c>
      <c r="B10" s="29"/>
      <c r="C10" s="30">
        <v>177</v>
      </c>
      <c r="D10" s="30">
        <v>38</v>
      </c>
      <c r="E10" s="30">
        <v>55</v>
      </c>
      <c r="F10" s="31"/>
      <c r="G10" s="31"/>
      <c r="H10" s="150">
        <v>0.312</v>
      </c>
      <c r="I10" s="150">
        <v>0.108</v>
      </c>
      <c r="J10" s="150"/>
      <c r="K10" s="32"/>
    </row>
    <row r="11" spans="1:11" s="33" customFormat="1" ht="11.25" customHeight="1">
      <c r="A11" s="28" t="s">
        <v>9</v>
      </c>
      <c r="B11" s="29"/>
      <c r="C11" s="30">
        <v>184</v>
      </c>
      <c r="D11" s="30">
        <v>295</v>
      </c>
      <c r="E11" s="30">
        <v>312</v>
      </c>
      <c r="F11" s="31"/>
      <c r="G11" s="31"/>
      <c r="H11" s="150">
        <v>0.324</v>
      </c>
      <c r="I11" s="150">
        <v>0.512</v>
      </c>
      <c r="J11" s="150"/>
      <c r="K11" s="32"/>
    </row>
    <row r="12" spans="1:11" s="33" customFormat="1" ht="11.25" customHeight="1">
      <c r="A12" s="35" t="s">
        <v>10</v>
      </c>
      <c r="B12" s="29"/>
      <c r="C12" s="30">
        <v>7</v>
      </c>
      <c r="D12" s="30">
        <v>15</v>
      </c>
      <c r="E12" s="30">
        <v>15</v>
      </c>
      <c r="F12" s="31"/>
      <c r="G12" s="31"/>
      <c r="H12" s="150">
        <v>0.014</v>
      </c>
      <c r="I12" s="150">
        <v>0.025</v>
      </c>
      <c r="J12" s="150"/>
      <c r="K12" s="32"/>
    </row>
    <row r="13" spans="1:11" s="42" customFormat="1" ht="11.25" customHeight="1">
      <c r="A13" s="36" t="s">
        <v>11</v>
      </c>
      <c r="B13" s="37"/>
      <c r="C13" s="38">
        <v>472</v>
      </c>
      <c r="D13" s="38">
        <v>476</v>
      </c>
      <c r="E13" s="38">
        <v>510</v>
      </c>
      <c r="F13" s="39">
        <v>107.14285714285714</v>
      </c>
      <c r="G13" s="40"/>
      <c r="H13" s="151">
        <v>0.881</v>
      </c>
      <c r="I13" s="152">
        <v>0.881</v>
      </c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13345</v>
      </c>
      <c r="D19" s="30">
        <v>13268</v>
      </c>
      <c r="E19" s="30">
        <v>13268</v>
      </c>
      <c r="F19" s="31"/>
      <c r="G19" s="31"/>
      <c r="H19" s="150">
        <v>84.741</v>
      </c>
      <c r="I19" s="150">
        <v>63.686</v>
      </c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>
        <v>13345</v>
      </c>
      <c r="D22" s="38">
        <v>13268</v>
      </c>
      <c r="E22" s="38">
        <v>13268</v>
      </c>
      <c r="F22" s="39">
        <v>100</v>
      </c>
      <c r="G22" s="40"/>
      <c r="H22" s="151">
        <v>84.741</v>
      </c>
      <c r="I22" s="152">
        <v>63.686</v>
      </c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85156</v>
      </c>
      <c r="D24" s="38">
        <v>87000</v>
      </c>
      <c r="E24" s="38">
        <v>86500</v>
      </c>
      <c r="F24" s="39">
        <v>99.42528735632185</v>
      </c>
      <c r="G24" s="40"/>
      <c r="H24" s="151">
        <v>400.613</v>
      </c>
      <c r="I24" s="152">
        <v>352.971</v>
      </c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17981</v>
      </c>
      <c r="D26" s="38">
        <v>18000</v>
      </c>
      <c r="E26" s="38">
        <v>20000</v>
      </c>
      <c r="F26" s="39">
        <v>111.11111111111111</v>
      </c>
      <c r="G26" s="40"/>
      <c r="H26" s="151">
        <v>89.276</v>
      </c>
      <c r="I26" s="152">
        <v>60</v>
      </c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186384</v>
      </c>
      <c r="D28" s="30">
        <v>183751</v>
      </c>
      <c r="E28" s="30">
        <v>183192</v>
      </c>
      <c r="F28" s="31"/>
      <c r="G28" s="31"/>
      <c r="H28" s="150">
        <v>857.272</v>
      </c>
      <c r="I28" s="150">
        <v>759.921</v>
      </c>
      <c r="J28" s="150"/>
      <c r="K28" s="32"/>
    </row>
    <row r="29" spans="1:11" s="33" customFormat="1" ht="11.25" customHeight="1">
      <c r="A29" s="35" t="s">
        <v>21</v>
      </c>
      <c r="B29" s="29"/>
      <c r="C29" s="30">
        <v>84323</v>
      </c>
      <c r="D29" s="30">
        <v>102938</v>
      </c>
      <c r="E29" s="30">
        <v>96864</v>
      </c>
      <c r="F29" s="31"/>
      <c r="G29" s="31"/>
      <c r="H29" s="150">
        <v>214.703</v>
      </c>
      <c r="I29" s="150">
        <v>159.533</v>
      </c>
      <c r="J29" s="150"/>
      <c r="K29" s="32"/>
    </row>
    <row r="30" spans="1:11" s="33" customFormat="1" ht="11.25" customHeight="1">
      <c r="A30" s="35" t="s">
        <v>22</v>
      </c>
      <c r="B30" s="29"/>
      <c r="C30" s="30">
        <v>153339</v>
      </c>
      <c r="D30" s="30">
        <v>162740</v>
      </c>
      <c r="E30" s="30">
        <v>160000</v>
      </c>
      <c r="F30" s="31"/>
      <c r="G30" s="31"/>
      <c r="H30" s="150">
        <v>516.391</v>
      </c>
      <c r="I30" s="150">
        <v>365.186</v>
      </c>
      <c r="J30" s="150"/>
      <c r="K30" s="32"/>
    </row>
    <row r="31" spans="1:11" s="42" customFormat="1" ht="11.25" customHeight="1">
      <c r="A31" s="43" t="s">
        <v>23</v>
      </c>
      <c r="B31" s="37"/>
      <c r="C31" s="38">
        <v>424046</v>
      </c>
      <c r="D31" s="38">
        <v>449429</v>
      </c>
      <c r="E31" s="38">
        <v>440056</v>
      </c>
      <c r="F31" s="39">
        <v>97.91446479866676</v>
      </c>
      <c r="G31" s="40"/>
      <c r="H31" s="151">
        <v>1588.366</v>
      </c>
      <c r="I31" s="152">
        <v>1284.64</v>
      </c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36445</v>
      </c>
      <c r="D33" s="30">
        <v>36650</v>
      </c>
      <c r="E33" s="30">
        <v>31500</v>
      </c>
      <c r="F33" s="31"/>
      <c r="G33" s="31"/>
      <c r="H33" s="150">
        <v>149.562</v>
      </c>
      <c r="I33" s="150">
        <v>134.8</v>
      </c>
      <c r="J33" s="150"/>
      <c r="K33" s="32"/>
    </row>
    <row r="34" spans="1:11" s="33" customFormat="1" ht="11.25" customHeight="1">
      <c r="A34" s="35" t="s">
        <v>25</v>
      </c>
      <c r="B34" s="29"/>
      <c r="C34" s="30">
        <v>18741</v>
      </c>
      <c r="D34" s="30">
        <v>19000</v>
      </c>
      <c r="E34" s="30">
        <v>19000</v>
      </c>
      <c r="F34" s="31"/>
      <c r="G34" s="31"/>
      <c r="H34" s="150">
        <v>69.754</v>
      </c>
      <c r="I34" s="150">
        <v>57.95</v>
      </c>
      <c r="J34" s="150"/>
      <c r="K34" s="32"/>
    </row>
    <row r="35" spans="1:11" s="33" customFormat="1" ht="11.25" customHeight="1">
      <c r="A35" s="35" t="s">
        <v>26</v>
      </c>
      <c r="B35" s="29"/>
      <c r="C35" s="30">
        <v>101403</v>
      </c>
      <c r="D35" s="30">
        <v>106000</v>
      </c>
      <c r="E35" s="30">
        <v>107500</v>
      </c>
      <c r="F35" s="31"/>
      <c r="G35" s="31"/>
      <c r="H35" s="150">
        <v>375.242</v>
      </c>
      <c r="I35" s="150">
        <v>336</v>
      </c>
      <c r="J35" s="150"/>
      <c r="K35" s="32"/>
    </row>
    <row r="36" spans="1:11" s="33" customFormat="1" ht="11.25" customHeight="1">
      <c r="A36" s="35" t="s">
        <v>27</v>
      </c>
      <c r="B36" s="29"/>
      <c r="C36" s="30">
        <v>14483</v>
      </c>
      <c r="D36" s="30">
        <v>14480</v>
      </c>
      <c r="E36" s="30">
        <v>14200</v>
      </c>
      <c r="F36" s="31"/>
      <c r="G36" s="31"/>
      <c r="H36" s="150">
        <v>69.403</v>
      </c>
      <c r="I36" s="150">
        <v>50</v>
      </c>
      <c r="J36" s="150"/>
      <c r="K36" s="32"/>
    </row>
    <row r="37" spans="1:11" s="42" customFormat="1" ht="11.25" customHeight="1">
      <c r="A37" s="36" t="s">
        <v>28</v>
      </c>
      <c r="B37" s="37"/>
      <c r="C37" s="38">
        <v>171072</v>
      </c>
      <c r="D37" s="38">
        <v>176130</v>
      </c>
      <c r="E37" s="38">
        <v>172200</v>
      </c>
      <c r="F37" s="39">
        <v>97.76869357860672</v>
      </c>
      <c r="G37" s="40"/>
      <c r="H37" s="151">
        <v>663.961</v>
      </c>
      <c r="I37" s="152">
        <v>578.75</v>
      </c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8548</v>
      </c>
      <c r="D39" s="38">
        <v>8540</v>
      </c>
      <c r="E39" s="38">
        <v>7721</v>
      </c>
      <c r="F39" s="39">
        <v>90.40983606557377</v>
      </c>
      <c r="G39" s="40"/>
      <c r="H39" s="151">
        <v>14.352</v>
      </c>
      <c r="I39" s="152">
        <v>14</v>
      </c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40315</v>
      </c>
      <c r="D41" s="30">
        <v>40686</v>
      </c>
      <c r="E41" s="30">
        <v>39530</v>
      </c>
      <c r="F41" s="31"/>
      <c r="G41" s="31"/>
      <c r="H41" s="150">
        <v>131.727</v>
      </c>
      <c r="I41" s="150">
        <v>28.702</v>
      </c>
      <c r="J41" s="150"/>
      <c r="K41" s="32"/>
    </row>
    <row r="42" spans="1:11" s="33" customFormat="1" ht="11.25" customHeight="1">
      <c r="A42" s="35" t="s">
        <v>31</v>
      </c>
      <c r="B42" s="29"/>
      <c r="C42" s="30">
        <v>139986</v>
      </c>
      <c r="D42" s="30">
        <v>136710</v>
      </c>
      <c r="E42" s="30">
        <v>137000</v>
      </c>
      <c r="F42" s="31"/>
      <c r="G42" s="31"/>
      <c r="H42" s="150">
        <v>612.774</v>
      </c>
      <c r="I42" s="150">
        <v>226.739</v>
      </c>
      <c r="J42" s="150"/>
      <c r="K42" s="32"/>
    </row>
    <row r="43" spans="1:11" s="33" customFormat="1" ht="11.25" customHeight="1">
      <c r="A43" s="35" t="s">
        <v>32</v>
      </c>
      <c r="B43" s="29"/>
      <c r="C43" s="30">
        <v>18266</v>
      </c>
      <c r="D43" s="30">
        <v>16958</v>
      </c>
      <c r="E43" s="30">
        <v>18200</v>
      </c>
      <c r="F43" s="31"/>
      <c r="G43" s="31"/>
      <c r="H43" s="150">
        <v>77.336</v>
      </c>
      <c r="I43" s="150">
        <v>22.25</v>
      </c>
      <c r="J43" s="150"/>
      <c r="K43" s="32"/>
    </row>
    <row r="44" spans="1:11" s="33" customFormat="1" ht="11.25" customHeight="1">
      <c r="A44" s="35" t="s">
        <v>33</v>
      </c>
      <c r="B44" s="29"/>
      <c r="C44" s="30">
        <v>114485</v>
      </c>
      <c r="D44" s="30">
        <v>106910</v>
      </c>
      <c r="E44" s="30">
        <v>106000</v>
      </c>
      <c r="F44" s="31"/>
      <c r="G44" s="31"/>
      <c r="H44" s="150">
        <v>525.994</v>
      </c>
      <c r="I44" s="150">
        <v>101.573</v>
      </c>
      <c r="J44" s="150"/>
      <c r="K44" s="32"/>
    </row>
    <row r="45" spans="1:11" s="33" customFormat="1" ht="11.25" customHeight="1">
      <c r="A45" s="35" t="s">
        <v>34</v>
      </c>
      <c r="B45" s="29"/>
      <c r="C45" s="30">
        <v>36977</v>
      </c>
      <c r="D45" s="30">
        <v>38882</v>
      </c>
      <c r="E45" s="30">
        <v>34000</v>
      </c>
      <c r="F45" s="31"/>
      <c r="G45" s="31"/>
      <c r="H45" s="150">
        <v>143.006</v>
      </c>
      <c r="I45" s="150">
        <v>52.677</v>
      </c>
      <c r="J45" s="150"/>
      <c r="K45" s="32"/>
    </row>
    <row r="46" spans="1:11" s="33" customFormat="1" ht="11.25" customHeight="1">
      <c r="A46" s="35" t="s">
        <v>35</v>
      </c>
      <c r="B46" s="29"/>
      <c r="C46" s="30">
        <v>56922</v>
      </c>
      <c r="D46" s="30">
        <v>61048</v>
      </c>
      <c r="E46" s="30">
        <v>63000</v>
      </c>
      <c r="F46" s="31"/>
      <c r="G46" s="31"/>
      <c r="H46" s="150">
        <v>192.289</v>
      </c>
      <c r="I46" s="150">
        <v>82.538</v>
      </c>
      <c r="J46" s="150"/>
      <c r="K46" s="32"/>
    </row>
    <row r="47" spans="1:11" s="33" customFormat="1" ht="11.25" customHeight="1">
      <c r="A47" s="35" t="s">
        <v>36</v>
      </c>
      <c r="B47" s="29"/>
      <c r="C47" s="30">
        <v>85890</v>
      </c>
      <c r="D47" s="30">
        <v>84992</v>
      </c>
      <c r="E47" s="30">
        <v>84000</v>
      </c>
      <c r="F47" s="31"/>
      <c r="G47" s="31"/>
      <c r="H47" s="150">
        <v>330.356</v>
      </c>
      <c r="I47" s="150">
        <v>129.166</v>
      </c>
      <c r="J47" s="150"/>
      <c r="K47" s="32"/>
    </row>
    <row r="48" spans="1:11" s="33" customFormat="1" ht="11.25" customHeight="1">
      <c r="A48" s="35" t="s">
        <v>37</v>
      </c>
      <c r="B48" s="29"/>
      <c r="C48" s="30">
        <v>183859</v>
      </c>
      <c r="D48" s="30">
        <v>180281</v>
      </c>
      <c r="E48" s="30">
        <v>167000</v>
      </c>
      <c r="F48" s="31"/>
      <c r="G48" s="31"/>
      <c r="H48" s="150">
        <v>833.732</v>
      </c>
      <c r="I48" s="150">
        <v>189.743</v>
      </c>
      <c r="J48" s="150"/>
      <c r="K48" s="32"/>
    </row>
    <row r="49" spans="1:11" s="33" customFormat="1" ht="11.25" customHeight="1">
      <c r="A49" s="35" t="s">
        <v>38</v>
      </c>
      <c r="B49" s="29"/>
      <c r="C49" s="30">
        <v>47000</v>
      </c>
      <c r="D49" s="30">
        <v>47460</v>
      </c>
      <c r="E49" s="30">
        <v>47000</v>
      </c>
      <c r="F49" s="31"/>
      <c r="G49" s="31"/>
      <c r="H49" s="150">
        <v>203.757</v>
      </c>
      <c r="I49" s="150">
        <v>62.754</v>
      </c>
      <c r="J49" s="150"/>
      <c r="K49" s="32"/>
    </row>
    <row r="50" spans="1:11" s="42" customFormat="1" ht="11.25" customHeight="1">
      <c r="A50" s="43" t="s">
        <v>39</v>
      </c>
      <c r="B50" s="37"/>
      <c r="C50" s="38">
        <v>723700</v>
      </c>
      <c r="D50" s="38">
        <v>713927</v>
      </c>
      <c r="E50" s="38">
        <v>695730</v>
      </c>
      <c r="F50" s="39">
        <v>97.45113996248917</v>
      </c>
      <c r="G50" s="40"/>
      <c r="H50" s="151">
        <v>3050.971</v>
      </c>
      <c r="I50" s="152">
        <v>896.1419999999999</v>
      </c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38957</v>
      </c>
      <c r="D52" s="38">
        <v>38957</v>
      </c>
      <c r="E52" s="38">
        <v>38957</v>
      </c>
      <c r="F52" s="39">
        <v>100</v>
      </c>
      <c r="G52" s="40"/>
      <c r="H52" s="151">
        <v>84.708</v>
      </c>
      <c r="I52" s="152">
        <v>84.708</v>
      </c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110105</v>
      </c>
      <c r="D54" s="30">
        <v>112500</v>
      </c>
      <c r="E54" s="30">
        <v>112500</v>
      </c>
      <c r="F54" s="31"/>
      <c r="G54" s="31"/>
      <c r="H54" s="150">
        <v>353.719</v>
      </c>
      <c r="I54" s="150">
        <v>270.7</v>
      </c>
      <c r="J54" s="150"/>
      <c r="K54" s="32"/>
    </row>
    <row r="55" spans="1:11" s="33" customFormat="1" ht="11.25" customHeight="1">
      <c r="A55" s="35" t="s">
        <v>42</v>
      </c>
      <c r="B55" s="29"/>
      <c r="C55" s="30">
        <v>104695</v>
      </c>
      <c r="D55" s="30">
        <v>101102</v>
      </c>
      <c r="E55" s="30">
        <v>101500</v>
      </c>
      <c r="F55" s="31"/>
      <c r="G55" s="31"/>
      <c r="H55" s="150">
        <v>298.089</v>
      </c>
      <c r="I55" s="150">
        <v>272.975</v>
      </c>
      <c r="J55" s="150"/>
      <c r="K55" s="32"/>
    </row>
    <row r="56" spans="1:11" s="33" customFormat="1" ht="11.25" customHeight="1">
      <c r="A56" s="35" t="s">
        <v>43</v>
      </c>
      <c r="B56" s="29"/>
      <c r="C56" s="30">
        <v>190438</v>
      </c>
      <c r="D56" s="30">
        <v>229877</v>
      </c>
      <c r="E56" s="30">
        <v>242800</v>
      </c>
      <c r="F56" s="31"/>
      <c r="G56" s="31"/>
      <c r="H56" s="150">
        <v>644.428</v>
      </c>
      <c r="I56" s="150">
        <v>733.949</v>
      </c>
      <c r="J56" s="150"/>
      <c r="K56" s="32"/>
    </row>
    <row r="57" spans="1:11" s="33" customFormat="1" ht="11.25" customHeight="1">
      <c r="A57" s="35" t="s">
        <v>44</v>
      </c>
      <c r="B57" s="29"/>
      <c r="C57" s="30">
        <v>77204</v>
      </c>
      <c r="D57" s="30">
        <v>84130</v>
      </c>
      <c r="E57" s="30">
        <v>84130</v>
      </c>
      <c r="F57" s="31"/>
      <c r="G57" s="31"/>
      <c r="H57" s="150">
        <v>235.746</v>
      </c>
      <c r="I57" s="150">
        <v>214.059</v>
      </c>
      <c r="J57" s="150"/>
      <c r="K57" s="32"/>
    </row>
    <row r="58" spans="1:11" s="33" customFormat="1" ht="11.25" customHeight="1">
      <c r="A58" s="35" t="s">
        <v>45</v>
      </c>
      <c r="B58" s="29"/>
      <c r="C58" s="30">
        <v>142006</v>
      </c>
      <c r="D58" s="30">
        <v>146770</v>
      </c>
      <c r="E58" s="30">
        <v>151570</v>
      </c>
      <c r="F58" s="31"/>
      <c r="G58" s="31"/>
      <c r="H58" s="150">
        <v>545.794</v>
      </c>
      <c r="I58" s="150">
        <v>242.277</v>
      </c>
      <c r="J58" s="150"/>
      <c r="K58" s="32"/>
    </row>
    <row r="59" spans="1:11" s="42" customFormat="1" ht="11.25" customHeight="1">
      <c r="A59" s="36" t="s">
        <v>46</v>
      </c>
      <c r="B59" s="37"/>
      <c r="C59" s="38">
        <v>624448</v>
      </c>
      <c r="D59" s="38">
        <v>674379</v>
      </c>
      <c r="E59" s="38">
        <v>692500</v>
      </c>
      <c r="F59" s="39">
        <v>102.68706469210933</v>
      </c>
      <c r="G59" s="40"/>
      <c r="H59" s="151">
        <v>2077.776</v>
      </c>
      <c r="I59" s="152">
        <v>1733.9599999999998</v>
      </c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2325</v>
      </c>
      <c r="D61" s="30">
        <v>1837.5</v>
      </c>
      <c r="E61" s="30">
        <v>1212.75</v>
      </c>
      <c r="F61" s="31"/>
      <c r="G61" s="31"/>
      <c r="H61" s="150">
        <v>2.674</v>
      </c>
      <c r="I61" s="150">
        <v>3.28125</v>
      </c>
      <c r="J61" s="150"/>
      <c r="K61" s="32"/>
    </row>
    <row r="62" spans="1:11" s="33" customFormat="1" ht="11.25" customHeight="1">
      <c r="A62" s="35" t="s">
        <v>48</v>
      </c>
      <c r="B62" s="29"/>
      <c r="C62" s="30">
        <v>3319</v>
      </c>
      <c r="D62" s="30">
        <v>3119</v>
      </c>
      <c r="E62" s="30">
        <v>2619</v>
      </c>
      <c r="F62" s="31"/>
      <c r="G62" s="31"/>
      <c r="H62" s="150">
        <v>5.416</v>
      </c>
      <c r="I62" s="150">
        <v>3.961</v>
      </c>
      <c r="J62" s="150"/>
      <c r="K62" s="32"/>
    </row>
    <row r="63" spans="1:11" s="33" customFormat="1" ht="11.25" customHeight="1">
      <c r="A63" s="35" t="s">
        <v>49</v>
      </c>
      <c r="B63" s="29"/>
      <c r="C63" s="30">
        <v>7245</v>
      </c>
      <c r="D63" s="30">
        <v>7444.8</v>
      </c>
      <c r="E63" s="30">
        <v>6850</v>
      </c>
      <c r="F63" s="31"/>
      <c r="G63" s="31"/>
      <c r="H63" s="150">
        <v>5.102</v>
      </c>
      <c r="I63" s="150">
        <v>16.768</v>
      </c>
      <c r="J63" s="150"/>
      <c r="K63" s="32"/>
    </row>
    <row r="64" spans="1:11" s="42" customFormat="1" ht="11.25" customHeight="1">
      <c r="A64" s="36" t="s">
        <v>50</v>
      </c>
      <c r="B64" s="37"/>
      <c r="C64" s="38">
        <v>12889</v>
      </c>
      <c r="D64" s="38">
        <v>12401.3</v>
      </c>
      <c r="E64" s="38">
        <v>10681.75</v>
      </c>
      <c r="F64" s="39">
        <v>86.13411497181748</v>
      </c>
      <c r="G64" s="40"/>
      <c r="H64" s="151">
        <v>13.192</v>
      </c>
      <c r="I64" s="152">
        <v>24.01025</v>
      </c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13121</v>
      </c>
      <c r="D66" s="38">
        <v>12065</v>
      </c>
      <c r="E66" s="38">
        <v>9914</v>
      </c>
      <c r="F66" s="39">
        <v>82.17157065893079</v>
      </c>
      <c r="G66" s="40"/>
      <c r="H66" s="151">
        <v>14.317</v>
      </c>
      <c r="I66" s="152">
        <v>13.795</v>
      </c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53943</v>
      </c>
      <c r="D68" s="30">
        <v>56100</v>
      </c>
      <c r="E68" s="30">
        <v>56000</v>
      </c>
      <c r="F68" s="31"/>
      <c r="G68" s="31"/>
      <c r="H68" s="150">
        <v>105.757</v>
      </c>
      <c r="I68" s="150">
        <v>118.6</v>
      </c>
      <c r="J68" s="150"/>
      <c r="K68" s="32"/>
    </row>
    <row r="69" spans="1:11" s="33" customFormat="1" ht="11.25" customHeight="1">
      <c r="A69" s="35" t="s">
        <v>53</v>
      </c>
      <c r="B69" s="29"/>
      <c r="C69" s="30">
        <v>769</v>
      </c>
      <c r="D69" s="30">
        <v>830</v>
      </c>
      <c r="E69" s="30">
        <v>800</v>
      </c>
      <c r="F69" s="31"/>
      <c r="G69" s="31"/>
      <c r="H69" s="150">
        <v>1.264</v>
      </c>
      <c r="I69" s="150">
        <v>1.6</v>
      </c>
      <c r="J69" s="150"/>
      <c r="K69" s="32"/>
    </row>
    <row r="70" spans="1:11" s="42" customFormat="1" ht="11.25" customHeight="1">
      <c r="A70" s="36" t="s">
        <v>54</v>
      </c>
      <c r="B70" s="37"/>
      <c r="C70" s="38">
        <v>54712</v>
      </c>
      <c r="D70" s="38">
        <v>56930</v>
      </c>
      <c r="E70" s="38">
        <v>56800</v>
      </c>
      <c r="F70" s="39">
        <v>99.77164939399262</v>
      </c>
      <c r="G70" s="40"/>
      <c r="H70" s="151">
        <v>107.021</v>
      </c>
      <c r="I70" s="152">
        <v>120.19999999999999</v>
      </c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/>
      <c r="I72" s="150"/>
      <c r="J72" s="150"/>
      <c r="K72" s="32"/>
    </row>
    <row r="73" spans="1:11" s="33" customFormat="1" ht="11.25" customHeight="1">
      <c r="A73" s="35" t="s">
        <v>56</v>
      </c>
      <c r="B73" s="29"/>
      <c r="C73" s="30">
        <v>7187</v>
      </c>
      <c r="D73" s="30">
        <v>8462</v>
      </c>
      <c r="E73" s="30">
        <v>8462</v>
      </c>
      <c r="F73" s="31"/>
      <c r="G73" s="31"/>
      <c r="H73" s="150">
        <v>14.84</v>
      </c>
      <c r="I73" s="150">
        <v>25.552</v>
      </c>
      <c r="J73" s="150"/>
      <c r="K73" s="32"/>
    </row>
    <row r="74" spans="1:11" s="33" customFormat="1" ht="11.25" customHeight="1">
      <c r="A74" s="35" t="s">
        <v>57</v>
      </c>
      <c r="B74" s="29"/>
      <c r="C74" s="30">
        <v>2180</v>
      </c>
      <c r="D74" s="30">
        <v>2894</v>
      </c>
      <c r="E74" s="30">
        <v>2894</v>
      </c>
      <c r="F74" s="31"/>
      <c r="G74" s="31"/>
      <c r="H74" s="150">
        <v>3.308</v>
      </c>
      <c r="I74" s="150">
        <v>4.196</v>
      </c>
      <c r="J74" s="150"/>
      <c r="K74" s="32"/>
    </row>
    <row r="75" spans="1:11" s="33" customFormat="1" ht="11.25" customHeight="1">
      <c r="A75" s="35" t="s">
        <v>58</v>
      </c>
      <c r="B75" s="29"/>
      <c r="C75" s="30">
        <v>12922</v>
      </c>
      <c r="D75" s="30">
        <v>12205</v>
      </c>
      <c r="E75" s="30">
        <v>12205</v>
      </c>
      <c r="F75" s="31"/>
      <c r="G75" s="31"/>
      <c r="H75" s="150">
        <v>29.264</v>
      </c>
      <c r="I75" s="150">
        <v>25.253</v>
      </c>
      <c r="J75" s="150"/>
      <c r="K75" s="32"/>
    </row>
    <row r="76" spans="1:11" s="33" customFormat="1" ht="11.25" customHeight="1">
      <c r="A76" s="35" t="s">
        <v>59</v>
      </c>
      <c r="B76" s="29"/>
      <c r="C76" s="30">
        <v>300</v>
      </c>
      <c r="D76" s="30">
        <v>650</v>
      </c>
      <c r="E76" s="30">
        <v>779</v>
      </c>
      <c r="F76" s="31"/>
      <c r="G76" s="31"/>
      <c r="H76" s="150">
        <v>1.35</v>
      </c>
      <c r="I76" s="150">
        <v>2.795</v>
      </c>
      <c r="J76" s="150"/>
      <c r="K76" s="32"/>
    </row>
    <row r="77" spans="1:11" s="33" customFormat="1" ht="11.25" customHeight="1">
      <c r="A77" s="35" t="s">
        <v>60</v>
      </c>
      <c r="B77" s="29"/>
      <c r="C77" s="30">
        <v>2799</v>
      </c>
      <c r="D77" s="30">
        <v>4603</v>
      </c>
      <c r="E77" s="30">
        <v>4601</v>
      </c>
      <c r="F77" s="31"/>
      <c r="G77" s="31"/>
      <c r="H77" s="150">
        <v>4.647</v>
      </c>
      <c r="I77" s="150">
        <v>9.202</v>
      </c>
      <c r="J77" s="150"/>
      <c r="K77" s="32"/>
    </row>
    <row r="78" spans="1:11" s="33" customFormat="1" ht="11.25" customHeight="1">
      <c r="A78" s="35" t="s">
        <v>61</v>
      </c>
      <c r="B78" s="29"/>
      <c r="C78" s="30">
        <v>12052</v>
      </c>
      <c r="D78" s="30">
        <v>10500</v>
      </c>
      <c r="E78" s="30">
        <v>10500</v>
      </c>
      <c r="F78" s="31"/>
      <c r="G78" s="31"/>
      <c r="H78" s="150">
        <v>20.762</v>
      </c>
      <c r="I78" s="150">
        <v>28.192</v>
      </c>
      <c r="J78" s="150"/>
      <c r="K78" s="32"/>
    </row>
    <row r="79" spans="1:11" s="33" customFormat="1" ht="11.25" customHeight="1">
      <c r="A79" s="35" t="s">
        <v>62</v>
      </c>
      <c r="B79" s="29"/>
      <c r="C79" s="30">
        <v>15327</v>
      </c>
      <c r="D79" s="30">
        <v>15505</v>
      </c>
      <c r="E79" s="30">
        <v>21785</v>
      </c>
      <c r="F79" s="31"/>
      <c r="G79" s="31"/>
      <c r="H79" s="150">
        <v>33.44</v>
      </c>
      <c r="I79" s="150">
        <v>47.457</v>
      </c>
      <c r="J79" s="150"/>
      <c r="K79" s="32"/>
    </row>
    <row r="80" spans="1:11" s="42" customFormat="1" ht="11.25" customHeight="1">
      <c r="A80" s="43" t="s">
        <v>63</v>
      </c>
      <c r="B80" s="37"/>
      <c r="C80" s="38">
        <v>52767</v>
      </c>
      <c r="D80" s="38">
        <v>54819</v>
      </c>
      <c r="E80" s="38">
        <v>61226</v>
      </c>
      <c r="F80" s="39">
        <v>111.68755358543571</v>
      </c>
      <c r="G80" s="40"/>
      <c r="H80" s="151">
        <v>107.61099999999999</v>
      </c>
      <c r="I80" s="152">
        <v>142.647</v>
      </c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121</v>
      </c>
      <c r="D82" s="30">
        <v>121</v>
      </c>
      <c r="E82" s="30">
        <v>121</v>
      </c>
      <c r="F82" s="31"/>
      <c r="G82" s="31"/>
      <c r="H82" s="150">
        <v>0.19</v>
      </c>
      <c r="I82" s="150">
        <v>0.19</v>
      </c>
      <c r="J82" s="150"/>
      <c r="K82" s="32"/>
    </row>
    <row r="83" spans="1:11" s="33" customFormat="1" ht="11.25" customHeight="1">
      <c r="A83" s="35" t="s">
        <v>65</v>
      </c>
      <c r="B83" s="29"/>
      <c r="C83" s="30">
        <v>50</v>
      </c>
      <c r="D83" s="30">
        <v>50</v>
      </c>
      <c r="E83" s="30">
        <v>50</v>
      </c>
      <c r="F83" s="31"/>
      <c r="G83" s="31"/>
      <c r="H83" s="150">
        <v>0.051</v>
      </c>
      <c r="I83" s="150">
        <v>0.051</v>
      </c>
      <c r="J83" s="150"/>
      <c r="K83" s="32"/>
    </row>
    <row r="84" spans="1:11" s="42" customFormat="1" ht="11.25" customHeight="1">
      <c r="A84" s="36" t="s">
        <v>66</v>
      </c>
      <c r="B84" s="37"/>
      <c r="C84" s="38">
        <v>171</v>
      </c>
      <c r="D84" s="38">
        <v>171</v>
      </c>
      <c r="E84" s="38">
        <v>171</v>
      </c>
      <c r="F84" s="39">
        <v>100</v>
      </c>
      <c r="G84" s="40"/>
      <c r="H84" s="151">
        <v>0.241</v>
      </c>
      <c r="I84" s="152">
        <v>0.241</v>
      </c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2241385</v>
      </c>
      <c r="D87" s="53">
        <v>2316492.3</v>
      </c>
      <c r="E87" s="53">
        <v>2306234.75</v>
      </c>
      <c r="F87" s="54">
        <f>IF(D87&gt;0,100*E87/D87,0)</f>
        <v>99.55719472928963</v>
      </c>
      <c r="G87" s="40"/>
      <c r="H87" s="155">
        <v>8298.027</v>
      </c>
      <c r="I87" s="156">
        <v>5370.631249999999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="96" zoomScaleSheetLayoutView="96" zoomScalePageLayoutView="0" workbookViewId="0" topLeftCell="A28">
      <selection activeCell="E62" sqref="E6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96" t="s">
        <v>69</v>
      </c>
      <c r="K2" s="19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7" t="s">
        <v>2</v>
      </c>
      <c r="D4" s="198"/>
      <c r="E4" s="198"/>
      <c r="F4" s="199"/>
      <c r="G4" s="9"/>
      <c r="H4" s="200" t="s">
        <v>3</v>
      </c>
      <c r="I4" s="201"/>
      <c r="J4" s="201"/>
      <c r="K4" s="202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249</v>
      </c>
      <c r="D7" s="21" t="s">
        <v>6</v>
      </c>
      <c r="E7" s="21">
        <v>1</v>
      </c>
      <c r="F7" s="22" t="str">
        <f>CONCATENATE(D6,"=100")</f>
        <v>2017=100</v>
      </c>
      <c r="G7" s="23"/>
      <c r="H7" s="20" t="s">
        <v>249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104</v>
      </c>
      <c r="D9" s="30">
        <v>128</v>
      </c>
      <c r="E9" s="30">
        <v>128</v>
      </c>
      <c r="F9" s="31"/>
      <c r="G9" s="31"/>
      <c r="H9" s="150">
        <v>0.231</v>
      </c>
      <c r="I9" s="150">
        <v>0.236</v>
      </c>
      <c r="J9" s="150"/>
      <c r="K9" s="32"/>
    </row>
    <row r="10" spans="1:11" s="33" customFormat="1" ht="11.25" customHeight="1">
      <c r="A10" s="35" t="s">
        <v>8</v>
      </c>
      <c r="B10" s="29"/>
      <c r="C10" s="30">
        <v>177</v>
      </c>
      <c r="D10" s="30">
        <v>38</v>
      </c>
      <c r="E10" s="30">
        <v>55</v>
      </c>
      <c r="F10" s="31"/>
      <c r="G10" s="31"/>
      <c r="H10" s="150">
        <v>0.312</v>
      </c>
      <c r="I10" s="150">
        <v>0.108</v>
      </c>
      <c r="J10" s="150"/>
      <c r="K10" s="32"/>
    </row>
    <row r="11" spans="1:11" s="33" customFormat="1" ht="11.25" customHeight="1">
      <c r="A11" s="28" t="s">
        <v>9</v>
      </c>
      <c r="B11" s="29"/>
      <c r="C11" s="30">
        <v>184</v>
      </c>
      <c r="D11" s="30">
        <v>295</v>
      </c>
      <c r="E11" s="30">
        <v>312</v>
      </c>
      <c r="F11" s="31"/>
      <c r="G11" s="31"/>
      <c r="H11" s="150">
        <v>0.324</v>
      </c>
      <c r="I11" s="150">
        <v>0.512</v>
      </c>
      <c r="J11" s="150"/>
      <c r="K11" s="32"/>
    </row>
    <row r="12" spans="1:11" s="33" customFormat="1" ht="11.25" customHeight="1">
      <c r="A12" s="35" t="s">
        <v>10</v>
      </c>
      <c r="B12" s="29"/>
      <c r="C12" s="30">
        <v>7</v>
      </c>
      <c r="D12" s="30">
        <v>15</v>
      </c>
      <c r="E12" s="30">
        <v>15</v>
      </c>
      <c r="F12" s="31"/>
      <c r="G12" s="31"/>
      <c r="H12" s="150">
        <v>0.014</v>
      </c>
      <c r="I12" s="150">
        <v>0.025</v>
      </c>
      <c r="J12" s="150"/>
      <c r="K12" s="32"/>
    </row>
    <row r="13" spans="1:11" s="42" customFormat="1" ht="11.25" customHeight="1">
      <c r="A13" s="36" t="s">
        <v>11</v>
      </c>
      <c r="B13" s="37"/>
      <c r="C13" s="38">
        <v>472</v>
      </c>
      <c r="D13" s="38">
        <v>476</v>
      </c>
      <c r="E13" s="38">
        <v>510</v>
      </c>
      <c r="F13" s="39">
        <v>107.14285714285714</v>
      </c>
      <c r="G13" s="40"/>
      <c r="H13" s="151">
        <v>0.881</v>
      </c>
      <c r="I13" s="152">
        <v>0.881</v>
      </c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144</v>
      </c>
      <c r="D17" s="38">
        <v>145</v>
      </c>
      <c r="E17" s="38"/>
      <c r="F17" s="39"/>
      <c r="G17" s="40"/>
      <c r="H17" s="151">
        <v>0.187</v>
      </c>
      <c r="I17" s="152">
        <v>0.177</v>
      </c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13345</v>
      </c>
      <c r="D19" s="30">
        <v>13268</v>
      </c>
      <c r="E19" s="30">
        <v>13268</v>
      </c>
      <c r="F19" s="31"/>
      <c r="G19" s="31"/>
      <c r="H19" s="150">
        <v>84.741</v>
      </c>
      <c r="I19" s="150">
        <v>63.686</v>
      </c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>
        <v>13345</v>
      </c>
      <c r="D22" s="38">
        <v>13268</v>
      </c>
      <c r="E22" s="38">
        <v>13268</v>
      </c>
      <c r="F22" s="39">
        <v>100</v>
      </c>
      <c r="G22" s="40"/>
      <c r="H22" s="151">
        <v>84.741</v>
      </c>
      <c r="I22" s="152">
        <v>63.686</v>
      </c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85156</v>
      </c>
      <c r="D24" s="38">
        <v>87000</v>
      </c>
      <c r="E24" s="38">
        <v>86500</v>
      </c>
      <c r="F24" s="39">
        <v>99.42528735632185</v>
      </c>
      <c r="G24" s="40"/>
      <c r="H24" s="151">
        <v>400.613</v>
      </c>
      <c r="I24" s="152">
        <v>352.971</v>
      </c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17981</v>
      </c>
      <c r="D26" s="38">
        <v>18000</v>
      </c>
      <c r="E26" s="38">
        <v>20000</v>
      </c>
      <c r="F26" s="39">
        <v>111.11111111111111</v>
      </c>
      <c r="G26" s="40"/>
      <c r="H26" s="151">
        <v>89.276</v>
      </c>
      <c r="I26" s="152">
        <v>60</v>
      </c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189073</v>
      </c>
      <c r="D28" s="30">
        <v>186903</v>
      </c>
      <c r="E28" s="30">
        <v>186392</v>
      </c>
      <c r="F28" s="31"/>
      <c r="G28" s="31"/>
      <c r="H28" s="150">
        <v>870.092</v>
      </c>
      <c r="I28" s="150">
        <v>769.798</v>
      </c>
      <c r="J28" s="150"/>
      <c r="K28" s="32"/>
    </row>
    <row r="29" spans="1:11" s="33" customFormat="1" ht="11.25" customHeight="1">
      <c r="A29" s="35" t="s">
        <v>21</v>
      </c>
      <c r="B29" s="29"/>
      <c r="C29" s="30">
        <v>89053</v>
      </c>
      <c r="D29" s="30">
        <v>107667</v>
      </c>
      <c r="E29" s="30">
        <v>100048</v>
      </c>
      <c r="F29" s="31"/>
      <c r="G29" s="31"/>
      <c r="H29" s="150">
        <v>223.472</v>
      </c>
      <c r="I29" s="150">
        <v>166.041</v>
      </c>
      <c r="J29" s="150"/>
      <c r="K29" s="32"/>
    </row>
    <row r="30" spans="1:11" s="33" customFormat="1" ht="11.25" customHeight="1">
      <c r="A30" s="35" t="s">
        <v>22</v>
      </c>
      <c r="B30" s="29"/>
      <c r="C30" s="30">
        <v>156472</v>
      </c>
      <c r="D30" s="30">
        <v>167773</v>
      </c>
      <c r="E30" s="30">
        <v>165000</v>
      </c>
      <c r="F30" s="31"/>
      <c r="G30" s="31"/>
      <c r="H30" s="150">
        <v>532.17</v>
      </c>
      <c r="I30" s="150">
        <v>372.631</v>
      </c>
      <c r="J30" s="150"/>
      <c r="K30" s="32"/>
    </row>
    <row r="31" spans="1:11" s="42" customFormat="1" ht="11.25" customHeight="1">
      <c r="A31" s="43" t="s">
        <v>23</v>
      </c>
      <c r="B31" s="37"/>
      <c r="C31" s="38">
        <v>434598</v>
      </c>
      <c r="D31" s="38">
        <v>462343</v>
      </c>
      <c r="E31" s="38">
        <v>451440</v>
      </c>
      <c r="F31" s="39">
        <v>97.64179407928745</v>
      </c>
      <c r="G31" s="40"/>
      <c r="H31" s="151">
        <v>1625.734</v>
      </c>
      <c r="I31" s="152">
        <v>1308.4699999999998</v>
      </c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36795</v>
      </c>
      <c r="D33" s="30">
        <v>37000</v>
      </c>
      <c r="E33" s="30">
        <v>31860</v>
      </c>
      <c r="F33" s="31"/>
      <c r="G33" s="31"/>
      <c r="H33" s="150">
        <v>151.122</v>
      </c>
      <c r="I33" s="150">
        <v>136</v>
      </c>
      <c r="J33" s="150"/>
      <c r="K33" s="32"/>
    </row>
    <row r="34" spans="1:11" s="33" customFormat="1" ht="11.25" customHeight="1">
      <c r="A34" s="35" t="s">
        <v>25</v>
      </c>
      <c r="B34" s="29"/>
      <c r="C34" s="30">
        <v>19522</v>
      </c>
      <c r="D34" s="30">
        <v>19750</v>
      </c>
      <c r="E34" s="30">
        <v>19750</v>
      </c>
      <c r="F34" s="31"/>
      <c r="G34" s="31"/>
      <c r="H34" s="150">
        <v>72.06</v>
      </c>
      <c r="I34" s="150">
        <v>60</v>
      </c>
      <c r="J34" s="150"/>
      <c r="K34" s="32"/>
    </row>
    <row r="35" spans="1:11" s="33" customFormat="1" ht="11.25" customHeight="1">
      <c r="A35" s="35" t="s">
        <v>26</v>
      </c>
      <c r="B35" s="29"/>
      <c r="C35" s="30">
        <v>107876</v>
      </c>
      <c r="D35" s="30">
        <v>108000</v>
      </c>
      <c r="E35" s="30">
        <v>108000</v>
      </c>
      <c r="F35" s="31"/>
      <c r="G35" s="31"/>
      <c r="H35" s="150">
        <v>399.197</v>
      </c>
      <c r="I35" s="150">
        <v>342.3</v>
      </c>
      <c r="J35" s="150"/>
      <c r="K35" s="32"/>
    </row>
    <row r="36" spans="1:11" s="33" customFormat="1" ht="11.25" customHeight="1">
      <c r="A36" s="35" t="s">
        <v>27</v>
      </c>
      <c r="B36" s="29"/>
      <c r="C36" s="30">
        <v>14483</v>
      </c>
      <c r="D36" s="30">
        <v>14552</v>
      </c>
      <c r="E36" s="30">
        <v>14200</v>
      </c>
      <c r="F36" s="31"/>
      <c r="G36" s="31"/>
      <c r="H36" s="150">
        <v>69.403</v>
      </c>
      <c r="I36" s="150">
        <v>50.252</v>
      </c>
      <c r="J36" s="150"/>
      <c r="K36" s="32"/>
    </row>
    <row r="37" spans="1:11" s="42" customFormat="1" ht="11.25" customHeight="1">
      <c r="A37" s="36" t="s">
        <v>28</v>
      </c>
      <c r="B37" s="37"/>
      <c r="C37" s="38">
        <v>178676</v>
      </c>
      <c r="D37" s="38">
        <v>179302</v>
      </c>
      <c r="E37" s="38">
        <v>173810</v>
      </c>
      <c r="F37" s="39">
        <v>96.937011299372</v>
      </c>
      <c r="G37" s="40"/>
      <c r="H37" s="151">
        <v>691.782</v>
      </c>
      <c r="I37" s="152">
        <v>588.5519999999999</v>
      </c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21370</v>
      </c>
      <c r="D39" s="38">
        <v>21360</v>
      </c>
      <c r="E39" s="38">
        <v>19303</v>
      </c>
      <c r="F39" s="39">
        <v>90.36985018726591</v>
      </c>
      <c r="G39" s="40"/>
      <c r="H39" s="151">
        <v>35.88</v>
      </c>
      <c r="I39" s="152">
        <v>35</v>
      </c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51565</v>
      </c>
      <c r="D41" s="30">
        <v>53271</v>
      </c>
      <c r="E41" s="30">
        <v>50570</v>
      </c>
      <c r="F41" s="31"/>
      <c r="G41" s="31"/>
      <c r="H41" s="150">
        <v>168.25</v>
      </c>
      <c r="I41" s="150">
        <v>37.051</v>
      </c>
      <c r="J41" s="150"/>
      <c r="K41" s="32"/>
    </row>
    <row r="42" spans="1:11" s="33" customFormat="1" ht="11.25" customHeight="1">
      <c r="A42" s="35" t="s">
        <v>31</v>
      </c>
      <c r="B42" s="29"/>
      <c r="C42" s="30">
        <v>144486</v>
      </c>
      <c r="D42" s="30">
        <v>141210</v>
      </c>
      <c r="E42" s="30">
        <v>141300</v>
      </c>
      <c r="F42" s="31"/>
      <c r="G42" s="31"/>
      <c r="H42" s="150">
        <v>632.282</v>
      </c>
      <c r="I42" s="150">
        <v>233.975</v>
      </c>
      <c r="J42" s="150"/>
      <c r="K42" s="32"/>
    </row>
    <row r="43" spans="1:11" s="33" customFormat="1" ht="11.25" customHeight="1">
      <c r="A43" s="35" t="s">
        <v>32</v>
      </c>
      <c r="B43" s="29"/>
      <c r="C43" s="30">
        <v>19666</v>
      </c>
      <c r="D43" s="30">
        <v>18308</v>
      </c>
      <c r="E43" s="30">
        <v>19500</v>
      </c>
      <c r="F43" s="31"/>
      <c r="G43" s="31"/>
      <c r="H43" s="150">
        <v>82.827</v>
      </c>
      <c r="I43" s="150">
        <v>23.117</v>
      </c>
      <c r="J43" s="150"/>
      <c r="K43" s="32"/>
    </row>
    <row r="44" spans="1:11" s="33" customFormat="1" ht="11.25" customHeight="1">
      <c r="A44" s="35" t="s">
        <v>33</v>
      </c>
      <c r="B44" s="29"/>
      <c r="C44" s="30">
        <v>124485</v>
      </c>
      <c r="D44" s="30">
        <v>116910</v>
      </c>
      <c r="E44" s="30">
        <v>116000</v>
      </c>
      <c r="F44" s="31"/>
      <c r="G44" s="31"/>
      <c r="H44" s="150">
        <v>572.08</v>
      </c>
      <c r="I44" s="150">
        <v>111.36</v>
      </c>
      <c r="J44" s="150"/>
      <c r="K44" s="32"/>
    </row>
    <row r="45" spans="1:11" s="33" customFormat="1" ht="11.25" customHeight="1">
      <c r="A45" s="35" t="s">
        <v>34</v>
      </c>
      <c r="B45" s="29"/>
      <c r="C45" s="30">
        <v>37977</v>
      </c>
      <c r="D45" s="30">
        <v>39882</v>
      </c>
      <c r="E45" s="30">
        <v>35000</v>
      </c>
      <c r="F45" s="31"/>
      <c r="G45" s="31"/>
      <c r="H45" s="150">
        <v>146.815</v>
      </c>
      <c r="I45" s="150">
        <v>53.931</v>
      </c>
      <c r="J45" s="150"/>
      <c r="K45" s="32"/>
    </row>
    <row r="46" spans="1:11" s="33" customFormat="1" ht="11.25" customHeight="1">
      <c r="A46" s="35" t="s">
        <v>35</v>
      </c>
      <c r="B46" s="29"/>
      <c r="C46" s="30">
        <v>74922</v>
      </c>
      <c r="D46" s="30">
        <v>79048</v>
      </c>
      <c r="E46" s="30">
        <v>78000</v>
      </c>
      <c r="F46" s="31"/>
      <c r="G46" s="31"/>
      <c r="H46" s="150">
        <v>252.763</v>
      </c>
      <c r="I46" s="150">
        <v>105.957</v>
      </c>
      <c r="J46" s="150"/>
      <c r="K46" s="32"/>
    </row>
    <row r="47" spans="1:11" s="33" customFormat="1" ht="11.25" customHeight="1">
      <c r="A47" s="35" t="s">
        <v>36</v>
      </c>
      <c r="B47" s="29"/>
      <c r="C47" s="30">
        <v>90890</v>
      </c>
      <c r="D47" s="30">
        <v>93032</v>
      </c>
      <c r="E47" s="30">
        <v>92040</v>
      </c>
      <c r="F47" s="31"/>
      <c r="G47" s="31"/>
      <c r="H47" s="150">
        <v>349.336</v>
      </c>
      <c r="I47" s="150">
        <v>140.632</v>
      </c>
      <c r="J47" s="150"/>
      <c r="K47" s="32"/>
    </row>
    <row r="48" spans="1:11" s="33" customFormat="1" ht="11.25" customHeight="1">
      <c r="A48" s="35" t="s">
        <v>37</v>
      </c>
      <c r="B48" s="29"/>
      <c r="C48" s="30">
        <v>185715</v>
      </c>
      <c r="D48" s="30">
        <v>182031</v>
      </c>
      <c r="E48" s="30">
        <v>168525</v>
      </c>
      <c r="F48" s="31"/>
      <c r="G48" s="31"/>
      <c r="H48" s="150">
        <v>842.148</v>
      </c>
      <c r="I48" s="150">
        <v>191.601</v>
      </c>
      <c r="J48" s="150"/>
      <c r="K48" s="32"/>
    </row>
    <row r="49" spans="1:11" s="33" customFormat="1" ht="11.25" customHeight="1">
      <c r="A49" s="35" t="s">
        <v>38</v>
      </c>
      <c r="B49" s="29"/>
      <c r="C49" s="30">
        <v>56620</v>
      </c>
      <c r="D49" s="30">
        <v>57181</v>
      </c>
      <c r="E49" s="30">
        <v>56400</v>
      </c>
      <c r="F49" s="31"/>
      <c r="G49" s="31"/>
      <c r="H49" s="150">
        <v>245.463</v>
      </c>
      <c r="I49" s="150">
        <v>75.606</v>
      </c>
      <c r="J49" s="150"/>
      <c r="K49" s="32"/>
    </row>
    <row r="50" spans="1:11" s="42" customFormat="1" ht="11.25" customHeight="1">
      <c r="A50" s="43" t="s">
        <v>39</v>
      </c>
      <c r="B50" s="37"/>
      <c r="C50" s="38">
        <v>786326</v>
      </c>
      <c r="D50" s="38">
        <v>780873</v>
      </c>
      <c r="E50" s="38">
        <v>757335</v>
      </c>
      <c r="F50" s="39">
        <v>96.9856814104214</v>
      </c>
      <c r="G50" s="40"/>
      <c r="H50" s="151">
        <v>3291.9640000000004</v>
      </c>
      <c r="I50" s="152">
        <v>973.2300000000001</v>
      </c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39510</v>
      </c>
      <c r="D52" s="38">
        <v>39510</v>
      </c>
      <c r="E52" s="38">
        <v>39510</v>
      </c>
      <c r="F52" s="39">
        <v>100</v>
      </c>
      <c r="G52" s="40"/>
      <c r="H52" s="151">
        <v>86.182</v>
      </c>
      <c r="I52" s="152">
        <v>86.182</v>
      </c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143105</v>
      </c>
      <c r="D54" s="30">
        <v>138213</v>
      </c>
      <c r="E54" s="30">
        <v>134000</v>
      </c>
      <c r="F54" s="31"/>
      <c r="G54" s="31"/>
      <c r="H54" s="150">
        <v>440.719</v>
      </c>
      <c r="I54" s="150">
        <v>320.18</v>
      </c>
      <c r="J54" s="150"/>
      <c r="K54" s="32"/>
    </row>
    <row r="55" spans="1:11" s="33" customFormat="1" ht="11.25" customHeight="1">
      <c r="A55" s="35" t="s">
        <v>42</v>
      </c>
      <c r="B55" s="29"/>
      <c r="C55" s="30">
        <v>149573</v>
      </c>
      <c r="D55" s="30">
        <v>144431</v>
      </c>
      <c r="E55" s="30">
        <v>145000</v>
      </c>
      <c r="F55" s="31"/>
      <c r="G55" s="31"/>
      <c r="H55" s="150">
        <v>432.72</v>
      </c>
      <c r="I55" s="150">
        <v>389.965</v>
      </c>
      <c r="J55" s="150"/>
      <c r="K55" s="32"/>
    </row>
    <row r="56" spans="1:11" s="33" customFormat="1" ht="11.25" customHeight="1">
      <c r="A56" s="35" t="s">
        <v>43</v>
      </c>
      <c r="B56" s="29"/>
      <c r="C56" s="30">
        <v>253918</v>
      </c>
      <c r="D56" s="30">
        <v>261224</v>
      </c>
      <c r="E56" s="30">
        <v>276170</v>
      </c>
      <c r="F56" s="31"/>
      <c r="G56" s="31"/>
      <c r="H56" s="150">
        <v>859.24</v>
      </c>
      <c r="I56" s="150">
        <v>852.948</v>
      </c>
      <c r="J56" s="150"/>
      <c r="K56" s="32"/>
    </row>
    <row r="57" spans="1:11" s="33" customFormat="1" ht="11.25" customHeight="1">
      <c r="A57" s="35" t="s">
        <v>44</v>
      </c>
      <c r="B57" s="29"/>
      <c r="C57" s="30">
        <v>86671</v>
      </c>
      <c r="D57" s="30">
        <v>93477</v>
      </c>
      <c r="E57" s="30">
        <v>93477</v>
      </c>
      <c r="F57" s="31"/>
      <c r="G57" s="31"/>
      <c r="H57" s="150">
        <v>265.747</v>
      </c>
      <c r="I57" s="150">
        <v>237.841</v>
      </c>
      <c r="J57" s="150"/>
      <c r="K57" s="32"/>
    </row>
    <row r="58" spans="1:11" s="33" customFormat="1" ht="11.25" customHeight="1">
      <c r="A58" s="35" t="s">
        <v>45</v>
      </c>
      <c r="B58" s="29"/>
      <c r="C58" s="30">
        <v>145970</v>
      </c>
      <c r="D58" s="30">
        <v>150855</v>
      </c>
      <c r="E58" s="30">
        <v>155926</v>
      </c>
      <c r="F58" s="31"/>
      <c r="G58" s="31"/>
      <c r="H58" s="150">
        <v>559.866</v>
      </c>
      <c r="I58" s="150">
        <v>246.199</v>
      </c>
      <c r="J58" s="150"/>
      <c r="K58" s="32"/>
    </row>
    <row r="59" spans="1:11" s="42" customFormat="1" ht="11.25" customHeight="1">
      <c r="A59" s="36" t="s">
        <v>46</v>
      </c>
      <c r="B59" s="37"/>
      <c r="C59" s="38">
        <v>779237</v>
      </c>
      <c r="D59" s="38">
        <v>788200</v>
      </c>
      <c r="E59" s="38">
        <v>804573</v>
      </c>
      <c r="F59" s="39">
        <v>102.07726465364121</v>
      </c>
      <c r="G59" s="40"/>
      <c r="H59" s="151">
        <v>2558.2920000000004</v>
      </c>
      <c r="I59" s="152">
        <v>2047.1329999999998</v>
      </c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3103</v>
      </c>
      <c r="D61" s="30">
        <v>2450</v>
      </c>
      <c r="E61" s="30">
        <v>1617.55</v>
      </c>
      <c r="F61" s="31"/>
      <c r="G61" s="31"/>
      <c r="H61" s="150">
        <v>3.569</v>
      </c>
      <c r="I61" s="150">
        <v>4.53875</v>
      </c>
      <c r="J61" s="150"/>
      <c r="K61" s="32"/>
    </row>
    <row r="62" spans="1:11" s="33" customFormat="1" ht="11.25" customHeight="1">
      <c r="A62" s="35" t="s">
        <v>48</v>
      </c>
      <c r="B62" s="29"/>
      <c r="C62" s="30">
        <v>3655</v>
      </c>
      <c r="D62" s="30">
        <v>3455</v>
      </c>
      <c r="E62" s="30">
        <v>2892</v>
      </c>
      <c r="F62" s="31"/>
      <c r="G62" s="31"/>
      <c r="H62" s="150">
        <v>5.997</v>
      </c>
      <c r="I62" s="150">
        <v>4.408</v>
      </c>
      <c r="J62" s="150"/>
      <c r="K62" s="32"/>
    </row>
    <row r="63" spans="1:11" s="33" customFormat="1" ht="11.25" customHeight="1">
      <c r="A63" s="35" t="s">
        <v>49</v>
      </c>
      <c r="B63" s="29"/>
      <c r="C63" s="30">
        <v>9057</v>
      </c>
      <c r="D63" s="30">
        <v>9306</v>
      </c>
      <c r="E63" s="30">
        <v>8561</v>
      </c>
      <c r="F63" s="31"/>
      <c r="G63" s="31"/>
      <c r="H63" s="150">
        <v>6.378</v>
      </c>
      <c r="I63" s="150">
        <v>20.96</v>
      </c>
      <c r="J63" s="150"/>
      <c r="K63" s="32"/>
    </row>
    <row r="64" spans="1:11" s="42" customFormat="1" ht="11.25" customHeight="1">
      <c r="A64" s="36" t="s">
        <v>50</v>
      </c>
      <c r="B64" s="37"/>
      <c r="C64" s="38">
        <v>15815</v>
      </c>
      <c r="D64" s="38">
        <v>15211</v>
      </c>
      <c r="E64" s="38">
        <v>13071</v>
      </c>
      <c r="F64" s="39">
        <v>85.93123397541252</v>
      </c>
      <c r="G64" s="40"/>
      <c r="H64" s="151">
        <v>15.943999999999999</v>
      </c>
      <c r="I64" s="152">
        <v>29.906750000000002</v>
      </c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22226</v>
      </c>
      <c r="D66" s="38">
        <v>20437</v>
      </c>
      <c r="E66" s="38">
        <v>20744</v>
      </c>
      <c r="F66" s="39">
        <v>101.50217742330088</v>
      </c>
      <c r="G66" s="40"/>
      <c r="H66" s="151">
        <v>23.706</v>
      </c>
      <c r="I66" s="152">
        <v>22.027</v>
      </c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53943</v>
      </c>
      <c r="D68" s="30">
        <v>56100</v>
      </c>
      <c r="E68" s="30">
        <v>56000</v>
      </c>
      <c r="F68" s="31"/>
      <c r="G68" s="31"/>
      <c r="H68" s="150">
        <v>105.757</v>
      </c>
      <c r="I68" s="150">
        <v>118.6</v>
      </c>
      <c r="J68" s="150"/>
      <c r="K68" s="32"/>
    </row>
    <row r="69" spans="1:11" s="33" customFormat="1" ht="11.25" customHeight="1">
      <c r="A69" s="35" t="s">
        <v>53</v>
      </c>
      <c r="B69" s="29"/>
      <c r="C69" s="30">
        <v>769</v>
      </c>
      <c r="D69" s="30">
        <v>830</v>
      </c>
      <c r="E69" s="30">
        <v>800</v>
      </c>
      <c r="F69" s="31"/>
      <c r="G69" s="31"/>
      <c r="H69" s="150">
        <v>1.264</v>
      </c>
      <c r="I69" s="150">
        <v>1.6</v>
      </c>
      <c r="J69" s="150"/>
      <c r="K69" s="32"/>
    </row>
    <row r="70" spans="1:11" s="42" customFormat="1" ht="11.25" customHeight="1">
      <c r="A70" s="36" t="s">
        <v>54</v>
      </c>
      <c r="B70" s="37"/>
      <c r="C70" s="38">
        <v>54712</v>
      </c>
      <c r="D70" s="38">
        <v>56930</v>
      </c>
      <c r="E70" s="38">
        <v>56800</v>
      </c>
      <c r="F70" s="39">
        <v>99.77164939399262</v>
      </c>
      <c r="G70" s="40"/>
      <c r="H70" s="151">
        <v>107.021</v>
      </c>
      <c r="I70" s="152">
        <v>120.19999999999999</v>
      </c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9905</v>
      </c>
      <c r="D72" s="30">
        <v>8575</v>
      </c>
      <c r="E72" s="30">
        <v>8816</v>
      </c>
      <c r="F72" s="31"/>
      <c r="G72" s="31"/>
      <c r="H72" s="150">
        <v>3.604</v>
      </c>
      <c r="I72" s="150">
        <v>14.275</v>
      </c>
      <c r="J72" s="150"/>
      <c r="K72" s="32"/>
    </row>
    <row r="73" spans="1:11" s="33" customFormat="1" ht="11.25" customHeight="1">
      <c r="A73" s="35" t="s">
        <v>56</v>
      </c>
      <c r="B73" s="29"/>
      <c r="C73" s="30">
        <v>7756</v>
      </c>
      <c r="D73" s="30">
        <v>9262</v>
      </c>
      <c r="E73" s="30">
        <v>9262</v>
      </c>
      <c r="F73" s="31"/>
      <c r="G73" s="31"/>
      <c r="H73" s="150">
        <v>16.547</v>
      </c>
      <c r="I73" s="150">
        <v>27.54</v>
      </c>
      <c r="J73" s="150"/>
      <c r="K73" s="32"/>
    </row>
    <row r="74" spans="1:11" s="33" customFormat="1" ht="11.25" customHeight="1">
      <c r="A74" s="35" t="s">
        <v>57</v>
      </c>
      <c r="B74" s="29"/>
      <c r="C74" s="30">
        <v>10904</v>
      </c>
      <c r="D74" s="30">
        <v>14470</v>
      </c>
      <c r="E74" s="30">
        <v>14470</v>
      </c>
      <c r="F74" s="31"/>
      <c r="G74" s="31"/>
      <c r="H74" s="150">
        <v>17.36</v>
      </c>
      <c r="I74" s="150">
        <v>19.245</v>
      </c>
      <c r="J74" s="150"/>
      <c r="K74" s="32"/>
    </row>
    <row r="75" spans="1:11" s="33" customFormat="1" ht="11.25" customHeight="1">
      <c r="A75" s="35" t="s">
        <v>58</v>
      </c>
      <c r="B75" s="29"/>
      <c r="C75" s="30">
        <v>46961</v>
      </c>
      <c r="D75" s="30">
        <v>44356</v>
      </c>
      <c r="E75" s="30">
        <v>44356</v>
      </c>
      <c r="F75" s="31"/>
      <c r="G75" s="31"/>
      <c r="H75" s="150">
        <v>51.263</v>
      </c>
      <c r="I75" s="150">
        <v>85.118</v>
      </c>
      <c r="J75" s="150"/>
      <c r="K75" s="32"/>
    </row>
    <row r="76" spans="1:11" s="33" customFormat="1" ht="11.25" customHeight="1">
      <c r="A76" s="35" t="s">
        <v>59</v>
      </c>
      <c r="B76" s="29"/>
      <c r="C76" s="30">
        <v>1130</v>
      </c>
      <c r="D76" s="30">
        <v>1380</v>
      </c>
      <c r="E76" s="30">
        <v>1658</v>
      </c>
      <c r="F76" s="31"/>
      <c r="G76" s="31"/>
      <c r="H76" s="150">
        <v>4.089</v>
      </c>
      <c r="I76" s="150">
        <v>5.35</v>
      </c>
      <c r="J76" s="150"/>
      <c r="K76" s="32"/>
    </row>
    <row r="77" spans="1:11" s="33" customFormat="1" ht="11.25" customHeight="1">
      <c r="A77" s="35" t="s">
        <v>60</v>
      </c>
      <c r="B77" s="29"/>
      <c r="C77" s="30">
        <v>7177</v>
      </c>
      <c r="D77" s="30">
        <v>7545</v>
      </c>
      <c r="E77" s="30">
        <v>7543</v>
      </c>
      <c r="F77" s="31"/>
      <c r="G77" s="31"/>
      <c r="H77" s="150">
        <v>11.996</v>
      </c>
      <c r="I77" s="150">
        <v>16.851</v>
      </c>
      <c r="J77" s="150"/>
      <c r="K77" s="32"/>
    </row>
    <row r="78" spans="1:11" s="33" customFormat="1" ht="11.25" customHeight="1">
      <c r="A78" s="35" t="s">
        <v>61</v>
      </c>
      <c r="B78" s="29"/>
      <c r="C78" s="30">
        <v>13846</v>
      </c>
      <c r="D78" s="30">
        <v>12700</v>
      </c>
      <c r="E78" s="30">
        <v>12700</v>
      </c>
      <c r="F78" s="31"/>
      <c r="G78" s="31"/>
      <c r="H78" s="150">
        <v>23.839</v>
      </c>
      <c r="I78" s="150">
        <v>33.472</v>
      </c>
      <c r="J78" s="150"/>
      <c r="K78" s="32"/>
    </row>
    <row r="79" spans="1:11" s="33" customFormat="1" ht="11.25" customHeight="1">
      <c r="A79" s="35" t="s">
        <v>62</v>
      </c>
      <c r="B79" s="29"/>
      <c r="C79" s="30">
        <v>15777</v>
      </c>
      <c r="D79" s="30">
        <v>16055</v>
      </c>
      <c r="E79" s="30">
        <v>22551</v>
      </c>
      <c r="F79" s="31"/>
      <c r="G79" s="31"/>
      <c r="H79" s="150">
        <v>35.017</v>
      </c>
      <c r="I79" s="150">
        <v>49.102</v>
      </c>
      <c r="J79" s="150"/>
      <c r="K79" s="32"/>
    </row>
    <row r="80" spans="1:11" s="42" customFormat="1" ht="11.25" customHeight="1">
      <c r="A80" s="43" t="s">
        <v>63</v>
      </c>
      <c r="B80" s="37"/>
      <c r="C80" s="38">
        <v>113456</v>
      </c>
      <c r="D80" s="38">
        <v>114343</v>
      </c>
      <c r="E80" s="38">
        <v>121356</v>
      </c>
      <c r="F80" s="39">
        <v>106.13330068303263</v>
      </c>
      <c r="G80" s="40"/>
      <c r="H80" s="151">
        <v>163.71499999999997</v>
      </c>
      <c r="I80" s="152">
        <v>250.953</v>
      </c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121</v>
      </c>
      <c r="D82" s="30">
        <v>121</v>
      </c>
      <c r="E82" s="30">
        <v>121</v>
      </c>
      <c r="F82" s="31"/>
      <c r="G82" s="31"/>
      <c r="H82" s="150">
        <v>0.19</v>
      </c>
      <c r="I82" s="150">
        <v>0.19</v>
      </c>
      <c r="J82" s="150"/>
      <c r="K82" s="32"/>
    </row>
    <row r="83" spans="1:11" s="33" customFormat="1" ht="11.25" customHeight="1">
      <c r="A83" s="35" t="s">
        <v>65</v>
      </c>
      <c r="B83" s="29"/>
      <c r="C83" s="30">
        <v>50</v>
      </c>
      <c r="D83" s="30">
        <v>50</v>
      </c>
      <c r="E83" s="30">
        <v>50</v>
      </c>
      <c r="F83" s="31"/>
      <c r="G83" s="31"/>
      <c r="H83" s="150">
        <v>0.051</v>
      </c>
      <c r="I83" s="150">
        <v>0.051</v>
      </c>
      <c r="J83" s="150"/>
      <c r="K83" s="32"/>
    </row>
    <row r="84" spans="1:11" s="42" customFormat="1" ht="11.25" customHeight="1">
      <c r="A84" s="36" t="s">
        <v>66</v>
      </c>
      <c r="B84" s="37"/>
      <c r="C84" s="38">
        <v>171</v>
      </c>
      <c r="D84" s="38">
        <v>171</v>
      </c>
      <c r="E84" s="38">
        <v>171</v>
      </c>
      <c r="F84" s="39">
        <v>100</v>
      </c>
      <c r="G84" s="40"/>
      <c r="H84" s="151">
        <v>0.241</v>
      </c>
      <c r="I84" s="152">
        <v>0.241</v>
      </c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2563195</v>
      </c>
      <c r="D87" s="53">
        <v>2597569</v>
      </c>
      <c r="E87" s="53">
        <v>2578391</v>
      </c>
      <c r="F87" s="54">
        <f>IF(D87&gt;0,100*E87/D87,0)</f>
        <v>99.2616942995547</v>
      </c>
      <c r="G87" s="40"/>
      <c r="H87" s="155">
        <v>9176.159000000001</v>
      </c>
      <c r="I87" s="156">
        <v>5939.60975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Jaudenes Piferrer, Sofía</dc:creator>
  <cp:keywords/>
  <dc:description/>
  <cp:lastModifiedBy>Jaudenes Piferrer, Sofía</cp:lastModifiedBy>
  <cp:lastPrinted>2018-03-12T15:31:45Z</cp:lastPrinted>
  <dcterms:created xsi:type="dcterms:W3CDTF">2018-03-05T10:49:22Z</dcterms:created>
  <dcterms:modified xsi:type="dcterms:W3CDTF">2018-03-16T09:05:43Z</dcterms:modified>
  <cp:category/>
  <cp:version/>
  <cp:contentType/>
  <cp:contentStatus/>
</cp:coreProperties>
</file>